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MantasK\Desktop\2024-12-19 A14 51-59 km rek\"/>
    </mc:Choice>
  </mc:AlternateContent>
  <xr:revisionPtr revIDLastSave="0" documentId="13_ncr:1_{43E91872-A429-4C2A-90B5-2A3D511AB470}" xr6:coauthVersionLast="47" xr6:coauthVersionMax="47" xr10:uidLastSave="{00000000-0000-0000-0000-000000000000}"/>
  <bookViews>
    <workbookView xWindow="14208" yWindow="24" windowWidth="16596" windowHeight="16560" tabRatio="967" xr2:uid="{00000000-000D-0000-FFFF-FFFF00000000}"/>
  </bookViews>
  <sheets>
    <sheet name="santrauka" sheetId="22" r:id="rId1"/>
    <sheet name="S_1.1" sheetId="6" r:id="rId2"/>
    <sheet name="S_1.1.1" sheetId="17" r:id="rId3"/>
    <sheet name="S_1.2" sheetId="7" r:id="rId4"/>
    <sheet name="S_1.2.1" sheetId="18" r:id="rId5"/>
    <sheet name="S_1.3" sheetId="8" r:id="rId6"/>
    <sheet name="S_1.3.1" sheetId="19" r:id="rId7"/>
    <sheet name="S_1.4" sheetId="9" r:id="rId8"/>
    <sheet name="S_1.4.1" sheetId="20" r:id="rId9"/>
    <sheet name="SK_2.1" sheetId="23" r:id="rId10"/>
    <sheet name="MS_3.1" sheetId="21" r:id="rId11"/>
  </sheets>
  <definedNames>
    <definedName name="_GoBack" localSheetId="10">'MS_3.1'!#REF!</definedName>
    <definedName name="_GoBack" localSheetId="9">'SK_2.1'!#REF!</definedName>
    <definedName name="_xlnm.Print_Area" localSheetId="1">'S_1.1'!$A$1:$E$146</definedName>
    <definedName name="_xlnm.Print_Area" localSheetId="2">'S_1.1.1'!$A$1:$I$28</definedName>
    <definedName name="_xlnm.Print_Area" localSheetId="3">'S_1.2'!$A$1:$I$129</definedName>
    <definedName name="_xlnm.Print_Area" localSheetId="4">'S_1.2.1'!$A$1:$I$37</definedName>
    <definedName name="_xlnm.Print_Area" localSheetId="5">'S_1.3'!$A$1:$I$133</definedName>
    <definedName name="_xlnm.Print_Area" localSheetId="6">'S_1.3.1'!$A$1:$I$31</definedName>
    <definedName name="_xlnm.Print_Area" localSheetId="7">'S_1.4'!$A$1:$I$181</definedName>
    <definedName name="_xlnm.Print_Area" localSheetId="8">'S_1.4.1'!$A$1:$I$38</definedName>
    <definedName name="_xlnm.Print_Area" localSheetId="9">'SK_2.1'!$A$1:$G$70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8" l="1"/>
  <c r="G26" i="8"/>
  <c r="G140" i="9"/>
  <c r="G138" i="9"/>
  <c r="G105" i="8"/>
  <c r="G105" i="7"/>
  <c r="G109" i="6"/>
  <c r="G107" i="6"/>
  <c r="G49" i="8" l="1"/>
  <c r="G26" i="7" l="1"/>
  <c r="G23" i="6"/>
  <c r="G23" i="9"/>
  <c r="G25" i="8" l="1"/>
  <c r="G22" i="9" l="1"/>
  <c r="G25" i="7"/>
  <c r="G58" i="6"/>
  <c r="G59" i="6"/>
  <c r="G60" i="6"/>
  <c r="G61" i="6"/>
  <c r="G62" i="6"/>
  <c r="G57" i="6"/>
  <c r="G21" i="6" l="1"/>
  <c r="G137" i="9" l="1"/>
  <c r="G139" i="9"/>
  <c r="G141" i="9"/>
  <c r="G104" i="8"/>
  <c r="G104" i="7"/>
  <c r="G106" i="6"/>
  <c r="G108" i="6"/>
  <c r="G10" i="18" l="1"/>
  <c r="G9" i="19"/>
  <c r="G175" i="9"/>
  <c r="G29" i="19"/>
  <c r="G28" i="19"/>
  <c r="G27" i="19"/>
  <c r="I29" i="19" l="1"/>
  <c r="G42" i="23"/>
  <c r="G43" i="23"/>
  <c r="G44" i="23"/>
  <c r="G45" i="23"/>
  <c r="G46" i="23"/>
  <c r="G47" i="23"/>
  <c r="G48" i="23"/>
  <c r="G49" i="23"/>
  <c r="G50" i="23"/>
  <c r="G51" i="23"/>
  <c r="G52" i="23"/>
  <c r="G53" i="23"/>
  <c r="G54" i="23"/>
  <c r="G55" i="23"/>
  <c r="G56" i="23"/>
  <c r="G57" i="23"/>
  <c r="G58" i="23"/>
  <c r="G59" i="23"/>
  <c r="G60" i="23"/>
  <c r="G61" i="23"/>
  <c r="G62" i="23"/>
  <c r="G63" i="23"/>
  <c r="G64" i="23"/>
  <c r="G65" i="23"/>
  <c r="G66" i="23"/>
  <c r="G67" i="23"/>
  <c r="G5" i="23"/>
  <c r="G41" i="23" l="1"/>
  <c r="G40" i="23"/>
  <c r="G39" i="23"/>
  <c r="G38" i="23"/>
  <c r="G37" i="23"/>
  <c r="G36" i="23"/>
  <c r="G35" i="23"/>
  <c r="G34" i="23"/>
  <c r="G33" i="23"/>
  <c r="G32" i="23"/>
  <c r="G31" i="23"/>
  <c r="G30" i="23"/>
  <c r="G29" i="23"/>
  <c r="G28" i="23"/>
  <c r="G27" i="23"/>
  <c r="G26" i="23"/>
  <c r="G25" i="23"/>
  <c r="G24" i="23"/>
  <c r="G23" i="23"/>
  <c r="G22" i="23"/>
  <c r="G21" i="23"/>
  <c r="G20" i="23"/>
  <c r="G19" i="23"/>
  <c r="G18" i="23"/>
  <c r="G17" i="23"/>
  <c r="G16" i="23"/>
  <c r="G15" i="23"/>
  <c r="G14" i="23"/>
  <c r="G13" i="23"/>
  <c r="G12" i="23"/>
  <c r="G11" i="23"/>
  <c r="G10" i="23"/>
  <c r="G9" i="23"/>
  <c r="G8" i="23"/>
  <c r="G7" i="23"/>
  <c r="G6" i="23"/>
  <c r="G68" i="23" l="1"/>
  <c r="C12" i="22" s="1"/>
  <c r="G5" i="21" l="1"/>
  <c r="G6" i="21"/>
  <c r="G7" i="21"/>
  <c r="G8" i="21"/>
  <c r="G9" i="21"/>
  <c r="G10" i="21"/>
  <c r="G11"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l="1"/>
  <c r="C13" i="22" s="1"/>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G5" i="20"/>
  <c r="G26" i="19"/>
  <c r="G25" i="19"/>
  <c r="G24" i="19"/>
  <c r="G23" i="19"/>
  <c r="G22" i="19"/>
  <c r="G21" i="19"/>
  <c r="G20" i="19"/>
  <c r="G19" i="19"/>
  <c r="G18" i="19"/>
  <c r="G17" i="19"/>
  <c r="G16" i="19"/>
  <c r="G15" i="19"/>
  <c r="G14" i="19"/>
  <c r="G13" i="19"/>
  <c r="G12" i="19"/>
  <c r="G11" i="19"/>
  <c r="G10" i="19"/>
  <c r="G8" i="19"/>
  <c r="G7" i="19"/>
  <c r="G6" i="19"/>
  <c r="G5" i="19"/>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9" i="18"/>
  <c r="G8" i="18"/>
  <c r="G7" i="18"/>
  <c r="G6" i="18"/>
  <c r="G5" i="18"/>
  <c r="G26" i="17"/>
  <c r="G25" i="17"/>
  <c r="G24" i="17"/>
  <c r="G23" i="17"/>
  <c r="G22" i="17"/>
  <c r="G21" i="17"/>
  <c r="G20" i="17"/>
  <c r="G19" i="17"/>
  <c r="G18" i="17"/>
  <c r="G17" i="17"/>
  <c r="G16" i="17"/>
  <c r="G15" i="17"/>
  <c r="G14" i="17"/>
  <c r="G13" i="17"/>
  <c r="G12" i="17"/>
  <c r="G11" i="17"/>
  <c r="G10" i="17"/>
  <c r="G9" i="17"/>
  <c r="G8" i="17"/>
  <c r="G7" i="17"/>
  <c r="G6" i="17"/>
  <c r="G5" i="17"/>
  <c r="I36" i="20" l="1"/>
  <c r="G37" i="20"/>
  <c r="C11" i="22" s="1"/>
  <c r="I26" i="19"/>
  <c r="G30" i="19"/>
  <c r="C9" i="22" s="1"/>
  <c r="G36" i="18"/>
  <c r="C7" i="22" s="1"/>
  <c r="G27" i="17"/>
  <c r="C5" i="22" s="1"/>
  <c r="I35" i="18"/>
  <c r="I26" i="17"/>
  <c r="G149" i="9" l="1"/>
  <c r="G112" i="6"/>
  <c r="G169" i="9" l="1"/>
  <c r="G151" i="9" l="1"/>
  <c r="G179" i="9" l="1"/>
  <c r="G178" i="9"/>
  <c r="G131" i="6"/>
  <c r="G145" i="6"/>
  <c r="G66" i="6"/>
  <c r="G65" i="6"/>
  <c r="G144" i="6"/>
  <c r="G143" i="6"/>
  <c r="G142" i="6"/>
  <c r="G141" i="6"/>
  <c r="G140" i="6"/>
  <c r="G139" i="6"/>
  <c r="G138" i="6"/>
  <c r="G137" i="6"/>
  <c r="G177" i="9"/>
  <c r="G176" i="9"/>
  <c r="G174" i="9"/>
  <c r="G173" i="9"/>
  <c r="G172" i="9"/>
  <c r="G171" i="9"/>
  <c r="I179" i="9" l="1"/>
  <c r="I145" i="6"/>
  <c r="G64" i="6"/>
  <c r="G63" i="6" l="1"/>
  <c r="G67" i="6"/>
  <c r="G31" i="9" l="1"/>
  <c r="G32" i="9"/>
  <c r="G33" i="9"/>
  <c r="G34" i="9"/>
  <c r="G42" i="9"/>
  <c r="G116" i="9"/>
  <c r="G170" i="9"/>
  <c r="G168" i="9"/>
  <c r="G167" i="9"/>
  <c r="G166" i="9"/>
  <c r="G165" i="9"/>
  <c r="G164" i="9"/>
  <c r="G163" i="9"/>
  <c r="G162" i="9"/>
  <c r="G161" i="9"/>
  <c r="G160" i="9"/>
  <c r="G159" i="9"/>
  <c r="G158" i="9"/>
  <c r="G157" i="9"/>
  <c r="G156" i="9"/>
  <c r="G155" i="9"/>
  <c r="G154" i="9"/>
  <c r="G153" i="9"/>
  <c r="G152" i="9"/>
  <c r="G150" i="9"/>
  <c r="G148" i="9"/>
  <c r="G147" i="9"/>
  <c r="G146" i="9"/>
  <c r="G145" i="9"/>
  <c r="G144" i="9"/>
  <c r="G143" i="9"/>
  <c r="G142" i="9"/>
  <c r="G136" i="9"/>
  <c r="G135" i="9"/>
  <c r="G134" i="9"/>
  <c r="G133" i="9"/>
  <c r="G132" i="9"/>
  <c r="G130" i="9"/>
  <c r="G129" i="9"/>
  <c r="G128" i="9"/>
  <c r="G127" i="9"/>
  <c r="G126" i="9"/>
  <c r="G125" i="9"/>
  <c r="G124" i="9"/>
  <c r="G123" i="9"/>
  <c r="G122" i="9"/>
  <c r="G119" i="9"/>
  <c r="G118" i="9"/>
  <c r="G120" i="9"/>
  <c r="G108" i="9"/>
  <c r="G107" i="9"/>
  <c r="G106" i="9"/>
  <c r="G105" i="9"/>
  <c r="G101" i="9"/>
  <c r="G97" i="9"/>
  <c r="G96" i="9"/>
  <c r="G94" i="9"/>
  <c r="G90" i="9"/>
  <c r="G114" i="9"/>
  <c r="G113" i="9"/>
  <c r="G112" i="9"/>
  <c r="G111" i="9"/>
  <c r="G110" i="9"/>
  <c r="G84" i="9"/>
  <c r="G83" i="9"/>
  <c r="G82" i="9"/>
  <c r="G81" i="9"/>
  <c r="G80" i="9"/>
  <c r="G79" i="9"/>
  <c r="G76" i="9"/>
  <c r="G100" i="9"/>
  <c r="G99" i="9"/>
  <c r="G72" i="9"/>
  <c r="G71" i="9"/>
  <c r="G69" i="9"/>
  <c r="G66" i="9"/>
  <c r="G65" i="9"/>
  <c r="G64" i="9"/>
  <c r="G63" i="9"/>
  <c r="G62" i="9"/>
  <c r="G61" i="9"/>
  <c r="G60" i="9"/>
  <c r="G59" i="9"/>
  <c r="G58" i="9"/>
  <c r="G57" i="9"/>
  <c r="G56" i="9"/>
  <c r="G53" i="9"/>
  <c r="G52" i="9"/>
  <c r="G51" i="9"/>
  <c r="G48" i="9"/>
  <c r="G47" i="9"/>
  <c r="G46" i="9"/>
  <c r="G45" i="9"/>
  <c r="G44" i="9"/>
  <c r="G43" i="9"/>
  <c r="G41" i="9"/>
  <c r="G40" i="9"/>
  <c r="G39" i="9"/>
  <c r="G38" i="9"/>
  <c r="G37" i="9"/>
  <c r="G36" i="9"/>
  <c r="G30" i="9"/>
  <c r="G28" i="9"/>
  <c r="G131" i="8"/>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3" i="8"/>
  <c r="G102" i="8"/>
  <c r="G101" i="8"/>
  <c r="G100" i="8"/>
  <c r="G99" i="8"/>
  <c r="G98" i="8"/>
  <c r="G96" i="8"/>
  <c r="G95" i="8"/>
  <c r="G94" i="8"/>
  <c r="G93" i="8"/>
  <c r="G92" i="8"/>
  <c r="G89" i="8"/>
  <c r="G88" i="8"/>
  <c r="G87" i="8"/>
  <c r="G78" i="8"/>
  <c r="G76" i="8"/>
  <c r="G84" i="8"/>
  <c r="G83" i="8"/>
  <c r="G82" i="8"/>
  <c r="G81" i="8"/>
  <c r="G80" i="8"/>
  <c r="G70" i="8"/>
  <c r="G69" i="8"/>
  <c r="G68" i="8"/>
  <c r="G67" i="8"/>
  <c r="G66" i="8"/>
  <c r="G65" i="8"/>
  <c r="G64" i="8"/>
  <c r="G63" i="8"/>
  <c r="G62" i="8"/>
  <c r="G61" i="8"/>
  <c r="G58" i="8"/>
  <c r="G57" i="8"/>
  <c r="G56" i="8"/>
  <c r="G59" i="8"/>
  <c r="G53" i="8"/>
  <c r="G52" i="8"/>
  <c r="G51" i="8"/>
  <c r="G50" i="8"/>
  <c r="G48" i="8"/>
  <c r="G47" i="8"/>
  <c r="G45" i="8"/>
  <c r="G44" i="8"/>
  <c r="G43" i="8"/>
  <c r="G42" i="8"/>
  <c r="G41" i="8"/>
  <c r="G40" i="8"/>
  <c r="G128" i="7"/>
  <c r="G127" i="7"/>
  <c r="G126" i="7"/>
  <c r="G125" i="7"/>
  <c r="G124" i="7"/>
  <c r="G123" i="7"/>
  <c r="G122" i="7"/>
  <c r="G121" i="7"/>
  <c r="G120" i="7"/>
  <c r="G119" i="7"/>
  <c r="G118" i="7"/>
  <c r="G117" i="7"/>
  <c r="G116" i="7"/>
  <c r="G115" i="7"/>
  <c r="G114" i="7"/>
  <c r="G113" i="7"/>
  <c r="G112" i="7"/>
  <c r="G111" i="7"/>
  <c r="G110" i="7"/>
  <c r="G109" i="7"/>
  <c r="G108" i="7"/>
  <c r="G107" i="7"/>
  <c r="G106" i="7"/>
  <c r="G103" i="7"/>
  <c r="G102" i="7"/>
  <c r="G101" i="7"/>
  <c r="G100" i="7"/>
  <c r="G99" i="7"/>
  <c r="G98" i="7"/>
  <c r="G96" i="7"/>
  <c r="G95" i="7"/>
  <c r="G94" i="7"/>
  <c r="G93" i="7"/>
  <c r="G92" i="7"/>
  <c r="G89" i="7"/>
  <c r="G91" i="7"/>
  <c r="G90" i="7"/>
  <c r="G78" i="7"/>
  <c r="G76" i="7"/>
  <c r="G84" i="7"/>
  <c r="G83" i="7"/>
  <c r="G82" i="7"/>
  <c r="G81" i="7"/>
  <c r="G80" i="7"/>
  <c r="G70" i="7"/>
  <c r="G69" i="7"/>
  <c r="G68" i="7"/>
  <c r="G67" i="7"/>
  <c r="G66" i="7"/>
  <c r="G65" i="7"/>
  <c r="G64" i="7"/>
  <c r="G63" i="7"/>
  <c r="G62" i="7"/>
  <c r="G61" i="7"/>
  <c r="G60" i="7"/>
  <c r="G59" i="7"/>
  <c r="G56" i="7"/>
  <c r="G55" i="7"/>
  <c r="G54" i="7"/>
  <c r="G51" i="7"/>
  <c r="G50" i="7"/>
  <c r="G49" i="7"/>
  <c r="G48" i="7"/>
  <c r="G47" i="7"/>
  <c r="G46" i="7"/>
  <c r="G44" i="7"/>
  <c r="G43" i="7"/>
  <c r="G42" i="7"/>
  <c r="G41" i="7"/>
  <c r="G40" i="7"/>
  <c r="G39" i="7"/>
  <c r="G136" i="6"/>
  <c r="G135" i="6"/>
  <c r="G134" i="6"/>
  <c r="G133" i="6"/>
  <c r="G132" i="6"/>
  <c r="G130" i="6"/>
  <c r="G129" i="6"/>
  <c r="G128" i="6"/>
  <c r="G127" i="6"/>
  <c r="G126" i="6"/>
  <c r="G125" i="6"/>
  <c r="G124" i="6"/>
  <c r="G123" i="6"/>
  <c r="G122" i="6"/>
  <c r="G121" i="6"/>
  <c r="G120" i="6"/>
  <c r="G119" i="6"/>
  <c r="G118" i="6"/>
  <c r="G117" i="6"/>
  <c r="G116" i="6"/>
  <c r="G115" i="6"/>
  <c r="G114" i="6"/>
  <c r="G113" i="6"/>
  <c r="G111" i="6"/>
  <c r="G110" i="6"/>
  <c r="G105" i="6"/>
  <c r="G104" i="6"/>
  <c r="G103" i="6"/>
  <c r="G102" i="6"/>
  <c r="G101" i="6"/>
  <c r="G99" i="6"/>
  <c r="G98" i="6"/>
  <c r="G97" i="6"/>
  <c r="G96" i="6"/>
  <c r="G95" i="6"/>
  <c r="G94" i="6"/>
  <c r="G92" i="6"/>
  <c r="G84" i="6"/>
  <c r="G79" i="6"/>
  <c r="G91" i="6"/>
  <c r="G90" i="6"/>
  <c r="G89" i="6"/>
  <c r="G88" i="6"/>
  <c r="G87" i="6"/>
  <c r="G73" i="6"/>
  <c r="G72" i="6"/>
  <c r="G71" i="6"/>
  <c r="G83" i="6"/>
  <c r="G82" i="6"/>
  <c r="G56" i="6"/>
  <c r="G55" i="6"/>
  <c r="G52" i="6"/>
  <c r="G51" i="6"/>
  <c r="G50" i="6"/>
  <c r="G47" i="6"/>
  <c r="G46" i="6"/>
  <c r="G45" i="6"/>
  <c r="G44" i="6"/>
  <c r="G43" i="6"/>
  <c r="G42" i="6"/>
  <c r="G40" i="6"/>
  <c r="G39" i="6"/>
  <c r="G38" i="6"/>
  <c r="G37" i="6"/>
  <c r="G36" i="6"/>
  <c r="G121" i="9" l="1"/>
  <c r="I115" i="7"/>
  <c r="I109" i="6"/>
  <c r="G85" i="7"/>
  <c r="G117" i="9"/>
  <c r="I166" i="9"/>
  <c r="G131" i="9"/>
  <c r="I134" i="9" s="1"/>
  <c r="G115" i="9"/>
  <c r="G75" i="9"/>
  <c r="G70" i="9"/>
  <c r="G85" i="8"/>
  <c r="G91" i="8"/>
  <c r="I105" i="7"/>
  <c r="G89" i="9"/>
  <c r="G97" i="8"/>
  <c r="I101" i="8" s="1"/>
  <c r="G54" i="8"/>
  <c r="G75" i="8"/>
  <c r="I105" i="8"/>
  <c r="G87" i="7"/>
  <c r="G75" i="7"/>
  <c r="G88" i="7"/>
  <c r="G91" i="9"/>
  <c r="I126" i="8"/>
  <c r="G79" i="8"/>
  <c r="G73" i="8"/>
  <c r="I127" i="7"/>
  <c r="G79" i="7"/>
  <c r="G97" i="7"/>
  <c r="I101" i="7" s="1"/>
  <c r="G69" i="6"/>
  <c r="G76" i="6"/>
  <c r="G85" i="6"/>
  <c r="I133" i="6"/>
  <c r="G70" i="6"/>
  <c r="G86" i="6"/>
  <c r="G93" i="9"/>
  <c r="G68" i="9"/>
  <c r="G85" i="9"/>
  <c r="G95" i="9"/>
  <c r="G109" i="9"/>
  <c r="I170" i="9"/>
  <c r="I153" i="9"/>
  <c r="I143" i="9"/>
  <c r="G87" i="9"/>
  <c r="I159" i="9"/>
  <c r="I131" i="8"/>
  <c r="I115" i="8"/>
  <c r="I120" i="8"/>
  <c r="G90" i="8"/>
  <c r="G74" i="7"/>
  <c r="G73" i="7"/>
  <c r="I120" i="7"/>
  <c r="G71" i="7"/>
  <c r="I128" i="7"/>
  <c r="G78" i="6"/>
  <c r="I121" i="6"/>
  <c r="G77" i="6"/>
  <c r="G75" i="6"/>
  <c r="G74" i="6"/>
  <c r="I136" i="6"/>
  <c r="G100" i="6"/>
  <c r="I103" i="6" s="1"/>
  <c r="I114" i="6"/>
  <c r="G26" i="9"/>
  <c r="G54" i="9"/>
  <c r="G104" i="9"/>
  <c r="G49" i="9"/>
  <c r="G74" i="9"/>
  <c r="G88" i="9"/>
  <c r="G86" i="9"/>
  <c r="G74" i="8"/>
  <c r="G72" i="8"/>
  <c r="G71" i="8"/>
  <c r="G57" i="7"/>
  <c r="G52" i="7"/>
  <c r="G72" i="7"/>
  <c r="G53" i="6"/>
  <c r="G48" i="6"/>
  <c r="I122" i="9" l="1"/>
  <c r="I92" i="8"/>
  <c r="I92" i="7"/>
  <c r="G25" i="9"/>
  <c r="G35" i="9"/>
  <c r="G27" i="9"/>
  <c r="G29" i="9"/>
  <c r="G73" i="9"/>
  <c r="G98" i="9"/>
  <c r="G103" i="9"/>
  <c r="G78" i="9"/>
  <c r="G55" i="9"/>
  <c r="G50" i="9"/>
  <c r="G92" i="9"/>
  <c r="G67" i="9"/>
  <c r="G60" i="8"/>
  <c r="G55" i="8"/>
  <c r="G58" i="7"/>
  <c r="G53" i="7"/>
  <c r="G68" i="6"/>
  <c r="G81" i="6"/>
  <c r="G54" i="6"/>
  <c r="G49" i="6"/>
  <c r="I62" i="6" l="1"/>
  <c r="I68" i="8"/>
  <c r="I68" i="7"/>
  <c r="I66" i="9"/>
  <c r="G102" i="9"/>
  <c r="G77" i="9"/>
  <c r="I116" i="9" l="1"/>
  <c r="G11" i="9" l="1"/>
  <c r="G18" i="8"/>
  <c r="G12" i="7"/>
  <c r="G12" i="6"/>
  <c r="G11" i="6"/>
  <c r="G14" i="6" l="1"/>
  <c r="G16" i="6"/>
  <c r="G24" i="7"/>
  <c r="G23" i="7"/>
  <c r="G22" i="7"/>
  <c r="G17" i="7"/>
  <c r="G7" i="8" l="1"/>
  <c r="G32" i="8" l="1"/>
  <c r="G86" i="8"/>
  <c r="G77" i="8"/>
  <c r="G46" i="8"/>
  <c r="G38" i="8"/>
  <c r="G36" i="8"/>
  <c r="G35" i="8"/>
  <c r="G31" i="7"/>
  <c r="G45" i="7"/>
  <c r="G37" i="7"/>
  <c r="G35" i="7"/>
  <c r="G34" i="7"/>
  <c r="G86" i="7"/>
  <c r="G34" i="6"/>
  <c r="G93" i="6"/>
  <c r="G80" i="6"/>
  <c r="G41" i="6"/>
  <c r="G32" i="6"/>
  <c r="G31" i="6"/>
  <c r="G21" i="9"/>
  <c r="G20" i="9"/>
  <c r="G28" i="6" l="1"/>
  <c r="I86" i="8"/>
  <c r="I93" i="6"/>
  <c r="G33" i="7"/>
  <c r="G34" i="8"/>
  <c r="G37" i="8"/>
  <c r="G36" i="7"/>
  <c r="G77" i="7"/>
  <c r="I86" i="7" s="1"/>
  <c r="G30" i="6"/>
  <c r="G33" i="6"/>
  <c r="G21" i="8"/>
  <c r="G33" i="8" l="1"/>
  <c r="G31" i="8"/>
  <c r="G39" i="8"/>
  <c r="G30" i="7"/>
  <c r="G32" i="7"/>
  <c r="G38" i="7"/>
  <c r="G27" i="6"/>
  <c r="G35" i="6"/>
  <c r="G29" i="6" l="1"/>
  <c r="G29" i="8"/>
  <c r="G30" i="8"/>
  <c r="G28" i="7"/>
  <c r="G29" i="7"/>
  <c r="G25" i="6"/>
  <c r="G9" i="6"/>
  <c r="G26" i="6" l="1"/>
  <c r="G24" i="9"/>
  <c r="I46" i="9" s="1"/>
  <c r="G19" i="9"/>
  <c r="G18" i="9"/>
  <c r="G17" i="9"/>
  <c r="G16" i="9"/>
  <c r="G15" i="9"/>
  <c r="G14" i="9"/>
  <c r="G13" i="9"/>
  <c r="G12" i="9"/>
  <c r="G10" i="9"/>
  <c r="G9" i="9"/>
  <c r="G8" i="9"/>
  <c r="G7" i="9"/>
  <c r="G6" i="9"/>
  <c r="G5" i="9"/>
  <c r="G28" i="8"/>
  <c r="I51" i="8" s="1"/>
  <c r="G24" i="8"/>
  <c r="G23" i="8"/>
  <c r="G22" i="8"/>
  <c r="G20" i="8"/>
  <c r="G19" i="8"/>
  <c r="G17" i="8"/>
  <c r="G16" i="8"/>
  <c r="G15" i="8"/>
  <c r="G14" i="8"/>
  <c r="G13" i="8"/>
  <c r="G12" i="8"/>
  <c r="G11" i="8"/>
  <c r="G10" i="8"/>
  <c r="G9" i="8"/>
  <c r="G8" i="8"/>
  <c r="G6" i="8"/>
  <c r="G5" i="8"/>
  <c r="G27" i="7"/>
  <c r="I49" i="7" s="1"/>
  <c r="G21" i="7"/>
  <c r="G20" i="7"/>
  <c r="G19" i="7"/>
  <c r="G18" i="7"/>
  <c r="G16" i="7"/>
  <c r="G15" i="7"/>
  <c r="G14" i="7"/>
  <c r="G13" i="7"/>
  <c r="G11" i="7"/>
  <c r="G10" i="7"/>
  <c r="G9" i="7"/>
  <c r="G8" i="7"/>
  <c r="G7" i="7"/>
  <c r="G6" i="7"/>
  <c r="G5" i="7"/>
  <c r="G24" i="6"/>
  <c r="G22" i="6"/>
  <c r="G20" i="6"/>
  <c r="G19" i="6"/>
  <c r="G18" i="6"/>
  <c r="G17" i="6"/>
  <c r="G15" i="6"/>
  <c r="G13" i="6"/>
  <c r="G10" i="6"/>
  <c r="G8" i="6"/>
  <c r="G7" i="6"/>
  <c r="G6" i="6"/>
  <c r="G5" i="6"/>
  <c r="I45" i="6" l="1"/>
  <c r="I23" i="9"/>
  <c r="I23" i="6"/>
  <c r="I26" i="7"/>
  <c r="I27" i="8"/>
  <c r="G146" i="6"/>
  <c r="C4" i="22" s="1"/>
  <c r="G180" i="9"/>
  <c r="C10" i="22" s="1"/>
  <c r="G129" i="7"/>
  <c r="C6" i="22" s="1"/>
  <c r="G132" i="8"/>
  <c r="C8" i="22" s="1"/>
  <c r="C15" i="22" l="1"/>
</calcChain>
</file>

<file path=xl/sharedStrings.xml><?xml version="1.0" encoding="utf-8"?>
<sst xmlns="http://schemas.openxmlformats.org/spreadsheetml/2006/main" count="3308" uniqueCount="661">
  <si>
    <t>Eilės Nr.</t>
  </si>
  <si>
    <t>Darbo pavadinimas, aprašymas</t>
  </si>
  <si>
    <t>Mato vnt.</t>
  </si>
  <si>
    <t>Kiekis</t>
  </si>
  <si>
    <t>Iš viso, Eur be PVM</t>
  </si>
  <si>
    <t>1. Paruošiamieji darbai</t>
  </si>
  <si>
    <t>kompl.</t>
  </si>
  <si>
    <t>1.1</t>
  </si>
  <si>
    <t>1.2</t>
  </si>
  <si>
    <t>1.3</t>
  </si>
  <si>
    <t>1.4</t>
  </si>
  <si>
    <t>1.5</t>
  </si>
  <si>
    <t>1.6</t>
  </si>
  <si>
    <t>1.7</t>
  </si>
  <si>
    <t>1.8</t>
  </si>
  <si>
    <t>1.9</t>
  </si>
  <si>
    <t>2.1</t>
  </si>
  <si>
    <t>Skyrius</t>
  </si>
  <si>
    <t>2. Žemės sankasa</t>
  </si>
  <si>
    <r>
      <t xml:space="preserve">Vieneto kaina, Eur be PVM  </t>
    </r>
    <r>
      <rPr>
        <b/>
        <sz val="11"/>
        <color rgb="FFFF0000"/>
        <rFont val="Times New Roman"/>
        <family val="1"/>
        <charset val="186"/>
      </rPr>
      <t>(pildo Teikėjas)</t>
    </r>
  </si>
  <si>
    <t>1.10</t>
  </si>
  <si>
    <t>1.11</t>
  </si>
  <si>
    <t>1.12</t>
  </si>
  <si>
    <t>1.13</t>
  </si>
  <si>
    <t>Dirvožemio pašalinimas ir išvežimas rangovo pasirinktu atstumu (perteklinio)</t>
  </si>
  <si>
    <t>Grunto kasimas, pakrovimas ir išvežimas rangovo pasirinktu atstumu (perteklinio)</t>
  </si>
  <si>
    <t>1.14</t>
  </si>
  <si>
    <t>1.15</t>
  </si>
  <si>
    <t>1.16</t>
  </si>
  <si>
    <t>1.17</t>
  </si>
  <si>
    <t>1.18</t>
  </si>
  <si>
    <t>1.19</t>
  </si>
  <si>
    <t>1.20</t>
  </si>
  <si>
    <t>Vidutinio tankumo medyno kirtimas, kelmų šalinimas ir utilizavimas, medžių kamienų sandėliavimas ir apskaitymas statybvietėje</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</si>
  <si>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t>
  </si>
  <si>
    <r>
      <t>m</t>
    </r>
    <r>
      <rPr>
        <vertAlign val="superscript"/>
        <sz val="11"/>
        <color theme="1"/>
        <rFont val="Times New Roman"/>
        <family val="1"/>
        <charset val="186"/>
      </rPr>
      <t>3</t>
    </r>
  </si>
  <si>
    <t>m²</t>
  </si>
  <si>
    <t>km</t>
  </si>
  <si>
    <t>vnt.</t>
  </si>
  <si>
    <t>ha</t>
  </si>
  <si>
    <t>m³</t>
  </si>
  <si>
    <t>m</t>
  </si>
  <si>
    <t>t</t>
  </si>
  <si>
    <r>
      <t>m</t>
    </r>
    <r>
      <rPr>
        <vertAlign val="superscript"/>
        <sz val="11"/>
        <rFont val="Times New Roman"/>
        <family val="1"/>
        <charset val="186"/>
      </rPr>
      <t>3</t>
    </r>
  </si>
  <si>
    <t>Minkštų veislių nuo 17 cm iki 24 cm skersmens medžių ir kelmų pašalinimas</t>
  </si>
  <si>
    <t xml:space="preserve">Betono plokščių dangos hvid=0,20 m ardymas </t>
  </si>
  <si>
    <t>Minkštų veislių nuo 25 cm iki 32 cm skersmens medžių ir kelmų pašalinimas</t>
  </si>
  <si>
    <t>Magistralinio kelio A14 Vilnius–Utena ruožo nuo 51,55 iki 59,00 km rekonstravimo techninis darbo projektas. Unik Nr. 4400-6115-8876. Statinio ribos ties 51,550-52,400 km</t>
  </si>
  <si>
    <t>Magistralinio kelio A14 Vilnius–Utena ruožo nuo 51,55 iki 59,00 km rekonstravimo techninis darbo projektas. Unik Nr. 4400-6115-8910. Statinio ribos ties 52,400-54,900 km</t>
  </si>
  <si>
    <t>Magistralinio kelio A14 Vilnius–Utena ruožo nuo 51,55 iki 59,00 km rekonstravimo techninis darbo projektas. Unik Nr. 4400-6115-8932. Statinio ribos ties 54,900-57,400 km</t>
  </si>
  <si>
    <t>Magistralinio kelio A14 Vilnius–Utena ruožo nuo 51,55 iki 59,00 km rekonstravimo techninis darbo projektas. Unik Nr. 4400-6115-9108. Statinio ribos ties 57,400-60,100 km</t>
  </si>
  <si>
    <t xml:space="preserve">Betono plokščių dangos hvid=0,14 m ardymas </t>
  </si>
  <si>
    <t>2.2</t>
  </si>
  <si>
    <t>Dirvožemio atvežimas iš laikinos sandėliavimo aikštelės šlaitų, griovio dugno tvirtinimui</t>
  </si>
  <si>
    <t>2.3</t>
  </si>
  <si>
    <t>2.4</t>
  </si>
  <si>
    <t>Grunto kasimas, pakrovimas ir išvežimas rangovo pasirinktu atstumu į sandėliavimo aikštelę</t>
  </si>
  <si>
    <t>2.5</t>
  </si>
  <si>
    <t>Grunto kasimas, žemės sankasos įrengimas iškasant pakopas h(min)=0,60 m, pakrovimas ir išvežimas rangovo pasirinktu atstumu (perteklinio)</t>
  </si>
  <si>
    <t>2.6</t>
  </si>
  <si>
    <t>2.7</t>
  </si>
  <si>
    <t>Žemės sankasos įrengimas, supilant pakopas h(min)=0,60 m, panaudojant esamą gruntą iš iškasų</t>
  </si>
  <si>
    <t>2.10</t>
  </si>
  <si>
    <t xml:space="preserve">Žemės sankasos planiravimas ir tankinimas mechanizuotu būdu (h=0,30m) </t>
  </si>
  <si>
    <t>2.11</t>
  </si>
  <si>
    <t xml:space="preserve">Žemės sankasos planiravimas ir tankinimas rankiniu būdu (h=0,30m) </t>
  </si>
  <si>
    <t>2.12</t>
  </si>
  <si>
    <t>Šlaitų ir griovio dugno planiravimas mechanizuotu būdu</t>
  </si>
  <si>
    <t>2.13</t>
  </si>
  <si>
    <t>Šlaitų ir griovio dugno planiravimas rankiniu būdu</t>
  </si>
  <si>
    <t>2.14</t>
  </si>
  <si>
    <t>Šlaitų ir jų prieigų padengimas dirvožemio sluoksniu ir apsėjimas veja, h=0,06 m</t>
  </si>
  <si>
    <t>2.15</t>
  </si>
  <si>
    <t>Griovių tvirtinimas žvyru fr. 16/32</t>
  </si>
  <si>
    <t>2.16</t>
  </si>
  <si>
    <t>2.17</t>
  </si>
  <si>
    <t>Griovių tvirtinimas įrengiant betoninius latakus 400x500x240 ant betono pagrindo (0,15 m)</t>
  </si>
  <si>
    <t>2.18</t>
  </si>
  <si>
    <t>Griovių tvirtinimas įrengiant akmenų grindinį (18-36 aukščio akmenys įplukti į betoną h = 0,20 m)</t>
  </si>
  <si>
    <t>2.19</t>
  </si>
  <si>
    <t>Šlaitų ir griovio dugno tvirtinimas plokštėmis 490x490x80 mm (tarpus užpildant betonu)</t>
  </si>
  <si>
    <t>2.20</t>
  </si>
  <si>
    <t>Betonas C30/37-XC4-XF4 šlaitų ir griovio dugno tvirtinimui</t>
  </si>
  <si>
    <t>2.21</t>
  </si>
  <si>
    <t xml:space="preserve">Gruntų sustiprinimas (GS) (h=0,30m) </t>
  </si>
  <si>
    <t>2.22</t>
  </si>
  <si>
    <t>Atskiriamųjų geosintetinių medžiagų įrengimas (pateikiamas stiprinimo plotas neįvertinant užleidimų)</t>
  </si>
  <si>
    <t>2.23</t>
  </si>
  <si>
    <r>
      <t>Apsauginio šalčiui atsparaus sluoksnio įrengimas ant geosintetinių medžiagų (k</t>
    </r>
    <r>
      <rPr>
        <vertAlign val="subscript"/>
        <sz val="11"/>
        <color indexed="8"/>
        <rFont val="Times New Roman"/>
        <family val="1"/>
        <charset val="186"/>
      </rPr>
      <t>10</t>
    </r>
    <r>
      <rPr>
        <sz val="11"/>
        <color indexed="8"/>
        <rFont val="Times New Roman"/>
        <family val="1"/>
        <charset val="186"/>
      </rPr>
      <t>≥1,5·10</t>
    </r>
    <r>
      <rPr>
        <vertAlign val="superscript"/>
        <sz val="11"/>
        <color indexed="8"/>
        <rFont val="Times New Roman"/>
        <family val="1"/>
        <charset val="186"/>
      </rPr>
      <t>-5</t>
    </r>
    <r>
      <rPr>
        <sz val="11"/>
        <color indexed="8"/>
        <rFont val="Times New Roman"/>
        <family val="1"/>
        <charset val="186"/>
      </rPr>
      <t xml:space="preserve">) (h=0,25m) </t>
    </r>
  </si>
  <si>
    <t>Iš viso skyriuje 2, 
Eur be PVM</t>
  </si>
  <si>
    <t>Iš viso skyriuje 3, 
Eur be PVM</t>
  </si>
  <si>
    <t>4.2</t>
  </si>
  <si>
    <t>Kvadratinės grotelės D400 apkrovos klasės, d315 skersmens ir jų įrengimas</t>
  </si>
  <si>
    <t>4.3</t>
  </si>
  <si>
    <t xml:space="preserve">Savitakinio nuotakyno iš PVC N klasės vamzdžių DN 200 mm, su visomis reikalingomis jungtimis bei atramomis tiekimas, montavimas žemėje, pajungimas į šulinius. </t>
  </si>
  <si>
    <t>4.4</t>
  </si>
  <si>
    <t>Mechanizuotas tranšėjų iki 2,50 m gylio kasimas ir iškasto grunto laikinas sandėliavimas</t>
  </si>
  <si>
    <t>4.5</t>
  </si>
  <si>
    <t>Galutinis tranšėjos užpylimas panaudojant iškastą gruntą</t>
  </si>
  <si>
    <t>4.6</t>
  </si>
  <si>
    <t>Naujų plastikinių lietaus surinkimo šulinėlių, d315 mm skersmens, iki 2,50 m gylio, su visomis jungtimis bei atramomis tiekimas, sumontavimas, išbandymas.</t>
  </si>
  <si>
    <t>4.8</t>
  </si>
  <si>
    <t>Mechanizuotas duobių iki 2,50 m gylio kasimas ir iškasto grunto laikinas sandėliavimas, bei galutinis užpylimas</t>
  </si>
  <si>
    <t>4.9</t>
  </si>
  <si>
    <t>Smėlis pagrindui</t>
  </si>
  <si>
    <t>4.10</t>
  </si>
  <si>
    <t>Smėlis pirminiam ir šoniniam užpylimui, įskaitant sutankinimą</t>
  </si>
  <si>
    <t>4.11</t>
  </si>
  <si>
    <t>4.12</t>
  </si>
  <si>
    <t>Vandens nuvedimo įrenginių praplovimas be dezinfekavimo.</t>
  </si>
  <si>
    <t>4.13</t>
  </si>
  <si>
    <t>Vandens nuvedimo įrenginių hidraulinis bandymas</t>
  </si>
  <si>
    <t>4.14</t>
  </si>
  <si>
    <t>Betoninių latakų 400x500x240 įrengimas su betono pagrindu (h = 0,3) m projektiniuose šlaituose ties paviršinio vandens nuotakyno ištekėjimo antgaliu</t>
  </si>
  <si>
    <t>4.18</t>
  </si>
  <si>
    <t>4.19</t>
  </si>
  <si>
    <t>4.20</t>
  </si>
  <si>
    <t>4.21</t>
  </si>
  <si>
    <t>Smėlio pagrindo fr. 0/2 įrengimas h=15 cm</t>
  </si>
  <si>
    <t>4.22</t>
  </si>
  <si>
    <t>Pralaidų antgalių įrengimas d400 pralaidoms</t>
  </si>
  <si>
    <t>4.23</t>
  </si>
  <si>
    <t>Pralaidų antgalių įrengimas d600 pralaidoms</t>
  </si>
  <si>
    <t>4.24</t>
  </si>
  <si>
    <t>Geotekstilės įrengimas neįvertiant persidengimų</t>
  </si>
  <si>
    <t>4.25</t>
  </si>
  <si>
    <t>Pralaidos užpilimas ŽG, ŽP, ŽB, SB, SG, SP, ŽD, ŽM, SD, SM gruntais</t>
  </si>
  <si>
    <t>Iš viso skyriuje 4, 
Eur be PVM</t>
  </si>
  <si>
    <t>5.1</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</si>
  <si>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(h≥1,03 m)</t>
    </r>
  </si>
  <si>
    <t>Pastaba: Teikėjas pildo pasirinktinai I arba II dangos konstrukcijos variantą</t>
  </si>
  <si>
    <t>5.2</t>
  </si>
  <si>
    <t>Skaldos pagrindo sluoksnio įrengimas (h=0,20 m)</t>
  </si>
  <si>
    <t>5.3</t>
  </si>
  <si>
    <t>Asfalto pagrindo dangos sluoksnio įrengimas AC 16 PD (h = 0,08 m) (įvertinus taktilines dangas)</t>
  </si>
  <si>
    <t>5.4</t>
  </si>
  <si>
    <t>Išlyginamojo sluoksnio iš nesurištojo mineralinių medžiagų mišinio fr. 0/5 (dulkių kiekis iki 5 %), h = 0,03 m įrengimas</t>
  </si>
  <si>
    <t>5.5</t>
  </si>
  <si>
    <t>Įspėjamųjų ir vedimo paviršių įrengimas (200x100x80) geltonos spalvos su kauburėliais</t>
  </si>
  <si>
    <t>5.6</t>
  </si>
  <si>
    <t>Įspėjamųjų ir vedimo paviršių įrengimas (200x100x80) geltonos spalvos su juostelėmis</t>
  </si>
  <si>
    <t>5.7</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</si>
  <si>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(h≥0,91 m)</t>
    </r>
  </si>
  <si>
    <t>5.8</t>
  </si>
  <si>
    <t>Skaldos pagrindo sluoksnio įrengimas (h=0,15 m)</t>
  </si>
  <si>
    <t>5.9</t>
  </si>
  <si>
    <t>5.10</t>
  </si>
  <si>
    <t>Trinkelių dangos įrengimas (200x100x80) raudonos spalvos</t>
  </si>
  <si>
    <t>5.11</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</si>
  <si>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(h≥1,04 m)</t>
    </r>
  </si>
  <si>
    <t>5.12</t>
  </si>
  <si>
    <t>5.13</t>
  </si>
  <si>
    <t>5.14</t>
  </si>
  <si>
    <t>Trinkelių dangos įrengimas (200x100x80) pilkos spalvos</t>
  </si>
  <si>
    <t>5.15</t>
  </si>
  <si>
    <t>5.16</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</si>
  <si>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(h≥0,58 m)</t>
    </r>
  </si>
  <si>
    <t>Asfalto pagrindo sluoksnio įrengimas AC 22 PS (h = 0,10 m)</t>
  </si>
  <si>
    <t>Asfalto apatinio sluoksnio įrengimas AC 16 AS (h = 0,08 m)</t>
  </si>
  <si>
    <t>Asfalto viršutinio sluoksnio įrengimas SMA 8 S (h = 0,04 m)</t>
  </si>
  <si>
    <r>
      <t>Paviršiaus šiurkštinimas 1/3 frakcijos skaldyta mineralinė medžiaga – 0,5–1,0 kg/m</t>
    </r>
    <r>
      <rPr>
        <vertAlign val="superscript"/>
        <sz val="11"/>
        <rFont val="Times New Roman"/>
        <family val="1"/>
        <charset val="186"/>
      </rPr>
      <t>2</t>
    </r>
  </si>
  <si>
    <t>ŽG, ŽP, ŽB, SB, SG, SP, ŽD, ŽM, SD, SM grunto įrengimas dangos konstrukcijose</t>
  </si>
  <si>
    <t>5. Šaligatvių įrengimas (II dangos konstrukcijos variantas)</t>
  </si>
  <si>
    <t>Šalčiui nejautrių medžiagų sluoksnio įrengimas (h≥1,03 m)</t>
  </si>
  <si>
    <t>Šalčiui nejautrių medžiagų sluoksnio įrengimas (h≥0,91 m)</t>
  </si>
  <si>
    <t>Šalčiui nejautrių medžiagų sluoksnio įrengimas (h≥1,04 m)</t>
  </si>
  <si>
    <t>5. Kelio dangos konstrukcijos (II dangos konstrukcijos variantas)</t>
  </si>
  <si>
    <t>Šalčiui nejautrių medžiagų sluoksnio įrengimas (h≥0,48 m)</t>
  </si>
  <si>
    <t>Skaldos pagrindo sluoksnio įrengimas (h=0,30 m)</t>
  </si>
  <si>
    <t>Iš viso skyriuje 5, 
Eur be PVM</t>
  </si>
  <si>
    <t>6.1</t>
  </si>
  <si>
    <t>6.2</t>
  </si>
  <si>
    <t>6.3</t>
  </si>
  <si>
    <t>Asfalto pagrindo dangos sluoksnio įrengimas AC 16 PD (h = 0,06 m)</t>
  </si>
  <si>
    <t>Iš viso skyriuje 6, 
Eur be PVM</t>
  </si>
  <si>
    <t>7.1</t>
  </si>
  <si>
    <t>Betoninių kelio bordiūrų ant betono pagrindo įrengimas 300/150/1000</t>
  </si>
  <si>
    <t>7.3</t>
  </si>
  <si>
    <t>Betoninių vejos bordiūrų ant betono pagrindo įrengimas 200/80/1000</t>
  </si>
  <si>
    <t>7.4</t>
  </si>
  <si>
    <t>Granitinių kelio bordiūrų ant betono pagrindo įrengimas 220/150/1000 h=0,075 cm (nusklemptas, salelėse)</t>
  </si>
  <si>
    <t>Betoninių kelio bordiūrų ant betono pagrindo įrengimas 220/150/1000 (su 0,03m peraukštėjimu kelkraščiuose)</t>
  </si>
  <si>
    <t>Siūlių pagruntavimas karštu asfaltui markei aitinkamu bitumu, m, h = 0,04 m,</t>
  </si>
  <si>
    <t>Siūlių pagruntavimas karštu asfaltui markei aitinkamu bitumu, m, h = 0,08 m,</t>
  </si>
  <si>
    <t>Siūlių pagruntavimas karštu asfaltui markei aitinkamu bitumu, m, h = 0,10 m,</t>
  </si>
  <si>
    <t>Sandarinimo juostos prie bordiūrų įrengimas</t>
  </si>
  <si>
    <t>Gruntavimas prieš sandarinimo juostos įrengimą (gruntas tinkantis juostai)</t>
  </si>
  <si>
    <t>Kelkraščio viršutinio sluoksnio įrengimas (h = 0,08 m)</t>
  </si>
  <si>
    <t>Kelkraščio apatinio sluoksnio įrengimas (h = 0,08 m)</t>
  </si>
  <si>
    <t>Asfalto armavimo tinklo su stiklo pluoštu įrengimas</t>
  </si>
  <si>
    <t>Iš viso skyriuje 7, 
Eur be PVM</t>
  </si>
  <si>
    <t>8.1</t>
  </si>
  <si>
    <t>Apsauginių kelio atitvarų sistemos įrengimas N2, W2, A (kelkraščiuose)</t>
  </si>
  <si>
    <t>8.2</t>
  </si>
  <si>
    <t>Galinių apsauginių kelio atitvarų sistemos įrengimas N2, W2, A (kelkraščiuose)</t>
  </si>
  <si>
    <t>8.3</t>
  </si>
  <si>
    <t>8.4</t>
  </si>
  <si>
    <t>8.5</t>
  </si>
  <si>
    <t>Dėžinio skerspjūvio apsauginių kelio atitvarų sistemos įrengimas N2, W2, A (pėsčiųjų takai)</t>
  </si>
  <si>
    <t>8.6</t>
  </si>
  <si>
    <t>Dėžinio skerspjūvio galinių apsauginių kelio atitvarų sistemos įrengimas N2, W2, A (pėsčiųjų takai)</t>
  </si>
  <si>
    <t>8.7</t>
  </si>
  <si>
    <t>Pėsčiųjų tvorelės įrengimas</t>
  </si>
  <si>
    <t>Iš viso skyriuje 8, 
Eur be PVM</t>
  </si>
  <si>
    <t>9.1</t>
  </si>
  <si>
    <t>Tinklo metalinės tvoros 270/32/15 su visais reikalingais stulpais: paramų stulpais, įkalamais tiesiais ankeriais stulpams, įkalamais kryžminiais ankeriais stulpams, tvoros tinklo tvirtinimo grunte smeigėmis, tinklo jungimo/įtempimo junginiu, įrengimas, h≥2,50 m</t>
  </si>
  <si>
    <t>9.2</t>
  </si>
  <si>
    <t>Tinklo metalinės tvoros 270/32/15 su visais reikalingais stulpais: paramų stulpais, įkalamais tiesiais ankeriais stulpams, įkalamais kryžminiais ankeriais stulpams,tvoros tinklo tvirtinimo grunte smeigėmis, tinklo jungimo/įtempimo junginiu, įrengimas, h≥2,50 m, kartu su metalinės tinklo tvoros skirtos varliagyvių apsaugai, su stulpais, tinklo jungimu/įtempimu junginiu, įrengimu, h≥0,60 m</t>
  </si>
  <si>
    <t>9.3</t>
  </si>
  <si>
    <t>Įžeminimo kontūro 30 Ω įrengimas, kai:
- įžeminimo strypas Ø14mm, L-3,0 m; - 3 vnt.;
- plienine cinkuota juosta 25x4mm; - 10 m;</t>
  </si>
  <si>
    <t>9.4</t>
  </si>
  <si>
    <t>Įžeminimo kontūro (įžeminimo varža nereglamentuojama) įrengimas, kai:
- įžeminimo strypas Ø14mm, L-3,0 m; - 3 vnt.;
- plienine cinkuota juosta 25x4mm; - 10 m;</t>
  </si>
  <si>
    <t>9.5</t>
  </si>
  <si>
    <t>9.6</t>
  </si>
  <si>
    <t>9.7</t>
  </si>
  <si>
    <t>Dielektrikas ir jo įrengimas</t>
  </si>
  <si>
    <t>Vienkrypčiai vartai laukiniams gyvūnams ir jų įrengimas, h≥2,20 m</t>
  </si>
  <si>
    <t xml:space="preserve">Apsauginių kelio atitvarų sistemos įrengimas N2, W2, A </t>
  </si>
  <si>
    <t>Galinių apsauginių kelio atitvarų komponentai</t>
  </si>
  <si>
    <t>Nepatogaus grunto laukiniams gyvūnams praeiti įrengimas</t>
  </si>
  <si>
    <t>Iš viso skyriuje 9, 
Eur be PVM</t>
  </si>
  <si>
    <t>10.1</t>
  </si>
  <si>
    <t>Stiklo atšvaitų įrengimas bordiūruose</t>
  </si>
  <si>
    <t>10.2</t>
  </si>
  <si>
    <t>A grupės signalinių stulpelių įrengimas</t>
  </si>
  <si>
    <t>10.3</t>
  </si>
  <si>
    <t>10.4</t>
  </si>
  <si>
    <t>Kelio ženklų metalinių 76,1 mm skersmens (sienelės storis 2,9 mm, h=4,00) atramų pastatymas</t>
  </si>
  <si>
    <t>10.5</t>
  </si>
  <si>
    <t>Kelio ženklų metalinių 76,1 mm skersmens (sienelės storis 2,9 mm, h=4,00) vamzdžio ilgis</t>
  </si>
  <si>
    <t>10.6</t>
  </si>
  <si>
    <t>Kelio ženklų skydų montavimas ant vienstiebių atramų</t>
  </si>
  <si>
    <t>10.7</t>
  </si>
  <si>
    <t>Kelio ženklų skydų montavimas ant dvistiebių atramų</t>
  </si>
  <si>
    <t>10.8</t>
  </si>
  <si>
    <t>10.9</t>
  </si>
  <si>
    <t>Kelio ženklų skydų plotas</t>
  </si>
  <si>
    <t>Iš viso skyriuje 10, 
Eur be PVM</t>
  </si>
  <si>
    <t>11.1</t>
  </si>
  <si>
    <t>Horizontalus kelio ženklinimas termoplastiku, Nr. 1.1 (polimerinėmis medžiagomis su stiklo rutuliukais)</t>
  </si>
  <si>
    <t>11.2</t>
  </si>
  <si>
    <t>Horizontalus kelio ženklinimas termoplastiku, frezuota triukšmo juosta Nr. 1.1 (polimerinėmis medžiagomis su stiklo rutuliukais)</t>
  </si>
  <si>
    <t>11.3</t>
  </si>
  <si>
    <t xml:space="preserve">Horizontalus kelio ženklinimas termoplastiku, Nr. 1.2 (polimerinėmis medžiagomis su stiklo rutuliukais) </t>
  </si>
  <si>
    <t>11.4</t>
  </si>
  <si>
    <t>Horizontalus kelio ženklinimas termoplastiku, Nr. 1.5 (polimerinėmis medžiagomis su stiklo rutuliukais)</t>
  </si>
  <si>
    <t>11.5</t>
  </si>
  <si>
    <t>Horizontalus kelio ženklinimas termoplastiku, Nr. 1.7 (polimerinėmis medžiagomis su stiklo rutuliukais) (0,5-0,5)</t>
  </si>
  <si>
    <t>Horizontalus kelio ženklinimas termoplastiku, Nr. 1.7 (polimerinėmis medžiagomis su stiklo rutuliukais)</t>
  </si>
  <si>
    <t>Horizontalus kelio ženklinimas termoplastiku, Nr. 1.8 (polimerinėmis medžiagomis su stiklo rutuliukais)</t>
  </si>
  <si>
    <t>Horizontalus kelio ženklinimas termoplastiku, Nr. 1.12 (polimerinėmis medžiagomis su stiklo rutuliukais) (trikampiai)</t>
  </si>
  <si>
    <t>Horizontalus kelio ženklinimas termoplastiku, Nr. 1.15.1 (polimerinėmis medžiagomis su stiklo rutuliukais) (retai užbrūkšniuotas plotas)</t>
  </si>
  <si>
    <t>Horizontalus kelio ženklinimas termoplastiku, Nr. 1.16 (polimerinėmis medžiagomis su stiklo rutuliukais) (sankryžos rodyklės)</t>
  </si>
  <si>
    <t>11.11</t>
  </si>
  <si>
    <t>Horizontalus kelio ženklinimas termoplastiku, Nr. 1.17 (polimerinėmis medžiagomis su stiklo rutuliukais) (rodyklės su lenktu kotu)</t>
  </si>
  <si>
    <t>Horizontalus kelio ženklinimas termoplastiku, Nr. 1.18 (polimerinėmis medžiagomis su stiklo rutuliukais) (trikampis)</t>
  </si>
  <si>
    <t xml:space="preserve">Horizontalus kelio ženklinimas termoplastiku, Nr. 1.22 (polimerinėmis medžiagomis su stiklo rutuliukais) </t>
  </si>
  <si>
    <t>Iš viso skyriuje 11, 
Eur be PVM</t>
  </si>
  <si>
    <t>12.1</t>
  </si>
  <si>
    <t>12.2</t>
  </si>
  <si>
    <t>12.3</t>
  </si>
  <si>
    <t>12.4</t>
  </si>
  <si>
    <t>12.5</t>
  </si>
  <si>
    <t>12.6</t>
  </si>
  <si>
    <t>12.7</t>
  </si>
  <si>
    <t>12.8</t>
  </si>
  <si>
    <t>12.9</t>
  </si>
  <si>
    <t>Iš viso skyriuje 12, 
Eur be PVM</t>
  </si>
  <si>
    <t>Paviljono su betono pagrindu įrengimas</t>
  </si>
  <si>
    <t>Suoliuko su betono pagrindu įrengimas</t>
  </si>
  <si>
    <t>Šiukšliadėžės įrengimas</t>
  </si>
  <si>
    <t>Skaldos pagrindo sluoksnio įrengimas ties garso barjeru (h=0,20 m)</t>
  </si>
  <si>
    <r>
      <t>Papildomo apsauginio šalčiui atsparaus sluoksnio (k</t>
    </r>
    <r>
      <rPr>
        <vertAlign val="subscript"/>
        <sz val="11"/>
        <rFont val="Times New Roman"/>
        <family val="1"/>
        <charset val="186"/>
      </rPr>
      <t>10</t>
    </r>
    <r>
      <rPr>
        <sz val="11"/>
        <rFont val="Times New Roman"/>
        <family val="1"/>
        <charset val="186"/>
      </rPr>
      <t>≥2,0·10</t>
    </r>
    <r>
      <rPr>
        <vertAlign val="superscript"/>
        <sz val="11"/>
        <rFont val="Times New Roman"/>
        <family val="1"/>
        <charset val="186"/>
      </rPr>
      <t>-5</t>
    </r>
    <r>
      <rPr>
        <sz val="11"/>
        <rFont val="Times New Roman"/>
        <family val="1"/>
        <charset val="186"/>
      </rPr>
      <t>) įrengimas ties garso barjeru</t>
    </r>
  </si>
  <si>
    <t>Kelkraščio viršutinio sluoksnio įrengimas ties garso barjeru (h = 0,10 m)</t>
  </si>
  <si>
    <t>Kelkraščio apatinio sluoksnio įrengimas ties garso barjeru (h = 0,10 m)</t>
  </si>
  <si>
    <t>Esamos apšvietimo atramos su pagrindu ir šviestuvu išardymas ir įrengimas naujoje vietoje su naujomis montavimo detalėmis</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</si>
  <si>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</si>
  <si>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1, 
Eur be PVM</t>
  </si>
  <si>
    <t>Armuojančių 40/40 geosintetinių medžiagų įrengimas (pateikiamas stiprinimo plotas neįvertinant užleidimų)</t>
  </si>
  <si>
    <t>PP d400 pralaidų įrengimas (2 vnt.)</t>
  </si>
  <si>
    <t>PP d600 pralaidų įrengimas (2 vnt.)</t>
  </si>
  <si>
    <t>PP d400 pralaidų įrengimas (8 vnt.)</t>
  </si>
  <si>
    <t>PP d600 pralaidų įrengimas (3 vnt.)</t>
  </si>
  <si>
    <t>PP d400 pralaidų įrengimas, perforuotas vamzdis apvyniotas geotekstile (1 vnt.)</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</si>
  <si>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t>
    </r>
    <r>
      <rPr>
        <vertAlign val="subscript"/>
        <sz val="11"/>
        <rFont val="Times New Roman"/>
        <family val="1"/>
        <charset val="186"/>
      </rPr>
      <t>min</t>
    </r>
    <r>
      <rPr>
        <sz val="11"/>
        <rFont val="Times New Roman"/>
        <family val="1"/>
        <charset val="186"/>
      </rPr>
      <t xml:space="preserve"> = 0,82 m)</t>
    </r>
  </si>
  <si>
    <r>
      <t>Šalčiui nejautrių medžiagų sluoksnio įrengimas (h</t>
    </r>
    <r>
      <rPr>
        <vertAlign val="subscript"/>
        <sz val="11"/>
        <rFont val="Times New Roman"/>
        <family val="1"/>
        <charset val="186"/>
      </rPr>
      <t>min</t>
    </r>
    <r>
      <rPr>
        <sz val="11"/>
        <rFont val="Times New Roman"/>
        <family val="1"/>
        <charset val="186"/>
      </rPr>
      <t xml:space="preserve"> = 0,82 m)</t>
    </r>
  </si>
  <si>
    <r>
      <t>Sluoksnių sukibimo įrengimas C60BP4-S 300–500 g/m</t>
    </r>
    <r>
      <rPr>
        <vertAlign val="superscript"/>
        <sz val="11"/>
        <rFont val="Times New Roman"/>
        <family val="1"/>
        <charset val="186"/>
      </rPr>
      <t>2</t>
    </r>
  </si>
  <si>
    <t>Horizontalus kelio ženklinimas termoplastiku</t>
  </si>
  <si>
    <t>* - dangų suvedimo sprendiniai ir kiekiai gali būti tikslinimai statybos darbų metu, pagal Statytojo pasirinktus projektų įgyvendinimo etapiškumus</t>
  </si>
  <si>
    <t>Vartai žmonėms ir jų įrengimas, h≥2,20 m</t>
  </si>
  <si>
    <t>Esamų ITS priemonių perkėlimas (žr. aiškiniamąjį raštą)</t>
  </si>
  <si>
    <t>3. Vandens nuleidimas</t>
  </si>
  <si>
    <t>4. Kelio dangos konstrukcijos (paprastasis remontas)</t>
  </si>
  <si>
    <t>4. Šaligatvių įrengimas (I dangos konstrukcijos variantas)</t>
  </si>
  <si>
    <t>4. Kelio dangos konstrukcijos (I dangos konstrukcijos variantas)</t>
  </si>
  <si>
    <t>4.1</t>
  </si>
  <si>
    <t>4.7</t>
  </si>
  <si>
    <t>4.15</t>
  </si>
  <si>
    <t>4.16</t>
  </si>
  <si>
    <t>4.17</t>
  </si>
  <si>
    <t>4. Šaligatvių įrengimas (II dangos konstrukcijos variantas)</t>
  </si>
  <si>
    <t>6. Betoninių, granitinių bordiūrų įrengimas ir kiti darbai</t>
  </si>
  <si>
    <t>7. Kelio apstatymas ir saugaus eismo organizavimas (atitvarai, tvorelės)</t>
  </si>
  <si>
    <t>8. Aplinkosauginės priemonės</t>
  </si>
  <si>
    <t>9. Kelio apstatymas ir saugaus eismo organizavimas (kelio ženklai)</t>
  </si>
  <si>
    <t>10. Kelio apstatymas ir saugaus eismo organizavimas (horizontalusis ženklinimas)</t>
  </si>
  <si>
    <t>11. Kiti darbai</t>
  </si>
  <si>
    <t>12. Dangų suvedimo darbai*</t>
  </si>
  <si>
    <t>10.10</t>
  </si>
  <si>
    <t>10.11</t>
  </si>
  <si>
    <t>10.12</t>
  </si>
  <si>
    <t>7.2</t>
  </si>
  <si>
    <t>6.4</t>
  </si>
  <si>
    <t>6.5</t>
  </si>
  <si>
    <t>6.6</t>
  </si>
  <si>
    <t>6.7</t>
  </si>
  <si>
    <t>6.8</t>
  </si>
  <si>
    <t>6.9</t>
  </si>
  <si>
    <t>6.10</t>
  </si>
  <si>
    <t>5.17</t>
  </si>
  <si>
    <t>5.18</t>
  </si>
  <si>
    <t>3.1</t>
  </si>
  <si>
    <t>3.2</t>
  </si>
  <si>
    <t>3.3</t>
  </si>
  <si>
    <t>3.4</t>
  </si>
  <si>
    <t>3.5</t>
  </si>
  <si>
    <t>3.6</t>
  </si>
  <si>
    <t>3.7</t>
  </si>
  <si>
    <t>3.8</t>
  </si>
  <si>
    <t>3.9</t>
  </si>
  <si>
    <t>3.10</t>
  </si>
  <si>
    <t>3.11</t>
  </si>
  <si>
    <t>3.12</t>
  </si>
  <si>
    <t>2.8</t>
  </si>
  <si>
    <t>2.9</t>
  </si>
  <si>
    <t>Iš viso skyriuje 4-5, 
Eur be PVM</t>
  </si>
  <si>
    <t>4. Kelio dangos konstrukcijos (II dangos konstrukcijos variantas)</t>
  </si>
  <si>
    <t>5. Nuovažos
 (I dangos konstrukcijos variantas)</t>
  </si>
  <si>
    <t>5. Nuovažos
 (II dangos konstrukcijos variantas)</t>
  </si>
  <si>
    <t>8.8</t>
  </si>
  <si>
    <t>8.9</t>
  </si>
  <si>
    <t>8.10</t>
  </si>
  <si>
    <t>3.13</t>
  </si>
  <si>
    <t>3.14</t>
  </si>
  <si>
    <t>3.15</t>
  </si>
  <si>
    <t>3.16</t>
  </si>
  <si>
    <t>3.17</t>
  </si>
  <si>
    <t>3.18</t>
  </si>
  <si>
    <t>3.19</t>
  </si>
  <si>
    <t>1.21</t>
  </si>
  <si>
    <t>3.20</t>
  </si>
  <si>
    <t>4 Kelio dangos konstrukcijos (II dangos konstrukcijos variantas)</t>
  </si>
  <si>
    <t>6.11</t>
  </si>
  <si>
    <t>6.12</t>
  </si>
  <si>
    <t>7.5</t>
  </si>
  <si>
    <t>7.6</t>
  </si>
  <si>
    <t>7.7</t>
  </si>
  <si>
    <r>
      <t>Horizontalių barjerų įrengimas (HK-1) 2500x5650x520mm įrengimas su betono pagrindu, ant skaldos pagrindo sluoksnio fr. 0/45, h=0,20 m (48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(29 kub.m)</t>
    </r>
  </si>
  <si>
    <r>
      <t>Horizontalių barjerų įrengimas (HK-3) 2500x7230x520mm įrengimas su betono pagrindu, ant skaldos pagrindo sluoksnio fr. 0/45, h=0,20 m (120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(72 kub.m)</t>
    </r>
  </si>
  <si>
    <r>
      <t>Horizontalių barjerų įrengimas (HK-3) 2500x7230x520mm įrengimas su betono pagrindu, ant skaldos pagrindo sluoksnio fr. 0/45, h=0,20 m (60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(36 kub.m)</t>
    </r>
  </si>
  <si>
    <r>
      <t>Horizontalių barjerų įrengimas (HK-4) 2500x4070x520mm įrengimas su betono pagrindu, ant skaldos pagrindo sluoksnio fr. 0/45, h=0,20 m (72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(43 kub.m)</t>
    </r>
  </si>
  <si>
    <r>
      <t>Horizontalių barjerų įrengimas (HK-1) 2500x5650x520mm įrengimas su betono pagrindu, ant skaldos pagrindo sluoksnio fr. 0/45, h=0,20 m (288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(174 kub.m)</t>
    </r>
  </si>
  <si>
    <r>
      <t>Horizontalių barjerų įrengimas (HK-1) 2500x5650x520mm įrengimas su betono pagrindu, ant skaldos pagrindo sluoksnio fr. 0/45, h=0,20 m (96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(58 kub.m)</t>
    </r>
  </si>
  <si>
    <r>
      <t>Horizontalių barjerų įrengimas (HK-2) 2500x6440x520mm įrengimas su betono pagrindu, ant skaldos pagrindo sluoksnio fr. 0/45, h=0,20 m (52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(32 kub.m)</t>
    </r>
  </si>
  <si>
    <t>Pralaidų įrengimas</t>
  </si>
  <si>
    <t>Grunto supylimas ir sutankinimas naudojant esamą sankasai tinkantį gruntą</t>
  </si>
  <si>
    <t>Molinio grunto supylimas vagos užtvenkimui</t>
  </si>
  <si>
    <t>Esamų gelžbetoninių pralaidų ardymas, išvežimas ir utilizavimas</t>
  </si>
  <si>
    <t>Armatūros tinklų montavimas ir sudėjimas į projektinę padėtį 200x200 ∅6mm</t>
  </si>
  <si>
    <t>kg</t>
  </si>
  <si>
    <t>Pralaidos antgalių betonavimas C30/37-XF4-XC4 h=10cm</t>
  </si>
  <si>
    <t>Vagos ir šlaitų tvirtinimas betonu C30/37-XF4-XC4 h=10cm</t>
  </si>
  <si>
    <t>Vagos tvirtinimas betonu C30/37-XF4-XC4 h=12cm</t>
  </si>
  <si>
    <t>Vagos tvirtinimas skalda fr. 22/32, h=15cm</t>
  </si>
  <si>
    <t>Laikinos gofruotos PP Ø800 pralaidos įrengimas, vamzdžius jungiant movomis</t>
  </si>
  <si>
    <t>1.22</t>
  </si>
  <si>
    <t>Laikinos gofruotos PP Ø800 pralaidos išardymas</t>
  </si>
  <si>
    <t>IŠ VISO ŽINIARAŠTYJE 1.1, EUR BE PVM</t>
  </si>
  <si>
    <t>1.23</t>
  </si>
  <si>
    <t>1.24</t>
  </si>
  <si>
    <t>1.25</t>
  </si>
  <si>
    <t>1.26</t>
  </si>
  <si>
    <t>Geotinklu PET 120/40 padengiamas plotas</t>
  </si>
  <si>
    <t>1.27</t>
  </si>
  <si>
    <t>Eroziją stabdančio sintetinio erdvinio tinklu padengiamas plotas</t>
  </si>
  <si>
    <t>1.28</t>
  </si>
  <si>
    <t>Juodžemio isr smėlio mišinio šlaitų tvirtinimui įrengimas</t>
  </si>
  <si>
    <t>1.29</t>
  </si>
  <si>
    <t>1.30</t>
  </si>
  <si>
    <t>1.31</t>
  </si>
  <si>
    <t>Gręžinių gręžimas 0,3 m skersmens poliams L=3,0 m</t>
  </si>
  <si>
    <t>Polių 0,3 m skersmens L=3,0 m betonavimas iš C25/30-XC2 klasės betono</t>
  </si>
  <si>
    <t>Polių armavimas</t>
  </si>
  <si>
    <t>Monolitinio betono konstrukcijų įrengimas</t>
  </si>
  <si>
    <t>Monolitinių betono konstrukcijų armavimas</t>
  </si>
  <si>
    <t>1.32</t>
  </si>
  <si>
    <t>Žiniaraštyje 2.1 , Eur be PVM</t>
  </si>
  <si>
    <t>Statybiniu šiukšlių išvežimas</t>
  </si>
  <si>
    <t>1.39</t>
  </si>
  <si>
    <t>-</t>
  </si>
  <si>
    <t>m2</t>
  </si>
  <si>
    <t>Griovio šlaitų, kraštų ir dugno šienavimas rankiniu būdu</t>
  </si>
  <si>
    <t>1.38</t>
  </si>
  <si>
    <t>Mechanizuotas griovio šlaitų šienavimas įranga ant traktorių iki 59 kW galingumo</t>
  </si>
  <si>
    <t>1.37</t>
  </si>
  <si>
    <t>Pagriovių lėkščiavimas iškastų iš griovio sąnašų susmulkinimui traktoriais iki 59 kw galingumo pravažiuojant du kartus</t>
  </si>
  <si>
    <t>1.36</t>
  </si>
  <si>
    <t>m3</t>
  </si>
  <si>
    <t>Supilto I-II gr. grunto sklaidymas 59 kw galingumo buldozeriu, kai paskleistos juostos plotis 10 m</t>
  </si>
  <si>
    <t>1.35</t>
  </si>
  <si>
    <t>Dirbtinių kliūčių ardymas</t>
  </si>
  <si>
    <t>1.34</t>
  </si>
  <si>
    <t>Šlaitų planiravimas mechanizuotai</t>
  </si>
  <si>
    <t>1.33</t>
  </si>
  <si>
    <t>Griovio valymas nuo sąnašų, kai sąnašų storis iki 40cm</t>
  </si>
  <si>
    <t>Griovio valymas nuo sąnašų, kai sąnašų storis iki 20cm</t>
  </si>
  <si>
    <t>Aklių įrengimas</t>
  </si>
  <si>
    <t>Esamų drenažo rinktuvų g/b300 pajungimas (po 2m)</t>
  </si>
  <si>
    <t>Esamų drenažo rinktuvų d175-200 pajungimas (po 2m)</t>
  </si>
  <si>
    <t>Esamų drenažo rinktuvų d125-150 pajungimas (po 2m)</t>
  </si>
  <si>
    <t>Esamų drenažo rinktuvų d75-100 pajungimas (po 2m)</t>
  </si>
  <si>
    <t>vnt,</t>
  </si>
  <si>
    <t>Esamų drenažo sausintuvų pajungimas</t>
  </si>
  <si>
    <t>HDPE ØPP 458/400 mm drenažo žiočių įrengimas</t>
  </si>
  <si>
    <t>HDPE Ø232.6/199.8 mm drenažo žiočių įrengimas</t>
  </si>
  <si>
    <t>HDPE Ø177/154 mm drenažo žiočių įrengimas</t>
  </si>
  <si>
    <t>HDPE Ø120/101.7 mm drenažo žiočių įrengimas</t>
  </si>
  <si>
    <t>Paviršinio vandens nuleistuvo F-5-1 demontavimas</t>
  </si>
  <si>
    <t>Esamo paviršinio vandens nuleistuvo F-5-1 valymas nuo sąnašų</t>
  </si>
  <si>
    <t xml:space="preserve">Paviršinio vandens nuleistuvo F-5-1 įrengimas </t>
  </si>
  <si>
    <t>Požeminių drenažo šulinio ŠP-4 įrengimas</t>
  </si>
  <si>
    <t>Požeminių drenažo šulinių įrengimas PE ŠP600</t>
  </si>
  <si>
    <t>Drenažo rinktuvų iš PE PN 10 160x9.5 įrengimas betranšėjiniu būdu</t>
  </si>
  <si>
    <t>Drenažo rinktuvų iš PE PN 10 110x6.6 įrengimas betranšėjiniu būdu</t>
  </si>
  <si>
    <t>Drenažo rinktuvų iš gofruotų/perforuotų  PP SN8 klasės Ø450/400 mm vamzdžių įrengimas iki 2m gylyje</t>
  </si>
  <si>
    <t>Drenažo rinktuvų iš gofruotų/perforuotų  PP SN8 klasės Ø160/139 mm vamzdžių įrengimas iki 2m gylyje</t>
  </si>
  <si>
    <t>Drenažo rinktuvų iš gofruotų/perforuotų  PP SN8 klasės Ø110/98 mm vamzdžių įrengimas iki 2m gylyje</t>
  </si>
  <si>
    <t>Drenažo sausintuvų iš gofruotų/perforuotų  PP SN8 klasės Ø110/98 mm vamzdžių įrengimas iki 2m gylyje</t>
  </si>
  <si>
    <t>Drenažo rinktuvų iš gofruotų/perforuotų  PVC Ø180/200 mm vamzdžių įrengimas iki 2m gylyje</t>
  </si>
  <si>
    <t>Drenažo rinktuvų iš gofruotų/perforuotų  PVC Ø145/160 mm vamzdžių įrengimas iki 4m gylyje</t>
  </si>
  <si>
    <t>Drenažo rinktuvų iš gofruotų/perforuotų  PVC Ø145/160 mm vamzdžių įrengimas iki 2m gylyje</t>
  </si>
  <si>
    <t>Drenažo rinktuvų iš gofruotų/perforuotų  PVC Ø113/128 mm vamzdžių įrengimas iki 2m gylyje</t>
  </si>
  <si>
    <t>Drenažo sausintuvų iš gofruotų/perforuotų  PVC Ø80/92 mm vamzdžių įrengimas iki 2m gylyje</t>
  </si>
  <si>
    <t>Drenažo sausintuvų iš gofruotų/perforuotų  PVC Ø65/74 mm vamzdžių įrengimas iki 2m gylyje</t>
  </si>
  <si>
    <t>Val.</t>
  </si>
  <si>
    <t>Vandens pašalinimas iš tranšėjų</t>
  </si>
  <si>
    <t>Grunto kasimas rankiniu būdu požeminių inžinerinių komunikacijų bei kitose zonose</t>
  </si>
  <si>
    <t>Esamų drenų ieškojimas</t>
  </si>
  <si>
    <t>Mato vnt</t>
  </si>
  <si>
    <t>Magistralinio kelio A14 Vilnius–Utena ruožo nuo 51.550 iki 59.00 km rekonstravimo techninis darbo projektas</t>
  </si>
  <si>
    <t>DARBŲ KIEKIŲ ŽINIARAŠTIS NR. 1.1 – SUSISIEKIMO DALIS</t>
  </si>
  <si>
    <t>DARBŲ KIEKIŲ ŽINIARAŠTIS NR. 1.1.1 – KELIO ELEMENTŲ DETALIZUOTAS ŽINIARAŠTIS</t>
  </si>
  <si>
    <t>IŠ VISO ŽINIARAŠTYJE 1.1.1, EUR BE PVM</t>
  </si>
  <si>
    <t>DARBŲ KIEKIŲ ŽINIARAŠTIS NR. 1.2 – SUSISIEKIMO DALIS</t>
  </si>
  <si>
    <t>IŠ VISO ŽINIARAŠTYJE 1.2, EUR BE PVM</t>
  </si>
  <si>
    <t>DARBŲ KIEKIŲ ŽINIARAŠTIS NR. 1.2.1 – KELIO ELEMENTŲ DETALIZUOTAS ŽINIARAŠTIS</t>
  </si>
  <si>
    <t>IŠ VISO ŽINIARAŠTYJE 1.2.1, EUR BE PVM</t>
  </si>
  <si>
    <t>DARBŲ KIEKIŲ ŽINIARAŠTIS NR. 1.3 – SUSISIEKIMO DALIS</t>
  </si>
  <si>
    <t>IŠ VISO ŽINIARAŠTYJE 1.3, EUR BE PVM</t>
  </si>
  <si>
    <t>DARBŲ KIEKIŲ ŽINIARAŠTIS NR. 1.3.1 – KELIO ELEMENTŲ DETALIZUOTAS ŽINIARAŠTIS</t>
  </si>
  <si>
    <t>IŠ VISO ŽINIARAŠTYJE 1.3.1, EUR BE PVM</t>
  </si>
  <si>
    <t>DARBŲ KIEKIŲ ŽINIARAŠTIS NR. 1.4 – SUSISIEKIMO DALIS</t>
  </si>
  <si>
    <t>IŠ VISO ŽINIARAŠTYJE 1.4, EUR BE PVM</t>
  </si>
  <si>
    <t>IŠ VISO ŽINIARAŠTYJE 1.4.1, EUR BE PVM</t>
  </si>
  <si>
    <t>DARBŲ KIEKIŲ ŽINIARAŠTIS NR. 1.4.1 – KELIO ELEMENTŲ DETALIZUOTAS ŽINIARAŠTIS</t>
  </si>
  <si>
    <r>
      <t xml:space="preserve">Vieneto kaina, Eur be PVM  </t>
    </r>
    <r>
      <rPr>
        <b/>
        <sz val="11"/>
        <color rgb="FFFF0000"/>
        <rFont val="Times New Roman"/>
        <family val="1"/>
        <charset val="186"/>
      </rPr>
      <t>(pildo Tiekėjas)</t>
    </r>
  </si>
  <si>
    <t>DARBŲ KIEKIŲ ŽINIARAŠČIŲ SANTRAUKA</t>
  </si>
  <si>
    <t>Darbų kiekių žin. nr.</t>
  </si>
  <si>
    <t>Žiniaraščio pavadinimas</t>
  </si>
  <si>
    <t>Vertė, EUR be PVM</t>
  </si>
  <si>
    <t>1.1.</t>
  </si>
  <si>
    <t>Susiekimo dalis Unik Nr. 4400-6115-9108</t>
  </si>
  <si>
    <t>1.2.1</t>
  </si>
  <si>
    <t>1.3.1</t>
  </si>
  <si>
    <t>1.4.1</t>
  </si>
  <si>
    <t>Vertės į pasiūlymo formą</t>
  </si>
  <si>
    <t>Iš viso žiniaraščiuose (Eur be PVM):</t>
  </si>
  <si>
    <t xml:space="preserve">Pastabos: 1. Rangovas statybvietės išlaidose arba laisvai pasirinktoje (-ose) darbų kiekių žiniaraščių eilutėje (-ėse) turi įsivertinti visus su sutarties vykdymu susijusius dokumentus (įskaitant deklaracijos apie statybos užbaigimą parengimą ir perdavimą užsakovui).                                                                                                          2.*-dėl AB „ESO“ priklausančių tinklų:*- Rangovas savo pasiūlyme turi įsivertinti  eilutėje nurodytą sumą. Rangovas pasirašęs sutartį su AB Via Lietuva dėl kelio rekonstravimo/remonto, turės sudaryti sutartį su AB „ESO“ dėl jiems priklausančių tinklų pertvarkymo. AB Via Lietuva Rangovui už AB „ESO“ priklausančių tinklų pertvarkymą apmokės už faktiškai atliktus darbus.  </t>
  </si>
  <si>
    <t>Žiniaraščio priedas</t>
  </si>
  <si>
    <r>
      <rPr>
        <b/>
        <sz val="11"/>
        <rFont val="Times New Roman"/>
        <family val="1"/>
        <charset val="186"/>
      </rPr>
      <t>Grįžtamosios medžiagos</t>
    </r>
    <r>
      <rPr>
        <sz val="11"/>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</si>
  <si>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1"/>
        <rFont val="Times New Roman"/>
        <family val="1"/>
        <charset val="186"/>
      </rPr>
      <t>Statybinės atliekos</t>
    </r>
    <r>
      <rPr>
        <sz val="11"/>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</si>
  <si>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1.1.1</t>
  </si>
  <si>
    <t>Elektrotechnikos (ESO iškėlimo)</t>
  </si>
  <si>
    <t>Susiekimo dalis Unik Nr. 4400-6115-8876</t>
  </si>
  <si>
    <t>Susiekimo dalis Unik Nr. 4400-6115-8876 (kelio elementų žiniaraštis)</t>
  </si>
  <si>
    <t>Susiekimo dalis Unik Nr. 4400-6115-8910</t>
  </si>
  <si>
    <t>Susiekimo dalis Unik Nr. 4400-6115-8910 (kelio elementų žiniaraštis)</t>
  </si>
  <si>
    <t>Susiekimo dalis Unik Nr. 4400-6115-8932</t>
  </si>
  <si>
    <t>Susiekimo dalis Unik Nr. 4400-6115-8932 (kelio elementų žiniaraštis)</t>
  </si>
  <si>
    <t>Susiekimo dalis Unik Nr. 4400-6115-9108 (kelio elementų žiniaraštis)</t>
  </si>
  <si>
    <t>Magistralinio kelio A14 Vilnius–Utena ruožo nuo 51,55 iki 59,00 km rekonstravimo techninis darbo projektas.</t>
  </si>
  <si>
    <t>DARBŲ KIEKIŲ ŽINIARAŠTIS 3.1  – MELIORACIJOS DALIS</t>
  </si>
  <si>
    <t>Žiniaraštyje 3.1 , Eur be PVM</t>
  </si>
  <si>
    <t>Konstrukcijų dalis</t>
  </si>
  <si>
    <t>DARBŲ KIEKIŲ ŽINIARAŠTIS 3.1  – Konstrukcijų dalis</t>
  </si>
  <si>
    <t xml:space="preserve">Grunto kasimas ir išvežimas rangovo pasirinktu atstumu </t>
  </si>
  <si>
    <t>Vandens siurblių darbo laikas</t>
  </si>
  <si>
    <t>darb. val.</t>
  </si>
  <si>
    <t>Bandomo polio ir įrangos polių bandymui įrengimas</t>
  </si>
  <si>
    <t>Polių bandymas apkrova</t>
  </si>
  <si>
    <t>Gręžinių Ø800 mm skersmens iki 7,3 m gylio gręžimas poliams CFA būdu</t>
  </si>
  <si>
    <t>Gręžinių Ø800 mm skersmens iki 8,8 m gylio gręžimas poliams CFA būdu</t>
  </si>
  <si>
    <t>Polių betonavimas</t>
  </si>
  <si>
    <t>Armatūros poliams montavimas</t>
  </si>
  <si>
    <t>Ramtų monolitinimas</t>
  </si>
  <si>
    <t>Ramtų armavimas</t>
  </si>
  <si>
    <t>Išlyginamojo tarpiklio montavimas</t>
  </si>
  <si>
    <t>Gyvūnų perėjos surenkamos gelžbetoninės arkos įrengimas</t>
  </si>
  <si>
    <t>Tarpo tarp surenkamos arkinės perdangos ir ramtų užpildymas skiediniu ir tarp arkų elementų įrengimas</t>
  </si>
  <si>
    <t>Hermetiko tarp parapetų, rostverkų ir atitvarų blokų įrengimas</t>
  </si>
  <si>
    <t>Mineralinių medžiagų pagrindo sluoksnio fr.22/45 įrengimas</t>
  </si>
  <si>
    <t>Betono pagrindo sluoksnio iš C12/15 klasės betono įrengimas</t>
  </si>
  <si>
    <t>Rostverko monolitinimas iš C30/37-XC2 klasės betono</t>
  </si>
  <si>
    <t>Rostverko armavimas</t>
  </si>
  <si>
    <t>Skiedinio po atraminėmis sienelėmis įrengimas</t>
  </si>
  <si>
    <t>Hermetiko ties atraminių sienelių jungimu su gelžbetoniu įrengimas</t>
  </si>
  <si>
    <t>Polistirolio ties atraminių sienelių jungimu su gelžbetoniu įrengimas</t>
  </si>
  <si>
    <t>Surenkamų blokinių atraminių sienelių įrengimas</t>
  </si>
  <si>
    <t>Drenažinio grunto atraminės sienelėms įrengimas</t>
  </si>
  <si>
    <t>Teptinės hidroizoliacijos įrengimas</t>
  </si>
  <si>
    <t>Klijuojamos hidroizoliacijos su apsauginiu lakštu įrengimas</t>
  </si>
  <si>
    <t>Drenuojančios membranos įrengimas</t>
  </si>
  <si>
    <t>Geotekstile padengiamas plotas prie drenažo</t>
  </si>
  <si>
    <t>Cementinio skiedinio latakams įrengimas</t>
  </si>
  <si>
    <t>Betoninių latakų įrengimas drenažui 500x400x240 mm</t>
  </si>
  <si>
    <t>Skaldos fr. 0/32 sluoksnio drenažui įrengimas</t>
  </si>
  <si>
    <t>Drenažo vamzdžio DN110 įrengimas</t>
  </si>
  <si>
    <t>Geotinklų įrengimas atraminėms sienelėms</t>
  </si>
  <si>
    <t>Surenkamų atraminių sienelių parapetinių blokų įrengimas</t>
  </si>
  <si>
    <t>Gręžinių Ø300 mm skersmens iki 4,0 m gylio gręžimas poliams CFA būdu</t>
  </si>
  <si>
    <t>Monolitinių atraminių blokų iš C35/45-XC4-XF4-XD3 klasės betono tvirtinimui įrengimas ant C25/30 klasės betono ir skaldos fr.0/45 pagrindo tarpus sandarinant C30/37-XC4-XF4 klasės betonu</t>
  </si>
  <si>
    <t>Atraminių blokų armavimas</t>
  </si>
  <si>
    <t>1.40</t>
  </si>
  <si>
    <t>PP d400 pralaidų įrengimas</t>
  </si>
  <si>
    <t>1.41</t>
  </si>
  <si>
    <t>Geotekstile dengiamas plotas</t>
  </si>
  <si>
    <t>1.42</t>
  </si>
  <si>
    <t>Smėlio fr. 0/2 sluoksnio po pralaidomis įrengimas</t>
  </si>
  <si>
    <t>1.43</t>
  </si>
  <si>
    <t>Pralaidų užpilo grunto įrengimas</t>
  </si>
  <si>
    <t>1.44</t>
  </si>
  <si>
    <t>Monolitinimas C30/37-XC4-XF4 klasės betonu ties pralaidų antgaliais ir vandens nuleidimu h=20 cm ant 10 cm skaldos pagrindo</t>
  </si>
  <si>
    <t>1.45</t>
  </si>
  <si>
    <t>Monolitinimas C30/37-XC4-XF4 klasės betonu ties pralaidų antgaliais ir vandens nuleidimu h=10 cm ant 10 cm skaldos pagrindo</t>
  </si>
  <si>
    <t>1.46</t>
  </si>
  <si>
    <t>Geotekstile padengiamas plotas</t>
  </si>
  <si>
    <t>1.47</t>
  </si>
  <si>
    <t>Konstrukcijų užpylimui tinkančio grunto atvežimas, supylimas ir sutankinimas</t>
  </si>
  <si>
    <t>1.48</t>
  </si>
  <si>
    <t>Surenkamų atitvarų blokų įrengimas</t>
  </si>
  <si>
    <t>1.49</t>
  </si>
  <si>
    <t>Gruntavimas prieš sandarinimo juostos įrengimą</t>
  </si>
  <si>
    <t>1.50</t>
  </si>
  <si>
    <t>Sandarinimo juostos prie atitvarų blokų įrengimas h=4cm, b=1cm</t>
  </si>
  <si>
    <t>1.51</t>
  </si>
  <si>
    <t>Karštai cinkuotų ir dažytų plieninių statramsčių įrengimas inkaruojant cheminiu būdu</t>
  </si>
  <si>
    <t>1.52</t>
  </si>
  <si>
    <t>Atitvarų H2 W4 A įrengimas</t>
  </si>
  <si>
    <t>1.53</t>
  </si>
  <si>
    <t>Latakų b=0,5 m ant 10 cm betono pagrindo įrengimas</t>
  </si>
  <si>
    <t>1.54</t>
  </si>
  <si>
    <t>Latakų b=0,3 m ant 10 cm betono pagrindo įrengimas</t>
  </si>
  <si>
    <t>1.55</t>
  </si>
  <si>
    <t>Monolitinimas C30/37-XC4-XF4 klasės betonu ties latakais ant 10 cm skaldos pagrindo</t>
  </si>
  <si>
    <t>1.56</t>
  </si>
  <si>
    <t>1.57</t>
  </si>
  <si>
    <t>Konstrukcijų paruošimas nuplaunant ir padengimas elastine dažų sistema</t>
  </si>
  <si>
    <t>1.58</t>
  </si>
  <si>
    <t>Medinės tvorelės įrengimas</t>
  </si>
  <si>
    <t>1.59</t>
  </si>
  <si>
    <t>Epoksido dangos su smėlio pabarstu įrengimas</t>
  </si>
  <si>
    <t>1.60</t>
  </si>
  <si>
    <t>Molinio grunto sluoksnio h=10 cm įrengimas</t>
  </si>
  <si>
    <t>1.61</t>
  </si>
  <si>
    <t>Akmenų atvežimas ir pastatymas blokuojant privažiavimą</t>
  </si>
  <si>
    <t>1.62</t>
  </si>
  <si>
    <t>Kelmų pastatymas formuojant praėjimą</t>
  </si>
  <si>
    <t>1.63</t>
  </si>
  <si>
    <t>Rąstų pastatymas formuojant praėjimą</t>
  </si>
  <si>
    <t>Triukšmo užtvaros sistemos su gelžbetoniniais parapetiniais atitvarais įrengimas metrais ir triukšmą slopinančių elementų plotas</t>
  </si>
  <si>
    <t>Kontroliniai triukšmo lygio matavimai gyvenamųjų pastatų aplinkoje</t>
  </si>
  <si>
    <t>vnt</t>
  </si>
  <si>
    <t>Triukšmo užtvaros</t>
  </si>
  <si>
    <t>Melioracijos dalis</t>
  </si>
  <si>
    <t>4.1*</t>
  </si>
  <si>
    <t xml:space="preserve">Naudoto asfalto granulių pakrovimas ir išvežimas į sandėliavimo aikštelę antriniam panaudojimui rangovo pasirinktu atstumu </t>
  </si>
  <si>
    <t xml:space="preserve">Asfaltbetonio dangos hvid=0,06 m frezavimas, pakrovimas ir išvežimas į sandėliavimo aikštelę antriniam panaudojimui rangovo pasirinktu atstumu  </t>
  </si>
  <si>
    <t xml:space="preserve">Skaldos ir smėlio pagrindų hvid=0,20 m ardymas ir išvežimas utilizavimui rangovo pasirinktu atstumu </t>
  </si>
  <si>
    <t xml:space="preserve">Cementu stabilizuoto grunto hvid=0,22 m ardymas ir išvežimas utilizavimui rangovo pasirinktu atstumu </t>
  </si>
  <si>
    <t xml:space="preserve">Esamų kelio bordiūrų išardymas ir išvežimas utilizavimui rangovo pasirinktu atstumu </t>
  </si>
  <si>
    <t xml:space="preserve">Vienstiebių kelio ženklų atramų išardymas ir išvežimas į Statytojo nurodytą sandėliavimo vietą </t>
  </si>
  <si>
    <t xml:space="preserve">Skydų nuėmimas nuo vienstiebių atramų ir išvežimas į Statytojo nurodytą sandėliavimo vietą </t>
  </si>
  <si>
    <t xml:space="preserve">Esamų apsauginių kelio atitvarų išardymas ir išvežimas į Statytojo nurodytą sandėliavimo vietą  </t>
  </si>
  <si>
    <t xml:space="preserve">Dirvožemio pašalinimas, išvežimas į laikiną sandėliavimo aikštelę rangovo pasirinktu atstumu </t>
  </si>
  <si>
    <t xml:space="preserve">Esamų apsauginių kelio atitvarų išardymas ir išvežimas į Statytojo nurodytą sandėliavimo vietą </t>
  </si>
  <si>
    <t>Krūmų kirtimas, smulkinimas ir išvežimas rangovo pasirinktu atstumu</t>
  </si>
  <si>
    <t xml:space="preserve">Dirvožemio pašalinimas, išvežimas į laikiną sandėliavimo aikštelę rangovo pasirinktu atstumu  </t>
  </si>
  <si>
    <r>
      <t xml:space="preserve">Vykdant valstybinės reikšmės kelių rekonstravimo/remonto darbus susidarančios medžiagos, kurios nenaudojamos projekte ir kurios gali būti panaudotos pakartotinai, turi būti gabenamos į užsakovo nurodytą sandėliavimo vietą – </t>
    </r>
    <r>
      <rPr>
        <b/>
        <sz val="11"/>
        <rFont val="Times New Roman"/>
        <family val="1"/>
        <charset val="186"/>
      </rPr>
      <t xml:space="preserve"> Kelių tarnybos bazę (Zibalų g. 55, Širvintos, 19124 Širvintų r. sav.).</t>
    </r>
    <r>
      <rPr>
        <sz val="11"/>
        <rFont val="Times New Roman"/>
        <family val="1"/>
        <charset val="186"/>
      </rPr>
      <t xml:space="preserve">
</t>
    </r>
    <r>
      <rPr>
        <i/>
        <sz val="11"/>
        <rFont val="Times New Roman"/>
        <family val="1"/>
        <charset val="186"/>
      </rPr>
      <t xml:space="preserve">Medžiagos, kurios turi būti gabenamos į sandėliavimo vietas:
</t>
    </r>
    <r>
      <rPr>
        <sz val="11"/>
        <rFont val="Times New Roman"/>
        <family val="1"/>
        <charset val="186"/>
      </rPr>
      <t>1. Metalo gaminiai (neužteršti betonu ir kt. medžiagomis (t. y. turi būti nuvalyti)): kelio ženklai, kelio ženklų atramos, apšvietimo ir kiti stulpai,  apsauginiai atitvarai ir jų elementai, tiltų ir viadukų turėklai, kiti metalo gaminiai, sijos, spraustasienės, pralaidos ir kt.;
Kitos, šiame sąraše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</si>
  <si>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Sankasai tinkamo biraus grunto iškasimas ir sandėliavimas statybvietėje</t>
  </si>
  <si>
    <t>Plieninių gofruotų 1,5 m skersmens skerspjūvio vandens pralaidų įrengimas (vamzdžius jungiant apkabomis)</t>
  </si>
  <si>
    <t>Filtruojančia neaustine geotekstile, apvyniojama aplink pralaidos vamzdį ir aplink pralaidos užpilo gruntą padengiamas plotas</t>
  </si>
  <si>
    <t>Filtruojančia neaustine geotekstile apvyniojama aplink apkabas padengiamas plotas</t>
  </si>
  <si>
    <t>Filtruojančia neaustine geotekstile šalčiui atspariam pagrindui padengiamas plotas</t>
  </si>
  <si>
    <t>Geomembrana padengiamas plotas</t>
  </si>
  <si>
    <t>Pagrindo iš šalčiui atsparaus grunto įrengimas</t>
  </si>
  <si>
    <t>Smėlio pagrindo fr.0/2 pralaidoms įrengimas</t>
  </si>
  <si>
    <t>Pralaidų užpylimas smulkiagrūdžiais, vidutiniagrūdžiais,  stambiagrūdžiais smėlio ir žvyro mišiniais, ir grunto sutankinimas</t>
  </si>
  <si>
    <t>Skaldos pagrindo įrengimas h=10cm fr. 22/32</t>
  </si>
  <si>
    <t>Tašelių, impregnuotų antiseptiku, montavimas</t>
  </si>
  <si>
    <t>Plieninių gofruotų 1,2 m skersmens skerspjūvio vandens pralaidų įrengimas (vamzdžius jungiant apkabomis)</t>
  </si>
  <si>
    <t>Plieninių gofruotų 2,2 m skersmens skerspjūvio vandens pralaidų įrengimas (vamzdžius jungiant apkabomis)</t>
  </si>
  <si>
    <t>Plieninių gofruotų 2,4 m skersmens skerspjūvio vandens pralaidų įrengimas (vamzdžius jungiant apkabomis)</t>
  </si>
  <si>
    <t>Surenkamųjų gelžbetoninių atraminių blokų montavimas iš  C30/37-XC4-XF4 klasės betono</t>
  </si>
  <si>
    <t>Gelžbetoninių gaminių paviršių, esančių sąlytyje su gruntu, padengimas teptine hidroizoliacija (2 sluoksniais)</t>
  </si>
  <si>
    <t>Skaldos pagrindo surenkamiems gaminiams įrengimas h=10cm fr. 22/32</t>
  </si>
  <si>
    <t>Tarpo tarp surenkamų gaminių ir vamzdžių užpildymas C30/37-XF4-XC4 klasės betonu</t>
  </si>
  <si>
    <t>Plieninių gofruotų 1,0 m skersmens skerspjūvio vandens pralaidų įrengimas (vamzdžius jungiant apkabomis)</t>
  </si>
  <si>
    <t>Plieninių gofruotų 1,3 m skersmens skerspjūvio vandens pralaidų įrengimas (vamzdžius jungiant apkabomis)</t>
  </si>
  <si>
    <t>Plieninių gofruotų 3,4 m skersmens skerspjūvio vandens pralaidų įrengimas (vamzdžius jungiant apkabomis)</t>
  </si>
  <si>
    <t>Surenkamųjų atraminių blokų ir gyvūnų tako konstrukcijų montavimas iš  C30/37-XC4-XF4 klasės betono</t>
  </si>
  <si>
    <t>Geodezinis trasos nužymėjimas</t>
  </si>
  <si>
    <t>Asfaltbetonio dangos hvid=0,06 m frezavimas arba išlaužimas ir sandėliavimas vietoje</t>
  </si>
  <si>
    <t>Asfaltbetonio dangos nuovažose/sankryžose hvid=0,07 m frezavimas arba išlaužimas ir sandėliavimas vietoje</t>
  </si>
  <si>
    <r>
      <t>Asfaltbetonio danga (grįžtamoji medžiaga ne mažiau kaip 9,58 Eur/m</t>
    </r>
    <r>
      <rPr>
        <vertAlign val="superscript"/>
        <sz val="11"/>
        <rFont val="Times New Roman"/>
        <family val="1"/>
        <charset val="186"/>
      </rPr>
      <t>3</t>
    </r>
    <r>
      <rPr>
        <sz val="11"/>
        <rFont val="Times New Roman"/>
        <family val="1"/>
        <charset val="186"/>
      </rPr>
      <t>)</t>
    </r>
  </si>
  <si>
    <t>Minkštų veislių iki 16 cm skersmens medžių ir kelmų pašalinimas</t>
  </si>
  <si>
    <t>Minkštų veislių nuo 32 cm skersmens medžių ir kelmų pašalinimas</t>
  </si>
  <si>
    <t>Minkštų medžių kamienų sandėliavimas ir apskaitymas statybvietėje</t>
  </si>
  <si>
    <t xml:space="preserve">Betono plokščių dangos hvid=0,17 m ardymas </t>
  </si>
  <si>
    <t>Asfaltbetonio dangos hvid=0,07 m frezavimas arba išlaužimas ir sandėliavimas vietoje</t>
  </si>
  <si>
    <t>Asfaltbetonio danga (grįžtamoji medžiaga ne mažiau kaip 9,58 Eur/m3)</t>
  </si>
  <si>
    <t xml:space="preserve">Demontuotos betono dangos sutrupinimas iki 0/32 arba 0/45 fr. ir panaudojimas kelio dangos projektinėje konstrukcijoje arba demontuotų plokščių išvežimas į su Statytoju suderintą utilizavimo vietą </t>
  </si>
  <si>
    <t xml:space="preserve">Asfaltbetonio dangos hvid=0,20 m frezavimas, pakrovimas ir išvežimas į sandėliavimo aikštelę antriniam panaudojimui rangovo pasirinktu atstumu  </t>
  </si>
  <si>
    <t xml:space="preserve">Esamų betoninių plytelių / trinkelių hvid=0,06 m išardymas ir išvežimas utilizavimui rangovo pasirinktu atstumu </t>
  </si>
  <si>
    <t>Grunto iškasimas išvežant rangovo pasirinktu atstumu (1% rankiniu būdu)</t>
  </si>
  <si>
    <t xml:space="preserve">Skaldos ir smėlio pagrindų hvid=0,14 m ardymas ir išvežimas utilizavimui rangovo pasirinktu atstumu </t>
  </si>
  <si>
    <t xml:space="preserve">Cementu stabilizuoto grunto hvid=0,23 m ardymas ir išvežimas utilizavimui rangovo pasirinktu atstumu </t>
  </si>
  <si>
    <t>Dvistiebių kelio ženklų atramų išardymas ir išvežimas į Statytojo nurodytą sandėliavimo vietą</t>
  </si>
  <si>
    <t xml:space="preserve">Skydų nuėmimas nuo dvistiebių atramų ir išvežimas į Statytojo nurodytą sandėliavimo vietą  </t>
  </si>
  <si>
    <t xml:space="preserve">Šiukšliadėžių išardymas ir išvežimas utilizavimui rangovo pasirinktu atstumu </t>
  </si>
  <si>
    <t xml:space="preserve">Pašalintų kelmų išvežimas rangovo pasirinktu atstumu ir utilizavimas </t>
  </si>
  <si>
    <t xml:space="preserve">Skaldos ir smėlio pagrindų hvid=0,11 m ardymas ir išvežimas utilizavimui rangovo pasirinktu atstumu </t>
  </si>
  <si>
    <t xml:space="preserve">Skaldos ir smėlio pagrindų hvid=0,11 m ardymas ir išvežimas utilizavimui rangovo pasirinktu atstumu  </t>
  </si>
  <si>
    <t xml:space="preserve">Suoliukų išardymas ir išvežimas utilizavimui rangovo pasirinktu atstumu </t>
  </si>
  <si>
    <t xml:space="preserve">Asfaltbetonio dangos hvid=0,05 m frezavimas, pakrovimas ir išvežimas į sandėliavimo aikštelę antriniam panaudojimui rangovo pasirinktu atstumu </t>
  </si>
  <si>
    <t>7.3.1</t>
  </si>
  <si>
    <t>7.4.1</t>
  </si>
  <si>
    <t>Apsauginių kelio atitvarų sistemos įrengimas H2, W2, A (skriamojoje juostoje) (pasirenkamas vienas iš dviejų stiprumo lygio variantų)</t>
  </si>
  <si>
    <t>Apsauginių kelio atitvarų sistemos įrengimas H2, W2, B (skriamojoje juostoje) (pasirenkamas vienas iš dviejų stiprumo lygio variantų)</t>
  </si>
  <si>
    <t>Galinių apsauginių kelio atitvarų sistemos įrengimas H2, W2, A (skriamojoje juostoje) (pasirenkamas vienas iš dviejų stiprumo lygio variantų)</t>
  </si>
  <si>
    <t>Galinių apsauginių kelio atitvarų sistemos įrengimas H2, W2, B (skriamojoje juostoje) (pasirenkamas vienas iš dviejų stiprumo lygio variantų)</t>
  </si>
  <si>
    <t>Pastaba: Teikėjas pildo pasirinktinai 7.3 arba 7.3.1 eilutę</t>
  </si>
  <si>
    <t>Pastaba: Teikėjas pildo pasirinktinai 7.4 arba 7.4.1 eilutę</t>
  </si>
  <si>
    <t xml:space="preserve">Signalinių stulpelių ardymas ir išvežimas utilizavimui rangovo pasirinktu atstumu </t>
  </si>
  <si>
    <t>Griovių tvirtinimas skalda fr. 32/45</t>
  </si>
  <si>
    <t>PP d400 pralaidų įrengimas (1 vnt.)</t>
  </si>
  <si>
    <t xml:space="preserve">Ardomos pralaidos su antgaliais (1 vnt) ir išvežimas utilizavimui rangovo pasirinktu atstumu </t>
  </si>
  <si>
    <t xml:space="preserve">Ardomos pralaidos su antgaliais (2 vnt) ir išvežimas utilizavimui rangovo pasirinktu atstumu </t>
  </si>
  <si>
    <t xml:space="preserve">Ardomos pralaidos su antgaliais (5 vnt) ir išvežimas utilizavimui rangovo pasirinktu atstumu </t>
  </si>
  <si>
    <t>Armuojančių 120/40 geosintetinių medžiagų įrengimas (pateikiamas stiprinimo plotas neįvertinant užleidimų)</t>
  </si>
  <si>
    <t>2.24</t>
  </si>
  <si>
    <r>
      <t>Sluoksnių sukibimo įrengimas C60BP4-S 200–400 g/m</t>
    </r>
    <r>
      <rPr>
        <vertAlign val="superscript"/>
        <sz val="11"/>
        <rFont val="Times New Roman"/>
        <family val="1"/>
        <charset val="186"/>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</si>
</sst>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0"/>
  </numFmts>
  <fonts count="29"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name val="Times New Roman"/>
      <family val="1"/>
      <charset val="186"/>
    </font>
    <font>
      <b/>
      <sz val="11"/>
      <color theme="1"/>
      <name val="Times New Roman"/>
      <family val="1"/>
      <charset val="186"/>
    </font>
    <font>
      <sz val="10"/>
      <name val="Arial"/>
      <family val="2"/>
      <charset val="186"/>
    </font>
    <font>
      <sz val="11"/>
      <color theme="1"/>
      <name val="Calibri"/>
      <family val="2"/>
      <scheme val="minor"/>
    </font>
    <font>
      <vertAlign val="superscript"/>
      <sz val="11"/>
      <color theme="1"/>
      <name val="Times New Roman"/>
      <family val="1"/>
      <charset val="186"/>
    </font>
    <font>
      <vertAlign val="superscript"/>
      <sz val="11"/>
      <name val="Times New Roman"/>
      <family val="1"/>
      <charset val="186"/>
    </font>
    <font>
      <sz val="11"/>
      <name val="Times New Roman"/>
      <family val="1"/>
    </font>
    <font>
      <sz val="8"/>
      <name val="Calibri"/>
      <family val="2"/>
      <charset val="186"/>
      <scheme val="minor"/>
    </font>
    <font>
      <sz val="11"/>
      <color indexed="8"/>
      <name val="Times New Roman"/>
      <family val="1"/>
      <charset val="186"/>
    </font>
    <font>
      <vertAlign val="subscript"/>
      <sz val="11"/>
      <color indexed="8"/>
      <name val="Times New Roman"/>
      <family val="1"/>
      <charset val="186"/>
    </font>
    <font>
      <vertAlign val="superscript"/>
      <sz val="11"/>
      <color indexed="8"/>
      <name val="Times New Roman"/>
      <family val="1"/>
      <charset val="186"/>
    </font>
    <font>
      <vertAlign val="subscript"/>
      <sz val="11"/>
      <name val="Times New Roman"/>
      <family val="1"/>
      <charset val="186"/>
    </font>
    <font>
      <sz val="11"/>
      <color theme="1"/>
      <name val="Calibri"/>
      <family val="2"/>
      <charset val="186"/>
      <scheme val="minor"/>
    </font>
    <font>
      <sz val="11"/>
      <color theme="1"/>
      <name val="Open Sans"/>
      <family val="2"/>
    </font>
    <font>
      <b/>
      <sz val="72"/>
      <color rgb="FFFF0000"/>
      <name val="Calibri"/>
      <family val="2"/>
      <charset val="186"/>
      <scheme val="minor"/>
    </font>
    <font>
      <sz val="11"/>
      <color rgb="FF000000"/>
      <name val="Times New Roman"/>
      <family val="1"/>
      <charset val="186"/>
    </font>
    <font>
      <b/>
      <sz val="12"/>
      <color theme="1"/>
      <name val="Times New Roman"/>
      <family val="1"/>
      <charset val="186"/>
    </font>
    <font>
      <i/>
      <sz val="11"/>
      <color theme="1"/>
      <name val="Times New Roman"/>
      <family val="1"/>
      <charset val="186"/>
    </font>
    <font>
      <b/>
      <sz val="10"/>
      <name val="Times New Roman"/>
      <family val="1"/>
      <charset val="186"/>
    </font>
    <font>
      <sz val="10"/>
      <name val="Times New Roman"/>
      <family val="1"/>
      <charset val="186"/>
    </font>
    <font>
      <b/>
      <i/>
      <sz val="11"/>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4.9989318521683403E-2"/>
        <bgColor rgb="FFFFFFFF"/>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thin">
        <color indexed="64"/>
      </left>
      <right/>
      <top/>
      <bottom style="thin">
        <color indexed="64"/>
      </bottom>
      <diagonal/>
    </border>
  </borders>
  <cellStyleXfs count="9">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0" fillId="0" borderId="0"/>
    <xf numFmtId="0" fontId="11" fillId="0" borderId="0"/>
    <xf numFmtId="0" fontId="20" fillId="0" borderId="0"/>
    <xf numFmtId="0" fontId="20" fillId="0" borderId="0"/>
  </cellStyleXfs>
  <cellXfs count="384">
    <xf numFmtId="0" fontId="0" fillId="0" borderId="0" xfId="0"/>
    <xf numFmtId="0" fontId="2" fillId="0" borderId="0" xfId="1" applyFont="1" applyAlignment="1" applyProtection="1">
      <alignment horizontal="center" vertical="center" wrapText="1"/>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7" fillId="0" borderId="0" xfId="0" applyFont="1" applyAlignment="1">
      <alignment wrapText="1"/>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2" fillId="0" borderId="5" xfId="2"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9" fillId="0" borderId="0" xfId="0" applyNumberFormat="1" applyFont="1" applyAlignment="1" applyProtection="1">
      <alignment horizontal="center" vertical="center"/>
      <protection locked="0"/>
    </xf>
    <xf numFmtId="4" fontId="4" fillId="0" borderId="0" xfId="0" applyNumberFormat="1" applyFont="1" applyAlignment="1" applyProtection="1">
      <alignment horizontal="center" vertical="center" wrapText="1"/>
      <protection locked="0"/>
    </xf>
    <xf numFmtId="49" fontId="8" fillId="0" borderId="11"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0" fontId="2" fillId="0" borderId="13" xfId="2" applyFont="1" applyBorder="1" applyAlignment="1" applyProtection="1">
      <alignment horizontal="center" vertical="center" wrapText="1"/>
    </xf>
    <xf numFmtId="0" fontId="2" fillId="3" borderId="7" xfId="1" applyFont="1" applyFill="1" applyBorder="1" applyAlignment="1" applyProtection="1">
      <alignment vertical="center"/>
    </xf>
    <xf numFmtId="0" fontId="2" fillId="3" borderId="8" xfId="1" applyFont="1" applyFill="1" applyBorder="1" applyAlignment="1" applyProtection="1">
      <alignment vertical="center"/>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2" fillId="0" borderId="15" xfId="2" applyFont="1" applyBorder="1" applyAlignment="1" applyProtection="1">
      <alignment horizontal="center" vertical="center" wrapText="1"/>
    </xf>
    <xf numFmtId="0" fontId="2" fillId="0" borderId="17" xfId="2" applyFont="1" applyBorder="1" applyAlignment="1" applyProtection="1">
      <alignment horizontal="center" vertical="center" wrapText="1"/>
    </xf>
    <xf numFmtId="0" fontId="7" fillId="0" borderId="18" xfId="0" applyFont="1" applyBorder="1" applyAlignment="1">
      <alignment horizontal="center" vertical="center"/>
    </xf>
    <xf numFmtId="0" fontId="2" fillId="0" borderId="0" xfId="1" applyFont="1" applyBorder="1" applyAlignment="1" applyProtection="1">
      <alignment horizontal="center" vertical="center" wrapText="1"/>
    </xf>
    <xf numFmtId="0" fontId="4" fillId="0" borderId="21" xfId="3" applyFont="1" applyBorder="1" applyAlignment="1">
      <alignment horizontal="center" vertical="center" wrapText="1"/>
    </xf>
    <xf numFmtId="0" fontId="5" fillId="0" borderId="1" xfId="4" applyFont="1" applyBorder="1" applyAlignment="1">
      <alignment horizontal="center" vertical="center"/>
    </xf>
    <xf numFmtId="0" fontId="5" fillId="0" borderId="18" xfId="0" applyFont="1" applyBorder="1" applyAlignment="1">
      <alignment horizontal="center" vertical="center"/>
    </xf>
    <xf numFmtId="0" fontId="5" fillId="0" borderId="19" xfId="4" applyFont="1" applyBorder="1" applyAlignment="1">
      <alignment horizontal="center" vertical="center"/>
    </xf>
    <xf numFmtId="49" fontId="8" fillId="0" borderId="16"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0" fontId="7" fillId="0" borderId="1" xfId="0" applyFont="1" applyBorder="1"/>
    <xf numFmtId="0" fontId="7" fillId="0" borderId="19" xfId="0" applyFont="1" applyBorder="1" applyAlignment="1">
      <alignment horizontal="center" vertical="center"/>
    </xf>
    <xf numFmtId="49" fontId="8" fillId="0" borderId="22" xfId="0" applyNumberFormat="1" applyFont="1" applyBorder="1" applyAlignment="1">
      <alignment horizontal="center" vertical="center" wrapText="1"/>
    </xf>
    <xf numFmtId="49" fontId="8" fillId="0" borderId="23" xfId="0" applyNumberFormat="1" applyFont="1" applyBorder="1" applyAlignment="1">
      <alignment horizontal="center" vertical="center" wrapText="1"/>
    </xf>
    <xf numFmtId="0" fontId="5" fillId="0" borderId="20" xfId="4" applyFont="1" applyBorder="1" applyAlignment="1">
      <alignment horizontal="center" vertical="center"/>
    </xf>
    <xf numFmtId="4" fontId="5" fillId="0" borderId="25" xfId="0" applyNumberFormat="1" applyFont="1" applyBorder="1" applyAlignment="1">
      <alignment horizontal="center" vertical="center" wrapText="1"/>
    </xf>
    <xf numFmtId="0" fontId="16" fillId="0" borderId="1" xfId="0" applyFont="1" applyBorder="1"/>
    <xf numFmtId="0" fontId="7" fillId="0" borderId="1" xfId="0" applyFont="1" applyBorder="1" applyAlignment="1">
      <alignment horizontal="left" wrapText="1"/>
    </xf>
    <xf numFmtId="0" fontId="7" fillId="0" borderId="1" xfId="0" applyFont="1" applyBorder="1" applyAlignment="1">
      <alignment horizontal="left"/>
    </xf>
    <xf numFmtId="0" fontId="16" fillId="0" borderId="1" xfId="0" applyFont="1" applyBorder="1" applyAlignment="1">
      <alignment wrapText="1"/>
    </xf>
    <xf numFmtId="49" fontId="5" fillId="0" borderId="18"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9" fontId="5" fillId="0" borderId="1" xfId="0" applyNumberFormat="1" applyFont="1" applyBorder="1" applyAlignment="1">
      <alignment horizontal="left" vertical="top" wrapText="1"/>
    </xf>
    <xf numFmtId="49" fontId="5" fillId="0" borderId="24" xfId="0" applyNumberFormat="1" applyFont="1" applyBorder="1" applyAlignment="1">
      <alignment horizontal="left" vertical="center" wrapText="1"/>
    </xf>
    <xf numFmtId="0" fontId="7" fillId="0" borderId="20" xfId="0" applyFont="1" applyBorder="1" applyAlignment="1">
      <alignment horizontal="center" vertical="center"/>
    </xf>
    <xf numFmtId="49" fontId="8" fillId="0" borderId="2" xfId="0" applyNumberFormat="1" applyFont="1" applyBorder="1" applyAlignment="1">
      <alignment horizontal="center" vertical="center" wrapText="1"/>
    </xf>
    <xf numFmtId="49" fontId="5" fillId="0" borderId="2" xfId="0" applyNumberFormat="1" applyFont="1" applyBorder="1" applyAlignment="1">
      <alignment horizontal="left" vertical="top" wrapText="1"/>
    </xf>
    <xf numFmtId="49" fontId="5" fillId="0" borderId="2"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49" fontId="8" fillId="0" borderId="1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0" fontId="7" fillId="0" borderId="5" xfId="0" applyFont="1" applyBorder="1" applyAlignment="1">
      <alignment horizontal="center" vertical="center"/>
    </xf>
    <xf numFmtId="4" fontId="5" fillId="0" borderId="6"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5" fillId="0" borderId="29" xfId="0" applyNumberFormat="1" applyFont="1" applyBorder="1" applyAlignment="1">
      <alignment horizontal="left" vertical="center" wrapText="1"/>
    </xf>
    <xf numFmtId="49" fontId="5" fillId="0" borderId="31" xfId="0" applyNumberFormat="1" applyFont="1" applyBorder="1" applyAlignment="1">
      <alignment horizontal="center" vertical="center" wrapText="1"/>
    </xf>
    <xf numFmtId="49" fontId="8" fillId="0" borderId="32"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49" fontId="5" fillId="0" borderId="34" xfId="0" applyNumberFormat="1" applyFont="1" applyBorder="1" applyAlignment="1">
      <alignment horizontal="left" vertical="center" wrapText="1"/>
    </xf>
    <xf numFmtId="0" fontId="7" fillId="0" borderId="17" xfId="0" applyFont="1" applyBorder="1" applyAlignment="1">
      <alignment horizontal="center" vertical="center"/>
    </xf>
    <xf numFmtId="49" fontId="8" fillId="0" borderId="15" xfId="0" applyNumberFormat="1" applyFont="1" applyBorder="1" applyAlignment="1">
      <alignment horizontal="center" vertical="center" wrapText="1"/>
    </xf>
    <xf numFmtId="0" fontId="5" fillId="0" borderId="17" xfId="4" applyFont="1" applyBorder="1" applyAlignment="1">
      <alignment horizontal="center" vertical="center"/>
    </xf>
    <xf numFmtId="49" fontId="5" fillId="0" borderId="36"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8" fillId="0" borderId="37" xfId="0" applyNumberFormat="1" applyFont="1" applyBorder="1" applyAlignment="1">
      <alignment horizontal="center" vertical="center" wrapText="1"/>
    </xf>
    <xf numFmtId="49" fontId="8" fillId="0" borderId="38" xfId="0" applyNumberFormat="1" applyFont="1" applyBorder="1" applyAlignment="1">
      <alignment horizontal="center" vertical="center" wrapText="1"/>
    </xf>
    <xf numFmtId="49" fontId="5" fillId="0" borderId="39" xfId="0" applyNumberFormat="1" applyFont="1" applyBorder="1" applyAlignment="1">
      <alignment horizontal="left" vertical="center" wrapText="1"/>
    </xf>
    <xf numFmtId="4" fontId="5" fillId="0" borderId="40" xfId="0" applyNumberFormat="1" applyFont="1" applyBorder="1" applyAlignment="1">
      <alignment horizontal="center" vertical="center" wrapText="1"/>
    </xf>
    <xf numFmtId="49" fontId="8" fillId="0" borderId="13" xfId="4" applyNumberFormat="1" applyFont="1" applyBorder="1" applyAlignment="1">
      <alignment horizontal="center" vertical="center" wrapText="1"/>
    </xf>
    <xf numFmtId="49" fontId="8" fillId="0" borderId="5" xfId="4" applyNumberFormat="1" applyFont="1" applyBorder="1" applyAlignment="1">
      <alignment horizontal="center" vertical="center" wrapText="1"/>
    </xf>
    <xf numFmtId="0" fontId="5" fillId="0" borderId="5" xfId="4" applyFont="1" applyBorder="1" applyAlignment="1">
      <alignment horizontal="left" vertical="center" wrapText="1"/>
    </xf>
    <xf numFmtId="0" fontId="5" fillId="0" borderId="5" xfId="0" applyFont="1" applyBorder="1" applyAlignment="1">
      <alignment horizontal="center" vertical="center" wrapText="1"/>
    </xf>
    <xf numFmtId="0" fontId="4" fillId="0" borderId="0" xfId="4" applyFont="1" applyAlignment="1">
      <alignment vertical="center" wrapText="1"/>
    </xf>
    <xf numFmtId="0" fontId="4" fillId="0" borderId="0" xfId="4" applyFont="1" applyAlignment="1">
      <alignment vertical="center"/>
    </xf>
    <xf numFmtId="0" fontId="2" fillId="0" borderId="17" xfId="1" applyFont="1" applyBorder="1" applyAlignment="1" applyProtection="1">
      <alignment horizontal="center" vertical="center" wrapText="1"/>
    </xf>
    <xf numFmtId="0" fontId="2" fillId="0" borderId="26" xfId="2" applyFont="1" applyBorder="1" applyAlignment="1" applyProtection="1">
      <alignment horizontal="center" vertical="center" wrapText="1"/>
    </xf>
    <xf numFmtId="0" fontId="2" fillId="0" borderId="44" xfId="2" applyFont="1" applyBorder="1" applyAlignment="1" applyProtection="1">
      <alignment horizontal="center" vertical="center" wrapText="1"/>
    </xf>
    <xf numFmtId="0" fontId="2" fillId="0" borderId="45" xfId="2" applyFont="1" applyBorder="1" applyAlignment="1" applyProtection="1">
      <alignment horizontal="center" vertical="center" wrapText="1"/>
    </xf>
    <xf numFmtId="0" fontId="2" fillId="0" borderId="27" xfId="2" applyFont="1" applyBorder="1" applyAlignment="1" applyProtection="1">
      <alignment horizontal="center" vertical="center" wrapText="1"/>
    </xf>
    <xf numFmtId="1" fontId="2" fillId="0" borderId="0" xfId="1" applyNumberFormat="1" applyFont="1" applyAlignment="1" applyProtection="1">
      <alignment horizontal="center" vertical="center" wrapText="1"/>
    </xf>
    <xf numFmtId="1" fontId="2" fillId="0" borderId="6" xfId="2" applyNumberFormat="1" applyFont="1" applyBorder="1" applyAlignment="1" applyProtection="1">
      <alignment horizontal="center" vertical="center" wrapText="1"/>
    </xf>
    <xf numFmtId="2" fontId="5" fillId="0" borderId="3" xfId="0" applyNumberFormat="1" applyFont="1" applyBorder="1" applyAlignment="1">
      <alignment horizontal="center" vertical="center"/>
    </xf>
    <xf numFmtId="2" fontId="5" fillId="0" borderId="4" xfId="0" applyNumberFormat="1" applyFont="1" applyBorder="1" applyAlignment="1">
      <alignment horizontal="center" vertical="center"/>
    </xf>
    <xf numFmtId="1" fontId="4" fillId="0" borderId="0" xfId="4" applyNumberFormat="1" applyFont="1" applyAlignment="1">
      <alignment vertical="center"/>
    </xf>
    <xf numFmtId="1" fontId="7" fillId="0" borderId="0" xfId="0" applyNumberFormat="1" applyFont="1"/>
    <xf numFmtId="1" fontId="2" fillId="0" borderId="9" xfId="2" applyNumberFormat="1" applyFont="1" applyBorder="1" applyAlignment="1" applyProtection="1">
      <alignment horizontal="center" vertical="center" wrapText="1"/>
    </xf>
    <xf numFmtId="0" fontId="16" fillId="0" borderId="24" xfId="0" applyFont="1" applyBorder="1" applyAlignment="1">
      <alignment vertical="center" wrapText="1"/>
    </xf>
    <xf numFmtId="49" fontId="7" fillId="0" borderId="1" xfId="0" applyNumberFormat="1" applyFont="1" applyBorder="1" applyAlignment="1">
      <alignment horizontal="left" vertical="top" wrapText="1"/>
    </xf>
    <xf numFmtId="0" fontId="5" fillId="0" borderId="5" xfId="4" applyFont="1" applyBorder="1" applyAlignment="1">
      <alignment horizontal="center" vertical="center"/>
    </xf>
    <xf numFmtId="49" fontId="8" fillId="0" borderId="24" xfId="0" applyNumberFormat="1" applyFont="1" applyBorder="1" applyAlignment="1">
      <alignment horizontal="center" vertical="center" wrapText="1"/>
    </xf>
    <xf numFmtId="49" fontId="5" fillId="0" borderId="51" xfId="0" applyNumberFormat="1" applyFont="1" applyBorder="1" applyAlignment="1">
      <alignment horizontal="center" vertical="center" wrapText="1"/>
    </xf>
    <xf numFmtId="49" fontId="8" fillId="0" borderId="11" xfId="5" applyNumberFormat="1" applyFont="1" applyBorder="1" applyAlignment="1">
      <alignment horizontal="center" vertical="center" wrapText="1"/>
    </xf>
    <xf numFmtId="0" fontId="5" fillId="0" borderId="2" xfId="5" applyFont="1" applyBorder="1" applyAlignment="1">
      <alignment horizontal="center" vertical="center"/>
    </xf>
    <xf numFmtId="49" fontId="8" fillId="0" borderId="12" xfId="5" applyNumberFormat="1" applyFont="1" applyBorder="1" applyAlignment="1">
      <alignment horizontal="center" vertical="center" wrapText="1"/>
    </xf>
    <xf numFmtId="2" fontId="5" fillId="0" borderId="4" xfId="5" applyNumberFormat="1" applyFont="1" applyBorder="1" applyAlignment="1">
      <alignment horizontal="center" vertical="center"/>
    </xf>
    <xf numFmtId="2" fontId="5" fillId="0" borderId="6" xfId="5" applyNumberFormat="1" applyFont="1" applyBorder="1" applyAlignment="1">
      <alignment horizontal="center" vertical="center"/>
    </xf>
    <xf numFmtId="0" fontId="20" fillId="0" borderId="0" xfId="7" applyProtection="1">
      <protection locked="0"/>
    </xf>
    <xf numFmtId="0" fontId="20" fillId="0" borderId="0" xfId="7" applyAlignment="1">
      <alignment horizontal="center" vertical="center"/>
    </xf>
    <xf numFmtId="49" fontId="20" fillId="0" borderId="0" xfId="7" applyNumberFormat="1" applyAlignment="1">
      <alignment horizontal="center" vertical="center"/>
    </xf>
    <xf numFmtId="0" fontId="20" fillId="0" borderId="0" xfId="7"/>
    <xf numFmtId="0" fontId="20" fillId="0" borderId="0" xfId="7" applyAlignment="1" applyProtection="1">
      <alignment wrapText="1"/>
      <protection locked="0"/>
    </xf>
    <xf numFmtId="0" fontId="20" fillId="0" borderId="49" xfId="7" applyBorder="1" applyAlignment="1">
      <alignment horizontal="center" vertical="center"/>
    </xf>
    <xf numFmtId="0" fontId="21" fillId="0" borderId="0" xfId="7" applyFont="1"/>
    <xf numFmtId="0" fontId="21" fillId="0" borderId="0" xfId="7" applyFont="1" applyProtection="1">
      <protection locked="0"/>
    </xf>
    <xf numFmtId="0" fontId="22" fillId="0" borderId="0" xfId="7" applyFont="1" applyProtection="1">
      <protection locked="0"/>
    </xf>
    <xf numFmtId="49" fontId="2" fillId="0" borderId="0" xfId="1" applyNumberFormat="1" applyFont="1" applyAlignment="1" applyProtection="1">
      <alignment horizontal="center" vertical="center" wrapText="1"/>
    </xf>
    <xf numFmtId="4" fontId="4" fillId="0" borderId="18" xfId="3" applyNumberFormat="1" applyFont="1" applyBorder="1" applyAlignment="1" applyProtection="1">
      <alignment horizontal="center" vertical="center" wrapText="1"/>
      <protection locked="0"/>
    </xf>
    <xf numFmtId="4" fontId="4" fillId="0" borderId="19" xfId="3" applyNumberFormat="1" applyFont="1" applyBorder="1" applyAlignment="1" applyProtection="1">
      <alignment horizontal="center" vertical="center" wrapText="1"/>
      <protection locked="0"/>
    </xf>
    <xf numFmtId="4" fontId="4" fillId="0" borderId="18" xfId="4" applyNumberFormat="1" applyFont="1" applyBorder="1" applyAlignment="1" applyProtection="1">
      <alignment horizontal="center" vertical="center" wrapText="1"/>
      <protection locked="0"/>
    </xf>
    <xf numFmtId="4" fontId="4" fillId="0" borderId="19" xfId="4" applyNumberFormat="1" applyFont="1" applyBorder="1" applyAlignment="1" applyProtection="1">
      <alignment horizontal="center" vertical="center" wrapText="1"/>
      <protection locked="0"/>
    </xf>
    <xf numFmtId="4" fontId="4" fillId="0" borderId="17" xfId="4" applyNumberFormat="1" applyFont="1" applyBorder="1" applyAlignment="1" applyProtection="1">
      <alignment horizontal="center" vertical="center" wrapText="1"/>
      <protection locked="0"/>
    </xf>
    <xf numFmtId="4" fontId="4" fillId="0" borderId="31" xfId="4" applyNumberFormat="1" applyFont="1" applyBorder="1" applyAlignment="1" applyProtection="1">
      <alignment horizontal="center" vertical="center" wrapText="1"/>
      <protection locked="0"/>
    </xf>
    <xf numFmtId="4" fontId="4" fillId="0" borderId="43" xfId="4" applyNumberFormat="1" applyFont="1" applyBorder="1" applyAlignment="1" applyProtection="1">
      <alignment horizontal="center" vertical="center" wrapText="1"/>
      <protection locked="0"/>
    </xf>
    <xf numFmtId="49" fontId="5" fillId="0" borderId="1" xfId="5" applyNumberFormat="1" applyFont="1" applyBorder="1" applyAlignment="1">
      <alignment horizontal="left" vertical="center" wrapText="1"/>
    </xf>
    <xf numFmtId="4" fontId="4" fillId="0" borderId="36" xfId="4" applyNumberFormat="1" applyFont="1" applyBorder="1" applyAlignment="1" applyProtection="1">
      <alignment horizontal="center" vertical="center" wrapText="1"/>
      <protection locked="0"/>
    </xf>
    <xf numFmtId="4" fontId="4" fillId="0" borderId="20" xfId="4" applyNumberFormat="1" applyFont="1" applyBorder="1" applyAlignment="1" applyProtection="1">
      <alignment horizontal="center" vertical="center" wrapText="1"/>
      <protection locked="0"/>
    </xf>
    <xf numFmtId="4" fontId="5" fillId="0" borderId="17" xfId="4" applyNumberFormat="1" applyFont="1" applyBorder="1" applyAlignment="1" applyProtection="1">
      <alignment horizontal="center" vertical="center" wrapText="1"/>
      <protection locked="0"/>
    </xf>
    <xf numFmtId="4" fontId="4" fillId="0" borderId="11" xfId="4" applyNumberFormat="1" applyFont="1" applyBorder="1" applyAlignment="1" applyProtection="1">
      <alignment horizontal="center" vertical="center" wrapText="1"/>
      <protection locked="0"/>
    </xf>
    <xf numFmtId="4" fontId="4" fillId="0" borderId="41" xfId="4" applyNumberFormat="1" applyFont="1" applyBorder="1" applyAlignment="1" applyProtection="1">
      <alignment horizontal="center" vertical="center" wrapText="1"/>
      <protection locked="0"/>
    </xf>
    <xf numFmtId="4" fontId="4" fillId="0" borderId="12" xfId="4" applyNumberFormat="1" applyFont="1" applyBorder="1" applyAlignment="1" applyProtection="1">
      <alignment horizontal="center" vertical="center" wrapText="1"/>
      <protection locked="0"/>
    </xf>
    <xf numFmtId="4" fontId="4" fillId="0" borderId="13" xfId="4" applyNumberFormat="1" applyFont="1" applyBorder="1" applyAlignment="1" applyProtection="1">
      <alignment horizontal="center" vertical="center" wrapText="1"/>
      <protection locked="0"/>
    </xf>
    <xf numFmtId="0" fontId="2" fillId="0" borderId="22" xfId="2" applyFont="1" applyBorder="1" applyAlignment="1" applyProtection="1">
      <alignment horizontal="center" vertical="center" wrapText="1"/>
    </xf>
    <xf numFmtId="0" fontId="2" fillId="0" borderId="23" xfId="2" applyFont="1" applyBorder="1" applyAlignment="1" applyProtection="1">
      <alignment horizontal="center" vertical="center" wrapText="1"/>
    </xf>
    <xf numFmtId="0" fontId="2" fillId="0" borderId="24" xfId="2" applyFont="1" applyBorder="1" applyAlignment="1" applyProtection="1">
      <alignment horizontal="center" vertical="center" wrapText="1"/>
    </xf>
    <xf numFmtId="0" fontId="2" fillId="0" borderId="20" xfId="2" applyFont="1" applyBorder="1" applyAlignment="1" applyProtection="1">
      <alignment horizontal="center" vertical="center" wrapText="1"/>
    </xf>
    <xf numFmtId="1" fontId="2" fillId="0" borderId="25" xfId="2" applyNumberFormat="1" applyFont="1" applyBorder="1" applyAlignment="1" applyProtection="1">
      <alignment horizontal="center" vertical="center" wrapText="1"/>
    </xf>
    <xf numFmtId="0" fontId="2" fillId="0" borderId="20" xfId="1" applyFont="1" applyBorder="1" applyAlignment="1" applyProtection="1">
      <alignment horizontal="center" vertical="center" wrapText="1"/>
    </xf>
    <xf numFmtId="0" fontId="2" fillId="0" borderId="25" xfId="1" applyFont="1" applyBorder="1" applyAlignment="1" applyProtection="1">
      <alignment horizontal="center" vertical="center" wrapText="1"/>
    </xf>
    <xf numFmtId="49" fontId="5" fillId="0" borderId="19" xfId="5" applyNumberFormat="1" applyFont="1" applyBorder="1" applyAlignment="1">
      <alignment horizontal="center" vertical="center" wrapText="1"/>
    </xf>
    <xf numFmtId="0" fontId="7" fillId="0" borderId="0" xfId="7" applyFont="1" applyProtection="1">
      <protection locked="0"/>
    </xf>
    <xf numFmtId="0" fontId="25" fillId="0" borderId="55" xfId="7" applyFont="1" applyBorder="1" applyAlignment="1" applyProtection="1">
      <alignment horizontal="center" vertical="center" wrapText="1"/>
      <protection locked="0"/>
    </xf>
    <xf numFmtId="0" fontId="7" fillId="0" borderId="2" xfId="7" applyFont="1" applyBorder="1" applyAlignment="1">
      <alignment horizontal="center" vertical="center" wrapText="1"/>
    </xf>
    <xf numFmtId="0" fontId="7" fillId="0" borderId="2" xfId="7" applyFont="1" applyBorder="1" applyAlignment="1">
      <alignment vertical="center" wrapText="1"/>
    </xf>
    <xf numFmtId="49" fontId="7" fillId="0" borderId="2" xfId="7" applyNumberFormat="1" applyFont="1" applyBorder="1" applyAlignment="1">
      <alignment horizontal="center" vertical="center" wrapText="1"/>
    </xf>
    <xf numFmtId="4" fontId="5" fillId="0" borderId="3" xfId="7" applyNumberFormat="1" applyFont="1" applyBorder="1" applyAlignment="1">
      <alignment horizontal="center" vertical="center" wrapText="1"/>
    </xf>
    <xf numFmtId="0" fontId="25" fillId="0" borderId="12" xfId="7" applyFont="1" applyBorder="1" applyAlignment="1" applyProtection="1">
      <alignment horizontal="center" vertical="center" wrapText="1"/>
      <protection locked="0"/>
    </xf>
    <xf numFmtId="0" fontId="7" fillId="0" borderId="1" xfId="7" applyFont="1" applyBorder="1" applyAlignment="1">
      <alignment horizontal="center" vertical="center" wrapText="1"/>
    </xf>
    <xf numFmtId="0" fontId="7" fillId="0" borderId="1" xfId="7" applyFont="1" applyBorder="1" applyAlignment="1">
      <alignment vertical="center" wrapText="1"/>
    </xf>
    <xf numFmtId="49" fontId="7" fillId="0" borderId="1" xfId="7" applyNumberFormat="1" applyFont="1" applyBorder="1" applyAlignment="1">
      <alignment horizontal="center" vertical="center" wrapText="1"/>
    </xf>
    <xf numFmtId="4" fontId="5" fillId="0" borderId="4" xfId="7" applyNumberFormat="1" applyFont="1" applyBorder="1" applyAlignment="1">
      <alignment horizontal="center" vertical="center" wrapText="1"/>
    </xf>
    <xf numFmtId="0" fontId="7" fillId="0" borderId="1" xfId="7" applyFont="1" applyBorder="1"/>
    <xf numFmtId="0" fontId="7" fillId="0" borderId="0" xfId="7" applyFont="1" applyAlignment="1" applyProtection="1">
      <alignment wrapText="1"/>
      <protection locked="0"/>
    </xf>
    <xf numFmtId="0" fontId="9" fillId="0" borderId="0" xfId="7" applyFont="1"/>
    <xf numFmtId="0" fontId="7" fillId="0" borderId="54" xfId="7" applyFont="1" applyBorder="1" applyAlignment="1">
      <alignment vertical="center" wrapText="1"/>
    </xf>
    <xf numFmtId="0" fontId="7" fillId="0" borderId="32" xfId="7" applyFont="1" applyBorder="1" applyAlignment="1">
      <alignment horizontal="center" vertical="center"/>
    </xf>
    <xf numFmtId="49" fontId="9" fillId="0" borderId="34" xfId="7" applyNumberFormat="1" applyFont="1" applyBorder="1" applyAlignment="1">
      <alignment horizontal="center" vertical="center"/>
    </xf>
    <xf numFmtId="4" fontId="4" fillId="0" borderId="53" xfId="3" applyNumberFormat="1" applyFont="1" applyBorder="1" applyAlignment="1">
      <alignment horizontal="center" vertical="center" wrapText="1"/>
    </xf>
    <xf numFmtId="0" fontId="26" fillId="0" borderId="41" xfId="7" applyFont="1" applyBorder="1" applyAlignment="1">
      <alignment horizontal="center" vertical="center" wrapText="1"/>
    </xf>
    <xf numFmtId="0" fontId="26" fillId="0" borderId="29" xfId="7" applyFont="1" applyBorder="1" applyAlignment="1">
      <alignment horizontal="center" vertical="center" wrapText="1"/>
    </xf>
    <xf numFmtId="0" fontId="26" fillId="0" borderId="42" xfId="7" applyFont="1" applyBorder="1" applyAlignment="1">
      <alignment horizontal="center" vertical="center" wrapText="1"/>
    </xf>
    <xf numFmtId="49" fontId="27" fillId="0" borderId="12" xfId="7" applyNumberFormat="1" applyFont="1" applyBorder="1" applyAlignment="1">
      <alignment horizontal="center" vertical="center"/>
    </xf>
    <xf numFmtId="0" fontId="27" fillId="0" borderId="1" xfId="7" applyFont="1" applyBorder="1" applyAlignment="1">
      <alignment vertical="center"/>
    </xf>
    <xf numFmtId="0" fontId="27" fillId="0" borderId="1" xfId="7" applyFont="1" applyBorder="1" applyAlignment="1">
      <alignment vertical="center" wrapText="1"/>
    </xf>
    <xf numFmtId="0" fontId="27" fillId="0" borderId="24" xfId="7" applyFont="1" applyBorder="1" applyAlignment="1">
      <alignment vertical="center"/>
    </xf>
    <xf numFmtId="49" fontId="27" fillId="0" borderId="22" xfId="7" applyNumberFormat="1" applyFont="1" applyBorder="1" applyAlignment="1">
      <alignment horizontal="center" vertical="center"/>
    </xf>
    <xf numFmtId="0" fontId="20" fillId="0" borderId="0" xfId="7" applyAlignment="1">
      <alignment wrapText="1"/>
    </xf>
    <xf numFmtId="0" fontId="26" fillId="0" borderId="26" xfId="7" applyFont="1" applyBorder="1" applyAlignment="1">
      <alignment horizontal="center" vertical="center" wrapText="1"/>
    </xf>
    <xf numFmtId="0" fontId="26" fillId="0" borderId="45" xfId="7" applyFont="1" applyBorder="1" applyAlignment="1">
      <alignment horizontal="right" vertical="center"/>
    </xf>
    <xf numFmtId="4" fontId="26" fillId="0" borderId="9" xfId="7" applyNumberFormat="1" applyFont="1" applyBorder="1" applyAlignment="1">
      <alignment horizontal="center" vertical="center"/>
    </xf>
    <xf numFmtId="0" fontId="27" fillId="0" borderId="0" xfId="7" applyFont="1"/>
    <xf numFmtId="0" fontId="8" fillId="0" borderId="0" xfId="8" applyFont="1" applyAlignment="1">
      <alignment horizontal="left" vertical="center" wrapText="1"/>
    </xf>
    <xf numFmtId="0" fontId="5" fillId="0" borderId="0" xfId="8" applyFont="1"/>
    <xf numFmtId="0" fontId="28" fillId="0" borderId="0" xfId="8" applyFont="1"/>
    <xf numFmtId="4" fontId="27" fillId="0" borderId="4" xfId="7" applyNumberFormat="1" applyFont="1" applyBorder="1" applyAlignment="1">
      <alignment horizontal="center" vertical="center"/>
    </xf>
    <xf numFmtId="4" fontId="27" fillId="0" borderId="25" xfId="7" applyNumberFormat="1" applyFont="1" applyBorder="1" applyAlignment="1">
      <alignment horizontal="center" vertical="center"/>
    </xf>
    <xf numFmtId="0" fontId="27" fillId="0" borderId="24" xfId="7" applyFont="1" applyBorder="1" applyAlignment="1">
      <alignment vertical="center" wrapText="1"/>
    </xf>
    <xf numFmtId="49" fontId="9" fillId="0" borderId="0" xfId="7" applyNumberFormat="1" applyFont="1"/>
    <xf numFmtId="49" fontId="20" fillId="0" borderId="0" xfId="7" applyNumberFormat="1"/>
    <xf numFmtId="4" fontId="5" fillId="0" borderId="53" xfId="0" applyNumberFormat="1" applyFont="1" applyBorder="1" applyAlignment="1">
      <alignment horizontal="center" vertical="center" wrapText="1"/>
    </xf>
    <xf numFmtId="49" fontId="8" fillId="0" borderId="11" xfId="8" applyNumberFormat="1" applyFont="1" applyBorder="1" applyAlignment="1">
      <alignment horizontal="center" vertical="center" wrapText="1"/>
    </xf>
    <xf numFmtId="49" fontId="8" fillId="0" borderId="12" xfId="8" applyNumberFormat="1" applyFont="1" applyBorder="1" applyAlignment="1">
      <alignment horizontal="center" vertical="center" wrapText="1"/>
    </xf>
    <xf numFmtId="49" fontId="8" fillId="0" borderId="13" xfId="8" applyNumberFormat="1" applyFont="1" applyBorder="1" applyAlignment="1">
      <alignment horizontal="center" vertical="center" wrapText="1"/>
    </xf>
    <xf numFmtId="2" fontId="5" fillId="0" borderId="6" xfId="8" applyNumberFormat="1" applyFont="1" applyBorder="1" applyAlignment="1">
      <alignment horizontal="center" vertical="center"/>
    </xf>
    <xf numFmtId="2" fontId="5" fillId="0" borderId="25" xfId="0" applyNumberFormat="1" applyFont="1" applyBorder="1" applyAlignment="1">
      <alignment horizontal="center" vertical="center"/>
    </xf>
    <xf numFmtId="2" fontId="7" fillId="0" borderId="4" xfId="0" applyNumberFormat="1" applyFont="1" applyBorder="1" applyAlignment="1">
      <alignment horizontal="center" vertical="center"/>
    </xf>
    <xf numFmtId="2" fontId="7" fillId="0" borderId="25" xfId="0" applyNumberFormat="1" applyFont="1" applyBorder="1" applyAlignment="1">
      <alignment horizontal="center" vertical="center"/>
    </xf>
    <xf numFmtId="2" fontId="5" fillId="0" borderId="6" xfId="0" applyNumberFormat="1" applyFont="1" applyBorder="1" applyAlignment="1">
      <alignment horizontal="center" vertical="center"/>
    </xf>
    <xf numFmtId="2" fontId="5" fillId="0" borderId="42" xfId="0" applyNumberFormat="1" applyFont="1" applyBorder="1" applyAlignment="1">
      <alignment horizontal="center" vertical="center"/>
    </xf>
    <xf numFmtId="2" fontId="7" fillId="0" borderId="42" xfId="0" applyNumberFormat="1" applyFont="1" applyBorder="1" applyAlignment="1">
      <alignment horizontal="center" vertical="center"/>
    </xf>
    <xf numFmtId="2" fontId="5" fillId="0" borderId="40" xfId="0" applyNumberFormat="1" applyFont="1" applyBorder="1" applyAlignment="1">
      <alignment horizontal="center" vertical="center"/>
    </xf>
    <xf numFmtId="2" fontId="5" fillId="0" borderId="6" xfId="0" applyNumberFormat="1" applyFont="1" applyBorder="1" applyAlignment="1">
      <alignment horizontal="center" vertical="center" wrapText="1"/>
    </xf>
    <xf numFmtId="2" fontId="5" fillId="0" borderId="3" xfId="5" applyNumberFormat="1" applyFont="1" applyBorder="1" applyAlignment="1">
      <alignment horizontal="center" vertical="center"/>
    </xf>
    <xf numFmtId="2" fontId="7" fillId="0" borderId="2" xfId="7" applyNumberFormat="1" applyFont="1" applyBorder="1" applyAlignment="1">
      <alignment horizontal="center" vertical="center" wrapText="1"/>
    </xf>
    <xf numFmtId="2" fontId="7" fillId="0" borderId="1" xfId="7" applyNumberFormat="1" applyFont="1" applyBorder="1" applyAlignment="1">
      <alignment horizontal="center" vertical="center" wrapText="1"/>
    </xf>
    <xf numFmtId="165" fontId="2" fillId="0" borderId="0" xfId="1" applyNumberFormat="1" applyFont="1" applyAlignment="1" applyProtection="1">
      <alignment horizontal="center" vertical="center" wrapText="1"/>
    </xf>
    <xf numFmtId="165" fontId="9" fillId="0" borderId="34" xfId="7" applyNumberFormat="1" applyFont="1" applyBorder="1" applyAlignment="1">
      <alignment horizontal="center" vertical="center"/>
    </xf>
    <xf numFmtId="165" fontId="20" fillId="0" borderId="0" xfId="7" applyNumberFormat="1" applyAlignment="1">
      <alignment horizontal="center" vertical="center"/>
    </xf>
    <xf numFmtId="4" fontId="4" fillId="0" borderId="12" xfId="3" applyNumberFormat="1" applyFont="1" applyBorder="1" applyAlignment="1" applyProtection="1">
      <alignment horizontal="center" vertical="center" wrapText="1"/>
      <protection locked="0"/>
    </xf>
    <xf numFmtId="4" fontId="4" fillId="0" borderId="1" xfId="3" applyNumberFormat="1" applyFont="1" applyBorder="1" applyAlignment="1" applyProtection="1">
      <alignment horizontal="center" vertical="center" wrapText="1"/>
      <protection locked="0"/>
    </xf>
    <xf numFmtId="4" fontId="5" fillId="0" borderId="19" xfId="3" applyNumberFormat="1" applyFont="1" applyBorder="1" applyAlignment="1" applyProtection="1">
      <alignment horizontal="center" vertical="center" wrapText="1"/>
      <protection locked="0"/>
    </xf>
    <xf numFmtId="0" fontId="23" fillId="0" borderId="0" xfId="1" applyFont="1" applyAlignment="1" applyProtection="1">
      <alignment horizontal="center" vertical="center" wrapText="1"/>
    </xf>
    <xf numFmtId="0" fontId="2" fillId="0" borderId="45" xfId="1" applyFont="1" applyBorder="1" applyAlignment="1" applyProtection="1">
      <alignment horizontal="center" vertical="center" wrapText="1"/>
    </xf>
    <xf numFmtId="164" fontId="5" fillId="0" borderId="18" xfId="7" applyNumberFormat="1" applyFont="1" applyBorder="1" applyAlignment="1" applyProtection="1">
      <alignment horizontal="center" vertical="center"/>
      <protection locked="0"/>
    </xf>
    <xf numFmtId="164" fontId="5" fillId="0" borderId="19" xfId="7" applyNumberFormat="1" applyFont="1" applyBorder="1" applyAlignment="1" applyProtection="1">
      <alignment horizontal="center" vertical="center"/>
      <protection locked="0"/>
    </xf>
    <xf numFmtId="0" fontId="7" fillId="0" borderId="34" xfId="7" applyFont="1" applyBorder="1" applyAlignment="1">
      <alignment horizontal="center" vertical="center"/>
    </xf>
    <xf numFmtId="0" fontId="7" fillId="0" borderId="0" xfId="7" applyFont="1" applyAlignment="1" applyProtection="1">
      <alignment horizontal="center" vertical="center"/>
      <protection locked="0"/>
    </xf>
    <xf numFmtId="0" fontId="24" fillId="0" borderId="26" xfId="7" applyFont="1" applyBorder="1" applyAlignment="1" applyProtection="1">
      <alignment horizontal="center" vertical="center" wrapText="1"/>
      <protection locked="0"/>
    </xf>
    <xf numFmtId="49" fontId="2" fillId="0" borderId="45" xfId="2" applyNumberFormat="1" applyFont="1" applyBorder="1" applyAlignment="1" applyProtection="1">
      <alignment horizontal="center" vertical="center" wrapText="1"/>
    </xf>
    <xf numFmtId="165" fontId="2" fillId="0" borderId="45" xfId="2" applyNumberFormat="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0" borderId="17" xfId="3" applyNumberFormat="1" applyFont="1" applyBorder="1" applyAlignment="1" applyProtection="1">
      <alignment horizontal="center" vertical="center" wrapText="1"/>
      <protection locked="0"/>
    </xf>
    <xf numFmtId="0" fontId="7" fillId="0" borderId="0" xfId="7" applyFont="1"/>
    <xf numFmtId="0" fontId="25" fillId="0" borderId="13" xfId="7" applyFont="1" applyBorder="1" applyAlignment="1" applyProtection="1">
      <alignment horizontal="center" vertical="center" wrapText="1"/>
      <protection locked="0"/>
    </xf>
    <xf numFmtId="0" fontId="7" fillId="0" borderId="5" xfId="7" applyFont="1" applyBorder="1" applyAlignment="1">
      <alignment horizontal="center" vertical="center" wrapText="1"/>
    </xf>
    <xf numFmtId="0" fontId="7" fillId="0" borderId="5" xfId="7" applyFont="1" applyBorder="1" applyAlignment="1">
      <alignment vertical="center" wrapText="1"/>
    </xf>
    <xf numFmtId="2" fontId="7" fillId="0" borderId="5" xfId="7" applyNumberFormat="1" applyFont="1" applyBorder="1" applyAlignment="1">
      <alignment horizontal="center" vertical="center" wrapText="1"/>
    </xf>
    <xf numFmtId="164" fontId="5" fillId="0" borderId="17" xfId="7" applyNumberFormat="1" applyFont="1" applyBorder="1" applyAlignment="1" applyProtection="1">
      <alignment horizontal="center" vertical="center"/>
      <protection locked="0"/>
    </xf>
    <xf numFmtId="4" fontId="5" fillId="0" borderId="6" xfId="7" applyNumberFormat="1" applyFont="1" applyBorder="1" applyAlignment="1">
      <alignment horizontal="center" vertical="center" wrapText="1"/>
    </xf>
    <xf numFmtId="49" fontId="7" fillId="0" borderId="5" xfId="7" applyNumberFormat="1" applyFont="1" applyBorder="1" applyAlignment="1">
      <alignment horizontal="center" vertical="center" wrapText="1"/>
    </xf>
    <xf numFmtId="49" fontId="8" fillId="0" borderId="13" xfId="5" applyNumberFormat="1" applyFont="1" applyBorder="1" applyAlignment="1">
      <alignment horizontal="center" vertical="center" wrapText="1"/>
    </xf>
    <xf numFmtId="4" fontId="9" fillId="0" borderId="9" xfId="0" applyNumberFormat="1" applyFont="1" applyBorder="1" applyAlignment="1">
      <alignment horizontal="center" vertical="center"/>
    </xf>
    <xf numFmtId="4" fontId="4" fillId="0" borderId="26" xfId="0" applyNumberFormat="1" applyFont="1" applyBorder="1" applyAlignment="1">
      <alignment horizontal="center" vertical="center" wrapText="1"/>
    </xf>
    <xf numFmtId="4" fontId="4" fillId="0" borderId="27" xfId="0" applyNumberFormat="1" applyFont="1" applyBorder="1" applyAlignment="1">
      <alignment horizontal="center" vertical="center" wrapText="1"/>
    </xf>
    <xf numFmtId="0" fontId="6" fillId="0" borderId="0" xfId="0" applyFont="1"/>
    <xf numFmtId="0" fontId="4" fillId="0" borderId="0" xfId="0" applyFont="1" applyAlignment="1">
      <alignment horizontal="center" vertical="center" wrapText="1"/>
    </xf>
    <xf numFmtId="4" fontId="4" fillId="0" borderId="0" xfId="0" applyNumberFormat="1" applyFont="1" applyAlignment="1">
      <alignment horizontal="center" vertical="center" wrapText="1"/>
    </xf>
    <xf numFmtId="4" fontId="9" fillId="0" borderId="0" xfId="0" applyNumberFormat="1" applyFont="1" applyAlignment="1">
      <alignment horizontal="center" vertical="center"/>
    </xf>
    <xf numFmtId="0" fontId="6" fillId="0" borderId="0" xfId="0" applyFont="1" applyAlignment="1">
      <alignment wrapText="1"/>
    </xf>
    <xf numFmtId="0" fontId="7" fillId="0" borderId="1" xfId="0" applyFont="1" applyBorder="1" applyAlignment="1">
      <alignment wrapText="1"/>
    </xf>
    <xf numFmtId="0" fontId="7" fillId="0" borderId="19" xfId="0" applyFont="1" applyBorder="1" applyAlignment="1">
      <alignment horizontal="center" vertical="center" wrapText="1"/>
    </xf>
    <xf numFmtId="4" fontId="4" fillId="0" borderId="0" xfId="0" applyNumberFormat="1" applyFont="1" applyAlignment="1">
      <alignment horizontal="left" vertical="center" wrapText="1"/>
    </xf>
    <xf numFmtId="4" fontId="9" fillId="0" borderId="0" xfId="0" applyNumberFormat="1" applyFont="1" applyAlignment="1">
      <alignment horizontal="left" vertical="center"/>
    </xf>
    <xf numFmtId="0" fontId="7" fillId="0" borderId="1" xfId="4" applyFont="1" applyBorder="1" applyAlignment="1">
      <alignment horizontal="center" vertical="center"/>
    </xf>
    <xf numFmtId="49" fontId="5" fillId="0" borderId="24" xfId="0" applyNumberFormat="1" applyFont="1" applyBorder="1" applyAlignment="1">
      <alignment horizontal="center" vertical="center" wrapText="1"/>
    </xf>
    <xf numFmtId="0" fontId="5" fillId="0" borderId="18" xfId="4" applyFont="1" applyBorder="1" applyAlignment="1">
      <alignment horizontal="center" vertical="center"/>
    </xf>
    <xf numFmtId="0" fontId="7" fillId="0" borderId="0" xfId="0" applyFont="1" applyAlignment="1">
      <alignment horizontal="center" vertical="center"/>
    </xf>
    <xf numFmtId="4" fontId="5" fillId="0" borderId="4" xfId="5" applyNumberFormat="1" applyFont="1" applyBorder="1" applyAlignment="1">
      <alignment horizontal="center" vertical="center" wrapText="1"/>
    </xf>
    <xf numFmtId="4" fontId="4" fillId="0" borderId="0" xfId="5" applyNumberFormat="1" applyFont="1" applyAlignment="1">
      <alignment horizontal="center" vertical="center" wrapText="1"/>
    </xf>
    <xf numFmtId="4" fontId="9" fillId="0" borderId="0" xfId="5" applyNumberFormat="1" applyFont="1" applyAlignment="1">
      <alignment horizontal="center" vertical="center"/>
    </xf>
    <xf numFmtId="0" fontId="10" fillId="0" borderId="0" xfId="5"/>
    <xf numFmtId="0" fontId="5" fillId="0" borderId="1" xfId="5" applyFont="1" applyBorder="1" applyAlignment="1">
      <alignment horizontal="center" vertical="center"/>
    </xf>
    <xf numFmtId="2" fontId="5" fillId="0" borderId="1" xfId="5" applyNumberFormat="1" applyFont="1" applyBorder="1" applyAlignment="1">
      <alignment horizontal="center" vertical="center"/>
    </xf>
    <xf numFmtId="2" fontId="5" fillId="0" borderId="5" xfId="5" applyNumberFormat="1" applyFont="1" applyBorder="1" applyAlignment="1">
      <alignment horizontal="center" vertical="center"/>
    </xf>
    <xf numFmtId="4" fontId="9" fillId="0" borderId="53" xfId="0" applyNumberFormat="1" applyFont="1" applyBorder="1" applyAlignment="1">
      <alignment horizontal="center" vertical="center"/>
    </xf>
    <xf numFmtId="4" fontId="4" fillId="0" borderId="0" xfId="0" applyNumberFormat="1" applyFont="1" applyAlignment="1">
      <alignment horizontal="center" vertical="center"/>
    </xf>
    <xf numFmtId="4" fontId="3" fillId="0" borderId="52" xfId="0" applyNumberFormat="1" applyFont="1" applyBorder="1" applyAlignment="1">
      <alignment vertical="center" wrapText="1"/>
    </xf>
    <xf numFmtId="49" fontId="8" fillId="0" borderId="41" xfId="0" applyNumberFormat="1" applyFont="1" applyBorder="1" applyAlignment="1">
      <alignment horizontal="center" vertical="center" wrapText="1"/>
    </xf>
    <xf numFmtId="0" fontId="7" fillId="0" borderId="31" xfId="0" applyFont="1" applyBorder="1" applyAlignment="1">
      <alignment horizontal="center" vertical="center"/>
    </xf>
    <xf numFmtId="4" fontId="5" fillId="0" borderId="42" xfId="0" applyNumberFormat="1" applyFont="1" applyBorder="1" applyAlignment="1">
      <alignment horizontal="center" vertical="center" wrapText="1"/>
    </xf>
    <xf numFmtId="0" fontId="5" fillId="0" borderId="0" xfId="0" applyFont="1"/>
    <xf numFmtId="2" fontId="7" fillId="0" borderId="0" xfId="0" applyNumberFormat="1" applyFont="1"/>
    <xf numFmtId="2" fontId="4" fillId="0" borderId="18" xfId="3" applyNumberFormat="1" applyFont="1" applyBorder="1" applyAlignment="1" applyProtection="1">
      <alignment horizontal="center" vertical="center" wrapText="1"/>
      <protection locked="0"/>
    </xf>
    <xf numFmtId="4" fontId="4" fillId="0" borderId="5" xfId="4" applyNumberFormat="1" applyFont="1" applyBorder="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2" fillId="0" borderId="0" xfId="1" applyFont="1" applyBorder="1" applyAlignment="1" applyProtection="1">
      <alignment horizontal="center" vertical="center" wrapText="1"/>
      <protection locked="0"/>
    </xf>
    <xf numFmtId="1" fontId="2" fillId="0" borderId="0" xfId="1" applyNumberFormat="1" applyFont="1" applyAlignment="1" applyProtection="1">
      <alignment horizontal="center" vertical="center" wrapText="1"/>
      <protection locked="0"/>
    </xf>
    <xf numFmtId="0" fontId="2" fillId="3" borderId="7" xfId="1" applyFont="1" applyFill="1" applyBorder="1" applyAlignment="1" applyProtection="1">
      <alignment vertical="center"/>
      <protection locked="0"/>
    </xf>
    <xf numFmtId="0" fontId="2" fillId="3" borderId="8" xfId="1" applyFont="1" applyFill="1" applyBorder="1" applyAlignment="1" applyProtection="1">
      <alignment vertical="center"/>
      <protection locked="0"/>
    </xf>
    <xf numFmtId="0" fontId="2" fillId="0" borderId="13" xfId="2" applyFont="1" applyBorder="1" applyAlignment="1" applyProtection="1">
      <alignment horizontal="center" vertical="center" wrapText="1"/>
      <protection locked="0"/>
    </xf>
    <xf numFmtId="0" fontId="2" fillId="0" borderId="17" xfId="1" applyFont="1" applyBorder="1" applyAlignment="1" applyProtection="1">
      <alignment horizontal="center" vertical="center" wrapText="1"/>
      <protection locked="0"/>
    </xf>
    <xf numFmtId="49" fontId="8" fillId="0" borderId="11" xfId="0" applyNumberFormat="1" applyFont="1" applyBorder="1" applyAlignment="1" applyProtection="1">
      <alignment horizontal="center" vertical="center" wrapText="1"/>
      <protection locked="0"/>
    </xf>
    <xf numFmtId="49" fontId="8" fillId="0" borderId="12" xfId="0" applyNumberFormat="1" applyFont="1" applyBorder="1" applyAlignment="1" applyProtection="1">
      <alignment horizontal="center" vertical="center" wrapText="1"/>
      <protection locked="0"/>
    </xf>
    <xf numFmtId="4" fontId="4" fillId="0" borderId="20" xfId="3" applyNumberFormat="1" applyFont="1" applyBorder="1" applyAlignment="1" applyProtection="1">
      <alignment horizontal="center" vertical="center" wrapText="1"/>
      <protection locked="0"/>
    </xf>
    <xf numFmtId="4" fontId="5" fillId="0" borderId="18" xfId="0" applyNumberFormat="1"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 fontId="5" fillId="0" borderId="19" xfId="0" applyNumberFormat="1" applyFont="1" applyBorder="1" applyAlignment="1" applyProtection="1">
      <alignment horizontal="center" vertical="center" wrapText="1"/>
      <protection locked="0"/>
    </xf>
    <xf numFmtId="49" fontId="8" fillId="0" borderId="22" xfId="0" applyNumberFormat="1" applyFont="1" applyBorder="1" applyAlignment="1" applyProtection="1">
      <alignment horizontal="center" vertical="center" wrapText="1"/>
      <protection locked="0"/>
    </xf>
    <xf numFmtId="4" fontId="5" fillId="0" borderId="20" xfId="0" applyNumberFormat="1" applyFont="1" applyBorder="1" applyAlignment="1" applyProtection="1">
      <alignment horizontal="center" vertical="center" wrapText="1"/>
      <protection locked="0"/>
    </xf>
    <xf numFmtId="49" fontId="8" fillId="0" borderId="13" xfId="0" applyNumberFormat="1" applyFont="1" applyBorder="1" applyAlignment="1" applyProtection="1">
      <alignment horizontal="center" vertical="center" wrapText="1"/>
      <protection locked="0"/>
    </xf>
    <xf numFmtId="49" fontId="8" fillId="0" borderId="32" xfId="0" applyNumberFormat="1" applyFont="1" applyBorder="1" applyAlignment="1" applyProtection="1">
      <alignment horizontal="center" vertical="center" wrapText="1"/>
      <protection locked="0"/>
    </xf>
    <xf numFmtId="49" fontId="8" fillId="0" borderId="37" xfId="0" applyNumberFormat="1" applyFont="1" applyBorder="1" applyAlignment="1" applyProtection="1">
      <alignment horizontal="center" vertical="center" wrapText="1"/>
      <protection locked="0"/>
    </xf>
    <xf numFmtId="49" fontId="8" fillId="0" borderId="26" xfId="4" applyNumberFormat="1" applyFont="1" applyBorder="1" applyAlignment="1" applyProtection="1">
      <alignment horizontal="center" vertical="center" wrapText="1"/>
      <protection locked="0"/>
    </xf>
    <xf numFmtId="4" fontId="5" fillId="0" borderId="27" xfId="4" applyNumberFormat="1" applyFont="1" applyBorder="1" applyAlignment="1" applyProtection="1">
      <alignment horizontal="center" vertical="center" wrapText="1"/>
      <protection locked="0"/>
    </xf>
    <xf numFmtId="0" fontId="4" fillId="0" borderId="0" xfId="4" applyFont="1" applyAlignment="1" applyProtection="1">
      <alignment vertical="center" wrapText="1"/>
      <protection locked="0"/>
    </xf>
    <xf numFmtId="0" fontId="4" fillId="0" borderId="21" xfId="3" applyFont="1" applyBorder="1" applyAlignment="1" applyProtection="1">
      <alignment horizontal="center" vertical="center" wrapText="1"/>
      <protection locked="0"/>
    </xf>
    <xf numFmtId="0" fontId="7" fillId="0" borderId="0" xfId="0" applyFont="1" applyAlignment="1" applyProtection="1">
      <alignment vertical="center" wrapText="1"/>
      <protection locked="0"/>
    </xf>
    <xf numFmtId="1" fontId="7" fillId="0" borderId="0" xfId="0" applyNumberFormat="1" applyFont="1" applyProtection="1">
      <protection locked="0"/>
    </xf>
    <xf numFmtId="49" fontId="8" fillId="0" borderId="45" xfId="4" applyNumberFormat="1" applyFont="1" applyBorder="1" applyAlignment="1">
      <alignment horizontal="center" vertical="center" wrapText="1"/>
    </xf>
    <xf numFmtId="0" fontId="5" fillId="0" borderId="45" xfId="4" applyFont="1" applyBorder="1" applyAlignment="1">
      <alignment horizontal="left" vertical="center" wrapText="1"/>
    </xf>
    <xf numFmtId="0" fontId="5" fillId="0" borderId="45" xfId="0" applyFont="1" applyBorder="1" applyAlignment="1">
      <alignment horizontal="center" vertical="center" wrapText="1"/>
    </xf>
    <xf numFmtId="2" fontId="5" fillId="0" borderId="9"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164" fontId="5" fillId="0" borderId="18" xfId="7" applyNumberFormat="1" applyFont="1" applyBorder="1" applyAlignment="1" applyProtection="1">
      <alignment horizontal="center" vertical="center" wrapText="1"/>
      <protection locked="0"/>
    </xf>
    <xf numFmtId="164" fontId="5" fillId="0" borderId="19" xfId="7" applyNumberFormat="1" applyFont="1" applyBorder="1" applyAlignment="1" applyProtection="1">
      <alignment horizontal="center" vertical="center" wrapText="1"/>
      <protection locked="0"/>
    </xf>
    <xf numFmtId="164" fontId="5" fillId="0" borderId="17" xfId="7" applyNumberFormat="1" applyFont="1" applyBorder="1" applyAlignment="1" applyProtection="1">
      <alignment horizontal="center" vertical="center" wrapText="1"/>
      <protection locked="0"/>
    </xf>
    <xf numFmtId="0" fontId="14" fillId="5" borderId="1" xfId="5" applyFont="1" applyFill="1" applyBorder="1" applyAlignment="1">
      <alignment horizontal="left" vertical="center" wrapText="1"/>
    </xf>
    <xf numFmtId="0" fontId="14" fillId="5" borderId="1" xfId="5" applyFont="1" applyFill="1" applyBorder="1" applyAlignment="1">
      <alignment vertical="center" wrapText="1"/>
    </xf>
    <xf numFmtId="0" fontId="5" fillId="5" borderId="1" xfId="5" applyFont="1" applyFill="1" applyBorder="1" applyAlignment="1">
      <alignment vertical="center" wrapText="1"/>
    </xf>
    <xf numFmtId="0" fontId="14" fillId="5" borderId="5" xfId="5" applyFont="1" applyFill="1" applyBorder="1" applyAlignment="1">
      <alignment horizontal="left" vertical="center" wrapText="1"/>
    </xf>
    <xf numFmtId="0" fontId="14" fillId="5" borderId="2" xfId="5" applyFont="1" applyFill="1" applyBorder="1" applyAlignment="1">
      <alignment horizontal="left" vertical="center" wrapText="1"/>
    </xf>
    <xf numFmtId="0" fontId="14" fillId="5" borderId="5" xfId="8" applyFont="1" applyFill="1" applyBorder="1" applyAlignment="1">
      <alignment horizontal="left" vertical="center" wrapText="1"/>
    </xf>
    <xf numFmtId="0" fontId="14" fillId="5" borderId="2"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vertical="center" wrapText="1"/>
    </xf>
    <xf numFmtId="0" fontId="14" fillId="5" borderId="1" xfId="0" applyFont="1" applyFill="1" applyBorder="1" applyAlignment="1">
      <alignment vertical="center" wrapText="1"/>
    </xf>
    <xf numFmtId="0" fontId="7" fillId="5" borderId="2" xfId="0" applyFont="1" applyFill="1" applyBorder="1"/>
    <xf numFmtId="0" fontId="7" fillId="5" borderId="1" xfId="0" applyFont="1" applyFill="1" applyBorder="1"/>
    <xf numFmtId="0" fontId="7" fillId="5" borderId="1" xfId="0" applyFont="1" applyFill="1" applyBorder="1" applyAlignment="1" applyProtection="1">
      <alignment wrapText="1"/>
      <protection locked="0"/>
    </xf>
    <xf numFmtId="0" fontId="5" fillId="5" borderId="2" xfId="0" applyFont="1" applyFill="1" applyBorder="1"/>
    <xf numFmtId="49" fontId="5" fillId="5" borderId="1" xfId="0" applyNumberFormat="1" applyFont="1" applyFill="1" applyBorder="1" applyAlignment="1">
      <alignment horizontal="left" vertical="center" wrapText="1"/>
    </xf>
    <xf numFmtId="49" fontId="8" fillId="5" borderId="12" xfId="0" applyNumberFormat="1" applyFont="1" applyFill="1" applyBorder="1" applyAlignment="1">
      <alignment horizontal="center" vertical="center" wrapText="1"/>
    </xf>
    <xf numFmtId="49" fontId="8" fillId="5" borderId="10" xfId="0" applyNumberFormat="1" applyFont="1" applyFill="1" applyBorder="1" applyAlignment="1">
      <alignment horizontal="center" vertical="center" wrapText="1"/>
    </xf>
    <xf numFmtId="49" fontId="8" fillId="5" borderId="12" xfId="0" applyNumberFormat="1" applyFont="1" applyFill="1" applyBorder="1" applyAlignment="1" applyProtection="1">
      <alignment horizontal="center" vertical="center" wrapText="1"/>
      <protection locked="0"/>
    </xf>
    <xf numFmtId="0" fontId="6" fillId="5" borderId="0" xfId="0" applyFont="1" applyFill="1" applyAlignment="1">
      <alignment horizontal="center" vertical="center" wrapText="1"/>
    </xf>
    <xf numFmtId="4" fontId="6" fillId="5" borderId="0" xfId="0" applyNumberFormat="1" applyFont="1" applyFill="1" applyAlignment="1">
      <alignment horizontal="center" vertical="center" wrapText="1"/>
    </xf>
    <xf numFmtId="2" fontId="5" fillId="5" borderId="4" xfId="0" applyNumberFormat="1" applyFont="1" applyFill="1" applyBorder="1" applyAlignment="1">
      <alignment horizontal="center" vertical="center"/>
    </xf>
    <xf numFmtId="0" fontId="16" fillId="5" borderId="1" xfId="0" applyFont="1" applyFill="1" applyBorder="1"/>
    <xf numFmtId="49" fontId="5" fillId="0" borderId="24" xfId="0" applyNumberFormat="1" applyFont="1" applyBorder="1" applyAlignment="1">
      <alignment horizontal="left" vertical="top" wrapText="1"/>
    </xf>
    <xf numFmtId="49" fontId="8" fillId="0" borderId="56" xfId="0" applyNumberFormat="1" applyFont="1" applyBorder="1" applyAlignment="1">
      <alignment horizontal="center" vertical="center" wrapText="1"/>
    </xf>
    <xf numFmtId="0" fontId="5" fillId="0" borderId="31" xfId="4" applyFont="1" applyBorder="1" applyAlignment="1">
      <alignment horizontal="center" vertical="center"/>
    </xf>
    <xf numFmtId="2" fontId="5" fillId="5" borderId="53" xfId="0" applyNumberFormat="1" applyFont="1" applyFill="1" applyBorder="1" applyAlignment="1">
      <alignment horizontal="center" vertical="center"/>
    </xf>
    <xf numFmtId="49" fontId="8"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left" vertical="top" wrapText="1"/>
    </xf>
    <xf numFmtId="49" fontId="8" fillId="5" borderId="32" xfId="0" applyNumberFormat="1"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49" fontId="5" fillId="5" borderId="34" xfId="0" applyNumberFormat="1" applyFont="1" applyFill="1" applyBorder="1" applyAlignment="1">
      <alignment horizontal="left" vertical="center" wrapText="1"/>
    </xf>
    <xf numFmtId="0" fontId="5"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5" xfId="0" applyFont="1" applyFill="1" applyBorder="1" applyAlignment="1">
      <alignment horizontal="center" vertical="center"/>
    </xf>
    <xf numFmtId="2" fontId="5" fillId="5" borderId="42" xfId="0" applyNumberFormat="1" applyFont="1" applyFill="1" applyBorder="1" applyAlignment="1">
      <alignment horizontal="center" vertical="center"/>
    </xf>
    <xf numFmtId="49" fontId="8" fillId="5" borderId="12" xfId="8" applyNumberFormat="1" applyFont="1" applyFill="1" applyBorder="1" applyAlignment="1">
      <alignment horizontal="center" vertical="center" wrapText="1"/>
    </xf>
    <xf numFmtId="0" fontId="5" fillId="5" borderId="1" xfId="8" applyFont="1" applyFill="1" applyBorder="1" applyAlignment="1">
      <alignment horizontal="left" vertical="center" wrapText="1"/>
    </xf>
    <xf numFmtId="0" fontId="5" fillId="5" borderId="31" xfId="4" applyFont="1" applyFill="1" applyBorder="1" applyAlignment="1">
      <alignment horizontal="center" vertical="center"/>
    </xf>
    <xf numFmtId="2" fontId="4" fillId="0" borderId="31" xfId="3" applyNumberFormat="1" applyFont="1" applyBorder="1" applyAlignment="1" applyProtection="1">
      <alignment horizontal="center" vertical="center" wrapText="1"/>
      <protection locked="0"/>
    </xf>
    <xf numFmtId="0" fontId="5" fillId="5" borderId="19" xfId="4" applyFont="1" applyFill="1" applyBorder="1" applyAlignment="1">
      <alignment horizontal="center" vertical="center"/>
    </xf>
    <xf numFmtId="4" fontId="4" fillId="0" borderId="31" xfId="3" applyNumberFormat="1" applyFont="1" applyBorder="1" applyAlignment="1" applyProtection="1">
      <alignment horizontal="center" vertical="center" wrapText="1"/>
      <protection locked="0"/>
    </xf>
    <xf numFmtId="0" fontId="16" fillId="5" borderId="1" xfId="0" applyFont="1" applyFill="1" applyBorder="1" applyAlignment="1">
      <alignment wrapText="1"/>
    </xf>
    <xf numFmtId="2" fontId="7" fillId="5" borderId="4" xfId="0" applyNumberFormat="1" applyFont="1" applyFill="1" applyBorder="1" applyAlignment="1">
      <alignment horizontal="center" vertical="center"/>
    </xf>
    <xf numFmtId="49" fontId="8" fillId="5" borderId="23" xfId="0" applyNumberFormat="1" applyFont="1" applyFill="1" applyBorder="1" applyAlignment="1">
      <alignment horizontal="center" vertical="center" wrapText="1"/>
    </xf>
    <xf numFmtId="0" fontId="16" fillId="5" borderId="1" xfId="0" applyFont="1" applyFill="1" applyBorder="1" applyAlignment="1">
      <alignment vertical="center" wrapText="1"/>
    </xf>
    <xf numFmtId="0" fontId="5" fillId="0" borderId="19" xfId="0" applyFont="1" applyBorder="1" applyAlignment="1">
      <alignment horizontal="center" vertical="center"/>
    </xf>
    <xf numFmtId="0" fontId="7" fillId="5" borderId="1" xfId="0" applyFont="1" applyFill="1" applyBorder="1" applyAlignment="1">
      <alignment wrapText="1"/>
    </xf>
    <xf numFmtId="49" fontId="8" fillId="5" borderId="24" xfId="0" applyNumberFormat="1" applyFont="1" applyFill="1" applyBorder="1" applyAlignment="1">
      <alignment horizontal="center" vertical="center" wrapText="1"/>
    </xf>
    <xf numFmtId="0" fontId="4" fillId="0" borderId="0" xfId="4" applyFont="1" applyAlignment="1" applyProtection="1">
      <alignment vertical="center"/>
      <protection locked="0"/>
    </xf>
    <xf numFmtId="1" fontId="4" fillId="0" borderId="0" xfId="4" applyNumberFormat="1" applyFont="1" applyAlignment="1" applyProtection="1">
      <alignment vertical="center"/>
      <protection locked="0"/>
    </xf>
    <xf numFmtId="2" fontId="5" fillId="5" borderId="4" xfId="5" applyNumberFormat="1" applyFont="1" applyFill="1" applyBorder="1" applyAlignment="1">
      <alignment horizontal="center" vertical="center"/>
    </xf>
    <xf numFmtId="49" fontId="5" fillId="5" borderId="1" xfId="8" applyNumberFormat="1" applyFont="1" applyFill="1" applyBorder="1" applyAlignment="1">
      <alignment horizontal="left" vertical="center" wrapText="1"/>
    </xf>
    <xf numFmtId="0" fontId="5" fillId="0" borderId="0" xfId="8" applyFont="1" applyAlignment="1">
      <alignment horizontal="left" vertical="center" wrapText="1"/>
    </xf>
    <xf numFmtId="0" fontId="5" fillId="0" borderId="0" xfId="8" applyFont="1" applyAlignment="1">
      <alignment horizontal="left" vertical="center"/>
    </xf>
    <xf numFmtId="0" fontId="4" fillId="4" borderId="11" xfId="1" applyFont="1" applyFill="1" applyBorder="1" applyAlignment="1" applyProtection="1">
      <alignment horizontal="center" vertical="center" wrapText="1"/>
    </xf>
    <xf numFmtId="0" fontId="4" fillId="4" borderId="2" xfId="1" applyFont="1" applyFill="1" applyBorder="1" applyAlignment="1" applyProtection="1">
      <alignment horizontal="center" vertical="center" wrapText="1"/>
    </xf>
    <xf numFmtId="0" fontId="4" fillId="4" borderId="3" xfId="1" applyFont="1" applyFill="1" applyBorder="1" applyAlignment="1" applyProtection="1">
      <alignment horizontal="center" vertical="center" wrapText="1"/>
    </xf>
    <xf numFmtId="0" fontId="2" fillId="3" borderId="13" xfId="1" applyFont="1" applyFill="1" applyBorder="1" applyAlignment="1" applyProtection="1">
      <alignment horizontal="center" vertical="center"/>
    </xf>
    <xf numFmtId="0" fontId="2" fillId="3" borderId="5" xfId="1" applyFont="1" applyFill="1" applyBorder="1" applyAlignment="1" applyProtection="1">
      <alignment horizontal="center" vertical="center"/>
    </xf>
    <xf numFmtId="0" fontId="2" fillId="3" borderId="6" xfId="1" applyFont="1" applyFill="1" applyBorder="1" applyAlignment="1" applyProtection="1">
      <alignment horizontal="center" vertical="center"/>
    </xf>
    <xf numFmtId="0" fontId="8" fillId="0" borderId="0" xfId="8" applyFont="1" applyAlignment="1">
      <alignment horizontal="left" vertical="center" wrapText="1"/>
    </xf>
    <xf numFmtId="0" fontId="5" fillId="0" borderId="0" xfId="8" applyFont="1" applyAlignment="1">
      <alignment horizontal="left" wrapText="1"/>
    </xf>
    <xf numFmtId="0" fontId="5" fillId="0" borderId="0" xfId="8" applyFont="1" applyAlignment="1">
      <alignment horizontal="left"/>
    </xf>
    <xf numFmtId="4" fontId="3" fillId="0" borderId="28" xfId="0" applyNumberFormat="1" applyFont="1" applyBorder="1" applyAlignment="1">
      <alignment horizontal="center" vertical="center" wrapText="1"/>
    </xf>
    <xf numFmtId="4" fontId="3" fillId="0" borderId="30" xfId="0" applyNumberFormat="1" applyFont="1" applyBorder="1" applyAlignment="1">
      <alignment horizontal="center" vertical="center" wrapText="1"/>
    </xf>
    <xf numFmtId="4" fontId="3" fillId="0" borderId="35" xfId="0" applyNumberFormat="1" applyFont="1" applyBorder="1" applyAlignment="1">
      <alignment horizontal="center" vertical="center" wrapText="1"/>
    </xf>
    <xf numFmtId="0" fontId="2" fillId="3" borderId="14"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5" fillId="0" borderId="49" xfId="4" applyFont="1" applyBorder="1" applyAlignment="1">
      <alignment horizontal="left" vertical="top" wrapText="1"/>
    </xf>
    <xf numFmtId="0" fontId="5" fillId="0" borderId="50" xfId="4" applyFont="1" applyBorder="1" applyAlignment="1">
      <alignment horizontal="left" vertical="top" wrapText="1"/>
    </xf>
    <xf numFmtId="0" fontId="4" fillId="2" borderId="0" xfId="1" applyFont="1" applyFill="1" applyAlignment="1" applyProtection="1">
      <alignment horizontal="center" vertical="center" wrapText="1"/>
    </xf>
    <xf numFmtId="49" fontId="5" fillId="5" borderId="24" xfId="0" applyNumberFormat="1" applyFont="1" applyFill="1" applyBorder="1" applyAlignment="1">
      <alignment horizontal="center" vertical="center" wrapText="1"/>
    </xf>
    <xf numFmtId="49" fontId="5" fillId="5" borderId="29" xfId="0" applyNumberFormat="1" applyFont="1" applyFill="1" applyBorder="1" applyAlignment="1">
      <alignment horizontal="center" vertical="center" wrapText="1"/>
    </xf>
    <xf numFmtId="2" fontId="5" fillId="5" borderId="25" xfId="0" applyNumberFormat="1" applyFont="1" applyFill="1" applyBorder="1" applyAlignment="1">
      <alignment horizontal="center" vertical="center"/>
    </xf>
    <xf numFmtId="2" fontId="5" fillId="5" borderId="4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2" fontId="5" fillId="5" borderId="53" xfId="0" applyNumberFormat="1" applyFont="1" applyFill="1" applyBorder="1" applyAlignment="1">
      <alignment horizontal="center" vertical="center"/>
    </xf>
    <xf numFmtId="4" fontId="6" fillId="5" borderId="52" xfId="0" applyNumberFormat="1" applyFont="1" applyFill="1" applyBorder="1" applyAlignment="1">
      <alignment horizontal="center" vertical="center" wrapText="1"/>
    </xf>
    <xf numFmtId="4" fontId="4" fillId="5" borderId="52" xfId="0" applyNumberFormat="1" applyFont="1" applyFill="1" applyBorder="1" applyAlignment="1">
      <alignment horizontal="center" vertical="center" wrapText="1"/>
    </xf>
    <xf numFmtId="0" fontId="2" fillId="3" borderId="14" xfId="1" applyFont="1" applyFill="1" applyBorder="1" applyAlignment="1" applyProtection="1">
      <alignment horizontal="center" vertical="center"/>
      <protection locked="0"/>
    </xf>
    <xf numFmtId="0" fontId="2" fillId="3" borderId="7" xfId="1" applyFont="1" applyFill="1" applyBorder="1" applyAlignment="1" applyProtection="1">
      <alignment horizontal="center" vertical="center"/>
      <protection locked="0"/>
    </xf>
    <xf numFmtId="0" fontId="2" fillId="3" borderId="8" xfId="1" applyFont="1" applyFill="1" applyBorder="1" applyAlignment="1" applyProtection="1">
      <alignment horizontal="center" vertical="center"/>
      <protection locked="0"/>
    </xf>
    <xf numFmtId="0" fontId="6" fillId="0" borderId="30"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5" xfId="0" applyFont="1" applyBorder="1" applyAlignment="1">
      <alignment horizontal="center" vertical="center" wrapText="1"/>
    </xf>
    <xf numFmtId="0" fontId="4" fillId="2" borderId="0" xfId="1" applyFont="1" applyFill="1" applyAlignment="1" applyProtection="1">
      <alignment horizontal="center" vertical="center" wrapText="1"/>
      <protection locked="0"/>
    </xf>
    <xf numFmtId="0" fontId="14" fillId="5" borderId="2" xfId="8" applyFont="1" applyFill="1" applyBorder="1" applyAlignment="1">
      <alignment horizontal="left" vertical="center" wrapText="1"/>
    </xf>
    <xf numFmtId="0" fontId="14" fillId="5" borderId="1" xfId="8" applyFont="1" applyFill="1" applyBorder="1" applyAlignment="1">
      <alignment horizontal="left" vertical="center" wrapText="1"/>
    </xf>
    <xf numFmtId="0" fontId="2" fillId="3" borderId="46" xfId="1" applyFont="1" applyFill="1" applyBorder="1" applyAlignment="1" applyProtection="1">
      <alignment horizontal="center" vertical="center"/>
      <protection locked="0"/>
    </xf>
    <xf numFmtId="0" fontId="2" fillId="3" borderId="47" xfId="1" applyFont="1" applyFill="1" applyBorder="1" applyAlignment="1" applyProtection="1">
      <alignment horizontal="center" vertical="center"/>
      <protection locked="0"/>
    </xf>
    <xf numFmtId="0" fontId="2" fillId="3" borderId="48" xfId="1" applyFont="1" applyFill="1" applyBorder="1" applyAlignment="1" applyProtection="1">
      <alignment horizontal="center" vertical="center"/>
      <protection locked="0"/>
    </xf>
    <xf numFmtId="0" fontId="6" fillId="5" borderId="52" xfId="0" applyFont="1" applyFill="1" applyBorder="1" applyAlignment="1">
      <alignment horizontal="center" vertical="center" wrapText="1"/>
    </xf>
    <xf numFmtId="0" fontId="2" fillId="4" borderId="46" xfId="1" applyFont="1" applyFill="1" applyBorder="1" applyAlignment="1" applyProtection="1">
      <alignment horizontal="center" vertical="center" wrapText="1"/>
    </xf>
    <xf numFmtId="0" fontId="2" fillId="4" borderId="47" xfId="1" applyFont="1" applyFill="1" applyBorder="1" applyAlignment="1" applyProtection="1">
      <alignment horizontal="center" vertical="center" wrapText="1"/>
    </xf>
    <xf numFmtId="0" fontId="2" fillId="4" borderId="48" xfId="1" applyFont="1" applyFill="1" applyBorder="1" applyAlignment="1" applyProtection="1">
      <alignment horizontal="center" vertical="center" wrapText="1"/>
    </xf>
    <xf numFmtId="0" fontId="2" fillId="3" borderId="46" xfId="1" applyFont="1" applyFill="1" applyBorder="1" applyAlignment="1" applyProtection="1">
      <alignment horizontal="center" vertical="center"/>
    </xf>
    <xf numFmtId="0" fontId="2" fillId="3" borderId="47" xfId="1" applyFont="1" applyFill="1" applyBorder="1" applyAlignment="1" applyProtection="1">
      <alignment horizontal="center" vertical="center"/>
    </xf>
    <xf numFmtId="0" fontId="2" fillId="3" borderId="48" xfId="1" applyFont="1" applyFill="1" applyBorder="1" applyAlignment="1" applyProtection="1">
      <alignment horizontal="center" vertical="center"/>
    </xf>
  </cellXfs>
  <cellStyles count="9">
    <cellStyle name="Įprastas" xfId="0" builtinId="0"/>
    <cellStyle name="Įprastas 2" xfId="5" xr:uid="{00000000-0005-0000-0000-000000000000}"/>
    <cellStyle name="Įprastas 2 2" xfId="6" xr:uid="{00000000-0005-0000-0000-000001000000}"/>
    <cellStyle name="Įprastas 2 2 2" xfId="8" xr:uid="{83C5A922-1324-4042-8E5A-8495C6F7C737}"/>
    <cellStyle name="Įprastas 2 3" xfId="7" xr:uid="{7C8197F3-07CE-4A59-A0C4-218C5FFD2E55}"/>
    <cellStyle name="Normal 2 2" xfId="1" xr:uid="{00000000-0005-0000-0000-000003000000}"/>
    <cellStyle name="Normal 3" xfId="4" xr:uid="{00000000-0005-0000-0000-000004000000}"/>
    <cellStyle name="TableStyleLight1" xfId="3" xr:uid="{00000000-0005-0000-0000-000005000000}"/>
    <cellStyle name="TableStyleLight1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3AC4-635C-431C-9E09-D18670426DC5}">
  <dimension ref="A1:I24"/>
  <sheetViews>
    <sheetView tabSelected="1" zoomScale="91" zoomScaleNormal="91" workbookViewId="0">
      <selection activeCell="K17" sqref="K17"/>
    </sheetView>
  </sheetViews>
  <sheetFormatPr defaultColWidth="9.109375" defaultRowHeight="14.4" x14ac:dyDescent="0.3"/>
  <cols>
    <col min="1" max="1" width="11.6640625" style="107" customWidth="1"/>
    <col min="2" max="2" width="51.33203125" style="107" customWidth="1"/>
    <col min="3" max="3" width="20.88671875" style="107" customWidth="1"/>
    <col min="4" max="7" width="9.109375" style="107"/>
    <col min="8" max="8" width="9.44140625" style="107" bestFit="1" customWidth="1"/>
    <col min="9" max="16384" width="9.109375" style="107"/>
  </cols>
  <sheetData>
    <row r="1" spans="1:9" ht="31.5" customHeight="1" x14ac:dyDescent="0.3">
      <c r="A1" s="339" t="s">
        <v>490</v>
      </c>
      <c r="B1" s="340"/>
      <c r="C1" s="341"/>
    </row>
    <row r="2" spans="1:9" ht="15" thickBot="1" x14ac:dyDescent="0.35">
      <c r="A2" s="342" t="s">
        <v>466</v>
      </c>
      <c r="B2" s="343"/>
      <c r="C2" s="344"/>
    </row>
    <row r="3" spans="1:9" ht="39.6" x14ac:dyDescent="0.3">
      <c r="A3" s="155" t="s">
        <v>467</v>
      </c>
      <c r="B3" s="156" t="s">
        <v>468</v>
      </c>
      <c r="C3" s="157" t="s">
        <v>469</v>
      </c>
    </row>
    <row r="4" spans="1:9" x14ac:dyDescent="0.3">
      <c r="A4" s="158" t="s">
        <v>470</v>
      </c>
      <c r="B4" s="159" t="s">
        <v>483</v>
      </c>
      <c r="C4" s="171">
        <f>'S_1.1'!G146</f>
        <v>1190921.42</v>
      </c>
    </row>
    <row r="5" spans="1:9" ht="26.4" x14ac:dyDescent="0.3">
      <c r="A5" s="158" t="s">
        <v>481</v>
      </c>
      <c r="B5" s="160" t="s">
        <v>484</v>
      </c>
      <c r="C5" s="171">
        <f>'S_1.1.1'!G27</f>
        <v>86562.98</v>
      </c>
    </row>
    <row r="6" spans="1:9" x14ac:dyDescent="0.3">
      <c r="A6" s="158" t="s">
        <v>8</v>
      </c>
      <c r="B6" s="159" t="s">
        <v>485</v>
      </c>
      <c r="C6" s="171">
        <f>'S_1.2'!G129</f>
        <v>4479185.91</v>
      </c>
    </row>
    <row r="7" spans="1:9" ht="26.4" x14ac:dyDescent="0.3">
      <c r="A7" s="158" t="s">
        <v>472</v>
      </c>
      <c r="B7" s="160" t="s">
        <v>486</v>
      </c>
      <c r="C7" s="171">
        <f>'S_1.2.1'!G36</f>
        <v>631326.94999999995</v>
      </c>
    </row>
    <row r="8" spans="1:9" x14ac:dyDescent="0.3">
      <c r="A8" s="158" t="s">
        <v>9</v>
      </c>
      <c r="B8" s="159" t="s">
        <v>487</v>
      </c>
      <c r="C8" s="171">
        <f>'S_1.3'!G132</f>
        <v>4636187.17</v>
      </c>
    </row>
    <row r="9" spans="1:9" ht="26.4" x14ac:dyDescent="0.3">
      <c r="A9" s="158" t="s">
        <v>473</v>
      </c>
      <c r="B9" s="160" t="s">
        <v>488</v>
      </c>
      <c r="C9" s="171">
        <f>'S_1.3.1'!G30</f>
        <v>449647.18</v>
      </c>
    </row>
    <row r="10" spans="1:9" x14ac:dyDescent="0.3">
      <c r="A10" s="158" t="s">
        <v>10</v>
      </c>
      <c r="B10" s="159" t="s">
        <v>471</v>
      </c>
      <c r="C10" s="171">
        <f>'S_1.4'!G180</f>
        <v>3024473.01</v>
      </c>
    </row>
    <row r="11" spans="1:9" ht="26.4" x14ac:dyDescent="0.3">
      <c r="A11" s="158" t="s">
        <v>474</v>
      </c>
      <c r="B11" s="160" t="s">
        <v>489</v>
      </c>
      <c r="C11" s="171">
        <f>'S_1.4.1'!G37</f>
        <v>360129.31</v>
      </c>
    </row>
    <row r="12" spans="1:9" x14ac:dyDescent="0.3">
      <c r="A12" s="162" t="s">
        <v>16</v>
      </c>
      <c r="B12" s="173" t="s">
        <v>493</v>
      </c>
      <c r="C12" s="172">
        <f>'SK_2.1'!G68</f>
        <v>1240249.8699999994</v>
      </c>
    </row>
    <row r="13" spans="1:9" x14ac:dyDescent="0.3">
      <c r="A13" s="162" t="s">
        <v>321</v>
      </c>
      <c r="B13" s="173" t="s">
        <v>583</v>
      </c>
      <c r="C13" s="172">
        <f>'MS_3.1'!G44</f>
        <v>126221.83</v>
      </c>
    </row>
    <row r="14" spans="1:9" ht="15" thickBot="1" x14ac:dyDescent="0.35">
      <c r="A14" s="162" t="s">
        <v>584</v>
      </c>
      <c r="B14" s="161" t="s">
        <v>482</v>
      </c>
      <c r="C14" s="172">
        <v>19898</v>
      </c>
      <c r="I14" s="163"/>
    </row>
    <row r="15" spans="1:9" ht="40.200000000000003" thickBot="1" x14ac:dyDescent="0.35">
      <c r="A15" s="164" t="s">
        <v>475</v>
      </c>
      <c r="B15" s="165" t="s">
        <v>476</v>
      </c>
      <c r="C15" s="166">
        <f>ROUND(SUM(C4:C14),2)</f>
        <v>16244803.630000001</v>
      </c>
    </row>
    <row r="16" spans="1:9" x14ac:dyDescent="0.3">
      <c r="A16" s="167"/>
      <c r="B16" s="167"/>
      <c r="C16" s="167"/>
    </row>
    <row r="17" spans="1:3" ht="117.6" customHeight="1" x14ac:dyDescent="0.3">
      <c r="A17" s="345" t="s">
        <v>477</v>
      </c>
      <c r="B17" s="345"/>
      <c r="C17" s="345"/>
    </row>
    <row r="18" spans="1:3" x14ac:dyDescent="0.3">
      <c r="A18" s="168"/>
      <c r="B18" s="168"/>
      <c r="C18" s="168"/>
    </row>
    <row r="19" spans="1:3" x14ac:dyDescent="0.3">
      <c r="A19" s="169"/>
      <c r="B19" s="169"/>
      <c r="C19" s="170" t="s">
        <v>478</v>
      </c>
    </row>
    <row r="20" spans="1:3" ht="3.9" customHeight="1" x14ac:dyDescent="0.3">
      <c r="A20" s="169"/>
      <c r="B20" s="169"/>
      <c r="C20" s="169"/>
    </row>
    <row r="21" spans="1:3" ht="206.4" customHeight="1" x14ac:dyDescent="0.3">
      <c r="A21" s="337" t="s">
        <v>597</v>
      </c>
      <c r="B21" s="338"/>
      <c r="C21" s="338"/>
    </row>
    <row r="22" spans="1:3" ht="140.4" customHeight="1" x14ac:dyDescent="0.3">
      <c r="A22" s="346" t="s">
        <v>479</v>
      </c>
      <c r="B22" s="347"/>
      <c r="C22" s="347"/>
    </row>
    <row r="23" spans="1:3" ht="69.599999999999994" customHeight="1" x14ac:dyDescent="0.3">
      <c r="A23" s="337" t="s">
        <v>480</v>
      </c>
      <c r="B23" s="338"/>
      <c r="C23" s="338"/>
    </row>
    <row r="24" spans="1:3" ht="190.2" customHeight="1" x14ac:dyDescent="0.3"/>
  </sheetData>
  <sheetProtection algorithmName="SHA-512" hashValue="r5WNfBZFrWkm6U1ZP9nV8dHspNNPNcLp1nw3Bg84R9QJUyo2pXFUM7XJ//cHbarc9YqBdm+VGZx0QCK3+V58Qw==" saltValue="5X65QUxOQwJMOQDz0j2NPg==" spinCount="100000" sheet="1" formatCells="0" formatColumns="0" insertRows="0"/>
  <mergeCells count="6">
    <mergeCell ref="A23:C23"/>
    <mergeCell ref="A1:C1"/>
    <mergeCell ref="A2:C2"/>
    <mergeCell ref="A17:C17"/>
    <mergeCell ref="A21:C21"/>
    <mergeCell ref="A22:C2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EEBB-73CE-47B8-94A4-7CA616FE0278}">
  <sheetPr>
    <pageSetUpPr fitToPage="1"/>
  </sheetPr>
  <dimension ref="A1:J69"/>
  <sheetViews>
    <sheetView topLeftCell="A46" zoomScaleNormal="100" zoomScaleSheetLayoutView="106" workbookViewId="0">
      <selection activeCell="F5" sqref="F5:F67"/>
    </sheetView>
  </sheetViews>
  <sheetFormatPr defaultColWidth="9.109375" defaultRowHeight="14.4" x14ac:dyDescent="0.3"/>
  <cols>
    <col min="1" max="1" width="23.109375" style="108" customWidth="1"/>
    <col min="2" max="2" width="9.109375" style="175" customWidth="1"/>
    <col min="3" max="3" width="67.109375" style="107" customWidth="1"/>
    <col min="4" max="4" width="9.109375" style="105"/>
    <col min="5" max="5" width="14.44140625" style="194" customWidth="1"/>
    <col min="6" max="6" width="16.109375" style="203" customWidth="1"/>
    <col min="7" max="7" width="12.6640625" style="105" customWidth="1"/>
    <col min="8" max="8" width="16.33203125" style="104" customWidth="1"/>
    <col min="9" max="9" width="11" style="104" customWidth="1"/>
    <col min="10" max="16384" width="9.109375" style="104"/>
  </cols>
  <sheetData>
    <row r="1" spans="1:10" ht="28.5" customHeight="1" thickBot="1" x14ac:dyDescent="0.35">
      <c r="A1" s="378" t="s">
        <v>449</v>
      </c>
      <c r="B1" s="379"/>
      <c r="C1" s="379"/>
      <c r="D1" s="379"/>
      <c r="E1" s="379"/>
      <c r="F1" s="379"/>
      <c r="G1" s="380"/>
    </row>
    <row r="2" spans="1:10" ht="15" thickBot="1" x14ac:dyDescent="0.35">
      <c r="A2" s="137"/>
      <c r="B2" s="113"/>
      <c r="C2" s="1"/>
      <c r="D2" s="1"/>
      <c r="E2" s="192"/>
      <c r="F2" s="198"/>
      <c r="G2" s="1"/>
    </row>
    <row r="3" spans="1:10" ht="16.2" thickBot="1" x14ac:dyDescent="0.4">
      <c r="A3" s="381" t="s">
        <v>494</v>
      </c>
      <c r="B3" s="382"/>
      <c r="C3" s="382"/>
      <c r="D3" s="382"/>
      <c r="E3" s="382"/>
      <c r="F3" s="382"/>
      <c r="G3" s="383"/>
      <c r="H3" s="111"/>
      <c r="I3" s="111"/>
    </row>
    <row r="4" spans="1:10" ht="77.25" customHeight="1" thickBot="1" x14ac:dyDescent="1.7">
      <c r="A4" s="204" t="s">
        <v>17</v>
      </c>
      <c r="B4" s="205" t="s">
        <v>0</v>
      </c>
      <c r="C4" s="85" t="s">
        <v>1</v>
      </c>
      <c r="D4" s="85" t="s">
        <v>448</v>
      </c>
      <c r="E4" s="206" t="s">
        <v>3</v>
      </c>
      <c r="F4" s="199" t="s">
        <v>465</v>
      </c>
      <c r="G4" s="207" t="s">
        <v>4</v>
      </c>
      <c r="H4" s="111"/>
      <c r="I4" s="111"/>
      <c r="J4" s="112"/>
    </row>
    <row r="5" spans="1:10" ht="15.6" x14ac:dyDescent="0.35">
      <c r="A5" s="138" t="s">
        <v>399</v>
      </c>
      <c r="B5" s="141" t="s">
        <v>7</v>
      </c>
      <c r="C5" s="140" t="s">
        <v>495</v>
      </c>
      <c r="D5" s="139" t="s">
        <v>40</v>
      </c>
      <c r="E5" s="190">
        <v>8000</v>
      </c>
      <c r="F5" s="280">
        <v>5.45</v>
      </c>
      <c r="G5" s="142">
        <f>ROUND((E5*F5),2)</f>
        <v>43600</v>
      </c>
      <c r="H5" s="111"/>
      <c r="I5" s="111"/>
    </row>
    <row r="6" spans="1:10" ht="15.6" x14ac:dyDescent="0.35">
      <c r="A6" s="143" t="s">
        <v>399</v>
      </c>
      <c r="B6" s="146" t="s">
        <v>8</v>
      </c>
      <c r="C6" s="145" t="s">
        <v>496</v>
      </c>
      <c r="D6" s="144" t="s">
        <v>497</v>
      </c>
      <c r="E6" s="191">
        <v>2160</v>
      </c>
      <c r="F6" s="281">
        <v>4.9800000000000004</v>
      </c>
      <c r="G6" s="147">
        <f t="shared" ref="G6:G67" si="0">ROUND((E6*F6),2)</f>
        <v>10756.8</v>
      </c>
      <c r="H6" s="111"/>
      <c r="I6" s="111"/>
    </row>
    <row r="7" spans="1:10" ht="15.6" x14ac:dyDescent="0.35">
      <c r="A7" s="143" t="s">
        <v>399</v>
      </c>
      <c r="B7" s="146" t="s">
        <v>9</v>
      </c>
      <c r="C7" s="145" t="s">
        <v>367</v>
      </c>
      <c r="D7" s="144" t="s">
        <v>42</v>
      </c>
      <c r="E7" s="191">
        <v>67</v>
      </c>
      <c r="F7" s="281">
        <v>106.85</v>
      </c>
      <c r="G7" s="147">
        <f t="shared" si="0"/>
        <v>7158.95</v>
      </c>
      <c r="H7" s="111"/>
      <c r="I7" s="111"/>
    </row>
    <row r="8" spans="1:10" ht="15.6" x14ac:dyDescent="0.35">
      <c r="A8" s="143" t="s">
        <v>399</v>
      </c>
      <c r="B8" s="146" t="s">
        <v>10</v>
      </c>
      <c r="C8" s="145" t="s">
        <v>498</v>
      </c>
      <c r="D8" s="144" t="s">
        <v>38</v>
      </c>
      <c r="E8" s="191">
        <v>2</v>
      </c>
      <c r="F8" s="281">
        <v>2295.96</v>
      </c>
      <c r="G8" s="147">
        <f t="shared" si="0"/>
        <v>4591.92</v>
      </c>
      <c r="H8" s="111"/>
      <c r="I8" s="111"/>
    </row>
    <row r="9" spans="1:10" ht="15.6" x14ac:dyDescent="0.35">
      <c r="A9" s="143" t="s">
        <v>399</v>
      </c>
      <c r="B9" s="146" t="s">
        <v>11</v>
      </c>
      <c r="C9" s="145" t="s">
        <v>499</v>
      </c>
      <c r="D9" s="144" t="s">
        <v>38</v>
      </c>
      <c r="E9" s="191">
        <v>2</v>
      </c>
      <c r="F9" s="281">
        <v>3630.81</v>
      </c>
      <c r="G9" s="147">
        <f t="shared" si="0"/>
        <v>7261.62</v>
      </c>
      <c r="H9" s="111"/>
      <c r="I9" s="111"/>
    </row>
    <row r="10" spans="1:10" ht="15.6" x14ac:dyDescent="0.35">
      <c r="A10" s="143" t="s">
        <v>399</v>
      </c>
      <c r="B10" s="146" t="s">
        <v>12</v>
      </c>
      <c r="C10" s="145" t="s">
        <v>500</v>
      </c>
      <c r="D10" s="144" t="s">
        <v>40</v>
      </c>
      <c r="E10" s="191">
        <v>146.80000000000001</v>
      </c>
      <c r="F10" s="281">
        <v>328.91</v>
      </c>
      <c r="G10" s="147">
        <f t="shared" si="0"/>
        <v>48283.99</v>
      </c>
      <c r="H10" s="111"/>
      <c r="I10" s="111"/>
    </row>
    <row r="11" spans="1:10" ht="15.6" x14ac:dyDescent="0.35">
      <c r="A11" s="143" t="s">
        <v>399</v>
      </c>
      <c r="B11" s="146" t="s">
        <v>13</v>
      </c>
      <c r="C11" s="145" t="s">
        <v>501</v>
      </c>
      <c r="D11" s="144" t="s">
        <v>40</v>
      </c>
      <c r="E11" s="191">
        <v>177</v>
      </c>
      <c r="F11" s="281">
        <v>325.69</v>
      </c>
      <c r="G11" s="147">
        <f t="shared" si="0"/>
        <v>57647.13</v>
      </c>
      <c r="H11" s="111"/>
      <c r="I11" s="111"/>
    </row>
    <row r="12" spans="1:10" ht="15.6" x14ac:dyDescent="0.35">
      <c r="A12" s="143" t="s">
        <v>399</v>
      </c>
      <c r="B12" s="146" t="s">
        <v>14</v>
      </c>
      <c r="C12" s="145" t="s">
        <v>502</v>
      </c>
      <c r="D12" s="144" t="s">
        <v>40</v>
      </c>
      <c r="E12" s="191">
        <v>323.8</v>
      </c>
      <c r="F12" s="281">
        <v>151.63</v>
      </c>
      <c r="G12" s="147">
        <f t="shared" si="0"/>
        <v>49097.79</v>
      </c>
      <c r="H12" s="111"/>
      <c r="I12" s="111"/>
    </row>
    <row r="13" spans="1:10" ht="15.6" x14ac:dyDescent="0.35">
      <c r="A13" s="143" t="s">
        <v>399</v>
      </c>
      <c r="B13" s="146" t="s">
        <v>15</v>
      </c>
      <c r="C13" s="145" t="s">
        <v>503</v>
      </c>
      <c r="D13" s="144" t="s">
        <v>369</v>
      </c>
      <c r="E13" s="191">
        <v>32358</v>
      </c>
      <c r="F13" s="281">
        <v>1.27</v>
      </c>
      <c r="G13" s="147">
        <f t="shared" si="0"/>
        <v>41094.660000000003</v>
      </c>
      <c r="H13" s="111"/>
      <c r="I13" s="111"/>
    </row>
    <row r="14" spans="1:10" ht="15.6" x14ac:dyDescent="0.35">
      <c r="A14" s="143" t="s">
        <v>399</v>
      </c>
      <c r="B14" s="146" t="s">
        <v>20</v>
      </c>
      <c r="C14" s="145" t="s">
        <v>504</v>
      </c>
      <c r="D14" s="144" t="s">
        <v>40</v>
      </c>
      <c r="E14" s="191">
        <v>364.2</v>
      </c>
      <c r="F14" s="281">
        <v>604.47</v>
      </c>
      <c r="G14" s="147">
        <f t="shared" si="0"/>
        <v>220147.97</v>
      </c>
      <c r="H14" s="111"/>
      <c r="I14" s="111"/>
    </row>
    <row r="15" spans="1:10" ht="15.6" x14ac:dyDescent="0.35">
      <c r="A15" s="143" t="s">
        <v>399</v>
      </c>
      <c r="B15" s="146" t="s">
        <v>21</v>
      </c>
      <c r="C15" s="145" t="s">
        <v>505</v>
      </c>
      <c r="D15" s="144" t="s">
        <v>369</v>
      </c>
      <c r="E15" s="191">
        <v>82791</v>
      </c>
      <c r="F15" s="281">
        <v>1.94</v>
      </c>
      <c r="G15" s="147">
        <f t="shared" si="0"/>
        <v>160614.54</v>
      </c>
      <c r="H15" s="111"/>
      <c r="I15" s="111"/>
    </row>
    <row r="16" spans="1:10" ht="41.25" customHeight="1" x14ac:dyDescent="0.35">
      <c r="A16" s="143" t="s">
        <v>399</v>
      </c>
      <c r="B16" s="146" t="s">
        <v>22</v>
      </c>
      <c r="C16" s="145" t="s">
        <v>506</v>
      </c>
      <c r="D16" s="144" t="s">
        <v>38</v>
      </c>
      <c r="E16" s="191">
        <v>88</v>
      </c>
      <c r="F16" s="281">
        <v>66.38</v>
      </c>
      <c r="G16" s="147">
        <f t="shared" si="0"/>
        <v>5841.44</v>
      </c>
      <c r="H16" s="111"/>
      <c r="I16" s="111"/>
    </row>
    <row r="17" spans="1:9" ht="41.25" customHeight="1" x14ac:dyDescent="0.35">
      <c r="A17" s="143" t="s">
        <v>399</v>
      </c>
      <c r="B17" s="146" t="s">
        <v>23</v>
      </c>
      <c r="C17" s="145" t="s">
        <v>507</v>
      </c>
      <c r="D17" s="144" t="s">
        <v>40</v>
      </c>
      <c r="E17" s="191">
        <v>132.69999999999999</v>
      </c>
      <c r="F17" s="281">
        <v>1287.2</v>
      </c>
      <c r="G17" s="147">
        <f t="shared" si="0"/>
        <v>170811.44</v>
      </c>
      <c r="H17" s="111"/>
      <c r="I17" s="111"/>
    </row>
    <row r="18" spans="1:9" ht="41.25" customHeight="1" x14ac:dyDescent="0.35">
      <c r="A18" s="143" t="s">
        <v>399</v>
      </c>
      <c r="B18" s="146" t="s">
        <v>26</v>
      </c>
      <c r="C18" s="145" t="s">
        <v>508</v>
      </c>
      <c r="D18" s="144" t="s">
        <v>40</v>
      </c>
      <c r="E18" s="191">
        <v>0.6</v>
      </c>
      <c r="F18" s="281">
        <v>4394.2</v>
      </c>
      <c r="G18" s="147">
        <f t="shared" si="0"/>
        <v>2636.52</v>
      </c>
      <c r="H18" s="111"/>
      <c r="I18" s="111"/>
    </row>
    <row r="19" spans="1:9" ht="41.25" customHeight="1" x14ac:dyDescent="0.35">
      <c r="A19" s="143" t="s">
        <v>399</v>
      </c>
      <c r="B19" s="146" t="s">
        <v>27</v>
      </c>
      <c r="C19" s="145" t="s">
        <v>509</v>
      </c>
      <c r="D19" s="144" t="s">
        <v>41</v>
      </c>
      <c r="E19" s="191">
        <v>169</v>
      </c>
      <c r="F19" s="281">
        <v>34.36</v>
      </c>
      <c r="G19" s="147">
        <f t="shared" si="0"/>
        <v>5806.84</v>
      </c>
      <c r="H19" s="111"/>
      <c r="I19" s="111"/>
    </row>
    <row r="20" spans="1:9" ht="15.6" x14ac:dyDescent="0.35">
      <c r="A20" s="143" t="s">
        <v>399</v>
      </c>
      <c r="B20" s="146" t="s">
        <v>28</v>
      </c>
      <c r="C20" s="145" t="s">
        <v>510</v>
      </c>
      <c r="D20" s="144" t="s">
        <v>40</v>
      </c>
      <c r="E20" s="191">
        <v>70</v>
      </c>
      <c r="F20" s="281">
        <v>103.63</v>
      </c>
      <c r="G20" s="147">
        <f t="shared" si="0"/>
        <v>7254.1</v>
      </c>
      <c r="H20" s="111"/>
      <c r="I20" s="111"/>
    </row>
    <row r="21" spans="1:9" ht="15.6" x14ac:dyDescent="0.35">
      <c r="A21" s="143" t="s">
        <v>399</v>
      </c>
      <c r="B21" s="146" t="s">
        <v>29</v>
      </c>
      <c r="C21" s="145" t="s">
        <v>511</v>
      </c>
      <c r="D21" s="144" t="s">
        <v>40</v>
      </c>
      <c r="E21" s="191">
        <v>3.1</v>
      </c>
      <c r="F21" s="281">
        <v>374.08</v>
      </c>
      <c r="G21" s="147">
        <f t="shared" si="0"/>
        <v>1159.6500000000001</v>
      </c>
      <c r="H21" s="111"/>
      <c r="I21" s="111"/>
    </row>
    <row r="22" spans="1:9" ht="15.6" x14ac:dyDescent="0.35">
      <c r="A22" s="143" t="s">
        <v>399</v>
      </c>
      <c r="B22" s="146" t="s">
        <v>30</v>
      </c>
      <c r="C22" s="145" t="s">
        <v>512</v>
      </c>
      <c r="D22" s="144" t="s">
        <v>40</v>
      </c>
      <c r="E22" s="191">
        <v>6.3</v>
      </c>
      <c r="F22" s="281">
        <v>680.74</v>
      </c>
      <c r="G22" s="147">
        <f t="shared" si="0"/>
        <v>4288.66</v>
      </c>
      <c r="H22" s="111"/>
      <c r="I22" s="111"/>
    </row>
    <row r="23" spans="1:9" ht="15.6" x14ac:dyDescent="0.35">
      <c r="A23" s="143" t="s">
        <v>399</v>
      </c>
      <c r="B23" s="146" t="s">
        <v>31</v>
      </c>
      <c r="C23" s="145" t="s">
        <v>513</v>
      </c>
      <c r="D23" s="144" t="s">
        <v>369</v>
      </c>
      <c r="E23" s="191">
        <v>298</v>
      </c>
      <c r="F23" s="281">
        <v>2.09</v>
      </c>
      <c r="G23" s="147">
        <f t="shared" si="0"/>
        <v>622.82000000000005</v>
      </c>
      <c r="H23" s="111"/>
      <c r="I23" s="111"/>
    </row>
    <row r="24" spans="1:9" ht="15.6" x14ac:dyDescent="0.35">
      <c r="A24" s="143" t="s">
        <v>399</v>
      </c>
      <c r="B24" s="146" t="s">
        <v>32</v>
      </c>
      <c r="C24" s="145" t="s">
        <v>514</v>
      </c>
      <c r="D24" s="144" t="s">
        <v>40</v>
      </c>
      <c r="E24" s="191">
        <v>0.1</v>
      </c>
      <c r="F24" s="281">
        <v>7252.8</v>
      </c>
      <c r="G24" s="147">
        <f t="shared" si="0"/>
        <v>725.28</v>
      </c>
      <c r="H24" s="111"/>
      <c r="I24" s="111"/>
    </row>
    <row r="25" spans="1:9" ht="15.6" x14ac:dyDescent="0.35">
      <c r="A25" s="143" t="s">
        <v>399</v>
      </c>
      <c r="B25" s="146" t="s">
        <v>349</v>
      </c>
      <c r="C25" s="145" t="s">
        <v>515</v>
      </c>
      <c r="D25" s="144" t="s">
        <v>41</v>
      </c>
      <c r="E25" s="191">
        <v>24</v>
      </c>
      <c r="F25" s="281">
        <v>34.36</v>
      </c>
      <c r="G25" s="147">
        <f t="shared" si="0"/>
        <v>824.64</v>
      </c>
      <c r="H25" s="111"/>
      <c r="I25" s="111"/>
    </row>
    <row r="26" spans="1:9" ht="15.6" x14ac:dyDescent="0.35">
      <c r="A26" s="143" t="s">
        <v>399</v>
      </c>
      <c r="B26" s="146" t="s">
        <v>375</v>
      </c>
      <c r="C26" s="145" t="s">
        <v>516</v>
      </c>
      <c r="D26" s="144" t="s">
        <v>40</v>
      </c>
      <c r="E26" s="191">
        <v>1.3</v>
      </c>
      <c r="F26" s="281">
        <v>586.39</v>
      </c>
      <c r="G26" s="147">
        <f t="shared" si="0"/>
        <v>762.31</v>
      </c>
      <c r="H26" s="111"/>
      <c r="I26" s="111"/>
    </row>
    <row r="27" spans="1:9" ht="15.6" x14ac:dyDescent="0.35">
      <c r="A27" s="143" t="s">
        <v>399</v>
      </c>
      <c r="B27" s="146" t="s">
        <v>378</v>
      </c>
      <c r="C27" s="209" t="s">
        <v>517</v>
      </c>
      <c r="D27" s="144" t="s">
        <v>400</v>
      </c>
      <c r="E27" s="191">
        <v>274</v>
      </c>
      <c r="F27" s="281">
        <v>242.19</v>
      </c>
      <c r="G27" s="147">
        <f t="shared" si="0"/>
        <v>66360.06</v>
      </c>
      <c r="H27" s="111"/>
      <c r="I27" s="111"/>
    </row>
    <row r="28" spans="1:9" ht="15.6" x14ac:dyDescent="0.35">
      <c r="A28" s="143" t="s">
        <v>399</v>
      </c>
      <c r="B28" s="146" t="s">
        <v>379</v>
      </c>
      <c r="C28" s="148" t="s">
        <v>518</v>
      </c>
      <c r="D28" s="144" t="s">
        <v>40</v>
      </c>
      <c r="E28" s="191">
        <v>57</v>
      </c>
      <c r="F28" s="281">
        <v>80</v>
      </c>
      <c r="G28" s="147">
        <f t="shared" si="0"/>
        <v>4560</v>
      </c>
      <c r="H28" s="111"/>
      <c r="I28" s="111"/>
    </row>
    <row r="29" spans="1:9" ht="15.6" x14ac:dyDescent="0.35">
      <c r="A29" s="143" t="s">
        <v>399</v>
      </c>
      <c r="B29" s="146" t="s">
        <v>380</v>
      </c>
      <c r="C29" s="145" t="s">
        <v>519</v>
      </c>
      <c r="D29" s="144" t="s">
        <v>400</v>
      </c>
      <c r="E29" s="191">
        <v>500</v>
      </c>
      <c r="F29" s="281">
        <v>12.81</v>
      </c>
      <c r="G29" s="147">
        <f t="shared" si="0"/>
        <v>6405</v>
      </c>
      <c r="H29" s="111"/>
      <c r="I29" s="111"/>
    </row>
    <row r="30" spans="1:9" ht="15.6" x14ac:dyDescent="0.35">
      <c r="A30" s="143" t="s">
        <v>399</v>
      </c>
      <c r="B30" s="146" t="s">
        <v>381</v>
      </c>
      <c r="C30" s="145" t="s">
        <v>520</v>
      </c>
      <c r="D30" s="144" t="s">
        <v>400</v>
      </c>
      <c r="E30" s="191">
        <v>467</v>
      </c>
      <c r="F30" s="281">
        <v>44.24</v>
      </c>
      <c r="G30" s="147">
        <f t="shared" si="0"/>
        <v>20660.080000000002</v>
      </c>
      <c r="H30" s="111"/>
      <c r="I30" s="111"/>
    </row>
    <row r="31" spans="1:9" ht="15.6" x14ac:dyDescent="0.35">
      <c r="A31" s="143" t="s">
        <v>399</v>
      </c>
      <c r="B31" s="146" t="s">
        <v>383</v>
      </c>
      <c r="C31" s="145" t="s">
        <v>521</v>
      </c>
      <c r="D31" s="144" t="s">
        <v>400</v>
      </c>
      <c r="E31" s="191">
        <v>467</v>
      </c>
      <c r="F31" s="281">
        <v>5.24</v>
      </c>
      <c r="G31" s="147">
        <f t="shared" si="0"/>
        <v>2447.08</v>
      </c>
      <c r="H31" s="111"/>
      <c r="I31" s="111"/>
    </row>
    <row r="32" spans="1:9" ht="15.6" x14ac:dyDescent="0.35">
      <c r="A32" s="143" t="s">
        <v>399</v>
      </c>
      <c r="B32" s="146" t="s">
        <v>385</v>
      </c>
      <c r="C32" s="145" t="s">
        <v>522</v>
      </c>
      <c r="D32" s="144" t="s">
        <v>400</v>
      </c>
      <c r="E32" s="191">
        <v>20</v>
      </c>
      <c r="F32" s="281">
        <v>1.54</v>
      </c>
      <c r="G32" s="147">
        <f t="shared" si="0"/>
        <v>30.8</v>
      </c>
      <c r="H32" s="111"/>
      <c r="I32" s="111"/>
    </row>
    <row r="33" spans="1:9" ht="15.6" x14ac:dyDescent="0.35">
      <c r="A33" s="143" t="s">
        <v>399</v>
      </c>
      <c r="B33" s="146" t="s">
        <v>387</v>
      </c>
      <c r="C33" s="145" t="s">
        <v>523</v>
      </c>
      <c r="D33" s="144" t="s">
        <v>40</v>
      </c>
      <c r="E33" s="191">
        <v>3.8</v>
      </c>
      <c r="F33" s="281">
        <v>337.8</v>
      </c>
      <c r="G33" s="147">
        <f t="shared" si="0"/>
        <v>1283.6400000000001</v>
      </c>
      <c r="H33" s="111"/>
      <c r="I33" s="111"/>
    </row>
    <row r="34" spans="1:9" ht="15.6" x14ac:dyDescent="0.35">
      <c r="A34" s="143" t="s">
        <v>399</v>
      </c>
      <c r="B34" s="146" t="s">
        <v>388</v>
      </c>
      <c r="C34" s="145" t="s">
        <v>524</v>
      </c>
      <c r="D34" s="144" t="s">
        <v>41</v>
      </c>
      <c r="E34" s="191">
        <v>18</v>
      </c>
      <c r="F34" s="281">
        <v>50.77</v>
      </c>
      <c r="G34" s="147">
        <f t="shared" si="0"/>
        <v>913.86</v>
      </c>
      <c r="H34" s="111"/>
      <c r="I34" s="111"/>
    </row>
    <row r="35" spans="1:9" ht="15.6" x14ac:dyDescent="0.35">
      <c r="A35" s="143" t="s">
        <v>399</v>
      </c>
      <c r="B35" s="146" t="s">
        <v>389</v>
      </c>
      <c r="C35" s="145" t="s">
        <v>525</v>
      </c>
      <c r="D35" s="144" t="s">
        <v>40</v>
      </c>
      <c r="E35" s="191">
        <v>1</v>
      </c>
      <c r="F35" s="281">
        <v>103.62</v>
      </c>
      <c r="G35" s="147">
        <f t="shared" si="0"/>
        <v>103.62</v>
      </c>
      <c r="H35" s="111"/>
      <c r="I35" s="111"/>
    </row>
    <row r="36" spans="1:9" ht="15.6" x14ac:dyDescent="0.35">
      <c r="A36" s="143" t="s">
        <v>399</v>
      </c>
      <c r="B36" s="146" t="s">
        <v>395</v>
      </c>
      <c r="C36" s="145" t="s">
        <v>526</v>
      </c>
      <c r="D36" s="144" t="s">
        <v>41</v>
      </c>
      <c r="E36" s="191">
        <v>91</v>
      </c>
      <c r="F36" s="281">
        <v>9.32</v>
      </c>
      <c r="G36" s="147">
        <f t="shared" si="0"/>
        <v>848.12</v>
      </c>
      <c r="H36" s="111"/>
      <c r="I36" s="111"/>
    </row>
    <row r="37" spans="1:9" ht="15.6" x14ac:dyDescent="0.35">
      <c r="A37" s="143" t="s">
        <v>399</v>
      </c>
      <c r="B37" s="146" t="s">
        <v>413</v>
      </c>
      <c r="C37" s="145" t="s">
        <v>527</v>
      </c>
      <c r="D37" s="144" t="s">
        <v>400</v>
      </c>
      <c r="E37" s="191">
        <v>3784</v>
      </c>
      <c r="F37" s="281">
        <v>4.7300000000000004</v>
      </c>
      <c r="G37" s="147">
        <f t="shared" si="0"/>
        <v>17898.32</v>
      </c>
      <c r="H37" s="111"/>
      <c r="I37" s="111"/>
    </row>
    <row r="38" spans="1:9" ht="15.6" x14ac:dyDescent="0.35">
      <c r="A38" s="143" t="s">
        <v>399</v>
      </c>
      <c r="B38" s="146" t="s">
        <v>411</v>
      </c>
      <c r="C38" s="145" t="s">
        <v>528</v>
      </c>
      <c r="D38" s="144" t="s">
        <v>40</v>
      </c>
      <c r="E38" s="191">
        <v>28.6</v>
      </c>
      <c r="F38" s="281">
        <v>1160.58</v>
      </c>
      <c r="G38" s="147">
        <f t="shared" si="0"/>
        <v>33192.589999999997</v>
      </c>
      <c r="H38" s="111"/>
      <c r="I38" s="111"/>
    </row>
    <row r="39" spans="1:9" ht="15.6" x14ac:dyDescent="0.35">
      <c r="A39" s="143" t="s">
        <v>399</v>
      </c>
      <c r="B39" s="146" t="s">
        <v>409</v>
      </c>
      <c r="C39" s="145" t="s">
        <v>529</v>
      </c>
      <c r="D39" s="144" t="s">
        <v>40</v>
      </c>
      <c r="E39" s="191">
        <v>1.7</v>
      </c>
      <c r="F39" s="281">
        <v>370.81</v>
      </c>
      <c r="G39" s="147">
        <f t="shared" si="0"/>
        <v>630.38</v>
      </c>
      <c r="H39" s="111"/>
      <c r="I39" s="111"/>
    </row>
    <row r="40" spans="1:9" ht="15.6" x14ac:dyDescent="0.35">
      <c r="A40" s="143" t="s">
        <v>399</v>
      </c>
      <c r="B40" s="146" t="s">
        <v>406</v>
      </c>
      <c r="C40" s="145" t="s">
        <v>502</v>
      </c>
      <c r="D40" s="144" t="s">
        <v>40</v>
      </c>
      <c r="E40" s="191">
        <v>1.7</v>
      </c>
      <c r="F40" s="281">
        <v>144.16999999999999</v>
      </c>
      <c r="G40" s="147">
        <f t="shared" si="0"/>
        <v>245.09</v>
      </c>
      <c r="H40" s="111"/>
      <c r="I40" s="111"/>
    </row>
    <row r="41" spans="1:9" ht="15.6" x14ac:dyDescent="0.35">
      <c r="A41" s="143" t="s">
        <v>399</v>
      </c>
      <c r="B41" s="146" t="s">
        <v>404</v>
      </c>
      <c r="C41" s="145" t="s">
        <v>503</v>
      </c>
      <c r="D41" s="144" t="s">
        <v>369</v>
      </c>
      <c r="E41" s="191">
        <v>182</v>
      </c>
      <c r="F41" s="281">
        <v>1.18</v>
      </c>
      <c r="G41" s="147">
        <f t="shared" si="0"/>
        <v>214.76</v>
      </c>
      <c r="H41" s="111"/>
      <c r="I41" s="111"/>
    </row>
    <row r="42" spans="1:9" ht="41.4" x14ac:dyDescent="0.35">
      <c r="A42" s="143" t="s">
        <v>399</v>
      </c>
      <c r="B42" s="146" t="s">
        <v>402</v>
      </c>
      <c r="C42" s="145" t="s">
        <v>530</v>
      </c>
      <c r="D42" s="144" t="s">
        <v>40</v>
      </c>
      <c r="E42" s="191">
        <v>1.6</v>
      </c>
      <c r="F42" s="281">
        <v>867.69</v>
      </c>
      <c r="G42" s="147">
        <f t="shared" si="0"/>
        <v>1388.3</v>
      </c>
      <c r="H42" s="111"/>
      <c r="I42" s="111"/>
    </row>
    <row r="43" spans="1:9" ht="15.6" x14ac:dyDescent="0.35">
      <c r="A43" s="143" t="s">
        <v>399</v>
      </c>
      <c r="B43" s="146" t="s">
        <v>398</v>
      </c>
      <c r="C43" s="145" t="s">
        <v>531</v>
      </c>
      <c r="D43" s="144" t="s">
        <v>369</v>
      </c>
      <c r="E43" s="191">
        <v>54</v>
      </c>
      <c r="F43" s="281">
        <v>3.09</v>
      </c>
      <c r="G43" s="147">
        <f t="shared" si="0"/>
        <v>166.86</v>
      </c>
      <c r="H43" s="111"/>
      <c r="I43" s="111"/>
    </row>
    <row r="44" spans="1:9" ht="15.6" x14ac:dyDescent="0.35">
      <c r="A44" s="143" t="s">
        <v>399</v>
      </c>
      <c r="B44" s="146" t="s">
        <v>532</v>
      </c>
      <c r="C44" s="145" t="s">
        <v>533</v>
      </c>
      <c r="D44" s="144" t="s">
        <v>41</v>
      </c>
      <c r="E44" s="191">
        <v>74.31</v>
      </c>
      <c r="F44" s="281">
        <v>56.57</v>
      </c>
      <c r="G44" s="147">
        <f t="shared" si="0"/>
        <v>4203.72</v>
      </c>
      <c r="H44" s="111"/>
      <c r="I44" s="111"/>
    </row>
    <row r="45" spans="1:9" ht="15.6" x14ac:dyDescent="0.35">
      <c r="A45" s="143" t="s">
        <v>399</v>
      </c>
      <c r="B45" s="146" t="s">
        <v>534</v>
      </c>
      <c r="C45" s="145" t="s">
        <v>535</v>
      </c>
      <c r="D45" s="144" t="s">
        <v>400</v>
      </c>
      <c r="E45" s="191">
        <v>461</v>
      </c>
      <c r="F45" s="281">
        <v>4.38</v>
      </c>
      <c r="G45" s="147">
        <f t="shared" si="0"/>
        <v>2019.18</v>
      </c>
      <c r="H45" s="111"/>
      <c r="I45" s="111"/>
    </row>
    <row r="46" spans="1:9" ht="15.6" x14ac:dyDescent="0.35">
      <c r="A46" s="143" t="s">
        <v>399</v>
      </c>
      <c r="B46" s="146" t="s">
        <v>536</v>
      </c>
      <c r="C46" s="145" t="s">
        <v>537</v>
      </c>
      <c r="D46" s="144" t="s">
        <v>40</v>
      </c>
      <c r="E46" s="191">
        <v>6.8</v>
      </c>
      <c r="F46" s="281">
        <v>20.79</v>
      </c>
      <c r="G46" s="147">
        <f t="shared" si="0"/>
        <v>141.37</v>
      </c>
      <c r="H46" s="111"/>
      <c r="I46" s="111"/>
    </row>
    <row r="47" spans="1:9" ht="15.6" x14ac:dyDescent="0.35">
      <c r="A47" s="143" t="s">
        <v>399</v>
      </c>
      <c r="B47" s="146" t="s">
        <v>538</v>
      </c>
      <c r="C47" s="145" t="s">
        <v>539</v>
      </c>
      <c r="D47" s="144" t="s">
        <v>40</v>
      </c>
      <c r="E47" s="191">
        <v>113</v>
      </c>
      <c r="F47" s="281">
        <v>23.19</v>
      </c>
      <c r="G47" s="147">
        <f t="shared" si="0"/>
        <v>2620.4699999999998</v>
      </c>
      <c r="H47" s="111"/>
      <c r="I47" s="111"/>
    </row>
    <row r="48" spans="1:9" ht="27.6" x14ac:dyDescent="0.35">
      <c r="A48" s="143" t="s">
        <v>399</v>
      </c>
      <c r="B48" s="146" t="s">
        <v>540</v>
      </c>
      <c r="C48" s="145" t="s">
        <v>541</v>
      </c>
      <c r="D48" s="144" t="s">
        <v>400</v>
      </c>
      <c r="E48" s="191">
        <v>15.5</v>
      </c>
      <c r="F48" s="281">
        <v>156.28</v>
      </c>
      <c r="G48" s="147">
        <f t="shared" si="0"/>
        <v>2422.34</v>
      </c>
      <c r="H48" s="111"/>
      <c r="I48" s="111"/>
    </row>
    <row r="49" spans="1:9" ht="27.6" x14ac:dyDescent="0.35">
      <c r="A49" s="143" t="s">
        <v>399</v>
      </c>
      <c r="B49" s="146" t="s">
        <v>542</v>
      </c>
      <c r="C49" s="145" t="s">
        <v>543</v>
      </c>
      <c r="D49" s="144" t="s">
        <v>400</v>
      </c>
      <c r="E49" s="191">
        <v>54</v>
      </c>
      <c r="F49" s="281">
        <v>122.24</v>
      </c>
      <c r="G49" s="147">
        <f t="shared" si="0"/>
        <v>6600.96</v>
      </c>
      <c r="H49" s="111"/>
      <c r="I49" s="111"/>
    </row>
    <row r="50" spans="1:9" ht="15.6" x14ac:dyDescent="0.35">
      <c r="A50" s="143" t="s">
        <v>399</v>
      </c>
      <c r="B50" s="146" t="s">
        <v>544</v>
      </c>
      <c r="C50" s="145" t="s">
        <v>545</v>
      </c>
      <c r="D50" s="144" t="s">
        <v>400</v>
      </c>
      <c r="E50" s="191">
        <v>602</v>
      </c>
      <c r="F50" s="281">
        <v>4.38</v>
      </c>
      <c r="G50" s="147">
        <f t="shared" si="0"/>
        <v>2636.76</v>
      </c>
      <c r="H50" s="111"/>
      <c r="I50" s="111"/>
    </row>
    <row r="51" spans="1:9" ht="15.6" x14ac:dyDescent="0.35">
      <c r="A51" s="143" t="s">
        <v>399</v>
      </c>
      <c r="B51" s="146" t="s">
        <v>546</v>
      </c>
      <c r="C51" s="145" t="s">
        <v>547</v>
      </c>
      <c r="D51" s="144" t="s">
        <v>40</v>
      </c>
      <c r="E51" s="191">
        <v>3880</v>
      </c>
      <c r="F51" s="281">
        <v>24.64</v>
      </c>
      <c r="G51" s="147">
        <f t="shared" si="0"/>
        <v>95603.199999999997</v>
      </c>
      <c r="H51" s="111"/>
      <c r="I51" s="111"/>
    </row>
    <row r="52" spans="1:9" ht="15.6" x14ac:dyDescent="0.35">
      <c r="A52" s="143" t="s">
        <v>399</v>
      </c>
      <c r="B52" s="146" t="s">
        <v>548</v>
      </c>
      <c r="C52" s="145" t="s">
        <v>549</v>
      </c>
      <c r="D52" s="144" t="s">
        <v>40</v>
      </c>
      <c r="E52" s="191">
        <v>68.5</v>
      </c>
      <c r="F52" s="281">
        <v>772.23</v>
      </c>
      <c r="G52" s="147">
        <f t="shared" si="0"/>
        <v>52897.760000000002</v>
      </c>
      <c r="H52" s="111"/>
      <c r="I52" s="111"/>
    </row>
    <row r="53" spans="1:9" ht="15.6" x14ac:dyDescent="0.35">
      <c r="A53" s="143" t="s">
        <v>399</v>
      </c>
      <c r="B53" s="146" t="s">
        <v>550</v>
      </c>
      <c r="C53" s="145" t="s">
        <v>551</v>
      </c>
      <c r="D53" s="144" t="s">
        <v>41</v>
      </c>
      <c r="E53" s="191">
        <v>37.6</v>
      </c>
      <c r="F53" s="281">
        <v>5.01</v>
      </c>
      <c r="G53" s="147">
        <f t="shared" si="0"/>
        <v>188.38</v>
      </c>
      <c r="H53" s="111"/>
      <c r="I53" s="111"/>
    </row>
    <row r="54" spans="1:9" ht="15.6" x14ac:dyDescent="0.35">
      <c r="A54" s="143" t="s">
        <v>399</v>
      </c>
      <c r="B54" s="146" t="s">
        <v>552</v>
      </c>
      <c r="C54" s="145" t="s">
        <v>553</v>
      </c>
      <c r="D54" s="144" t="s">
        <v>41</v>
      </c>
      <c r="E54" s="191">
        <v>42</v>
      </c>
      <c r="F54" s="281">
        <v>6.38</v>
      </c>
      <c r="G54" s="147">
        <f t="shared" si="0"/>
        <v>267.95999999999998</v>
      </c>
      <c r="H54" s="111"/>
      <c r="I54" s="111"/>
    </row>
    <row r="55" spans="1:9" ht="27.6" x14ac:dyDescent="0.35">
      <c r="A55" s="143" t="s">
        <v>399</v>
      </c>
      <c r="B55" s="146" t="s">
        <v>554</v>
      </c>
      <c r="C55" s="145" t="s">
        <v>555</v>
      </c>
      <c r="D55" s="144" t="s">
        <v>369</v>
      </c>
      <c r="E55" s="191">
        <v>2575</v>
      </c>
      <c r="F55" s="281">
        <v>3</v>
      </c>
      <c r="G55" s="147">
        <f t="shared" si="0"/>
        <v>7725</v>
      </c>
      <c r="H55" s="111"/>
      <c r="I55" s="111"/>
    </row>
    <row r="56" spans="1:9" ht="15.6" x14ac:dyDescent="0.35">
      <c r="A56" s="143" t="s">
        <v>399</v>
      </c>
      <c r="B56" s="146" t="s">
        <v>556</v>
      </c>
      <c r="C56" s="145" t="s">
        <v>557</v>
      </c>
      <c r="D56" s="144" t="s">
        <v>41</v>
      </c>
      <c r="E56" s="191">
        <v>42</v>
      </c>
      <c r="F56" s="281">
        <v>207.25</v>
      </c>
      <c r="G56" s="147">
        <f t="shared" si="0"/>
        <v>8704.5</v>
      </c>
      <c r="H56" s="111"/>
      <c r="I56" s="111"/>
    </row>
    <row r="57" spans="1:9" ht="15.6" x14ac:dyDescent="0.35">
      <c r="A57" s="143" t="s">
        <v>399</v>
      </c>
      <c r="B57" s="146" t="s">
        <v>558</v>
      </c>
      <c r="C57" s="145" t="s">
        <v>559</v>
      </c>
      <c r="D57" s="144" t="s">
        <v>41</v>
      </c>
      <c r="E57" s="191">
        <v>64</v>
      </c>
      <c r="F57" s="281">
        <v>90.67</v>
      </c>
      <c r="G57" s="147">
        <f t="shared" si="0"/>
        <v>5802.88</v>
      </c>
      <c r="H57" s="111"/>
      <c r="I57" s="111"/>
    </row>
    <row r="58" spans="1:9" ht="15.6" x14ac:dyDescent="0.35">
      <c r="A58" s="143" t="s">
        <v>399</v>
      </c>
      <c r="B58" s="146" t="s">
        <v>560</v>
      </c>
      <c r="C58" s="145" t="s">
        <v>561</v>
      </c>
      <c r="D58" s="144" t="s">
        <v>41</v>
      </c>
      <c r="E58" s="191">
        <v>7</v>
      </c>
      <c r="F58" s="281">
        <v>59.66</v>
      </c>
      <c r="G58" s="147">
        <f t="shared" si="0"/>
        <v>417.62</v>
      </c>
      <c r="H58" s="111"/>
      <c r="I58" s="111"/>
    </row>
    <row r="59" spans="1:9" ht="27.6" x14ac:dyDescent="0.35">
      <c r="A59" s="143" t="s">
        <v>399</v>
      </c>
      <c r="B59" s="146" t="s">
        <v>562</v>
      </c>
      <c r="C59" s="145" t="s">
        <v>563</v>
      </c>
      <c r="D59" s="144" t="s">
        <v>400</v>
      </c>
      <c r="E59" s="191">
        <v>7</v>
      </c>
      <c r="F59" s="281">
        <v>119.23</v>
      </c>
      <c r="G59" s="147">
        <f t="shared" si="0"/>
        <v>834.61</v>
      </c>
      <c r="H59" s="111"/>
      <c r="I59" s="111"/>
    </row>
    <row r="60" spans="1:9" ht="15.6" x14ac:dyDescent="0.35">
      <c r="A60" s="143" t="s">
        <v>399</v>
      </c>
      <c r="B60" s="146" t="s">
        <v>564</v>
      </c>
      <c r="C60" s="145" t="s">
        <v>368</v>
      </c>
      <c r="D60" s="144" t="s">
        <v>369</v>
      </c>
      <c r="E60" s="191">
        <v>186</v>
      </c>
      <c r="F60" s="281">
        <v>2.4700000000000002</v>
      </c>
      <c r="G60" s="147">
        <f t="shared" si="0"/>
        <v>459.42</v>
      </c>
      <c r="H60" s="111"/>
      <c r="I60" s="111"/>
    </row>
    <row r="61" spans="1:9" ht="15.6" x14ac:dyDescent="0.35">
      <c r="A61" s="143" t="s">
        <v>399</v>
      </c>
      <c r="B61" s="146" t="s">
        <v>565</v>
      </c>
      <c r="C61" s="145" t="s">
        <v>566</v>
      </c>
      <c r="D61" s="144" t="s">
        <v>400</v>
      </c>
      <c r="E61" s="191">
        <v>610</v>
      </c>
      <c r="F61" s="281">
        <v>26.69</v>
      </c>
      <c r="G61" s="147">
        <f t="shared" si="0"/>
        <v>16280.9</v>
      </c>
      <c r="H61" s="111"/>
      <c r="I61" s="111"/>
    </row>
    <row r="62" spans="1:9" ht="15.6" x14ac:dyDescent="0.35">
      <c r="A62" s="143" t="s">
        <v>399</v>
      </c>
      <c r="B62" s="146" t="s">
        <v>567</v>
      </c>
      <c r="C62" s="145" t="s">
        <v>568</v>
      </c>
      <c r="D62" s="144" t="s">
        <v>41</v>
      </c>
      <c r="E62" s="191">
        <v>73</v>
      </c>
      <c r="F62" s="281">
        <v>122.88</v>
      </c>
      <c r="G62" s="147">
        <f t="shared" si="0"/>
        <v>8970.24</v>
      </c>
      <c r="H62" s="111"/>
      <c r="I62" s="111"/>
    </row>
    <row r="63" spans="1:9" ht="15.6" x14ac:dyDescent="0.35">
      <c r="A63" s="143" t="s">
        <v>399</v>
      </c>
      <c r="B63" s="146" t="s">
        <v>569</v>
      </c>
      <c r="C63" s="145" t="s">
        <v>570</v>
      </c>
      <c r="D63" s="144" t="s">
        <v>400</v>
      </c>
      <c r="E63" s="191">
        <v>84</v>
      </c>
      <c r="F63" s="281">
        <v>85.44</v>
      </c>
      <c r="G63" s="147">
        <f t="shared" si="0"/>
        <v>7176.96</v>
      </c>
      <c r="H63" s="111"/>
      <c r="I63" s="111"/>
    </row>
    <row r="64" spans="1:9" ht="15.6" x14ac:dyDescent="0.35">
      <c r="A64" s="143" t="s">
        <v>399</v>
      </c>
      <c r="B64" s="146" t="s">
        <v>571</v>
      </c>
      <c r="C64" s="145" t="s">
        <v>572</v>
      </c>
      <c r="D64" s="144" t="s">
        <v>400</v>
      </c>
      <c r="E64" s="191">
        <v>240</v>
      </c>
      <c r="F64" s="281">
        <v>3.63</v>
      </c>
      <c r="G64" s="147">
        <f t="shared" si="0"/>
        <v>871.2</v>
      </c>
      <c r="H64" s="111"/>
      <c r="I64" s="111"/>
    </row>
    <row r="65" spans="1:9" ht="15.6" x14ac:dyDescent="0.35">
      <c r="A65" s="143" t="s">
        <v>399</v>
      </c>
      <c r="B65" s="146" t="s">
        <v>573</v>
      </c>
      <c r="C65" s="145" t="s">
        <v>574</v>
      </c>
      <c r="D65" s="144" t="s">
        <v>42</v>
      </c>
      <c r="E65" s="191">
        <v>70</v>
      </c>
      <c r="F65" s="281">
        <v>60.31</v>
      </c>
      <c r="G65" s="147">
        <f t="shared" si="0"/>
        <v>4221.7</v>
      </c>
      <c r="H65" s="111"/>
      <c r="I65" s="111"/>
    </row>
    <row r="66" spans="1:9" ht="15.6" x14ac:dyDescent="0.35">
      <c r="A66" s="143" t="s">
        <v>399</v>
      </c>
      <c r="B66" s="146" t="s">
        <v>575</v>
      </c>
      <c r="C66" s="145" t="s">
        <v>576</v>
      </c>
      <c r="D66" s="144" t="s">
        <v>38</v>
      </c>
      <c r="E66" s="191">
        <v>18</v>
      </c>
      <c r="F66" s="281">
        <v>32.9</v>
      </c>
      <c r="G66" s="147">
        <f t="shared" si="0"/>
        <v>592.20000000000005</v>
      </c>
      <c r="H66" s="111"/>
      <c r="I66" s="111"/>
    </row>
    <row r="67" spans="1:9" ht="16.2" thickBot="1" x14ac:dyDescent="0.4">
      <c r="A67" s="210" t="s">
        <v>399</v>
      </c>
      <c r="B67" s="216" t="s">
        <v>577</v>
      </c>
      <c r="C67" s="212" t="s">
        <v>578</v>
      </c>
      <c r="D67" s="211" t="s">
        <v>42</v>
      </c>
      <c r="E67" s="213">
        <v>7</v>
      </c>
      <c r="F67" s="282">
        <v>36.130000000000003</v>
      </c>
      <c r="G67" s="215">
        <f t="shared" si="0"/>
        <v>252.91</v>
      </c>
      <c r="H67" s="111"/>
      <c r="I67" s="111"/>
    </row>
    <row r="68" spans="1:9" ht="15" thickBot="1" x14ac:dyDescent="0.35">
      <c r="A68" s="149"/>
      <c r="B68" s="174"/>
      <c r="C68" s="151"/>
      <c r="D68" s="152"/>
      <c r="E68" s="193" t="s">
        <v>396</v>
      </c>
      <c r="F68" s="202"/>
      <c r="G68" s="154">
        <f>SUM(G5:G67)</f>
        <v>1240249.8699999994</v>
      </c>
    </row>
    <row r="69" spans="1:9" ht="15.6" x14ac:dyDescent="0.35">
      <c r="C69" s="110"/>
      <c r="D69" s="109"/>
    </row>
  </sheetData>
  <sheetProtection algorithmName="SHA-512" hashValue="0cVSWWcu7Qn9cVvNA6jETcigWtBAaiIjQ6yAxF5R8bX1AP917/BRQPcvOdnoJELX5S5TSMU1c6/VhWNnLagkgg==" saltValue="ArqEf08X4X7mv96TMwb2Ag==" spinCount="100000" sheet="1" objects="1" scenarios="1"/>
  <mergeCells count="2">
    <mergeCell ref="A1:G1"/>
    <mergeCell ref="A3:G3"/>
  </mergeCells>
  <phoneticPr fontId="15" type="noConversion"/>
  <pageMargins left="0.82677165354330717" right="0.23622047244094491" top="0.74803149606299213" bottom="0.74803149606299213" header="0.31496062992125984" footer="0.31496062992125984"/>
  <pageSetup paperSize="9" scale="6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D008C-719F-45D2-8B63-299729CFFC05}">
  <sheetPr>
    <pageSetUpPr fitToPage="1"/>
  </sheetPr>
  <dimension ref="A1:J45"/>
  <sheetViews>
    <sheetView topLeftCell="B24" zoomScale="85" zoomScaleNormal="85" zoomScaleSheetLayoutView="98" workbookViewId="0">
      <selection activeCell="F5" sqref="F5:F43"/>
    </sheetView>
  </sheetViews>
  <sheetFormatPr defaultColWidth="9.109375" defaultRowHeight="14.4" x14ac:dyDescent="0.3"/>
  <cols>
    <col min="1" max="1" width="30.88671875" style="108" customWidth="1"/>
    <col min="2" max="2" width="9.109375" style="107" customWidth="1"/>
    <col min="3" max="3" width="67.109375" style="107" customWidth="1"/>
    <col min="4" max="4" width="9.109375" style="105"/>
    <col min="5" max="5" width="14.44140625" style="106" customWidth="1"/>
    <col min="6" max="6" width="16.109375" style="203" customWidth="1"/>
    <col min="7" max="7" width="12.6640625" style="105" customWidth="1"/>
    <col min="8" max="8" width="16.33203125" style="104" customWidth="1"/>
    <col min="9" max="9" width="11" style="104" customWidth="1"/>
    <col min="10" max="16384" width="9.109375" style="104"/>
  </cols>
  <sheetData>
    <row r="1" spans="1:10" ht="28.5" customHeight="1" thickBot="1" x14ac:dyDescent="0.35">
      <c r="A1" s="378" t="s">
        <v>449</v>
      </c>
      <c r="B1" s="379"/>
      <c r="C1" s="379"/>
      <c r="D1" s="379"/>
      <c r="E1" s="379"/>
      <c r="F1" s="379"/>
      <c r="G1" s="380"/>
    </row>
    <row r="2" spans="1:10" ht="15" thickBot="1" x14ac:dyDescent="0.35">
      <c r="A2" s="137"/>
      <c r="B2" s="1"/>
      <c r="C2" s="1"/>
      <c r="D2" s="1"/>
      <c r="E2" s="113"/>
      <c r="F2" s="198"/>
      <c r="G2" s="1"/>
    </row>
    <row r="3" spans="1:10" ht="16.2" thickBot="1" x14ac:dyDescent="0.4">
      <c r="A3" s="381" t="s">
        <v>491</v>
      </c>
      <c r="B3" s="382"/>
      <c r="C3" s="382"/>
      <c r="D3" s="382"/>
      <c r="E3" s="382"/>
      <c r="F3" s="382"/>
      <c r="G3" s="383"/>
      <c r="H3" s="111"/>
      <c r="I3" s="111"/>
    </row>
    <row r="4" spans="1:10" ht="77.25" customHeight="1" thickBot="1" x14ac:dyDescent="1.7">
      <c r="A4" s="204" t="s">
        <v>17</v>
      </c>
      <c r="B4" s="85" t="s">
        <v>0</v>
      </c>
      <c r="C4" s="85" t="s">
        <v>1</v>
      </c>
      <c r="D4" s="85" t="s">
        <v>448</v>
      </c>
      <c r="E4" s="205" t="s">
        <v>3</v>
      </c>
      <c r="F4" s="199" t="s">
        <v>465</v>
      </c>
      <c r="G4" s="207" t="s">
        <v>4</v>
      </c>
      <c r="H4" s="111"/>
      <c r="I4" s="111"/>
      <c r="J4" s="112"/>
    </row>
    <row r="5" spans="1:10" ht="15.6" x14ac:dyDescent="0.35">
      <c r="A5" s="138" t="s">
        <v>399</v>
      </c>
      <c r="B5" s="139" t="s">
        <v>7</v>
      </c>
      <c r="C5" s="140" t="s">
        <v>447</v>
      </c>
      <c r="D5" s="139" t="s">
        <v>407</v>
      </c>
      <c r="E5" s="190">
        <v>560</v>
      </c>
      <c r="F5" s="200">
        <v>7.14</v>
      </c>
      <c r="G5" s="142">
        <f t="shared" ref="G5:G43" si="0">ROUND((E5*F5),2)</f>
        <v>3998.4</v>
      </c>
      <c r="H5" s="111"/>
      <c r="I5" s="111"/>
    </row>
    <row r="6" spans="1:10" ht="27.6" x14ac:dyDescent="0.35">
      <c r="A6" s="143" t="s">
        <v>399</v>
      </c>
      <c r="B6" s="144" t="s">
        <v>8</v>
      </c>
      <c r="C6" s="145" t="s">
        <v>446</v>
      </c>
      <c r="D6" s="144" t="s">
        <v>407</v>
      </c>
      <c r="E6" s="191">
        <v>55</v>
      </c>
      <c r="F6" s="201">
        <v>29.3</v>
      </c>
      <c r="G6" s="147">
        <f t="shared" si="0"/>
        <v>1611.5</v>
      </c>
      <c r="H6" s="111"/>
      <c r="I6" s="111"/>
    </row>
    <row r="7" spans="1:10" ht="15.6" x14ac:dyDescent="0.35">
      <c r="A7" s="143" t="s">
        <v>399</v>
      </c>
      <c r="B7" s="144" t="s">
        <v>9</v>
      </c>
      <c r="C7" s="145" t="s">
        <v>445</v>
      </c>
      <c r="D7" s="144" t="s">
        <v>444</v>
      </c>
      <c r="E7" s="191">
        <v>150</v>
      </c>
      <c r="F7" s="201">
        <v>32.69</v>
      </c>
      <c r="G7" s="147">
        <f t="shared" si="0"/>
        <v>4903.5</v>
      </c>
      <c r="H7" s="111"/>
      <c r="I7" s="111"/>
    </row>
    <row r="8" spans="1:10" ht="27.6" x14ac:dyDescent="0.35">
      <c r="A8" s="143" t="s">
        <v>399</v>
      </c>
      <c r="B8" s="144" t="s">
        <v>10</v>
      </c>
      <c r="C8" s="145" t="s">
        <v>443</v>
      </c>
      <c r="D8" s="144" t="s">
        <v>41</v>
      </c>
      <c r="E8" s="191">
        <v>346</v>
      </c>
      <c r="F8" s="201">
        <v>20.69</v>
      </c>
      <c r="G8" s="147">
        <f t="shared" si="0"/>
        <v>7158.74</v>
      </c>
      <c r="H8" s="111"/>
      <c r="I8" s="111"/>
    </row>
    <row r="9" spans="1:10" ht="27.6" x14ac:dyDescent="0.35">
      <c r="A9" s="143" t="s">
        <v>399</v>
      </c>
      <c r="B9" s="144" t="s">
        <v>11</v>
      </c>
      <c r="C9" s="145" t="s">
        <v>442</v>
      </c>
      <c r="D9" s="144" t="s">
        <v>41</v>
      </c>
      <c r="E9" s="191">
        <v>245</v>
      </c>
      <c r="F9" s="201">
        <v>23.9</v>
      </c>
      <c r="G9" s="147">
        <f t="shared" si="0"/>
        <v>5855.5</v>
      </c>
      <c r="H9" s="111"/>
      <c r="I9" s="111"/>
    </row>
    <row r="10" spans="1:10" ht="27.6" x14ac:dyDescent="0.35">
      <c r="A10" s="143" t="s">
        <v>399</v>
      </c>
      <c r="B10" s="144" t="s">
        <v>12</v>
      </c>
      <c r="C10" s="145" t="s">
        <v>441</v>
      </c>
      <c r="D10" s="144" t="s">
        <v>41</v>
      </c>
      <c r="E10" s="191">
        <v>476</v>
      </c>
      <c r="F10" s="201">
        <v>25.44</v>
      </c>
      <c r="G10" s="147">
        <f t="shared" si="0"/>
        <v>12109.44</v>
      </c>
      <c r="H10" s="111"/>
      <c r="I10" s="111"/>
    </row>
    <row r="11" spans="1:10" ht="27.6" x14ac:dyDescent="0.35">
      <c r="A11" s="143" t="s">
        <v>399</v>
      </c>
      <c r="B11" s="144" t="s">
        <v>13</v>
      </c>
      <c r="C11" s="145" t="s">
        <v>440</v>
      </c>
      <c r="D11" s="144" t="s">
        <v>41</v>
      </c>
      <c r="E11" s="191">
        <v>245</v>
      </c>
      <c r="F11" s="201">
        <v>27.66</v>
      </c>
      <c r="G11" s="147">
        <f t="shared" si="0"/>
        <v>6776.7</v>
      </c>
      <c r="H11" s="111"/>
      <c r="I11" s="111"/>
    </row>
    <row r="12" spans="1:10" ht="27.6" x14ac:dyDescent="0.35">
      <c r="A12" s="143" t="s">
        <v>399</v>
      </c>
      <c r="B12" s="144" t="s">
        <v>14</v>
      </c>
      <c r="C12" s="145" t="s">
        <v>439</v>
      </c>
      <c r="D12" s="144" t="s">
        <v>41</v>
      </c>
      <c r="E12" s="191">
        <v>50</v>
      </c>
      <c r="F12" s="201">
        <v>41.49</v>
      </c>
      <c r="G12" s="147">
        <f t="shared" si="0"/>
        <v>2074.5</v>
      </c>
      <c r="H12" s="111"/>
      <c r="I12" s="111"/>
    </row>
    <row r="13" spans="1:10" ht="27.6" x14ac:dyDescent="0.35">
      <c r="A13" s="143" t="s">
        <v>399</v>
      </c>
      <c r="B13" s="144" t="s">
        <v>15</v>
      </c>
      <c r="C13" s="145" t="s">
        <v>438</v>
      </c>
      <c r="D13" s="144" t="s">
        <v>41</v>
      </c>
      <c r="E13" s="191">
        <v>64</v>
      </c>
      <c r="F13" s="201">
        <v>31.67</v>
      </c>
      <c r="G13" s="147">
        <f t="shared" si="0"/>
        <v>2026.88</v>
      </c>
      <c r="H13" s="111"/>
      <c r="I13" s="111"/>
    </row>
    <row r="14" spans="1:10" ht="27.6" x14ac:dyDescent="0.35">
      <c r="A14" s="143" t="s">
        <v>399</v>
      </c>
      <c r="B14" s="144" t="s">
        <v>20</v>
      </c>
      <c r="C14" s="145" t="s">
        <v>437</v>
      </c>
      <c r="D14" s="144" t="s">
        <v>41</v>
      </c>
      <c r="E14" s="191">
        <v>25</v>
      </c>
      <c r="F14" s="201">
        <v>31.57</v>
      </c>
      <c r="G14" s="147">
        <f t="shared" si="0"/>
        <v>789.25</v>
      </c>
      <c r="H14" s="111"/>
      <c r="I14" s="111"/>
    </row>
    <row r="15" spans="1:10" ht="27.6" x14ac:dyDescent="0.35">
      <c r="A15" s="143" t="s">
        <v>399</v>
      </c>
      <c r="B15" s="144" t="s">
        <v>21</v>
      </c>
      <c r="C15" s="145" t="s">
        <v>436</v>
      </c>
      <c r="D15" s="144" t="s">
        <v>41</v>
      </c>
      <c r="E15" s="191">
        <v>67</v>
      </c>
      <c r="F15" s="201">
        <v>31.57</v>
      </c>
      <c r="G15" s="147">
        <f t="shared" si="0"/>
        <v>2115.19</v>
      </c>
      <c r="H15" s="111"/>
      <c r="I15" s="111"/>
    </row>
    <row r="16" spans="1:10" ht="41.25" customHeight="1" x14ac:dyDescent="0.35">
      <c r="A16" s="143" t="s">
        <v>399</v>
      </c>
      <c r="B16" s="144" t="s">
        <v>22</v>
      </c>
      <c r="C16" s="145" t="s">
        <v>435</v>
      </c>
      <c r="D16" s="144" t="s">
        <v>41</v>
      </c>
      <c r="E16" s="191">
        <v>98</v>
      </c>
      <c r="F16" s="201">
        <v>31.63</v>
      </c>
      <c r="G16" s="147">
        <f t="shared" si="0"/>
        <v>3099.74</v>
      </c>
      <c r="H16" s="111"/>
      <c r="I16" s="111"/>
    </row>
    <row r="17" spans="1:9" ht="41.25" customHeight="1" x14ac:dyDescent="0.35">
      <c r="A17" s="143" t="s">
        <v>399</v>
      </c>
      <c r="B17" s="144" t="s">
        <v>23</v>
      </c>
      <c r="C17" s="145" t="s">
        <v>434</v>
      </c>
      <c r="D17" s="144" t="s">
        <v>41</v>
      </c>
      <c r="E17" s="191">
        <v>192</v>
      </c>
      <c r="F17" s="201">
        <v>70.44</v>
      </c>
      <c r="G17" s="147">
        <f t="shared" si="0"/>
        <v>13524.48</v>
      </c>
      <c r="H17" s="111"/>
      <c r="I17" s="111"/>
    </row>
    <row r="18" spans="1:9" ht="41.25" customHeight="1" x14ac:dyDescent="0.35">
      <c r="A18" s="143" t="s">
        <v>399</v>
      </c>
      <c r="B18" s="144" t="s">
        <v>26</v>
      </c>
      <c r="C18" s="145" t="s">
        <v>433</v>
      </c>
      <c r="D18" s="144" t="s">
        <v>41</v>
      </c>
      <c r="E18" s="191">
        <v>47</v>
      </c>
      <c r="F18" s="201">
        <v>74.75</v>
      </c>
      <c r="G18" s="147">
        <f t="shared" si="0"/>
        <v>3513.25</v>
      </c>
      <c r="H18" s="111"/>
      <c r="I18" s="111"/>
    </row>
    <row r="19" spans="1:9" ht="41.25" customHeight="1" x14ac:dyDescent="0.35">
      <c r="A19" s="143" t="s">
        <v>399</v>
      </c>
      <c r="B19" s="144" t="s">
        <v>27</v>
      </c>
      <c r="C19" s="145" t="s">
        <v>432</v>
      </c>
      <c r="D19" s="144" t="s">
        <v>41</v>
      </c>
      <c r="E19" s="191">
        <v>103</v>
      </c>
      <c r="F19" s="201">
        <v>109.99</v>
      </c>
      <c r="G19" s="147">
        <f t="shared" si="0"/>
        <v>11328.97</v>
      </c>
      <c r="H19" s="111"/>
      <c r="I19" s="111"/>
    </row>
    <row r="20" spans="1:9" ht="15.6" x14ac:dyDescent="0.35">
      <c r="A20" s="143" t="s">
        <v>399</v>
      </c>
      <c r="B20" s="144" t="s">
        <v>28</v>
      </c>
      <c r="C20" s="145" t="s">
        <v>431</v>
      </c>
      <c r="D20" s="144" t="s">
        <v>38</v>
      </c>
      <c r="E20" s="191">
        <v>25</v>
      </c>
      <c r="F20" s="201">
        <v>555.29999999999995</v>
      </c>
      <c r="G20" s="147">
        <f t="shared" si="0"/>
        <v>13882.5</v>
      </c>
      <c r="H20" s="111"/>
      <c r="I20" s="111"/>
    </row>
    <row r="21" spans="1:9" ht="15.6" x14ac:dyDescent="0.35">
      <c r="A21" s="143" t="s">
        <v>399</v>
      </c>
      <c r="B21" s="144" t="s">
        <v>29</v>
      </c>
      <c r="C21" s="145" t="s">
        <v>430</v>
      </c>
      <c r="D21" s="144" t="s">
        <v>38</v>
      </c>
      <c r="E21" s="191">
        <v>2</v>
      </c>
      <c r="F21" s="201">
        <v>1521.77</v>
      </c>
      <c r="G21" s="147">
        <f t="shared" si="0"/>
        <v>3043.54</v>
      </c>
      <c r="H21" s="111"/>
      <c r="I21" s="111"/>
    </row>
    <row r="22" spans="1:9" ht="15.6" x14ac:dyDescent="0.35">
      <c r="A22" s="143" t="s">
        <v>399</v>
      </c>
      <c r="B22" s="144" t="s">
        <v>30</v>
      </c>
      <c r="C22" s="145" t="s">
        <v>429</v>
      </c>
      <c r="D22" s="144" t="s">
        <v>38</v>
      </c>
      <c r="E22" s="191">
        <v>3</v>
      </c>
      <c r="F22" s="201">
        <v>1264</v>
      </c>
      <c r="G22" s="147">
        <f t="shared" si="0"/>
        <v>3792</v>
      </c>
      <c r="H22" s="111"/>
      <c r="I22" s="111"/>
    </row>
    <row r="23" spans="1:9" ht="15.6" x14ac:dyDescent="0.35">
      <c r="A23" s="143" t="s">
        <v>399</v>
      </c>
      <c r="B23" s="144" t="s">
        <v>31</v>
      </c>
      <c r="C23" s="145" t="s">
        <v>428</v>
      </c>
      <c r="D23" s="144" t="s">
        <v>407</v>
      </c>
      <c r="E23" s="191">
        <v>1</v>
      </c>
      <c r="F23" s="201">
        <v>208.47</v>
      </c>
      <c r="G23" s="147">
        <f t="shared" si="0"/>
        <v>208.47</v>
      </c>
      <c r="H23" s="111"/>
      <c r="I23" s="111"/>
    </row>
    <row r="24" spans="1:9" ht="15.6" x14ac:dyDescent="0.35">
      <c r="A24" s="143" t="s">
        <v>399</v>
      </c>
      <c r="B24" s="144" t="s">
        <v>32</v>
      </c>
      <c r="C24" s="145" t="s">
        <v>427</v>
      </c>
      <c r="D24" s="144" t="s">
        <v>38</v>
      </c>
      <c r="E24" s="191">
        <v>6</v>
      </c>
      <c r="F24" s="201">
        <v>266.97000000000003</v>
      </c>
      <c r="G24" s="147">
        <f t="shared" si="0"/>
        <v>1601.82</v>
      </c>
      <c r="H24" s="111"/>
      <c r="I24" s="111"/>
    </row>
    <row r="25" spans="1:9" ht="15.6" x14ac:dyDescent="0.35">
      <c r="A25" s="143" t="s">
        <v>399</v>
      </c>
      <c r="B25" s="144" t="s">
        <v>349</v>
      </c>
      <c r="C25" s="145" t="s">
        <v>426</v>
      </c>
      <c r="D25" s="144" t="s">
        <v>6</v>
      </c>
      <c r="E25" s="191">
        <v>10</v>
      </c>
      <c r="F25" s="201">
        <v>162.32</v>
      </c>
      <c r="G25" s="147">
        <f t="shared" si="0"/>
        <v>1623.2</v>
      </c>
      <c r="H25" s="111"/>
      <c r="I25" s="111"/>
    </row>
    <row r="26" spans="1:9" ht="15.6" x14ac:dyDescent="0.35">
      <c r="A26" s="143" t="s">
        <v>399</v>
      </c>
      <c r="B26" s="144" t="s">
        <v>375</v>
      </c>
      <c r="C26" s="145" t="s">
        <v>425</v>
      </c>
      <c r="D26" s="144" t="s">
        <v>6</v>
      </c>
      <c r="E26" s="191">
        <v>5</v>
      </c>
      <c r="F26" s="201">
        <v>189.4</v>
      </c>
      <c r="G26" s="147">
        <f t="shared" si="0"/>
        <v>947</v>
      </c>
      <c r="H26" s="111"/>
      <c r="I26" s="111"/>
    </row>
    <row r="27" spans="1:9" ht="15.6" x14ac:dyDescent="0.35">
      <c r="A27" s="143" t="s">
        <v>399</v>
      </c>
      <c r="B27" s="144" t="s">
        <v>378</v>
      </c>
      <c r="C27" s="209" t="s">
        <v>424</v>
      </c>
      <c r="D27" s="144" t="s">
        <v>6</v>
      </c>
      <c r="E27" s="191">
        <v>2</v>
      </c>
      <c r="F27" s="201">
        <v>200.97</v>
      </c>
      <c r="G27" s="147">
        <f t="shared" si="0"/>
        <v>401.94</v>
      </c>
      <c r="H27" s="111"/>
      <c r="I27" s="111"/>
    </row>
    <row r="28" spans="1:9" ht="15.6" x14ac:dyDescent="0.35">
      <c r="A28" s="143" t="s">
        <v>399</v>
      </c>
      <c r="B28" s="144" t="s">
        <v>379</v>
      </c>
      <c r="C28" s="148" t="s">
        <v>423</v>
      </c>
      <c r="D28" s="144" t="s">
        <v>6</v>
      </c>
      <c r="E28" s="191">
        <v>1</v>
      </c>
      <c r="F28" s="201">
        <v>1542.95</v>
      </c>
      <c r="G28" s="147">
        <f t="shared" si="0"/>
        <v>1542.95</v>
      </c>
      <c r="H28" s="111"/>
      <c r="I28" s="111"/>
    </row>
    <row r="29" spans="1:9" ht="15.6" x14ac:dyDescent="0.35">
      <c r="A29" s="143" t="s">
        <v>399</v>
      </c>
      <c r="B29" s="144" t="s">
        <v>380</v>
      </c>
      <c r="C29" s="145" t="s">
        <v>422</v>
      </c>
      <c r="D29" s="144" t="s">
        <v>421</v>
      </c>
      <c r="E29" s="191">
        <v>35</v>
      </c>
      <c r="F29" s="201">
        <v>41.17</v>
      </c>
      <c r="G29" s="147">
        <f t="shared" si="0"/>
        <v>1440.95</v>
      </c>
      <c r="H29" s="111"/>
      <c r="I29" s="111"/>
    </row>
    <row r="30" spans="1:9" ht="15.6" x14ac:dyDescent="0.35">
      <c r="A30" s="143" t="s">
        <v>399</v>
      </c>
      <c r="B30" s="144" t="s">
        <v>381</v>
      </c>
      <c r="C30" s="145" t="s">
        <v>420</v>
      </c>
      <c r="D30" s="144" t="s">
        <v>38</v>
      </c>
      <c r="E30" s="191">
        <v>5</v>
      </c>
      <c r="F30" s="201">
        <v>140.27000000000001</v>
      </c>
      <c r="G30" s="147">
        <f t="shared" si="0"/>
        <v>701.35</v>
      </c>
      <c r="H30" s="111"/>
      <c r="I30" s="111"/>
    </row>
    <row r="31" spans="1:9" ht="15.6" x14ac:dyDescent="0.35">
      <c r="A31" s="143" t="s">
        <v>399</v>
      </c>
      <c r="B31" s="144" t="s">
        <v>383</v>
      </c>
      <c r="C31" s="145" t="s">
        <v>419</v>
      </c>
      <c r="D31" s="144" t="s">
        <v>38</v>
      </c>
      <c r="E31" s="191">
        <v>10</v>
      </c>
      <c r="F31" s="201">
        <v>179.13</v>
      </c>
      <c r="G31" s="147">
        <f t="shared" si="0"/>
        <v>1791.3</v>
      </c>
      <c r="H31" s="111"/>
      <c r="I31" s="111"/>
    </row>
    <row r="32" spans="1:9" ht="15.6" x14ac:dyDescent="0.35">
      <c r="A32" s="143" t="s">
        <v>399</v>
      </c>
      <c r="B32" s="144" t="s">
        <v>385</v>
      </c>
      <c r="C32" s="145" t="s">
        <v>418</v>
      </c>
      <c r="D32" s="144" t="s">
        <v>38</v>
      </c>
      <c r="E32" s="191">
        <v>1</v>
      </c>
      <c r="F32" s="201">
        <v>199</v>
      </c>
      <c r="G32" s="147">
        <f t="shared" si="0"/>
        <v>199</v>
      </c>
      <c r="H32" s="111"/>
      <c r="I32" s="111"/>
    </row>
    <row r="33" spans="1:9" ht="15.6" x14ac:dyDescent="0.35">
      <c r="A33" s="143" t="s">
        <v>399</v>
      </c>
      <c r="B33" s="144" t="s">
        <v>387</v>
      </c>
      <c r="C33" s="145" t="s">
        <v>417</v>
      </c>
      <c r="D33" s="144" t="s">
        <v>38</v>
      </c>
      <c r="E33" s="191">
        <v>1</v>
      </c>
      <c r="F33" s="201">
        <v>287.58999999999997</v>
      </c>
      <c r="G33" s="147">
        <f t="shared" si="0"/>
        <v>287.58999999999997</v>
      </c>
      <c r="H33" s="111"/>
      <c r="I33" s="111"/>
    </row>
    <row r="34" spans="1:9" ht="15.6" x14ac:dyDescent="0.35">
      <c r="A34" s="143" t="s">
        <v>399</v>
      </c>
      <c r="B34" s="144" t="s">
        <v>388</v>
      </c>
      <c r="C34" s="145" t="s">
        <v>416</v>
      </c>
      <c r="D34" s="144" t="s">
        <v>38</v>
      </c>
      <c r="E34" s="191">
        <v>60</v>
      </c>
      <c r="F34" s="201">
        <v>32.880000000000003</v>
      </c>
      <c r="G34" s="147">
        <f t="shared" si="0"/>
        <v>1972.8</v>
      </c>
      <c r="H34" s="111"/>
      <c r="I34" s="111"/>
    </row>
    <row r="35" spans="1:9" ht="15.6" x14ac:dyDescent="0.35">
      <c r="A35" s="143" t="s">
        <v>399</v>
      </c>
      <c r="B35" s="144" t="s">
        <v>389</v>
      </c>
      <c r="C35" s="145" t="s">
        <v>415</v>
      </c>
      <c r="D35" s="144" t="s">
        <v>41</v>
      </c>
      <c r="E35" s="191">
        <v>15</v>
      </c>
      <c r="F35" s="201">
        <v>3.74</v>
      </c>
      <c r="G35" s="147">
        <f t="shared" si="0"/>
        <v>56.1</v>
      </c>
      <c r="H35" s="111"/>
      <c r="I35" s="111"/>
    </row>
    <row r="36" spans="1:9" ht="15.6" x14ac:dyDescent="0.35">
      <c r="A36" s="143" t="s">
        <v>399</v>
      </c>
      <c r="B36" s="144" t="s">
        <v>395</v>
      </c>
      <c r="C36" s="145" t="s">
        <v>414</v>
      </c>
      <c r="D36" s="144" t="s">
        <v>41</v>
      </c>
      <c r="E36" s="191">
        <v>1000</v>
      </c>
      <c r="F36" s="201">
        <v>4.2699999999999996</v>
      </c>
      <c r="G36" s="147">
        <f t="shared" si="0"/>
        <v>4270</v>
      </c>
      <c r="H36" s="111"/>
      <c r="I36" s="111"/>
    </row>
    <row r="37" spans="1:9" ht="15.6" x14ac:dyDescent="0.35">
      <c r="A37" s="143" t="s">
        <v>399</v>
      </c>
      <c r="B37" s="144" t="s">
        <v>413</v>
      </c>
      <c r="C37" s="145" t="s">
        <v>412</v>
      </c>
      <c r="D37" s="144" t="s">
        <v>400</v>
      </c>
      <c r="E37" s="191">
        <v>4136</v>
      </c>
      <c r="F37" s="201">
        <v>1.29</v>
      </c>
      <c r="G37" s="147">
        <f t="shared" si="0"/>
        <v>5335.44</v>
      </c>
      <c r="H37" s="111"/>
      <c r="I37" s="111"/>
    </row>
    <row r="38" spans="1:9" ht="15.6" x14ac:dyDescent="0.35">
      <c r="A38" s="143" t="s">
        <v>399</v>
      </c>
      <c r="B38" s="144" t="s">
        <v>411</v>
      </c>
      <c r="C38" s="145" t="s">
        <v>410</v>
      </c>
      <c r="D38" s="144" t="s">
        <v>407</v>
      </c>
      <c r="E38" s="191">
        <v>85</v>
      </c>
      <c r="F38" s="201">
        <v>5.29</v>
      </c>
      <c r="G38" s="147">
        <f t="shared" si="0"/>
        <v>449.65</v>
      </c>
      <c r="H38" s="111"/>
      <c r="I38" s="111"/>
    </row>
    <row r="39" spans="1:9" ht="27.6" x14ac:dyDescent="0.35">
      <c r="A39" s="143" t="s">
        <v>399</v>
      </c>
      <c r="B39" s="144" t="s">
        <v>409</v>
      </c>
      <c r="C39" s="145" t="s">
        <v>408</v>
      </c>
      <c r="D39" s="144" t="s">
        <v>407</v>
      </c>
      <c r="E39" s="191">
        <v>401</v>
      </c>
      <c r="F39" s="201">
        <v>0.89</v>
      </c>
      <c r="G39" s="147">
        <f t="shared" si="0"/>
        <v>356.89</v>
      </c>
      <c r="H39" s="111"/>
      <c r="I39" s="111"/>
    </row>
    <row r="40" spans="1:9" ht="27.6" x14ac:dyDescent="0.35">
      <c r="A40" s="143" t="s">
        <v>399</v>
      </c>
      <c r="B40" s="144" t="s">
        <v>406</v>
      </c>
      <c r="C40" s="145" t="s">
        <v>405</v>
      </c>
      <c r="D40" s="144" t="s">
        <v>39</v>
      </c>
      <c r="E40" s="191">
        <v>0.4</v>
      </c>
      <c r="F40" s="201">
        <v>1055.55</v>
      </c>
      <c r="G40" s="147">
        <f t="shared" si="0"/>
        <v>422.22</v>
      </c>
      <c r="H40" s="111"/>
      <c r="I40" s="111"/>
    </row>
    <row r="41" spans="1:9" ht="27.6" x14ac:dyDescent="0.35">
      <c r="A41" s="143" t="s">
        <v>399</v>
      </c>
      <c r="B41" s="144" t="s">
        <v>404</v>
      </c>
      <c r="C41" s="145" t="s">
        <v>403</v>
      </c>
      <c r="D41" s="144" t="s">
        <v>400</v>
      </c>
      <c r="E41" s="191">
        <v>4450</v>
      </c>
      <c r="F41" s="201">
        <v>0.1</v>
      </c>
      <c r="G41" s="147">
        <f t="shared" si="0"/>
        <v>445</v>
      </c>
      <c r="H41" s="111"/>
      <c r="I41" s="111"/>
    </row>
    <row r="42" spans="1:9" ht="15.6" x14ac:dyDescent="0.35">
      <c r="A42" s="143" t="s">
        <v>399</v>
      </c>
      <c r="B42" s="144" t="s">
        <v>402</v>
      </c>
      <c r="C42" s="145" t="s">
        <v>401</v>
      </c>
      <c r="D42" s="144" t="s">
        <v>400</v>
      </c>
      <c r="E42" s="191">
        <v>3000</v>
      </c>
      <c r="F42" s="201">
        <v>0.15</v>
      </c>
      <c r="G42" s="147">
        <f t="shared" si="0"/>
        <v>450</v>
      </c>
      <c r="H42" s="111"/>
      <c r="I42" s="111"/>
    </row>
    <row r="43" spans="1:9" ht="16.2" thickBot="1" x14ac:dyDescent="0.4">
      <c r="A43" s="210" t="s">
        <v>399</v>
      </c>
      <c r="B43" s="211" t="s">
        <v>398</v>
      </c>
      <c r="C43" s="212" t="s">
        <v>397</v>
      </c>
      <c r="D43" s="211" t="s">
        <v>42</v>
      </c>
      <c r="E43" s="213">
        <v>3.8</v>
      </c>
      <c r="F43" s="214">
        <v>30.02</v>
      </c>
      <c r="G43" s="215">
        <f t="shared" si="0"/>
        <v>114.08</v>
      </c>
      <c r="H43" s="111"/>
      <c r="I43" s="111"/>
    </row>
    <row r="44" spans="1:9" ht="15" thickBot="1" x14ac:dyDescent="0.35">
      <c r="A44" s="149"/>
      <c r="B44" s="150"/>
      <c r="C44" s="151"/>
      <c r="D44" s="152"/>
      <c r="E44" s="153" t="s">
        <v>492</v>
      </c>
      <c r="F44" s="202"/>
      <c r="G44" s="154">
        <f>SUM(G5:G43)</f>
        <v>126221.83</v>
      </c>
    </row>
    <row r="45" spans="1:9" ht="15.6" x14ac:dyDescent="0.35">
      <c r="C45" s="110"/>
      <c r="D45" s="109"/>
    </row>
  </sheetData>
  <sheetProtection algorithmName="SHA-512" hashValue="I986KIoTFnLXvCKzYT09JgAtuvwWvBj3XYQ36ds5Ysn7ABCnmDe3oUrrMAUkpT4Jw3gyaITkNhiAiNytagI+ag==" saltValue="usCTJQPRDuFvoozsts270g==" spinCount="100000" sheet="1" objects="1" scenarios="1"/>
  <mergeCells count="2">
    <mergeCell ref="A1:G1"/>
    <mergeCell ref="A3:G3"/>
  </mergeCells>
  <pageMargins left="0.82677165354330717" right="0.23622047244094491" top="0.74803149606299213" bottom="0.74803149606299213" header="0.31496062992125984" footer="0.31496062992125984"/>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7"/>
  <sheetViews>
    <sheetView topLeftCell="A124" zoomScale="80" zoomScaleNormal="80" zoomScaleSheetLayoutView="160" zoomScalePageLayoutView="85" workbookViewId="0">
      <selection activeCell="F5" sqref="F5:F145"/>
    </sheetView>
  </sheetViews>
  <sheetFormatPr defaultColWidth="9.109375" defaultRowHeight="13.8" x14ac:dyDescent="0.25"/>
  <cols>
    <col min="1" max="1" width="31.6640625" style="8" bestFit="1" customWidth="1"/>
    <col min="2" max="2" width="8.33203125" style="8" bestFit="1" customWidth="1"/>
    <col min="3" max="3" width="89.33203125" style="5" customWidth="1"/>
    <col min="4" max="4" width="9.109375" style="4"/>
    <col min="5" max="5" width="16.33203125" style="92" customWidth="1"/>
    <col min="6" max="6" width="21.5546875" style="233" customWidth="1"/>
    <col min="7" max="7" width="14.6640625" style="4" customWidth="1"/>
    <col min="8" max="8" width="21.5546875" style="221" customWidth="1"/>
    <col min="9" max="9" width="16.109375" style="4" customWidth="1"/>
    <col min="10" max="10" width="9.109375" style="4"/>
    <col min="11" max="11" width="11.44140625" style="4" bestFit="1" customWidth="1"/>
    <col min="12" max="14" width="9.109375" style="4"/>
    <col min="15" max="15" width="11.44140625" style="4" bestFit="1" customWidth="1"/>
    <col min="16" max="16384" width="9.109375" style="4"/>
  </cols>
  <sheetData>
    <row r="1" spans="1:10" ht="40.200000000000003" customHeight="1" x14ac:dyDescent="0.25">
      <c r="A1" s="356" t="s">
        <v>47</v>
      </c>
      <c r="B1" s="356"/>
      <c r="C1" s="356"/>
      <c r="D1" s="356"/>
      <c r="E1" s="356"/>
      <c r="F1" s="356"/>
      <c r="G1" s="356"/>
    </row>
    <row r="2" spans="1:10" ht="21.75" customHeight="1" thickBot="1" x14ac:dyDescent="0.3">
      <c r="A2" s="1"/>
      <c r="B2" s="1"/>
      <c r="C2" s="26"/>
      <c r="D2" s="1"/>
      <c r="E2" s="87"/>
      <c r="F2" s="1"/>
      <c r="G2" s="1"/>
    </row>
    <row r="3" spans="1:10" ht="21.75" customHeight="1" x14ac:dyDescent="0.25">
      <c r="A3" s="351" t="s">
        <v>450</v>
      </c>
      <c r="B3" s="352"/>
      <c r="C3" s="352"/>
      <c r="D3" s="352"/>
      <c r="E3" s="353"/>
      <c r="F3" s="19"/>
      <c r="G3" s="20"/>
    </row>
    <row r="4" spans="1:10" ht="28.2" thickBot="1" x14ac:dyDescent="0.3">
      <c r="A4" s="18" t="s">
        <v>17</v>
      </c>
      <c r="B4" s="23" t="s">
        <v>0</v>
      </c>
      <c r="C4" s="11" t="s">
        <v>1</v>
      </c>
      <c r="D4" s="24" t="s">
        <v>2</v>
      </c>
      <c r="E4" s="88" t="s">
        <v>3</v>
      </c>
      <c r="F4" s="82" t="s">
        <v>19</v>
      </c>
      <c r="G4" s="12" t="s">
        <v>4</v>
      </c>
    </row>
    <row r="5" spans="1:10" ht="14.4" thickBot="1" x14ac:dyDescent="0.3">
      <c r="A5" s="16" t="s">
        <v>5</v>
      </c>
      <c r="B5" s="31" t="s">
        <v>7</v>
      </c>
      <c r="C5" s="289" t="s">
        <v>620</v>
      </c>
      <c r="D5" s="29" t="s">
        <v>37</v>
      </c>
      <c r="E5" s="89">
        <v>0.85</v>
      </c>
      <c r="F5" s="249">
        <v>417.68</v>
      </c>
      <c r="G5" s="9">
        <f t="shared" ref="G5:G67" si="0">ROUND((E5*F5),2)</f>
        <v>355.03</v>
      </c>
    </row>
    <row r="6" spans="1:10" ht="28.2" thickBot="1" x14ac:dyDescent="0.3">
      <c r="A6" s="17" t="s">
        <v>5</v>
      </c>
      <c r="B6" s="32" t="s">
        <v>8</v>
      </c>
      <c r="C6" s="290" t="s">
        <v>33</v>
      </c>
      <c r="D6" s="30" t="s">
        <v>36</v>
      </c>
      <c r="E6" s="90">
        <v>6275</v>
      </c>
      <c r="F6" s="249">
        <v>0.28999999999999998</v>
      </c>
      <c r="G6" s="10">
        <f t="shared" si="0"/>
        <v>1819.75</v>
      </c>
      <c r="H6" s="4"/>
    </row>
    <row r="7" spans="1:10" ht="55.8" thickBot="1" x14ac:dyDescent="0.3">
      <c r="A7" s="17" t="s">
        <v>5</v>
      </c>
      <c r="B7" s="32" t="s">
        <v>9</v>
      </c>
      <c r="C7" s="290" t="s">
        <v>34</v>
      </c>
      <c r="D7" s="30" t="s">
        <v>6</v>
      </c>
      <c r="E7" s="90">
        <v>1</v>
      </c>
      <c r="F7" s="249">
        <v>0</v>
      </c>
      <c r="G7" s="10">
        <f t="shared" si="0"/>
        <v>0</v>
      </c>
      <c r="H7" s="223"/>
      <c r="I7" s="224"/>
    </row>
    <row r="8" spans="1:10" ht="14.4" thickBot="1" x14ac:dyDescent="0.3">
      <c r="A8" s="17" t="s">
        <v>5</v>
      </c>
      <c r="B8" s="32" t="s">
        <v>10</v>
      </c>
      <c r="C8" s="294" t="s">
        <v>45</v>
      </c>
      <c r="D8" s="30" t="s">
        <v>36</v>
      </c>
      <c r="E8" s="90">
        <v>6375</v>
      </c>
      <c r="F8" s="249">
        <v>1.07</v>
      </c>
      <c r="G8" s="10">
        <f t="shared" si="0"/>
        <v>6821.25</v>
      </c>
      <c r="H8" s="223"/>
      <c r="I8" s="224"/>
    </row>
    <row r="9" spans="1:10" s="247" customFormat="1" ht="41.25" customHeight="1" thickBot="1" x14ac:dyDescent="0.3">
      <c r="A9" s="17" t="s">
        <v>5</v>
      </c>
      <c r="B9" s="32" t="s">
        <v>11</v>
      </c>
      <c r="C9" s="293" t="s">
        <v>630</v>
      </c>
      <c r="D9" s="30" t="s">
        <v>42</v>
      </c>
      <c r="E9" s="90">
        <v>3060</v>
      </c>
      <c r="F9" s="249">
        <v>2.14</v>
      </c>
      <c r="G9" s="10">
        <f t="shared" si="0"/>
        <v>6548.4</v>
      </c>
      <c r="H9" s="223"/>
      <c r="I9" s="242"/>
    </row>
    <row r="10" spans="1:10" ht="28.2" thickBot="1" x14ac:dyDescent="0.3">
      <c r="A10" s="17" t="s">
        <v>5</v>
      </c>
      <c r="B10" s="32" t="s">
        <v>12</v>
      </c>
      <c r="C10" s="294" t="s">
        <v>586</v>
      </c>
      <c r="D10" s="30" t="s">
        <v>36</v>
      </c>
      <c r="E10" s="90">
        <v>557</v>
      </c>
      <c r="F10" s="249">
        <v>1.31</v>
      </c>
      <c r="G10" s="10">
        <f t="shared" si="0"/>
        <v>729.67</v>
      </c>
      <c r="H10" s="223"/>
      <c r="I10" s="224"/>
    </row>
    <row r="11" spans="1:10" ht="28.2" thickBot="1" x14ac:dyDescent="0.3">
      <c r="A11" s="17" t="s">
        <v>5</v>
      </c>
      <c r="B11" s="32" t="s">
        <v>13</v>
      </c>
      <c r="C11" s="294" t="s">
        <v>643</v>
      </c>
      <c r="D11" s="30" t="s">
        <v>36</v>
      </c>
      <c r="E11" s="90">
        <v>5064</v>
      </c>
      <c r="F11" s="249">
        <v>1.31</v>
      </c>
      <c r="G11" s="10">
        <f t="shared" ref="G11:G12" si="1">ROUND((E11*F11),2)</f>
        <v>6633.84</v>
      </c>
      <c r="H11" s="223"/>
      <c r="I11" s="224"/>
    </row>
    <row r="12" spans="1:10" ht="28.2" thickBot="1" x14ac:dyDescent="0.3">
      <c r="A12" s="17" t="s">
        <v>5</v>
      </c>
      <c r="B12" s="32" t="s">
        <v>14</v>
      </c>
      <c r="C12" s="294" t="s">
        <v>631</v>
      </c>
      <c r="D12" s="30" t="s">
        <v>36</v>
      </c>
      <c r="E12" s="90">
        <v>2176</v>
      </c>
      <c r="F12" s="249">
        <v>1.31</v>
      </c>
      <c r="G12" s="10">
        <f t="shared" si="1"/>
        <v>2850.56</v>
      </c>
      <c r="H12" s="223"/>
      <c r="I12" s="224"/>
    </row>
    <row r="13" spans="1:10" ht="14.4" thickBot="1" x14ac:dyDescent="0.3">
      <c r="A13" s="17" t="s">
        <v>5</v>
      </c>
      <c r="B13" s="32" t="s">
        <v>15</v>
      </c>
      <c r="C13" s="294" t="s">
        <v>629</v>
      </c>
      <c r="D13" s="30" t="s">
        <v>40</v>
      </c>
      <c r="E13" s="90">
        <v>721.82</v>
      </c>
      <c r="F13" s="249">
        <v>-9.58</v>
      </c>
      <c r="G13" s="10">
        <f t="shared" si="0"/>
        <v>-6915.04</v>
      </c>
      <c r="H13" s="223"/>
      <c r="I13" s="224"/>
    </row>
    <row r="14" spans="1:10" ht="28.2" thickBot="1" x14ac:dyDescent="0.3">
      <c r="A14" s="17" t="s">
        <v>5</v>
      </c>
      <c r="B14" s="32" t="s">
        <v>20</v>
      </c>
      <c r="C14" s="293" t="s">
        <v>585</v>
      </c>
      <c r="D14" s="30" t="s">
        <v>40</v>
      </c>
      <c r="E14" s="90">
        <v>721.82</v>
      </c>
      <c r="F14" s="249">
        <v>3.58</v>
      </c>
      <c r="G14" s="10">
        <f t="shared" si="0"/>
        <v>2584.12</v>
      </c>
      <c r="H14" s="223"/>
      <c r="I14" s="224"/>
    </row>
    <row r="15" spans="1:10" ht="14.4" thickBot="1" x14ac:dyDescent="0.3">
      <c r="A15" s="17" t="s">
        <v>5</v>
      </c>
      <c r="B15" s="32" t="s">
        <v>21</v>
      </c>
      <c r="C15" s="294" t="s">
        <v>587</v>
      </c>
      <c r="D15" s="30" t="s">
        <v>36</v>
      </c>
      <c r="E15" s="90">
        <v>2380</v>
      </c>
      <c r="F15" s="249">
        <v>1.34</v>
      </c>
      <c r="G15" s="10">
        <f t="shared" si="0"/>
        <v>3189.2</v>
      </c>
      <c r="H15" s="223"/>
      <c r="I15" s="224"/>
      <c r="J15" s="248"/>
    </row>
    <row r="16" spans="1:10" ht="45" customHeight="1" thickBot="1" x14ac:dyDescent="0.3">
      <c r="A16" s="17" t="s">
        <v>5</v>
      </c>
      <c r="B16" s="32" t="s">
        <v>22</v>
      </c>
      <c r="C16" s="294" t="s">
        <v>588</v>
      </c>
      <c r="D16" s="30" t="s">
        <v>36</v>
      </c>
      <c r="E16" s="90">
        <v>9108</v>
      </c>
      <c r="F16" s="249">
        <v>1.47</v>
      </c>
      <c r="G16" s="10">
        <f t="shared" si="0"/>
        <v>13388.76</v>
      </c>
      <c r="H16" s="223"/>
      <c r="I16" s="224"/>
    </row>
    <row r="17" spans="1:9" ht="28.2" thickBot="1" x14ac:dyDescent="0.3">
      <c r="A17" s="17" t="s">
        <v>5</v>
      </c>
      <c r="B17" s="32" t="s">
        <v>23</v>
      </c>
      <c r="C17" s="290" t="s">
        <v>632</v>
      </c>
      <c r="D17" s="30" t="s">
        <v>36</v>
      </c>
      <c r="E17" s="90">
        <v>325</v>
      </c>
      <c r="F17" s="249">
        <v>7.94</v>
      </c>
      <c r="G17" s="10">
        <f t="shared" si="0"/>
        <v>2580.5</v>
      </c>
      <c r="H17" s="223"/>
      <c r="I17" s="224"/>
    </row>
    <row r="18" spans="1:9" ht="14.4" thickBot="1" x14ac:dyDescent="0.3">
      <c r="A18" s="17" t="s">
        <v>5</v>
      </c>
      <c r="B18" s="32" t="s">
        <v>26</v>
      </c>
      <c r="C18" s="290" t="s">
        <v>589</v>
      </c>
      <c r="D18" s="30" t="s">
        <v>41</v>
      </c>
      <c r="E18" s="90">
        <v>212</v>
      </c>
      <c r="F18" s="249">
        <v>5.14</v>
      </c>
      <c r="G18" s="10">
        <f t="shared" si="0"/>
        <v>1089.68</v>
      </c>
      <c r="H18" s="223"/>
      <c r="I18" s="224"/>
    </row>
    <row r="19" spans="1:9" ht="14.4" thickBot="1" x14ac:dyDescent="0.3">
      <c r="A19" s="17" t="s">
        <v>5</v>
      </c>
      <c r="B19" s="32" t="s">
        <v>27</v>
      </c>
      <c r="C19" s="290" t="s">
        <v>590</v>
      </c>
      <c r="D19" s="30" t="s">
        <v>38</v>
      </c>
      <c r="E19" s="90">
        <v>5</v>
      </c>
      <c r="F19" s="249">
        <v>23.37</v>
      </c>
      <c r="G19" s="10">
        <f t="shared" si="0"/>
        <v>116.85</v>
      </c>
      <c r="H19" s="223"/>
      <c r="I19" s="224"/>
    </row>
    <row r="20" spans="1:9" ht="14.4" thickBot="1" x14ac:dyDescent="0.3">
      <c r="A20" s="17" t="s">
        <v>5</v>
      </c>
      <c r="B20" s="32" t="s">
        <v>28</v>
      </c>
      <c r="C20" s="290" t="s">
        <v>591</v>
      </c>
      <c r="D20" s="30" t="s">
        <v>38</v>
      </c>
      <c r="E20" s="90">
        <v>9</v>
      </c>
      <c r="F20" s="249">
        <v>10.08</v>
      </c>
      <c r="G20" s="10">
        <f t="shared" si="0"/>
        <v>90.72</v>
      </c>
      <c r="H20" s="223"/>
      <c r="I20" s="224"/>
    </row>
    <row r="21" spans="1:9" ht="14.4" thickBot="1" x14ac:dyDescent="0.3">
      <c r="A21" s="17" t="s">
        <v>5</v>
      </c>
      <c r="B21" s="32" t="s">
        <v>29</v>
      </c>
      <c r="C21" s="290" t="s">
        <v>592</v>
      </c>
      <c r="D21" s="30" t="s">
        <v>41</v>
      </c>
      <c r="E21" s="90">
        <v>456</v>
      </c>
      <c r="F21" s="249">
        <v>7.46</v>
      </c>
      <c r="G21" s="10">
        <f t="shared" ref="G21" si="2">ROUND((E21*F21),2)</f>
        <v>3401.76</v>
      </c>
      <c r="H21" s="223"/>
      <c r="I21" s="224"/>
    </row>
    <row r="22" spans="1:9" ht="14.4" thickBot="1" x14ac:dyDescent="0.3">
      <c r="A22" s="300" t="s">
        <v>5</v>
      </c>
      <c r="B22" s="301" t="s">
        <v>30</v>
      </c>
      <c r="C22" s="290" t="s">
        <v>652</v>
      </c>
      <c r="D22" s="324" t="s">
        <v>38</v>
      </c>
      <c r="E22" s="305">
        <v>85</v>
      </c>
      <c r="F22" s="249">
        <v>4.82</v>
      </c>
      <c r="G22" s="10">
        <f>ROUND((E22*F22),2)</f>
        <v>409.7</v>
      </c>
      <c r="H22" s="223"/>
      <c r="I22" s="224"/>
    </row>
    <row r="23" spans="1:9" ht="28.2" thickBot="1" x14ac:dyDescent="0.3">
      <c r="A23" s="320" t="s">
        <v>5</v>
      </c>
      <c r="B23" s="311" t="s">
        <v>31</v>
      </c>
      <c r="C23" s="321" t="s">
        <v>655</v>
      </c>
      <c r="D23" s="322" t="s">
        <v>42</v>
      </c>
      <c r="E23" s="319">
        <v>4.5</v>
      </c>
      <c r="F23" s="249">
        <v>29.71</v>
      </c>
      <c r="G23" s="10">
        <f t="shared" ref="G23" si="3">ROUND((E23*F23),2)</f>
        <v>133.69999999999999</v>
      </c>
      <c r="H23" s="219" t="s">
        <v>277</v>
      </c>
      <c r="I23" s="218">
        <f>ROUND(SUM(G5:G23),2)</f>
        <v>45828.45</v>
      </c>
    </row>
    <row r="24" spans="1:9" s="8" customFormat="1" ht="17.399999999999999" thickBot="1" x14ac:dyDescent="0.3">
      <c r="A24" s="16" t="s">
        <v>18</v>
      </c>
      <c r="B24" s="31" t="s">
        <v>16</v>
      </c>
      <c r="C24" s="295" t="s">
        <v>593</v>
      </c>
      <c r="D24" s="25" t="s">
        <v>35</v>
      </c>
      <c r="E24" s="89">
        <v>2609</v>
      </c>
      <c r="F24" s="249">
        <v>4.18</v>
      </c>
      <c r="G24" s="9">
        <f t="shared" si="0"/>
        <v>10905.62</v>
      </c>
      <c r="H24" s="225"/>
    </row>
    <row r="25" spans="1:9" ht="17.399999999999999" thickBot="1" x14ac:dyDescent="0.3">
      <c r="A25" s="17" t="s">
        <v>18</v>
      </c>
      <c r="B25" s="32" t="s">
        <v>52</v>
      </c>
      <c r="C25" s="296" t="s">
        <v>53</v>
      </c>
      <c r="D25" s="34" t="s">
        <v>35</v>
      </c>
      <c r="E25" s="90">
        <v>1193.4000000000019</v>
      </c>
      <c r="F25" s="249">
        <v>1.62</v>
      </c>
      <c r="G25" s="10">
        <f t="shared" si="0"/>
        <v>1933.31</v>
      </c>
      <c r="H25" s="225"/>
      <c r="I25" s="8"/>
    </row>
    <row r="26" spans="1:9" ht="17.399999999999999" thickBot="1" x14ac:dyDescent="0.3">
      <c r="A26" s="17" t="s">
        <v>18</v>
      </c>
      <c r="B26" s="32" t="s">
        <v>54</v>
      </c>
      <c r="C26" s="296" t="s">
        <v>24</v>
      </c>
      <c r="D26" s="34" t="s">
        <v>35</v>
      </c>
      <c r="E26" s="90">
        <v>1415.5999999999981</v>
      </c>
      <c r="F26" s="249">
        <v>4.82</v>
      </c>
      <c r="G26" s="10">
        <f t="shared" si="0"/>
        <v>6823.19</v>
      </c>
      <c r="H26" s="225"/>
      <c r="I26" s="8"/>
    </row>
    <row r="27" spans="1:9" ht="17.399999999999999" thickBot="1" x14ac:dyDescent="0.3">
      <c r="A27" s="17" t="s">
        <v>18</v>
      </c>
      <c r="B27" s="32" t="s">
        <v>55</v>
      </c>
      <c r="C27" s="296" t="s">
        <v>56</v>
      </c>
      <c r="D27" s="34" t="s">
        <v>35</v>
      </c>
      <c r="E27" s="90">
        <v>4769.3500000000004</v>
      </c>
      <c r="F27" s="249">
        <v>3.29</v>
      </c>
      <c r="G27" s="10">
        <f t="shared" si="0"/>
        <v>15691.16</v>
      </c>
      <c r="H27" s="225"/>
      <c r="I27" s="8"/>
    </row>
    <row r="28" spans="1:9" ht="28.2" thickBot="1" x14ac:dyDescent="0.3">
      <c r="A28" s="17" t="s">
        <v>18</v>
      </c>
      <c r="B28" s="32" t="s">
        <v>57</v>
      </c>
      <c r="C28" s="297" t="s">
        <v>58</v>
      </c>
      <c r="D28" s="34" t="s">
        <v>35</v>
      </c>
      <c r="E28" s="90">
        <v>1593.75</v>
      </c>
      <c r="F28" s="249">
        <v>4.82</v>
      </c>
      <c r="G28" s="10">
        <f t="shared" si="0"/>
        <v>7681.88</v>
      </c>
      <c r="H28" s="225"/>
      <c r="I28" s="8"/>
    </row>
    <row r="29" spans="1:9" ht="17.399999999999999" thickBot="1" x14ac:dyDescent="0.3">
      <c r="A29" s="17" t="s">
        <v>18</v>
      </c>
      <c r="B29" s="32" t="s">
        <v>59</v>
      </c>
      <c r="C29" s="296" t="s">
        <v>25</v>
      </c>
      <c r="D29" s="34" t="s">
        <v>35</v>
      </c>
      <c r="E29" s="90">
        <v>38580.65</v>
      </c>
      <c r="F29" s="249">
        <v>0.11</v>
      </c>
      <c r="G29" s="10">
        <f t="shared" si="0"/>
        <v>4243.87</v>
      </c>
      <c r="H29" s="225"/>
      <c r="I29" s="8"/>
    </row>
    <row r="30" spans="1:9" ht="17.399999999999999" thickBot="1" x14ac:dyDescent="0.3">
      <c r="A30" s="17" t="s">
        <v>18</v>
      </c>
      <c r="B30" s="32" t="s">
        <v>60</v>
      </c>
      <c r="C30" s="226" t="s">
        <v>61</v>
      </c>
      <c r="D30" s="34" t="s">
        <v>35</v>
      </c>
      <c r="E30" s="90">
        <v>2049.35</v>
      </c>
      <c r="F30" s="249">
        <v>4.55</v>
      </c>
      <c r="G30" s="10">
        <f t="shared" si="0"/>
        <v>9324.5400000000009</v>
      </c>
      <c r="H30" s="225"/>
      <c r="I30" s="8"/>
    </row>
    <row r="31" spans="1:9" ht="14.4" thickBot="1" x14ac:dyDescent="0.3">
      <c r="A31" s="17" t="s">
        <v>18</v>
      </c>
      <c r="B31" s="32" t="s">
        <v>333</v>
      </c>
      <c r="C31" s="33" t="s">
        <v>63</v>
      </c>
      <c r="D31" s="30" t="s">
        <v>36</v>
      </c>
      <c r="E31" s="90">
        <v>20187.500000000029</v>
      </c>
      <c r="F31" s="249">
        <v>0.39</v>
      </c>
      <c r="G31" s="10">
        <f t="shared" si="0"/>
        <v>7873.13</v>
      </c>
      <c r="H31" s="222"/>
      <c r="I31" s="8"/>
    </row>
    <row r="32" spans="1:9" ht="14.4" thickBot="1" x14ac:dyDescent="0.3">
      <c r="A32" s="35" t="s">
        <v>18</v>
      </c>
      <c r="B32" s="32" t="s">
        <v>334</v>
      </c>
      <c r="C32" s="33" t="s">
        <v>65</v>
      </c>
      <c r="D32" s="37" t="s">
        <v>36</v>
      </c>
      <c r="E32" s="181">
        <v>1062.5000000000016</v>
      </c>
      <c r="F32" s="249">
        <v>0.82</v>
      </c>
      <c r="G32" s="38">
        <f t="shared" si="0"/>
        <v>871.25</v>
      </c>
      <c r="H32" s="8"/>
      <c r="I32" s="8"/>
    </row>
    <row r="33" spans="1:9" ht="14.4" thickBot="1" x14ac:dyDescent="0.3">
      <c r="A33" s="17" t="s">
        <v>18</v>
      </c>
      <c r="B33" s="32" t="s">
        <v>62</v>
      </c>
      <c r="C33" s="33" t="s">
        <v>67</v>
      </c>
      <c r="D33" s="30" t="s">
        <v>36</v>
      </c>
      <c r="E33" s="90">
        <v>13923.000000000024</v>
      </c>
      <c r="F33" s="249">
        <v>0.76</v>
      </c>
      <c r="G33" s="10">
        <f t="shared" si="0"/>
        <v>10581.48</v>
      </c>
      <c r="H33" s="223"/>
      <c r="I33" s="224"/>
    </row>
    <row r="34" spans="1:9" ht="14.4" thickBot="1" x14ac:dyDescent="0.3">
      <c r="A34" s="17" t="s">
        <v>18</v>
      </c>
      <c r="B34" s="32" t="s">
        <v>64</v>
      </c>
      <c r="C34" s="33" t="s">
        <v>69</v>
      </c>
      <c r="D34" s="30" t="s">
        <v>36</v>
      </c>
      <c r="E34" s="90">
        <v>1377.000000000002</v>
      </c>
      <c r="F34" s="249">
        <v>0.94</v>
      </c>
      <c r="G34" s="10">
        <f t="shared" si="0"/>
        <v>1294.3800000000001</v>
      </c>
      <c r="H34" s="223"/>
      <c r="I34" s="224"/>
    </row>
    <row r="35" spans="1:9" ht="14.4" thickBot="1" x14ac:dyDescent="0.3">
      <c r="A35" s="17" t="s">
        <v>18</v>
      </c>
      <c r="B35" s="32" t="s">
        <v>66</v>
      </c>
      <c r="C35" s="33" t="s">
        <v>71</v>
      </c>
      <c r="D35" s="30" t="s">
        <v>36</v>
      </c>
      <c r="E35" s="90">
        <v>19890.000000000033</v>
      </c>
      <c r="F35" s="249">
        <v>1.54</v>
      </c>
      <c r="G35" s="10">
        <f t="shared" si="0"/>
        <v>30630.6</v>
      </c>
      <c r="H35" s="223"/>
      <c r="I35" s="224"/>
    </row>
    <row r="36" spans="1:9" ht="14.4" thickBot="1" x14ac:dyDescent="0.3">
      <c r="A36" s="17" t="s">
        <v>18</v>
      </c>
      <c r="B36" s="32" t="s">
        <v>68</v>
      </c>
      <c r="C36" s="39" t="s">
        <v>73</v>
      </c>
      <c r="D36" s="30" t="s">
        <v>36</v>
      </c>
      <c r="E36" s="90">
        <v>805</v>
      </c>
      <c r="F36" s="249">
        <v>6.84</v>
      </c>
      <c r="G36" s="10">
        <f t="shared" si="0"/>
        <v>5506.2</v>
      </c>
      <c r="H36" s="223"/>
      <c r="I36" s="224"/>
    </row>
    <row r="37" spans="1:9" ht="14.4" thickBot="1" x14ac:dyDescent="0.3">
      <c r="A37" s="17" t="s">
        <v>18</v>
      </c>
      <c r="B37" s="32" t="s">
        <v>70</v>
      </c>
      <c r="C37" s="306" t="s">
        <v>653</v>
      </c>
      <c r="D37" s="30" t="s">
        <v>36</v>
      </c>
      <c r="E37" s="90">
        <v>65</v>
      </c>
      <c r="F37" s="249">
        <v>8.5299999999999994</v>
      </c>
      <c r="G37" s="10">
        <f t="shared" si="0"/>
        <v>554.45000000000005</v>
      </c>
      <c r="H37" s="223"/>
      <c r="I37" s="224"/>
    </row>
    <row r="38" spans="1:9" ht="14.4" thickBot="1" x14ac:dyDescent="0.3">
      <c r="A38" s="17" t="s">
        <v>18</v>
      </c>
      <c r="B38" s="32" t="s">
        <v>72</v>
      </c>
      <c r="C38" s="39" t="s">
        <v>78</v>
      </c>
      <c r="D38" s="30" t="s">
        <v>36</v>
      </c>
      <c r="E38" s="90">
        <v>23</v>
      </c>
      <c r="F38" s="249">
        <v>67.8</v>
      </c>
      <c r="G38" s="10">
        <f t="shared" si="0"/>
        <v>1559.4</v>
      </c>
      <c r="H38" s="223"/>
      <c r="I38" s="224"/>
    </row>
    <row r="39" spans="1:9" ht="14.4" thickBot="1" x14ac:dyDescent="0.3">
      <c r="A39" s="17" t="s">
        <v>18</v>
      </c>
      <c r="B39" s="32" t="s">
        <v>74</v>
      </c>
      <c r="C39" s="40" t="s">
        <v>80</v>
      </c>
      <c r="D39" s="30" t="s">
        <v>36</v>
      </c>
      <c r="E39" s="90">
        <v>18</v>
      </c>
      <c r="F39" s="249">
        <v>93.08</v>
      </c>
      <c r="G39" s="10">
        <f t="shared" si="0"/>
        <v>1675.44</v>
      </c>
      <c r="H39" s="228"/>
      <c r="I39" s="229"/>
    </row>
    <row r="40" spans="1:9" ht="17.399999999999999" thickBot="1" x14ac:dyDescent="0.3">
      <c r="A40" s="17" t="s">
        <v>18</v>
      </c>
      <c r="B40" s="32" t="s">
        <v>75</v>
      </c>
      <c r="C40" s="41" t="s">
        <v>82</v>
      </c>
      <c r="D40" s="34" t="s">
        <v>35</v>
      </c>
      <c r="E40" s="90">
        <v>8.2999999999999989</v>
      </c>
      <c r="F40" s="249">
        <v>355.17</v>
      </c>
      <c r="G40" s="10">
        <f t="shared" si="0"/>
        <v>2947.91</v>
      </c>
      <c r="H40" s="228"/>
      <c r="I40" s="229"/>
    </row>
    <row r="41" spans="1:9" ht="14.4" thickBot="1" x14ac:dyDescent="0.3">
      <c r="A41" s="17" t="s">
        <v>18</v>
      </c>
      <c r="B41" s="32" t="s">
        <v>77</v>
      </c>
      <c r="C41" s="33" t="s">
        <v>84</v>
      </c>
      <c r="D41" s="30" t="s">
        <v>36</v>
      </c>
      <c r="E41" s="90">
        <v>11915.000000000013</v>
      </c>
      <c r="F41" s="249">
        <v>10.029999999999999</v>
      </c>
      <c r="G41" s="10">
        <f t="shared" si="0"/>
        <v>119507.45</v>
      </c>
      <c r="H41" s="223"/>
      <c r="I41" s="224"/>
    </row>
    <row r="42" spans="1:9" ht="14.4" thickBot="1" x14ac:dyDescent="0.3">
      <c r="A42" s="17" t="s">
        <v>18</v>
      </c>
      <c r="B42" s="32" t="s">
        <v>79</v>
      </c>
      <c r="C42" s="42" t="s">
        <v>86</v>
      </c>
      <c r="D42" s="30" t="s">
        <v>36</v>
      </c>
      <c r="E42" s="182">
        <v>2800</v>
      </c>
      <c r="F42" s="249">
        <v>1.1399999999999999</v>
      </c>
      <c r="G42" s="10">
        <f t="shared" si="0"/>
        <v>3192</v>
      </c>
      <c r="H42" s="223"/>
      <c r="I42" s="224"/>
    </row>
    <row r="43" spans="1:9" ht="14.4" thickBot="1" x14ac:dyDescent="0.3">
      <c r="A43" s="17" t="s">
        <v>18</v>
      </c>
      <c r="B43" s="32" t="s">
        <v>81</v>
      </c>
      <c r="C43" s="42" t="s">
        <v>278</v>
      </c>
      <c r="D43" s="30" t="s">
        <v>36</v>
      </c>
      <c r="E43" s="182">
        <v>2800</v>
      </c>
      <c r="F43" s="249">
        <v>2.2999999999999998</v>
      </c>
      <c r="G43" s="10">
        <f t="shared" si="0"/>
        <v>6440</v>
      </c>
      <c r="H43" s="223"/>
      <c r="I43" s="224"/>
    </row>
    <row r="44" spans="1:9" ht="17.399999999999999" thickBot="1" x14ac:dyDescent="0.3">
      <c r="A44" s="17" t="s">
        <v>18</v>
      </c>
      <c r="B44" s="32" t="s">
        <v>83</v>
      </c>
      <c r="C44" s="33" t="s">
        <v>25</v>
      </c>
      <c r="D44" s="34" t="s">
        <v>35</v>
      </c>
      <c r="E44" s="182">
        <v>790</v>
      </c>
      <c r="F44" s="249">
        <v>0.11</v>
      </c>
      <c r="G44" s="10">
        <f t="shared" si="0"/>
        <v>86.9</v>
      </c>
      <c r="H44" s="223"/>
      <c r="I44" s="224"/>
    </row>
    <row r="45" spans="1:9" ht="28.2" thickBot="1" x14ac:dyDescent="0.3">
      <c r="A45" s="35" t="s">
        <v>18</v>
      </c>
      <c r="B45" s="36" t="s">
        <v>85</v>
      </c>
      <c r="C45" s="94" t="s">
        <v>88</v>
      </c>
      <c r="D45" s="47" t="s">
        <v>35</v>
      </c>
      <c r="E45" s="183">
        <v>790</v>
      </c>
      <c r="F45" s="249">
        <v>17.39</v>
      </c>
      <c r="G45" s="38">
        <f t="shared" si="0"/>
        <v>13738.1</v>
      </c>
      <c r="H45" s="219" t="s">
        <v>89</v>
      </c>
      <c r="I45" s="218">
        <f>ROUND(SUM(G24:G45),2)</f>
        <v>263062.26</v>
      </c>
    </row>
    <row r="46" spans="1:9" ht="14.4" thickBot="1" x14ac:dyDescent="0.3">
      <c r="A46" s="16" t="s">
        <v>291</v>
      </c>
      <c r="B46" s="48" t="s">
        <v>321</v>
      </c>
      <c r="C46" s="49" t="s">
        <v>92</v>
      </c>
      <c r="D46" s="50" t="s">
        <v>38</v>
      </c>
      <c r="E46" s="89">
        <v>8</v>
      </c>
      <c r="F46" s="249">
        <v>139.4</v>
      </c>
      <c r="G46" s="9">
        <f t="shared" si="0"/>
        <v>1115.2</v>
      </c>
      <c r="H46" s="223"/>
      <c r="I46" s="224"/>
    </row>
    <row r="47" spans="1:9" ht="28.2" thickBot="1" x14ac:dyDescent="0.3">
      <c r="A47" s="17" t="s">
        <v>291</v>
      </c>
      <c r="B47" s="51" t="s">
        <v>322</v>
      </c>
      <c r="C47" s="45" t="s">
        <v>94</v>
      </c>
      <c r="D47" s="52" t="s">
        <v>41</v>
      </c>
      <c r="E47" s="90">
        <v>50</v>
      </c>
      <c r="F47" s="249">
        <v>33.770000000000003</v>
      </c>
      <c r="G47" s="10">
        <f t="shared" si="0"/>
        <v>1688.5</v>
      </c>
      <c r="H47" s="223"/>
      <c r="I47" s="224"/>
    </row>
    <row r="48" spans="1:9" ht="17.399999999999999" thickBot="1" x14ac:dyDescent="0.3">
      <c r="A48" s="17" t="s">
        <v>291</v>
      </c>
      <c r="B48" s="51" t="s">
        <v>323</v>
      </c>
      <c r="C48" s="45" t="s">
        <v>96</v>
      </c>
      <c r="D48" s="53" t="s">
        <v>35</v>
      </c>
      <c r="E48" s="90">
        <v>250</v>
      </c>
      <c r="F48" s="249">
        <v>3.29</v>
      </c>
      <c r="G48" s="10">
        <f t="shared" si="0"/>
        <v>822.5</v>
      </c>
      <c r="H48" s="223"/>
      <c r="I48" s="224"/>
    </row>
    <row r="49" spans="1:9" ht="17.399999999999999" thickBot="1" x14ac:dyDescent="0.3">
      <c r="A49" s="17" t="s">
        <v>291</v>
      </c>
      <c r="B49" s="51" t="s">
        <v>324</v>
      </c>
      <c r="C49" s="45" t="s">
        <v>98</v>
      </c>
      <c r="D49" s="53" t="s">
        <v>35</v>
      </c>
      <c r="E49" s="90">
        <v>121.80000000000001</v>
      </c>
      <c r="F49" s="249">
        <v>3.75</v>
      </c>
      <c r="G49" s="10">
        <f t="shared" si="0"/>
        <v>456.75</v>
      </c>
      <c r="H49" s="223"/>
      <c r="I49" s="224"/>
    </row>
    <row r="50" spans="1:9" ht="28.2" thickBot="1" x14ac:dyDescent="0.3">
      <c r="A50" s="17" t="s">
        <v>291</v>
      </c>
      <c r="B50" s="51" t="s">
        <v>325</v>
      </c>
      <c r="C50" s="45" t="s">
        <v>100</v>
      </c>
      <c r="D50" s="52" t="s">
        <v>38</v>
      </c>
      <c r="E50" s="90">
        <v>8</v>
      </c>
      <c r="F50" s="249">
        <v>209.18</v>
      </c>
      <c r="G50" s="10">
        <f t="shared" si="0"/>
        <v>1673.44</v>
      </c>
      <c r="H50" s="223"/>
      <c r="I50" s="224"/>
    </row>
    <row r="51" spans="1:9" ht="28.2" thickBot="1" x14ac:dyDescent="0.3">
      <c r="A51" s="17" t="s">
        <v>291</v>
      </c>
      <c r="B51" s="51" t="s">
        <v>326</v>
      </c>
      <c r="C51" s="45" t="s">
        <v>102</v>
      </c>
      <c r="D51" s="53" t="s">
        <v>35</v>
      </c>
      <c r="E51" s="90">
        <v>200</v>
      </c>
      <c r="F51" s="249">
        <v>4.24</v>
      </c>
      <c r="G51" s="10">
        <f t="shared" si="0"/>
        <v>848</v>
      </c>
      <c r="H51" s="223"/>
      <c r="I51" s="224"/>
    </row>
    <row r="52" spans="1:9" ht="17.399999999999999" thickBot="1" x14ac:dyDescent="0.3">
      <c r="A52" s="17" t="s">
        <v>291</v>
      </c>
      <c r="B52" s="51" t="s">
        <v>327</v>
      </c>
      <c r="C52" s="45" t="s">
        <v>104</v>
      </c>
      <c r="D52" s="53" t="s">
        <v>35</v>
      </c>
      <c r="E52" s="90">
        <v>12.5</v>
      </c>
      <c r="F52" s="249">
        <v>20.399999999999999</v>
      </c>
      <c r="G52" s="10">
        <f t="shared" si="0"/>
        <v>255</v>
      </c>
      <c r="H52" s="223"/>
      <c r="I52" s="224"/>
    </row>
    <row r="53" spans="1:9" ht="17.399999999999999" thickBot="1" x14ac:dyDescent="0.3">
      <c r="A53" s="17" t="s">
        <v>291</v>
      </c>
      <c r="B53" s="51" t="s">
        <v>328</v>
      </c>
      <c r="C53" s="45" t="s">
        <v>106</v>
      </c>
      <c r="D53" s="53" t="s">
        <v>35</v>
      </c>
      <c r="E53" s="90">
        <v>100</v>
      </c>
      <c r="F53" s="249">
        <v>20.399999999999999</v>
      </c>
      <c r="G53" s="10">
        <f t="shared" si="0"/>
        <v>2040</v>
      </c>
      <c r="H53" s="223"/>
      <c r="I53" s="224"/>
    </row>
    <row r="54" spans="1:9" ht="17.399999999999999" thickBot="1" x14ac:dyDescent="0.3">
      <c r="A54" s="17" t="s">
        <v>291</v>
      </c>
      <c r="B54" s="51" t="s">
        <v>329</v>
      </c>
      <c r="C54" s="33" t="s">
        <v>25</v>
      </c>
      <c r="D54" s="53" t="s">
        <v>35</v>
      </c>
      <c r="E54" s="90">
        <v>128.19999999999999</v>
      </c>
      <c r="F54" s="249">
        <v>0.11</v>
      </c>
      <c r="G54" s="10">
        <f t="shared" si="0"/>
        <v>14.1</v>
      </c>
      <c r="H54" s="223"/>
      <c r="I54" s="224"/>
    </row>
    <row r="55" spans="1:9" ht="14.4" thickBot="1" x14ac:dyDescent="0.3">
      <c r="A55" s="17" t="s">
        <v>291</v>
      </c>
      <c r="B55" s="51" t="s">
        <v>330</v>
      </c>
      <c r="C55" s="45" t="s">
        <v>109</v>
      </c>
      <c r="D55" s="52" t="s">
        <v>41</v>
      </c>
      <c r="E55" s="90">
        <v>50</v>
      </c>
      <c r="F55" s="249">
        <v>4.42</v>
      </c>
      <c r="G55" s="10">
        <f t="shared" si="0"/>
        <v>221</v>
      </c>
      <c r="H55" s="223"/>
      <c r="I55" s="224"/>
    </row>
    <row r="56" spans="1:9" ht="14.4" thickBot="1" x14ac:dyDescent="0.3">
      <c r="A56" s="17" t="s">
        <v>291</v>
      </c>
      <c r="B56" s="51" t="s">
        <v>331</v>
      </c>
      <c r="C56" s="45" t="s">
        <v>111</v>
      </c>
      <c r="D56" s="52" t="s">
        <v>41</v>
      </c>
      <c r="E56" s="90">
        <v>50</v>
      </c>
      <c r="F56" s="249">
        <v>4.42</v>
      </c>
      <c r="G56" s="10">
        <f t="shared" si="0"/>
        <v>221</v>
      </c>
      <c r="H56" s="223"/>
      <c r="I56" s="224"/>
    </row>
    <row r="57" spans="1:9" ht="28.2" thickBot="1" x14ac:dyDescent="0.3">
      <c r="A57" s="35" t="s">
        <v>291</v>
      </c>
      <c r="B57" s="97" t="s">
        <v>332</v>
      </c>
      <c r="C57" s="307" t="s">
        <v>113</v>
      </c>
      <c r="D57" s="231" t="s">
        <v>41</v>
      </c>
      <c r="E57" s="181">
        <v>67</v>
      </c>
      <c r="F57" s="249">
        <v>63.94</v>
      </c>
      <c r="G57" s="38">
        <f>ROUND((E57*F57),2)</f>
        <v>4283.9799999999996</v>
      </c>
      <c r="H57" s="223"/>
      <c r="I57" s="224"/>
    </row>
    <row r="58" spans="1:9" ht="14.4" thickBot="1" x14ac:dyDescent="0.3">
      <c r="A58" s="300" t="s">
        <v>291</v>
      </c>
      <c r="B58" s="311" t="s">
        <v>342</v>
      </c>
      <c r="C58" s="312" t="s">
        <v>654</v>
      </c>
      <c r="D58" s="316" t="s">
        <v>41</v>
      </c>
      <c r="E58" s="305">
        <v>17.100000000000001</v>
      </c>
      <c r="F58" s="249">
        <v>56.59</v>
      </c>
      <c r="G58" s="38">
        <f t="shared" ref="G58:G62" si="4">ROUND((E58*F58),2)</f>
        <v>967.69</v>
      </c>
      <c r="H58" s="223"/>
      <c r="I58" s="224"/>
    </row>
    <row r="59" spans="1:9" ht="17.399999999999999" thickBot="1" x14ac:dyDescent="0.3">
      <c r="A59" s="300" t="s">
        <v>291</v>
      </c>
      <c r="B59" s="311" t="s">
        <v>343</v>
      </c>
      <c r="C59" s="312" t="s">
        <v>118</v>
      </c>
      <c r="D59" s="317" t="s">
        <v>35</v>
      </c>
      <c r="E59" s="305">
        <v>4.5</v>
      </c>
      <c r="F59" s="249">
        <v>20.399999999999999</v>
      </c>
      <c r="G59" s="38">
        <f t="shared" si="4"/>
        <v>91.8</v>
      </c>
      <c r="H59" s="223"/>
      <c r="I59" s="224"/>
    </row>
    <row r="60" spans="1:9" ht="14.4" thickBot="1" x14ac:dyDescent="0.3">
      <c r="A60" s="300" t="s">
        <v>291</v>
      </c>
      <c r="B60" s="311" t="s">
        <v>344</v>
      </c>
      <c r="C60" s="312" t="s">
        <v>120</v>
      </c>
      <c r="D60" s="316" t="s">
        <v>38</v>
      </c>
      <c r="E60" s="305">
        <v>2</v>
      </c>
      <c r="F60" s="249">
        <v>56.25</v>
      </c>
      <c r="G60" s="38">
        <f t="shared" si="4"/>
        <v>112.5</v>
      </c>
      <c r="H60" s="223"/>
      <c r="I60" s="224"/>
    </row>
    <row r="61" spans="1:9" ht="14.4" thickBot="1" x14ac:dyDescent="0.3">
      <c r="A61" s="300" t="s">
        <v>291</v>
      </c>
      <c r="B61" s="311" t="s">
        <v>345</v>
      </c>
      <c r="C61" s="312" t="s">
        <v>124</v>
      </c>
      <c r="D61" s="316" t="s">
        <v>36</v>
      </c>
      <c r="E61" s="305">
        <v>136.80000000000001</v>
      </c>
      <c r="F61" s="249">
        <v>1.1399999999999999</v>
      </c>
      <c r="G61" s="38">
        <f t="shared" si="4"/>
        <v>155.94999999999999</v>
      </c>
      <c r="H61" s="223"/>
      <c r="I61" s="224"/>
    </row>
    <row r="62" spans="1:9" ht="28.2" thickBot="1" x14ac:dyDescent="0.3">
      <c r="A62" s="313" t="s">
        <v>291</v>
      </c>
      <c r="B62" s="314" t="s">
        <v>346</v>
      </c>
      <c r="C62" s="315" t="s">
        <v>126</v>
      </c>
      <c r="D62" s="318" t="s">
        <v>35</v>
      </c>
      <c r="E62" s="310">
        <v>46.17</v>
      </c>
      <c r="F62" s="249">
        <v>16.329999999999998</v>
      </c>
      <c r="G62" s="38">
        <f t="shared" si="4"/>
        <v>753.96</v>
      </c>
      <c r="H62" s="220" t="s">
        <v>90</v>
      </c>
      <c r="I62" s="218">
        <f>ROUND(SUM(G46:G62),2)</f>
        <v>15721.37</v>
      </c>
    </row>
    <row r="63" spans="1:9" ht="30" customHeight="1" thickBot="1" x14ac:dyDescent="0.3">
      <c r="A63" s="244" t="s">
        <v>292</v>
      </c>
      <c r="B63" s="308" t="s">
        <v>295</v>
      </c>
      <c r="C63" s="61" t="s">
        <v>159</v>
      </c>
      <c r="D63" s="309" t="s">
        <v>36</v>
      </c>
      <c r="E63" s="185">
        <v>5058</v>
      </c>
      <c r="F63" s="249">
        <v>10.09</v>
      </c>
      <c r="G63" s="10">
        <f t="shared" si="0"/>
        <v>51035.22</v>
      </c>
      <c r="I63" s="224"/>
    </row>
    <row r="64" spans="1:9" ht="28.2" thickBot="1" x14ac:dyDescent="0.3">
      <c r="A64" s="17" t="s">
        <v>292</v>
      </c>
      <c r="B64" s="32" t="s">
        <v>91</v>
      </c>
      <c r="C64" s="60" t="s">
        <v>286</v>
      </c>
      <c r="D64" s="30" t="s">
        <v>36</v>
      </c>
      <c r="E64" s="185">
        <v>5058</v>
      </c>
      <c r="F64" s="249">
        <v>0.33</v>
      </c>
      <c r="G64" s="10">
        <f t="shared" si="0"/>
        <v>1669.14</v>
      </c>
      <c r="H64" s="243"/>
      <c r="I64" s="224"/>
    </row>
    <row r="65" spans="1:9" ht="28.2" thickBot="1" x14ac:dyDescent="0.3">
      <c r="A65" s="17" t="s">
        <v>292</v>
      </c>
      <c r="B65" s="32" t="s">
        <v>93</v>
      </c>
      <c r="C65" s="60" t="s">
        <v>182</v>
      </c>
      <c r="D65" s="30" t="s">
        <v>41</v>
      </c>
      <c r="E65" s="185">
        <v>900</v>
      </c>
      <c r="F65" s="249">
        <v>0.35</v>
      </c>
      <c r="G65" s="10">
        <f t="shared" si="0"/>
        <v>315</v>
      </c>
      <c r="H65" s="243"/>
      <c r="I65" s="224"/>
    </row>
    <row r="66" spans="1:9" ht="28.2" thickBot="1" x14ac:dyDescent="0.3">
      <c r="A66" s="17" t="s">
        <v>292</v>
      </c>
      <c r="B66" s="32" t="s">
        <v>95</v>
      </c>
      <c r="C66" s="60" t="s">
        <v>185</v>
      </c>
      <c r="D66" s="44" t="s">
        <v>41</v>
      </c>
      <c r="E66" s="90">
        <v>700</v>
      </c>
      <c r="F66" s="249">
        <v>2.29</v>
      </c>
      <c r="G66" s="10">
        <f t="shared" si="0"/>
        <v>1603</v>
      </c>
      <c r="H66" s="243"/>
      <c r="I66" s="224"/>
    </row>
    <row r="67" spans="1:9" ht="28.2" thickBot="1" x14ac:dyDescent="0.3">
      <c r="A67" s="17" t="s">
        <v>292</v>
      </c>
      <c r="B67" s="32" t="s">
        <v>97</v>
      </c>
      <c r="C67" s="56" t="s">
        <v>160</v>
      </c>
      <c r="D67" s="30" t="s">
        <v>36</v>
      </c>
      <c r="E67" s="186">
        <v>5058</v>
      </c>
      <c r="F67" s="249">
        <v>0.23</v>
      </c>
      <c r="G67" s="10">
        <f t="shared" si="0"/>
        <v>1163.3399999999999</v>
      </c>
      <c r="H67" s="243"/>
      <c r="I67" s="224"/>
    </row>
    <row r="68" spans="1:9" ht="30" customHeight="1" thickBot="1" x14ac:dyDescent="0.3">
      <c r="A68" s="244" t="s">
        <v>293</v>
      </c>
      <c r="B68" s="32" t="s">
        <v>99</v>
      </c>
      <c r="C68" s="61" t="s">
        <v>142</v>
      </c>
      <c r="D68" s="245" t="s">
        <v>35</v>
      </c>
      <c r="E68" s="185">
        <v>578.20000000000005</v>
      </c>
      <c r="F68" s="249">
        <v>19.809999999999999</v>
      </c>
      <c r="G68" s="246">
        <f t="shared" ref="G68:G137" si="5">ROUND((E68*F68),2)</f>
        <v>11454.14</v>
      </c>
      <c r="H68" s="348" t="s">
        <v>130</v>
      </c>
      <c r="I68" s="224"/>
    </row>
    <row r="69" spans="1:9" ht="28.2" thickBot="1" x14ac:dyDescent="0.3">
      <c r="A69" s="17" t="s">
        <v>293</v>
      </c>
      <c r="B69" s="32" t="s">
        <v>296</v>
      </c>
      <c r="C69" s="60" t="s">
        <v>144</v>
      </c>
      <c r="D69" s="30" t="s">
        <v>36</v>
      </c>
      <c r="E69" s="185">
        <v>590</v>
      </c>
      <c r="F69" s="249">
        <v>13.61</v>
      </c>
      <c r="G69" s="10">
        <f t="shared" si="5"/>
        <v>8029.9</v>
      </c>
      <c r="H69" s="349"/>
      <c r="I69" s="224"/>
    </row>
    <row r="70" spans="1:9" ht="28.2" thickBot="1" x14ac:dyDescent="0.3">
      <c r="A70" s="17" t="s">
        <v>293</v>
      </c>
      <c r="B70" s="32" t="s">
        <v>101</v>
      </c>
      <c r="C70" s="60" t="s">
        <v>136</v>
      </c>
      <c r="D70" s="30" t="s">
        <v>36</v>
      </c>
      <c r="E70" s="185">
        <v>590</v>
      </c>
      <c r="F70" s="249">
        <v>6.19</v>
      </c>
      <c r="G70" s="10">
        <f t="shared" si="5"/>
        <v>3652.1</v>
      </c>
      <c r="H70" s="349"/>
      <c r="I70" s="224"/>
    </row>
    <row r="71" spans="1:9" ht="28.2" thickBot="1" x14ac:dyDescent="0.3">
      <c r="A71" s="17" t="s">
        <v>293</v>
      </c>
      <c r="B71" s="32" t="s">
        <v>103</v>
      </c>
      <c r="C71" s="56" t="s">
        <v>147</v>
      </c>
      <c r="D71" s="30" t="s">
        <v>36</v>
      </c>
      <c r="E71" s="186">
        <v>590</v>
      </c>
      <c r="F71" s="249">
        <v>34.86</v>
      </c>
      <c r="G71" s="10">
        <f t="shared" si="5"/>
        <v>20567.400000000001</v>
      </c>
      <c r="H71" s="349"/>
      <c r="I71" s="224"/>
    </row>
    <row r="72" spans="1:9" ht="28.2" thickBot="1" x14ac:dyDescent="0.3">
      <c r="A72" s="17" t="s">
        <v>294</v>
      </c>
      <c r="B72" s="32" t="s">
        <v>105</v>
      </c>
      <c r="C72" s="61" t="s">
        <v>156</v>
      </c>
      <c r="D72" s="34" t="s">
        <v>35</v>
      </c>
      <c r="E72" s="185">
        <v>5444.7999999999993</v>
      </c>
      <c r="F72" s="249">
        <v>16.32</v>
      </c>
      <c r="G72" s="10">
        <f t="shared" si="5"/>
        <v>88859.14</v>
      </c>
      <c r="H72" s="349"/>
      <c r="I72" s="224"/>
    </row>
    <row r="73" spans="1:9" ht="30" customHeight="1" thickBot="1" x14ac:dyDescent="0.3">
      <c r="A73" s="17" t="s">
        <v>294</v>
      </c>
      <c r="B73" s="32" t="s">
        <v>107</v>
      </c>
      <c r="C73" s="60" t="s">
        <v>132</v>
      </c>
      <c r="D73" s="30" t="s">
        <v>36</v>
      </c>
      <c r="E73" s="185">
        <v>7316.56</v>
      </c>
      <c r="F73" s="249">
        <v>10.37</v>
      </c>
      <c r="G73" s="10">
        <f t="shared" si="5"/>
        <v>75872.73</v>
      </c>
      <c r="H73" s="349"/>
      <c r="I73" s="224"/>
    </row>
    <row r="74" spans="1:9" ht="28.2" thickBot="1" x14ac:dyDescent="0.3">
      <c r="A74" s="17" t="s">
        <v>294</v>
      </c>
      <c r="B74" s="32" t="s">
        <v>108</v>
      </c>
      <c r="C74" s="60" t="s">
        <v>157</v>
      </c>
      <c r="D74" s="30" t="s">
        <v>36</v>
      </c>
      <c r="E74" s="185">
        <v>6736.65</v>
      </c>
      <c r="F74" s="249">
        <v>15.43</v>
      </c>
      <c r="G74" s="10">
        <f t="shared" si="5"/>
        <v>103946.51</v>
      </c>
      <c r="H74" s="349"/>
      <c r="I74" s="224"/>
    </row>
    <row r="75" spans="1:9" ht="28.2" thickBot="1" x14ac:dyDescent="0.3">
      <c r="A75" s="17" t="s">
        <v>294</v>
      </c>
      <c r="B75" s="32" t="s">
        <v>110</v>
      </c>
      <c r="C75" s="336" t="s">
        <v>286</v>
      </c>
      <c r="D75" s="62" t="s">
        <v>36</v>
      </c>
      <c r="E75" s="185">
        <v>6707.65</v>
      </c>
      <c r="F75" s="249">
        <v>0.27</v>
      </c>
      <c r="G75" s="10">
        <f t="shared" si="5"/>
        <v>1811.07</v>
      </c>
      <c r="H75" s="349"/>
      <c r="I75" s="224"/>
    </row>
    <row r="76" spans="1:9" ht="28.2" thickBot="1" x14ac:dyDescent="0.3">
      <c r="A76" s="17" t="s">
        <v>294</v>
      </c>
      <c r="B76" s="32" t="s">
        <v>112</v>
      </c>
      <c r="C76" s="60" t="s">
        <v>158</v>
      </c>
      <c r="D76" s="30" t="s">
        <v>36</v>
      </c>
      <c r="E76" s="185">
        <v>6688.32</v>
      </c>
      <c r="F76" s="249">
        <v>14.85</v>
      </c>
      <c r="G76" s="10">
        <f t="shared" si="5"/>
        <v>99321.55</v>
      </c>
      <c r="H76" s="349"/>
      <c r="I76" s="224"/>
    </row>
    <row r="77" spans="1:9" ht="28.2" thickBot="1" x14ac:dyDescent="0.3">
      <c r="A77" s="17" t="s">
        <v>294</v>
      </c>
      <c r="B77" s="32" t="s">
        <v>297</v>
      </c>
      <c r="C77" s="336" t="s">
        <v>660</v>
      </c>
      <c r="D77" s="30" t="s">
        <v>36</v>
      </c>
      <c r="E77" s="185">
        <v>6668.99</v>
      </c>
      <c r="F77" s="249">
        <v>0.21</v>
      </c>
      <c r="G77" s="10">
        <f t="shared" si="5"/>
        <v>1400.49</v>
      </c>
      <c r="H77" s="349"/>
      <c r="I77" s="224"/>
    </row>
    <row r="78" spans="1:9" ht="30" customHeight="1" thickBot="1" x14ac:dyDescent="0.3">
      <c r="A78" s="17" t="s">
        <v>294</v>
      </c>
      <c r="B78" s="32" t="s">
        <v>298</v>
      </c>
      <c r="C78" s="60" t="s">
        <v>159</v>
      </c>
      <c r="D78" s="30" t="s">
        <v>36</v>
      </c>
      <c r="E78" s="185">
        <v>6659.33</v>
      </c>
      <c r="F78" s="249">
        <v>10.09</v>
      </c>
      <c r="G78" s="10">
        <f t="shared" si="5"/>
        <v>67192.639999999999</v>
      </c>
      <c r="H78" s="349"/>
      <c r="I78" s="224"/>
    </row>
    <row r="79" spans="1:9" ht="28.2" thickBot="1" x14ac:dyDescent="0.3">
      <c r="A79" s="17" t="s">
        <v>294</v>
      </c>
      <c r="B79" s="32" t="s">
        <v>299</v>
      </c>
      <c r="C79" s="56" t="s">
        <v>160</v>
      </c>
      <c r="D79" s="30" t="s">
        <v>36</v>
      </c>
      <c r="E79" s="186">
        <v>6640</v>
      </c>
      <c r="F79" s="249">
        <v>0.23</v>
      </c>
      <c r="G79" s="10">
        <f t="shared" si="5"/>
        <v>1527.2</v>
      </c>
      <c r="H79" s="349"/>
      <c r="I79" s="224"/>
    </row>
    <row r="80" spans="1:9" ht="28.2" thickBot="1" x14ac:dyDescent="0.3">
      <c r="A80" s="63" t="s">
        <v>294</v>
      </c>
      <c r="B80" s="64" t="s">
        <v>114</v>
      </c>
      <c r="C80" s="65" t="s">
        <v>161</v>
      </c>
      <c r="D80" s="66" t="s">
        <v>35</v>
      </c>
      <c r="E80" s="184">
        <v>2720.0000000000045</v>
      </c>
      <c r="F80" s="249">
        <v>15.75</v>
      </c>
      <c r="G80" s="58">
        <f t="shared" si="5"/>
        <v>42840</v>
      </c>
      <c r="H80" s="349"/>
      <c r="I80" s="224"/>
    </row>
    <row r="81" spans="1:9" ht="28.2" thickBot="1" x14ac:dyDescent="0.3">
      <c r="A81" s="17" t="s">
        <v>162</v>
      </c>
      <c r="B81" s="32" t="s">
        <v>139</v>
      </c>
      <c r="C81" s="61" t="s">
        <v>164</v>
      </c>
      <c r="D81" s="34" t="s">
        <v>35</v>
      </c>
      <c r="E81" s="185">
        <v>578.20000000000005</v>
      </c>
      <c r="F81" s="249">
        <v>0</v>
      </c>
      <c r="G81" s="10">
        <f t="shared" si="5"/>
        <v>0</v>
      </c>
      <c r="H81" s="349"/>
      <c r="I81" s="224"/>
    </row>
    <row r="82" spans="1:9" ht="28.2" thickBot="1" x14ac:dyDescent="0.3">
      <c r="A82" s="17" t="s">
        <v>162</v>
      </c>
      <c r="B82" s="32" t="s">
        <v>141</v>
      </c>
      <c r="C82" s="60" t="s">
        <v>144</v>
      </c>
      <c r="D82" s="30" t="s">
        <v>36</v>
      </c>
      <c r="E82" s="185">
        <v>590</v>
      </c>
      <c r="F82" s="249">
        <v>0</v>
      </c>
      <c r="G82" s="10">
        <f t="shared" si="5"/>
        <v>0</v>
      </c>
      <c r="H82" s="349"/>
      <c r="I82" s="224"/>
    </row>
    <row r="83" spans="1:9" ht="30" customHeight="1" thickBot="1" x14ac:dyDescent="0.3">
      <c r="A83" s="17" t="s">
        <v>162</v>
      </c>
      <c r="B83" s="32" t="s">
        <v>143</v>
      </c>
      <c r="C83" s="60" t="s">
        <v>136</v>
      </c>
      <c r="D83" s="30" t="s">
        <v>36</v>
      </c>
      <c r="E83" s="185">
        <v>590</v>
      </c>
      <c r="F83" s="249">
        <v>0</v>
      </c>
      <c r="G83" s="10">
        <f t="shared" si="5"/>
        <v>0</v>
      </c>
      <c r="H83" s="349"/>
      <c r="I83" s="224"/>
    </row>
    <row r="84" spans="1:9" ht="28.2" thickBot="1" x14ac:dyDescent="0.3">
      <c r="A84" s="17" t="s">
        <v>162</v>
      </c>
      <c r="B84" s="32" t="s">
        <v>145</v>
      </c>
      <c r="C84" s="56" t="s">
        <v>147</v>
      </c>
      <c r="D84" s="30" t="s">
        <v>36</v>
      </c>
      <c r="E84" s="185">
        <v>590</v>
      </c>
      <c r="F84" s="249">
        <v>0</v>
      </c>
      <c r="G84" s="10">
        <f t="shared" si="5"/>
        <v>0</v>
      </c>
      <c r="H84" s="349"/>
      <c r="I84" s="224"/>
    </row>
    <row r="85" spans="1:9" ht="30" customHeight="1" thickBot="1" x14ac:dyDescent="0.3">
      <c r="A85" s="17" t="s">
        <v>166</v>
      </c>
      <c r="B85" s="32" t="s">
        <v>146</v>
      </c>
      <c r="C85" s="61" t="s">
        <v>167</v>
      </c>
      <c r="D85" s="34" t="s">
        <v>35</v>
      </c>
      <c r="E85" s="185">
        <v>4780.8</v>
      </c>
      <c r="F85" s="249">
        <v>0</v>
      </c>
      <c r="G85" s="10">
        <f t="shared" si="5"/>
        <v>0</v>
      </c>
      <c r="H85" s="349"/>
      <c r="I85" s="224"/>
    </row>
    <row r="86" spans="1:9" ht="30" customHeight="1" thickBot="1" x14ac:dyDescent="0.3">
      <c r="A86" s="17" t="s">
        <v>166</v>
      </c>
      <c r="B86" s="32" t="s">
        <v>148</v>
      </c>
      <c r="C86" s="60" t="s">
        <v>168</v>
      </c>
      <c r="D86" s="30" t="s">
        <v>36</v>
      </c>
      <c r="E86" s="185">
        <v>7393.88</v>
      </c>
      <c r="F86" s="249">
        <v>0</v>
      </c>
      <c r="G86" s="10">
        <f t="shared" si="5"/>
        <v>0</v>
      </c>
      <c r="H86" s="349"/>
      <c r="I86" s="224"/>
    </row>
    <row r="87" spans="1:9" ht="30" customHeight="1" thickBot="1" x14ac:dyDescent="0.3">
      <c r="A87" s="17" t="s">
        <v>166</v>
      </c>
      <c r="B87" s="32" t="s">
        <v>150</v>
      </c>
      <c r="C87" s="60" t="s">
        <v>157</v>
      </c>
      <c r="D87" s="30" t="s">
        <v>36</v>
      </c>
      <c r="E87" s="185">
        <v>6736.65</v>
      </c>
      <c r="F87" s="249">
        <v>0</v>
      </c>
      <c r="G87" s="10">
        <f t="shared" si="5"/>
        <v>0</v>
      </c>
      <c r="H87" s="349"/>
      <c r="I87" s="224"/>
    </row>
    <row r="88" spans="1:9" ht="30" customHeight="1" thickBot="1" x14ac:dyDescent="0.3">
      <c r="A88" s="17" t="s">
        <v>166</v>
      </c>
      <c r="B88" s="32" t="s">
        <v>151</v>
      </c>
      <c r="C88" s="336" t="s">
        <v>286</v>
      </c>
      <c r="D88" s="62" t="s">
        <v>36</v>
      </c>
      <c r="E88" s="185">
        <v>6707.65</v>
      </c>
      <c r="F88" s="249">
        <v>0</v>
      </c>
      <c r="G88" s="10">
        <f t="shared" si="5"/>
        <v>0</v>
      </c>
      <c r="H88" s="349"/>
      <c r="I88" s="224"/>
    </row>
    <row r="89" spans="1:9" ht="30" customHeight="1" thickBot="1" x14ac:dyDescent="0.3">
      <c r="A89" s="17" t="s">
        <v>166</v>
      </c>
      <c r="B89" s="32" t="s">
        <v>152</v>
      </c>
      <c r="C89" s="60" t="s">
        <v>158</v>
      </c>
      <c r="D89" s="30" t="s">
        <v>36</v>
      </c>
      <c r="E89" s="185">
        <v>6688.32</v>
      </c>
      <c r="F89" s="249">
        <v>0</v>
      </c>
      <c r="G89" s="10">
        <f t="shared" si="5"/>
        <v>0</v>
      </c>
      <c r="H89" s="349"/>
      <c r="I89" s="224"/>
    </row>
    <row r="90" spans="1:9" ht="30" customHeight="1" thickBot="1" x14ac:dyDescent="0.3">
      <c r="A90" s="17" t="s">
        <v>166</v>
      </c>
      <c r="B90" s="32" t="s">
        <v>154</v>
      </c>
      <c r="C90" s="336" t="s">
        <v>660</v>
      </c>
      <c r="D90" s="30" t="s">
        <v>36</v>
      </c>
      <c r="E90" s="185">
        <v>6668.99</v>
      </c>
      <c r="F90" s="249">
        <v>0</v>
      </c>
      <c r="G90" s="10">
        <f t="shared" si="5"/>
        <v>0</v>
      </c>
      <c r="H90" s="349"/>
      <c r="I90" s="224"/>
    </row>
    <row r="91" spans="1:9" ht="30" customHeight="1" thickBot="1" x14ac:dyDescent="0.3">
      <c r="A91" s="17" t="s">
        <v>166</v>
      </c>
      <c r="B91" s="32" t="s">
        <v>155</v>
      </c>
      <c r="C91" s="60" t="s">
        <v>159</v>
      </c>
      <c r="D91" s="30" t="s">
        <v>36</v>
      </c>
      <c r="E91" s="185">
        <v>6659.33</v>
      </c>
      <c r="F91" s="249">
        <v>0</v>
      </c>
      <c r="G91" s="10">
        <f t="shared" si="5"/>
        <v>0</v>
      </c>
      <c r="H91" s="349"/>
      <c r="I91" s="224"/>
    </row>
    <row r="92" spans="1:9" ht="30.75" customHeight="1" thickBot="1" x14ac:dyDescent="0.3">
      <c r="A92" s="17" t="s">
        <v>166</v>
      </c>
      <c r="B92" s="32" t="s">
        <v>319</v>
      </c>
      <c r="C92" s="56" t="s">
        <v>160</v>
      </c>
      <c r="D92" s="30" t="s">
        <v>36</v>
      </c>
      <c r="E92" s="185">
        <v>6640</v>
      </c>
      <c r="F92" s="249">
        <v>0</v>
      </c>
      <c r="G92" s="10">
        <f t="shared" si="5"/>
        <v>0</v>
      </c>
      <c r="H92" s="350"/>
      <c r="I92" s="224"/>
    </row>
    <row r="93" spans="1:9" ht="28.2" thickBot="1" x14ac:dyDescent="0.3">
      <c r="A93" s="54" t="s">
        <v>166</v>
      </c>
      <c r="B93" s="64" t="s">
        <v>320</v>
      </c>
      <c r="C93" s="65" t="s">
        <v>161</v>
      </c>
      <c r="D93" s="57" t="s">
        <v>35</v>
      </c>
      <c r="E93" s="184">
        <v>2720.0000000000045</v>
      </c>
      <c r="F93" s="249">
        <v>0</v>
      </c>
      <c r="G93" s="58">
        <f t="shared" si="5"/>
        <v>0</v>
      </c>
      <c r="H93" s="220" t="s">
        <v>335</v>
      </c>
      <c r="I93" s="218">
        <f>ROUND(SUM(G63:G93),2)</f>
        <v>582260.56999999995</v>
      </c>
    </row>
    <row r="94" spans="1:9" ht="28.2" thickBot="1" x14ac:dyDescent="0.3">
      <c r="A94" s="17" t="s">
        <v>301</v>
      </c>
      <c r="B94" s="32" t="s">
        <v>170</v>
      </c>
      <c r="C94" s="60" t="s">
        <v>180</v>
      </c>
      <c r="D94" s="44" t="s">
        <v>41</v>
      </c>
      <c r="E94" s="90">
        <v>340</v>
      </c>
      <c r="F94" s="249">
        <v>60.59</v>
      </c>
      <c r="G94" s="10">
        <f t="shared" si="5"/>
        <v>20600.599999999999</v>
      </c>
      <c r="H94" s="225"/>
      <c r="I94" s="8"/>
    </row>
    <row r="95" spans="1:9" ht="28.2" thickBot="1" x14ac:dyDescent="0.3">
      <c r="A95" s="17" t="s">
        <v>301</v>
      </c>
      <c r="B95" s="32" t="s">
        <v>171</v>
      </c>
      <c r="C95" s="60" t="s">
        <v>181</v>
      </c>
      <c r="D95" s="44" t="s">
        <v>41</v>
      </c>
      <c r="E95" s="90">
        <v>160</v>
      </c>
      <c r="F95" s="249">
        <v>38.94</v>
      </c>
      <c r="G95" s="10">
        <f t="shared" si="5"/>
        <v>6230.4</v>
      </c>
      <c r="H95" s="225"/>
      <c r="I95" s="8"/>
    </row>
    <row r="96" spans="1:9" ht="28.2" thickBot="1" x14ac:dyDescent="0.3">
      <c r="A96" s="17" t="s">
        <v>301</v>
      </c>
      <c r="B96" s="32" t="s">
        <v>172</v>
      </c>
      <c r="C96" s="60" t="s">
        <v>182</v>
      </c>
      <c r="D96" s="44" t="s">
        <v>41</v>
      </c>
      <c r="E96" s="90">
        <v>390</v>
      </c>
      <c r="F96" s="249">
        <v>0.35</v>
      </c>
      <c r="G96" s="10">
        <f t="shared" si="5"/>
        <v>136.5</v>
      </c>
      <c r="H96" s="223"/>
      <c r="I96" s="224"/>
    </row>
    <row r="97" spans="1:9" ht="28.2" thickBot="1" x14ac:dyDescent="0.3">
      <c r="A97" s="17" t="s">
        <v>301</v>
      </c>
      <c r="B97" s="32" t="s">
        <v>312</v>
      </c>
      <c r="C97" s="60" t="s">
        <v>183</v>
      </c>
      <c r="D97" s="44" t="s">
        <v>41</v>
      </c>
      <c r="E97" s="90">
        <v>390</v>
      </c>
      <c r="F97" s="249">
        <v>0.47</v>
      </c>
      <c r="G97" s="10">
        <f t="shared" si="5"/>
        <v>183.3</v>
      </c>
      <c r="H97" s="223"/>
      <c r="I97" s="224"/>
    </row>
    <row r="98" spans="1:9" ht="28.2" thickBot="1" x14ac:dyDescent="0.3">
      <c r="A98" s="17" t="s">
        <v>301</v>
      </c>
      <c r="B98" s="32" t="s">
        <v>313</v>
      </c>
      <c r="C98" s="60" t="s">
        <v>184</v>
      </c>
      <c r="D98" s="44" t="s">
        <v>41</v>
      </c>
      <c r="E98" s="90">
        <v>390</v>
      </c>
      <c r="F98" s="249">
        <v>0.52</v>
      </c>
      <c r="G98" s="10">
        <f t="shared" si="5"/>
        <v>202.8</v>
      </c>
      <c r="H98" s="223"/>
      <c r="I98" s="224"/>
    </row>
    <row r="99" spans="1:9" ht="28.2" thickBot="1" x14ac:dyDescent="0.3">
      <c r="A99" s="17" t="s">
        <v>301</v>
      </c>
      <c r="B99" s="32" t="s">
        <v>314</v>
      </c>
      <c r="C99" s="60" t="s">
        <v>185</v>
      </c>
      <c r="D99" s="44" t="s">
        <v>41</v>
      </c>
      <c r="E99" s="90">
        <v>500</v>
      </c>
      <c r="F99" s="249">
        <v>2.29</v>
      </c>
      <c r="G99" s="10">
        <f t="shared" si="5"/>
        <v>1145</v>
      </c>
      <c r="H99" s="223"/>
      <c r="I99" s="224"/>
    </row>
    <row r="100" spans="1:9" ht="28.2" thickBot="1" x14ac:dyDescent="0.3">
      <c r="A100" s="17" t="s">
        <v>301</v>
      </c>
      <c r="B100" s="32" t="s">
        <v>315</v>
      </c>
      <c r="C100" s="60" t="s">
        <v>186</v>
      </c>
      <c r="D100" s="44" t="s">
        <v>41</v>
      </c>
      <c r="E100" s="90">
        <v>500</v>
      </c>
      <c r="F100" s="249">
        <v>0.52</v>
      </c>
      <c r="G100" s="10">
        <f t="shared" si="5"/>
        <v>260</v>
      </c>
      <c r="H100" s="223"/>
      <c r="I100" s="224"/>
    </row>
    <row r="101" spans="1:9" ht="28.2" thickBot="1" x14ac:dyDescent="0.3">
      <c r="A101" s="17" t="s">
        <v>301</v>
      </c>
      <c r="B101" s="32" t="s">
        <v>316</v>
      </c>
      <c r="C101" s="60" t="s">
        <v>187</v>
      </c>
      <c r="D101" s="30" t="s">
        <v>36</v>
      </c>
      <c r="E101" s="90">
        <v>1630</v>
      </c>
      <c r="F101" s="249">
        <v>4.1900000000000004</v>
      </c>
      <c r="G101" s="10">
        <f t="shared" si="5"/>
        <v>6829.7</v>
      </c>
      <c r="H101" s="223"/>
      <c r="I101" s="224"/>
    </row>
    <row r="102" spans="1:9" ht="28.2" thickBot="1" x14ac:dyDescent="0.3">
      <c r="A102" s="17" t="s">
        <v>301</v>
      </c>
      <c r="B102" s="32" t="s">
        <v>317</v>
      </c>
      <c r="C102" s="60" t="s">
        <v>188</v>
      </c>
      <c r="D102" s="30" t="s">
        <v>36</v>
      </c>
      <c r="E102" s="90">
        <v>1630</v>
      </c>
      <c r="F102" s="249">
        <v>2.0299999999999998</v>
      </c>
      <c r="G102" s="10">
        <f t="shared" si="5"/>
        <v>3308.9</v>
      </c>
      <c r="H102" s="223"/>
      <c r="I102" s="224"/>
    </row>
    <row r="103" spans="1:9" ht="28.2" thickBot="1" x14ac:dyDescent="0.3">
      <c r="A103" s="54" t="s">
        <v>301</v>
      </c>
      <c r="B103" s="67" t="s">
        <v>318</v>
      </c>
      <c r="C103" s="56" t="s">
        <v>189</v>
      </c>
      <c r="D103" s="68" t="s">
        <v>36</v>
      </c>
      <c r="E103" s="184">
        <v>60</v>
      </c>
      <c r="F103" s="249">
        <v>3.71</v>
      </c>
      <c r="G103" s="58">
        <f t="shared" si="5"/>
        <v>222.6</v>
      </c>
      <c r="H103" s="220" t="s">
        <v>174</v>
      </c>
      <c r="I103" s="218">
        <f>ROUND(SUM(G94:G103),2)</f>
        <v>39119.800000000003</v>
      </c>
    </row>
    <row r="104" spans="1:9" ht="42" thickBot="1" x14ac:dyDescent="0.3">
      <c r="A104" s="16" t="s">
        <v>302</v>
      </c>
      <c r="B104" s="31" t="s">
        <v>175</v>
      </c>
      <c r="C104" s="59" t="s">
        <v>192</v>
      </c>
      <c r="D104" s="43" t="s">
        <v>41</v>
      </c>
      <c r="E104" s="89">
        <v>630</v>
      </c>
      <c r="F104" s="249">
        <v>34.24</v>
      </c>
      <c r="G104" s="9">
        <f t="shared" si="5"/>
        <v>21571.200000000001</v>
      </c>
      <c r="H104" s="223"/>
      <c r="I104" s="224"/>
    </row>
    <row r="105" spans="1:9" ht="42" thickBot="1" x14ac:dyDescent="0.3">
      <c r="A105" s="17" t="s">
        <v>302</v>
      </c>
      <c r="B105" s="32" t="s">
        <v>311</v>
      </c>
      <c r="C105" s="60" t="s">
        <v>194</v>
      </c>
      <c r="D105" s="44" t="s">
        <v>41</v>
      </c>
      <c r="E105" s="90">
        <v>48</v>
      </c>
      <c r="F105" s="249">
        <v>72.709999999999994</v>
      </c>
      <c r="G105" s="10">
        <f t="shared" si="5"/>
        <v>3490.08</v>
      </c>
      <c r="H105" s="223"/>
      <c r="I105" s="224"/>
    </row>
    <row r="106" spans="1:9" ht="71.25" customHeight="1" thickBot="1" x14ac:dyDescent="0.3">
      <c r="A106" s="300" t="s">
        <v>302</v>
      </c>
      <c r="B106" s="301" t="s">
        <v>177</v>
      </c>
      <c r="C106" s="299" t="s">
        <v>646</v>
      </c>
      <c r="D106" s="357" t="s">
        <v>41</v>
      </c>
      <c r="E106" s="359">
        <v>340</v>
      </c>
      <c r="F106" s="249">
        <v>113.15</v>
      </c>
      <c r="G106" s="10">
        <f t="shared" si="5"/>
        <v>38471</v>
      </c>
      <c r="H106" s="363" t="s">
        <v>650</v>
      </c>
      <c r="I106" s="224"/>
    </row>
    <row r="107" spans="1:9" ht="42" thickBot="1" x14ac:dyDescent="0.3">
      <c r="A107" s="300" t="s">
        <v>302</v>
      </c>
      <c r="B107" s="301" t="s">
        <v>644</v>
      </c>
      <c r="C107" s="299" t="s">
        <v>647</v>
      </c>
      <c r="D107" s="358"/>
      <c r="E107" s="360"/>
      <c r="F107" s="249">
        <v>0</v>
      </c>
      <c r="G107" s="10">
        <f>ROUND((E106*F107),2)</f>
        <v>0</v>
      </c>
      <c r="H107" s="364"/>
    </row>
    <row r="108" spans="1:9" ht="42" thickBot="1" x14ac:dyDescent="0.3">
      <c r="A108" s="300" t="s">
        <v>302</v>
      </c>
      <c r="B108" s="301" t="s">
        <v>179</v>
      </c>
      <c r="C108" s="299" t="s">
        <v>648</v>
      </c>
      <c r="D108" s="357" t="s">
        <v>41</v>
      </c>
      <c r="E108" s="359">
        <v>24</v>
      </c>
      <c r="F108" s="249">
        <v>151.37</v>
      </c>
      <c r="G108" s="10">
        <f t="shared" si="5"/>
        <v>3632.88</v>
      </c>
      <c r="H108" s="303" t="s">
        <v>651</v>
      </c>
    </row>
    <row r="109" spans="1:9" ht="42" thickBot="1" x14ac:dyDescent="0.3">
      <c r="A109" s="300" t="s">
        <v>302</v>
      </c>
      <c r="B109" s="301" t="s">
        <v>645</v>
      </c>
      <c r="C109" s="299" t="s">
        <v>649</v>
      </c>
      <c r="D109" s="361"/>
      <c r="E109" s="362"/>
      <c r="F109" s="249">
        <v>0</v>
      </c>
      <c r="G109" s="10">
        <f>ROUND((E108*F109),2)</f>
        <v>0</v>
      </c>
      <c r="H109" s="220" t="s">
        <v>190</v>
      </c>
      <c r="I109" s="218">
        <f>ROUND(SUM(G104:G109),2)</f>
        <v>67165.16</v>
      </c>
    </row>
    <row r="110" spans="1:9" ht="42" thickBot="1" x14ac:dyDescent="0.3">
      <c r="A110" s="16" t="s">
        <v>303</v>
      </c>
      <c r="B110" s="31" t="s">
        <v>191</v>
      </c>
      <c r="C110" s="21" t="s">
        <v>205</v>
      </c>
      <c r="D110" s="43" t="s">
        <v>41</v>
      </c>
      <c r="E110" s="89">
        <v>1780</v>
      </c>
      <c r="F110" s="249">
        <v>27.59</v>
      </c>
      <c r="G110" s="9">
        <f t="shared" si="5"/>
        <v>49110.2</v>
      </c>
      <c r="H110" s="223"/>
      <c r="I110" s="224"/>
    </row>
    <row r="111" spans="1:9" ht="55.8" thickBot="1" x14ac:dyDescent="0.3">
      <c r="A111" s="17" t="s">
        <v>303</v>
      </c>
      <c r="B111" s="32" t="s">
        <v>193</v>
      </c>
      <c r="C111" s="22" t="s">
        <v>207</v>
      </c>
      <c r="D111" s="44" t="s">
        <v>41</v>
      </c>
      <c r="E111" s="90">
        <v>190</v>
      </c>
      <c r="F111" s="249">
        <v>43.18</v>
      </c>
      <c r="G111" s="10">
        <f t="shared" si="5"/>
        <v>8204.2000000000007</v>
      </c>
      <c r="H111" s="223"/>
      <c r="I111" s="224"/>
    </row>
    <row r="112" spans="1:9" ht="32.4" thickBot="1" x14ac:dyDescent="0.3">
      <c r="A112" s="17" t="s">
        <v>303</v>
      </c>
      <c r="B112" s="32" t="s">
        <v>195</v>
      </c>
      <c r="C112" s="121" t="s">
        <v>357</v>
      </c>
      <c r="D112" s="44" t="s">
        <v>38</v>
      </c>
      <c r="E112" s="90">
        <v>2</v>
      </c>
      <c r="F112" s="249">
        <v>5555.55</v>
      </c>
      <c r="G112" s="10">
        <f t="shared" si="5"/>
        <v>11111.1</v>
      </c>
      <c r="H112" s="223"/>
      <c r="I112" s="224"/>
    </row>
    <row r="113" spans="1:9" ht="14.4" thickBot="1" x14ac:dyDescent="0.3">
      <c r="A113" s="17" t="s">
        <v>303</v>
      </c>
      <c r="B113" s="32" t="s">
        <v>196</v>
      </c>
      <c r="C113" s="60" t="s">
        <v>216</v>
      </c>
      <c r="D113" s="44" t="s">
        <v>38</v>
      </c>
      <c r="E113" s="90">
        <v>12</v>
      </c>
      <c r="F113" s="249">
        <v>1232.78</v>
      </c>
      <c r="G113" s="10">
        <f t="shared" si="5"/>
        <v>14793.36</v>
      </c>
      <c r="H113" s="223"/>
      <c r="I113" s="224"/>
    </row>
    <row r="114" spans="1:9" ht="28.2" thickBot="1" x14ac:dyDescent="0.3">
      <c r="A114" s="54" t="s">
        <v>303</v>
      </c>
      <c r="B114" s="67" t="s">
        <v>197</v>
      </c>
      <c r="C114" s="56" t="s">
        <v>219</v>
      </c>
      <c r="D114" s="68" t="s">
        <v>36</v>
      </c>
      <c r="E114" s="184">
        <v>55</v>
      </c>
      <c r="F114" s="249">
        <v>85.37</v>
      </c>
      <c r="G114" s="58">
        <f t="shared" si="5"/>
        <v>4695.3500000000004</v>
      </c>
      <c r="H114" s="220" t="s">
        <v>203</v>
      </c>
      <c r="I114" s="218">
        <f>ROUND(SUM(G110:G114),2)</f>
        <v>87914.21</v>
      </c>
    </row>
    <row r="115" spans="1:9" ht="28.2" thickBot="1" x14ac:dyDescent="0.3">
      <c r="A115" s="16" t="s">
        <v>304</v>
      </c>
      <c r="B115" s="31" t="s">
        <v>204</v>
      </c>
      <c r="C115" s="59" t="s">
        <v>222</v>
      </c>
      <c r="D115" s="43" t="s">
        <v>38</v>
      </c>
      <c r="E115" s="89">
        <v>990</v>
      </c>
      <c r="F115" s="249">
        <v>23.9</v>
      </c>
      <c r="G115" s="9">
        <f t="shared" si="5"/>
        <v>23661</v>
      </c>
      <c r="H115" s="225"/>
      <c r="I115" s="8"/>
    </row>
    <row r="116" spans="1:9" ht="28.2" thickBot="1" x14ac:dyDescent="0.3">
      <c r="A116" s="17" t="s">
        <v>304</v>
      </c>
      <c r="B116" s="32" t="s">
        <v>206</v>
      </c>
      <c r="C116" s="60" t="s">
        <v>224</v>
      </c>
      <c r="D116" s="44" t="s">
        <v>38</v>
      </c>
      <c r="E116" s="90">
        <v>20</v>
      </c>
      <c r="F116" s="249">
        <v>19.14</v>
      </c>
      <c r="G116" s="10">
        <f t="shared" si="5"/>
        <v>382.8</v>
      </c>
      <c r="H116" s="225"/>
      <c r="I116" s="8"/>
    </row>
    <row r="117" spans="1:9" ht="28.2" thickBot="1" x14ac:dyDescent="0.3">
      <c r="A117" s="17" t="s">
        <v>304</v>
      </c>
      <c r="B117" s="32" t="s">
        <v>208</v>
      </c>
      <c r="C117" s="60" t="s">
        <v>227</v>
      </c>
      <c r="D117" s="44" t="s">
        <v>38</v>
      </c>
      <c r="E117" s="90">
        <v>5</v>
      </c>
      <c r="F117" s="249">
        <v>66.59</v>
      </c>
      <c r="G117" s="10">
        <f t="shared" si="5"/>
        <v>332.95</v>
      </c>
      <c r="H117" s="225"/>
      <c r="I117" s="8"/>
    </row>
    <row r="118" spans="1:9" ht="28.2" thickBot="1" x14ac:dyDescent="0.3">
      <c r="A118" s="17" t="s">
        <v>304</v>
      </c>
      <c r="B118" s="32" t="s">
        <v>210</v>
      </c>
      <c r="C118" s="60" t="s">
        <v>229</v>
      </c>
      <c r="D118" s="44" t="s">
        <v>41</v>
      </c>
      <c r="E118" s="90">
        <v>20</v>
      </c>
      <c r="F118" s="249">
        <v>10.59</v>
      </c>
      <c r="G118" s="10">
        <f t="shared" si="5"/>
        <v>211.8</v>
      </c>
      <c r="H118" s="225"/>
      <c r="I118" s="8"/>
    </row>
    <row r="119" spans="1:9" ht="28.2" thickBot="1" x14ac:dyDescent="0.3">
      <c r="A119" s="17" t="s">
        <v>304</v>
      </c>
      <c r="B119" s="32" t="s">
        <v>212</v>
      </c>
      <c r="C119" s="60" t="s">
        <v>231</v>
      </c>
      <c r="D119" s="44" t="s">
        <v>38</v>
      </c>
      <c r="E119" s="90">
        <v>4</v>
      </c>
      <c r="F119" s="249">
        <v>12.53</v>
      </c>
      <c r="G119" s="10">
        <f t="shared" si="5"/>
        <v>50.12</v>
      </c>
      <c r="H119" s="225"/>
      <c r="I119" s="8"/>
    </row>
    <row r="120" spans="1:9" ht="28.2" thickBot="1" x14ac:dyDescent="0.3">
      <c r="A120" s="17" t="s">
        <v>304</v>
      </c>
      <c r="B120" s="32" t="s">
        <v>213</v>
      </c>
      <c r="C120" s="60" t="s">
        <v>233</v>
      </c>
      <c r="D120" s="44" t="s">
        <v>38</v>
      </c>
      <c r="E120" s="90">
        <v>1</v>
      </c>
      <c r="F120" s="249">
        <v>183.88</v>
      </c>
      <c r="G120" s="10">
        <f t="shared" si="5"/>
        <v>183.88</v>
      </c>
      <c r="H120" s="225"/>
      <c r="I120" s="8"/>
    </row>
    <row r="121" spans="1:9" ht="28.2" thickBot="1" x14ac:dyDescent="0.3">
      <c r="A121" s="54" t="s">
        <v>304</v>
      </c>
      <c r="B121" s="67" t="s">
        <v>214</v>
      </c>
      <c r="C121" s="56" t="s">
        <v>236</v>
      </c>
      <c r="D121" s="70" t="s">
        <v>36</v>
      </c>
      <c r="E121" s="184">
        <v>2.4</v>
      </c>
      <c r="F121" s="249">
        <v>83.61</v>
      </c>
      <c r="G121" s="58">
        <f t="shared" si="5"/>
        <v>200.66</v>
      </c>
      <c r="H121" s="219" t="s">
        <v>220</v>
      </c>
      <c r="I121" s="218">
        <f>ROUND(SUM(G115:G121),2)</f>
        <v>25023.21</v>
      </c>
    </row>
    <row r="122" spans="1:9" ht="42" thickBot="1" x14ac:dyDescent="0.3">
      <c r="A122" s="72" t="s">
        <v>305</v>
      </c>
      <c r="B122" s="73" t="s">
        <v>221</v>
      </c>
      <c r="C122" s="74" t="s">
        <v>239</v>
      </c>
      <c r="D122" s="69" t="s">
        <v>41</v>
      </c>
      <c r="E122" s="187">
        <v>60</v>
      </c>
      <c r="F122" s="249">
        <v>2.1</v>
      </c>
      <c r="G122" s="75">
        <f t="shared" si="5"/>
        <v>126</v>
      </c>
      <c r="H122" s="8"/>
      <c r="I122" s="8"/>
    </row>
    <row r="123" spans="1:9" ht="42" thickBot="1" x14ac:dyDescent="0.3">
      <c r="A123" s="17" t="s">
        <v>305</v>
      </c>
      <c r="B123" s="51" t="s">
        <v>223</v>
      </c>
      <c r="C123" s="60" t="s">
        <v>241</v>
      </c>
      <c r="D123" s="52" t="s">
        <v>41</v>
      </c>
      <c r="E123" s="90">
        <v>3350</v>
      </c>
      <c r="F123" s="249">
        <v>2.84</v>
      </c>
      <c r="G123" s="10">
        <f t="shared" si="5"/>
        <v>9514</v>
      </c>
      <c r="H123" s="223"/>
      <c r="I123" s="224"/>
    </row>
    <row r="124" spans="1:9" ht="42" thickBot="1" x14ac:dyDescent="0.3">
      <c r="A124" s="17" t="s">
        <v>305</v>
      </c>
      <c r="B124" s="51" t="s">
        <v>225</v>
      </c>
      <c r="C124" s="60" t="s">
        <v>243</v>
      </c>
      <c r="D124" s="52" t="s">
        <v>41</v>
      </c>
      <c r="E124" s="90">
        <v>48</v>
      </c>
      <c r="F124" s="249">
        <v>4.38</v>
      </c>
      <c r="G124" s="10">
        <f t="shared" si="5"/>
        <v>210.24</v>
      </c>
      <c r="H124" s="223"/>
      <c r="I124" s="224"/>
    </row>
    <row r="125" spans="1:9" ht="42" thickBot="1" x14ac:dyDescent="0.3">
      <c r="A125" s="17" t="s">
        <v>305</v>
      </c>
      <c r="B125" s="51" t="s">
        <v>226</v>
      </c>
      <c r="C125" s="60" t="s">
        <v>245</v>
      </c>
      <c r="D125" s="52" t="s">
        <v>41</v>
      </c>
      <c r="E125" s="90">
        <v>480</v>
      </c>
      <c r="F125" s="249">
        <v>0.53</v>
      </c>
      <c r="G125" s="10">
        <f t="shared" si="5"/>
        <v>254.4</v>
      </c>
      <c r="H125" s="223"/>
      <c r="I125" s="224"/>
    </row>
    <row r="126" spans="1:9" ht="42" thickBot="1" x14ac:dyDescent="0.3">
      <c r="A126" s="17" t="s">
        <v>305</v>
      </c>
      <c r="B126" s="51" t="s">
        <v>228</v>
      </c>
      <c r="C126" s="60" t="s">
        <v>247</v>
      </c>
      <c r="D126" s="52" t="s">
        <v>41</v>
      </c>
      <c r="E126" s="90">
        <v>6</v>
      </c>
      <c r="F126" s="249">
        <v>1.05</v>
      </c>
      <c r="G126" s="10">
        <f t="shared" si="5"/>
        <v>6.3</v>
      </c>
      <c r="H126" s="223"/>
      <c r="I126" s="224"/>
    </row>
    <row r="127" spans="1:9" ht="42" thickBot="1" x14ac:dyDescent="0.3">
      <c r="A127" s="17" t="s">
        <v>305</v>
      </c>
      <c r="B127" s="51" t="s">
        <v>230</v>
      </c>
      <c r="C127" s="60" t="s">
        <v>248</v>
      </c>
      <c r="D127" s="52" t="s">
        <v>41</v>
      </c>
      <c r="E127" s="90">
        <v>150</v>
      </c>
      <c r="F127" s="249">
        <v>1.05</v>
      </c>
      <c r="G127" s="10">
        <f t="shared" si="5"/>
        <v>157.5</v>
      </c>
      <c r="H127" s="223"/>
      <c r="I127" s="224"/>
    </row>
    <row r="128" spans="1:9" ht="42" thickBot="1" x14ac:dyDescent="0.3">
      <c r="A128" s="17" t="s">
        <v>305</v>
      </c>
      <c r="B128" s="51" t="s">
        <v>232</v>
      </c>
      <c r="C128" s="60" t="s">
        <v>249</v>
      </c>
      <c r="D128" s="52" t="s">
        <v>41</v>
      </c>
      <c r="E128" s="90">
        <v>180</v>
      </c>
      <c r="F128" s="249">
        <v>1.1000000000000001</v>
      </c>
      <c r="G128" s="10">
        <f t="shared" si="5"/>
        <v>198</v>
      </c>
      <c r="H128" s="223"/>
      <c r="I128" s="224"/>
    </row>
    <row r="129" spans="1:9" ht="42" thickBot="1" x14ac:dyDescent="0.3">
      <c r="A129" s="17" t="s">
        <v>305</v>
      </c>
      <c r="B129" s="51" t="s">
        <v>234</v>
      </c>
      <c r="C129" s="60" t="s">
        <v>250</v>
      </c>
      <c r="D129" s="71" t="s">
        <v>36</v>
      </c>
      <c r="E129" s="90">
        <v>6</v>
      </c>
      <c r="F129" s="249">
        <v>17.53</v>
      </c>
      <c r="G129" s="10">
        <f t="shared" si="5"/>
        <v>105.18</v>
      </c>
      <c r="H129" s="223"/>
      <c r="I129" s="224"/>
    </row>
    <row r="130" spans="1:9" ht="42" thickBot="1" x14ac:dyDescent="0.3">
      <c r="A130" s="17" t="s">
        <v>305</v>
      </c>
      <c r="B130" s="51" t="s">
        <v>235</v>
      </c>
      <c r="C130" s="60" t="s">
        <v>251</v>
      </c>
      <c r="D130" s="52" t="s">
        <v>36</v>
      </c>
      <c r="E130" s="90">
        <v>6</v>
      </c>
      <c r="F130" s="249">
        <v>17.53</v>
      </c>
      <c r="G130" s="10">
        <f t="shared" si="5"/>
        <v>105.18</v>
      </c>
      <c r="H130" s="223"/>
      <c r="I130" s="224"/>
    </row>
    <row r="131" spans="1:9" ht="42" thickBot="1" x14ac:dyDescent="0.3">
      <c r="A131" s="17" t="s">
        <v>305</v>
      </c>
      <c r="B131" s="51" t="s">
        <v>308</v>
      </c>
      <c r="C131" s="60" t="s">
        <v>252</v>
      </c>
      <c r="D131" s="52" t="s">
        <v>36</v>
      </c>
      <c r="E131" s="90">
        <v>28</v>
      </c>
      <c r="F131" s="249">
        <v>17.53</v>
      </c>
      <c r="G131" s="10">
        <f t="shared" si="5"/>
        <v>490.84</v>
      </c>
      <c r="H131" s="223"/>
      <c r="I131" s="224"/>
    </row>
    <row r="132" spans="1:9" ht="42" thickBot="1" x14ac:dyDescent="0.3">
      <c r="A132" s="17" t="s">
        <v>305</v>
      </c>
      <c r="B132" s="51" t="s">
        <v>309</v>
      </c>
      <c r="C132" s="60" t="s">
        <v>255</v>
      </c>
      <c r="D132" s="52" t="s">
        <v>36</v>
      </c>
      <c r="E132" s="181">
        <v>5</v>
      </c>
      <c r="F132" s="249">
        <v>17.53</v>
      </c>
      <c r="G132" s="38">
        <f>ROUND((E132*F132),2)</f>
        <v>87.65</v>
      </c>
      <c r="H132" s="223"/>
      <c r="I132" s="224"/>
    </row>
    <row r="133" spans="1:9" ht="42" thickBot="1" x14ac:dyDescent="0.3">
      <c r="A133" s="35" t="s">
        <v>305</v>
      </c>
      <c r="B133" s="97" t="s">
        <v>310</v>
      </c>
      <c r="C133" s="46" t="s">
        <v>256</v>
      </c>
      <c r="D133" s="98" t="s">
        <v>41</v>
      </c>
      <c r="E133" s="181">
        <v>80</v>
      </c>
      <c r="F133" s="249">
        <v>2.19</v>
      </c>
      <c r="G133" s="38">
        <f t="shared" si="5"/>
        <v>175.2</v>
      </c>
      <c r="H133" s="219" t="s">
        <v>237</v>
      </c>
      <c r="I133" s="218">
        <f>ROUND(SUM(G122:G133),2)</f>
        <v>11430.49</v>
      </c>
    </row>
    <row r="134" spans="1:9" ht="14.4" thickBot="1" x14ac:dyDescent="0.3">
      <c r="A134" s="16" t="s">
        <v>306</v>
      </c>
      <c r="B134" s="48" t="s">
        <v>238</v>
      </c>
      <c r="C134" s="59" t="s">
        <v>290</v>
      </c>
      <c r="D134" s="50" t="s">
        <v>38</v>
      </c>
      <c r="E134" s="89">
        <v>1</v>
      </c>
      <c r="F134" s="249">
        <v>8364.58</v>
      </c>
      <c r="G134" s="9">
        <f t="shared" si="5"/>
        <v>8364.58</v>
      </c>
      <c r="H134" s="223"/>
      <c r="I134" s="224"/>
    </row>
    <row r="135" spans="1:9" ht="28.2" thickBot="1" x14ac:dyDescent="0.3">
      <c r="A135" s="17" t="s">
        <v>306</v>
      </c>
      <c r="B135" s="51" t="s">
        <v>240</v>
      </c>
      <c r="C135" s="46" t="s">
        <v>275</v>
      </c>
      <c r="D135" s="52" t="s">
        <v>38</v>
      </c>
      <c r="E135" s="181">
        <v>4</v>
      </c>
      <c r="F135" s="249">
        <v>555.29999999999995</v>
      </c>
      <c r="G135" s="10">
        <f t="shared" si="5"/>
        <v>2221.1999999999998</v>
      </c>
      <c r="H135" s="223"/>
      <c r="I135" s="224"/>
    </row>
    <row r="136" spans="1:9" ht="42" thickBot="1" x14ac:dyDescent="0.3">
      <c r="A136" s="76" t="s">
        <v>306</v>
      </c>
      <c r="B136" s="77" t="s">
        <v>242</v>
      </c>
      <c r="C136" s="78" t="s">
        <v>276</v>
      </c>
      <c r="D136" s="79" t="s">
        <v>6</v>
      </c>
      <c r="E136" s="188">
        <v>1</v>
      </c>
      <c r="F136" s="249">
        <v>6422.03</v>
      </c>
      <c r="G136" s="58">
        <f t="shared" si="5"/>
        <v>6422.03</v>
      </c>
      <c r="H136" s="219" t="s">
        <v>257</v>
      </c>
      <c r="I136" s="218">
        <f>ROUND(SUM(G134:G136),2)</f>
        <v>17007.810000000001</v>
      </c>
    </row>
    <row r="137" spans="1:9" ht="18.600000000000001" thickBot="1" x14ac:dyDescent="0.3">
      <c r="A137" s="16" t="s">
        <v>307</v>
      </c>
      <c r="B137" s="31" t="s">
        <v>258</v>
      </c>
      <c r="C137" s="59" t="s">
        <v>156</v>
      </c>
      <c r="D137" s="25" t="s">
        <v>35</v>
      </c>
      <c r="E137" s="89">
        <v>369</v>
      </c>
      <c r="F137" s="249">
        <v>20.02</v>
      </c>
      <c r="G137" s="246">
        <f t="shared" si="5"/>
        <v>7387.38</v>
      </c>
      <c r="H137" s="223"/>
      <c r="I137" s="224"/>
    </row>
    <row r="138" spans="1:9" ht="14.4" thickBot="1" x14ac:dyDescent="0.3">
      <c r="A138" s="17" t="s">
        <v>307</v>
      </c>
      <c r="B138" s="32" t="s">
        <v>259</v>
      </c>
      <c r="C138" s="60" t="s">
        <v>132</v>
      </c>
      <c r="D138" s="30" t="s">
        <v>36</v>
      </c>
      <c r="E138" s="185">
        <v>504.78</v>
      </c>
      <c r="F138" s="249">
        <v>15.79</v>
      </c>
      <c r="G138" s="10">
        <f t="shared" ref="G138:G145" si="6">ROUND((E138*F138),2)</f>
        <v>7970.48</v>
      </c>
      <c r="H138" s="223"/>
      <c r="I138" s="224"/>
    </row>
    <row r="139" spans="1:9" ht="14.4" thickBot="1" x14ac:dyDescent="0.3">
      <c r="A139" s="17" t="s">
        <v>307</v>
      </c>
      <c r="B139" s="32" t="s">
        <v>260</v>
      </c>
      <c r="C139" s="60" t="s">
        <v>157</v>
      </c>
      <c r="D139" s="30" t="s">
        <v>36</v>
      </c>
      <c r="E139" s="185">
        <v>457.82</v>
      </c>
      <c r="F139" s="249">
        <v>16.559999999999999</v>
      </c>
      <c r="G139" s="10">
        <f t="shared" si="6"/>
        <v>7581.5</v>
      </c>
      <c r="H139" s="223"/>
      <c r="I139" s="224"/>
    </row>
    <row r="140" spans="1:9" ht="17.399999999999999" thickBot="1" x14ac:dyDescent="0.3">
      <c r="A140" s="17" t="s">
        <v>307</v>
      </c>
      <c r="B140" s="32" t="s">
        <v>261</v>
      </c>
      <c r="C140" s="336" t="s">
        <v>286</v>
      </c>
      <c r="D140" s="62" t="s">
        <v>36</v>
      </c>
      <c r="E140" s="185">
        <v>455.47</v>
      </c>
      <c r="F140" s="249">
        <v>0.27</v>
      </c>
      <c r="G140" s="10">
        <f t="shared" si="6"/>
        <v>122.98</v>
      </c>
      <c r="H140" s="223"/>
      <c r="I140" s="224"/>
    </row>
    <row r="141" spans="1:9" ht="14.4" thickBot="1" x14ac:dyDescent="0.3">
      <c r="A141" s="17" t="s">
        <v>307</v>
      </c>
      <c r="B141" s="32" t="s">
        <v>262</v>
      </c>
      <c r="C141" s="60" t="s">
        <v>158</v>
      </c>
      <c r="D141" s="30" t="s">
        <v>36</v>
      </c>
      <c r="E141" s="185">
        <v>453.91</v>
      </c>
      <c r="F141" s="249">
        <v>15.69</v>
      </c>
      <c r="G141" s="10">
        <f t="shared" si="6"/>
        <v>7121.85</v>
      </c>
      <c r="H141" s="223"/>
      <c r="I141" s="224"/>
    </row>
    <row r="142" spans="1:9" ht="17.399999999999999" thickBot="1" x14ac:dyDescent="0.3">
      <c r="A142" s="17" t="s">
        <v>307</v>
      </c>
      <c r="B142" s="32" t="s">
        <v>263</v>
      </c>
      <c r="C142" s="336" t="s">
        <v>660</v>
      </c>
      <c r="D142" s="30" t="s">
        <v>36</v>
      </c>
      <c r="E142" s="185">
        <v>452.34</v>
      </c>
      <c r="F142" s="249">
        <v>0.21</v>
      </c>
      <c r="G142" s="10">
        <f t="shared" si="6"/>
        <v>94.99</v>
      </c>
      <c r="H142" s="223"/>
      <c r="I142" s="224"/>
    </row>
    <row r="143" spans="1:9" ht="14.4" thickBot="1" x14ac:dyDescent="0.3">
      <c r="A143" s="17" t="s">
        <v>307</v>
      </c>
      <c r="B143" s="32" t="s">
        <v>264</v>
      </c>
      <c r="C143" s="60" t="s">
        <v>159</v>
      </c>
      <c r="D143" s="30" t="s">
        <v>36</v>
      </c>
      <c r="E143" s="185">
        <v>451.56</v>
      </c>
      <c r="F143" s="249">
        <v>10.97</v>
      </c>
      <c r="G143" s="10">
        <f t="shared" si="6"/>
        <v>4953.6099999999997</v>
      </c>
      <c r="H143" s="223"/>
      <c r="I143" s="224"/>
    </row>
    <row r="144" spans="1:9" ht="17.399999999999999" thickBot="1" x14ac:dyDescent="0.3">
      <c r="A144" s="17" t="s">
        <v>307</v>
      </c>
      <c r="B144" s="32" t="s">
        <v>265</v>
      </c>
      <c r="C144" s="60" t="s">
        <v>160</v>
      </c>
      <c r="D144" s="28" t="s">
        <v>36</v>
      </c>
      <c r="E144" s="182">
        <v>450</v>
      </c>
      <c r="F144" s="249">
        <v>0.23</v>
      </c>
      <c r="G144" s="10">
        <f t="shared" si="6"/>
        <v>103.5</v>
      </c>
      <c r="H144" s="223"/>
      <c r="I144" s="224"/>
    </row>
    <row r="145" spans="1:9" ht="28.2" thickBot="1" x14ac:dyDescent="0.3">
      <c r="A145" s="54" t="s">
        <v>307</v>
      </c>
      <c r="B145" s="55" t="s">
        <v>266</v>
      </c>
      <c r="C145" s="56" t="s">
        <v>287</v>
      </c>
      <c r="D145" s="96" t="s">
        <v>36</v>
      </c>
      <c r="E145" s="184">
        <v>60</v>
      </c>
      <c r="F145" s="249">
        <v>17.53</v>
      </c>
      <c r="G145" s="10">
        <f t="shared" si="6"/>
        <v>1051.8</v>
      </c>
      <c r="H145" s="219" t="s">
        <v>267</v>
      </c>
      <c r="I145" s="218">
        <f>ROUND(SUM(G137:G145),2)</f>
        <v>36388.089999999997</v>
      </c>
    </row>
    <row r="146" spans="1:9" ht="42" thickBot="1" x14ac:dyDescent="0.3">
      <c r="A146" s="354" t="s">
        <v>288</v>
      </c>
      <c r="B146" s="354"/>
      <c r="C146" s="354"/>
      <c r="D146" s="354"/>
      <c r="E146" s="355"/>
      <c r="F146" s="27" t="s">
        <v>377</v>
      </c>
      <c r="G146" s="218">
        <f>ROUND(SUM(G5:G145),2)</f>
        <v>1190921.42</v>
      </c>
      <c r="H146" s="223"/>
      <c r="I146" s="224"/>
    </row>
    <row r="147" spans="1:9" x14ac:dyDescent="0.25">
      <c r="A147" s="80"/>
      <c r="B147" s="80"/>
      <c r="C147" s="80"/>
      <c r="D147" s="81"/>
      <c r="E147" s="91"/>
      <c r="F147" s="4"/>
      <c r="H147" s="222"/>
      <c r="I147" s="224"/>
    </row>
  </sheetData>
  <sheetProtection algorithmName="SHA-512" hashValue="8Jsbu979eeXVs+D/Gyd7oJhgT7471Q2aesltbMOcFPHfeyKLhTR8yP/gG7UGrZRhJnv7ld88WU+gHKzxWMiYIQ==" saltValue="6gzfd5uTFo0WElHURnLTrQ==" spinCount="100000" sheet="1" objects="1" scenarios="1"/>
  <mergeCells count="9">
    <mergeCell ref="H68:H92"/>
    <mergeCell ref="A3:E3"/>
    <mergeCell ref="A146:E146"/>
    <mergeCell ref="A1:G1"/>
    <mergeCell ref="D106:D107"/>
    <mergeCell ref="E106:E107"/>
    <mergeCell ref="D108:D109"/>
    <mergeCell ref="E108:E109"/>
    <mergeCell ref="H106:H107"/>
  </mergeCells>
  <pageMargins left="0.7" right="0.33823529411764708" top="0.75" bottom="0.75" header="0.3" footer="0.3"/>
  <pageSetup paperSize="9" scale="55" orientation="portrait" r:id="rId1"/>
  <colBreaks count="1" manualBreakCount="1">
    <brk id="5" max="1048575" man="1"/>
  </colBreaks>
  <ignoredErrors>
    <ignoredError sqref="G107 G10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F5162-53B3-4BB7-9BB2-5084902EF701}">
  <dimension ref="A1:K27"/>
  <sheetViews>
    <sheetView topLeftCell="D1" zoomScale="85" zoomScaleNormal="85" zoomScaleSheetLayoutView="80" zoomScalePageLayoutView="85" workbookViewId="0">
      <selection activeCell="F5" sqref="F5:F26"/>
    </sheetView>
  </sheetViews>
  <sheetFormatPr defaultColWidth="9.109375" defaultRowHeight="13.8" x14ac:dyDescent="0.25"/>
  <cols>
    <col min="1" max="1" width="31.6640625" style="8" bestFit="1" customWidth="1"/>
    <col min="2" max="2" width="8.33203125" style="8" bestFit="1" customWidth="1"/>
    <col min="3" max="3" width="89.33203125" style="5" customWidth="1"/>
    <col min="4" max="4" width="9.109375" style="4"/>
    <col min="5" max="5" width="16.33203125" style="92" customWidth="1"/>
    <col min="6" max="6" width="21.5546875" style="6" customWidth="1"/>
    <col min="7" max="7" width="14.6640625" style="4" customWidth="1"/>
    <col min="8" max="8" width="21.5546875" style="7" customWidth="1"/>
    <col min="9" max="9" width="16.109375" style="2" customWidth="1"/>
    <col min="10" max="10" width="9.109375" style="2"/>
    <col min="11" max="11" width="11.44140625" style="2" bestFit="1" customWidth="1"/>
    <col min="12" max="14" width="9.109375" style="2"/>
    <col min="15" max="15" width="11.44140625" style="2" bestFit="1" customWidth="1"/>
    <col min="16" max="16384" width="9.109375" style="2"/>
  </cols>
  <sheetData>
    <row r="1" spans="1:11" ht="40.200000000000003" customHeight="1" x14ac:dyDescent="0.25">
      <c r="A1" s="356" t="s">
        <v>47</v>
      </c>
      <c r="B1" s="356"/>
      <c r="C1" s="356"/>
      <c r="D1" s="356"/>
      <c r="E1" s="356"/>
      <c r="F1" s="356"/>
      <c r="G1" s="356"/>
      <c r="H1" s="221"/>
      <c r="I1" s="4"/>
    </row>
    <row r="2" spans="1:11" ht="21.75" customHeight="1" thickBot="1" x14ac:dyDescent="0.3">
      <c r="A2" s="1"/>
      <c r="B2" s="1"/>
      <c r="C2" s="26"/>
      <c r="D2" s="1"/>
      <c r="E2" s="87"/>
      <c r="F2" s="1"/>
      <c r="G2" s="1"/>
      <c r="H2" s="221"/>
      <c r="I2" s="4"/>
    </row>
    <row r="3" spans="1:11" ht="21.75" customHeight="1" x14ac:dyDescent="0.25">
      <c r="A3" s="351" t="s">
        <v>451</v>
      </c>
      <c r="B3" s="352"/>
      <c r="C3" s="352"/>
      <c r="D3" s="352"/>
      <c r="E3" s="353"/>
      <c r="F3" s="19"/>
      <c r="G3" s="20"/>
      <c r="H3" s="221"/>
      <c r="I3" s="4"/>
    </row>
    <row r="4" spans="1:11" ht="27.6" x14ac:dyDescent="0.25">
      <c r="A4" s="129" t="s">
        <v>17</v>
      </c>
      <c r="B4" s="130" t="s">
        <v>0</v>
      </c>
      <c r="C4" s="131" t="s">
        <v>1</v>
      </c>
      <c r="D4" s="132" t="s">
        <v>2</v>
      </c>
      <c r="E4" s="133" t="s">
        <v>3</v>
      </c>
      <c r="F4" s="134" t="s">
        <v>19</v>
      </c>
      <c r="G4" s="135" t="s">
        <v>4</v>
      </c>
      <c r="H4" s="221"/>
      <c r="I4" s="4"/>
    </row>
    <row r="5" spans="1:11" x14ac:dyDescent="0.25">
      <c r="A5" s="101" t="s">
        <v>364</v>
      </c>
      <c r="B5" s="51" t="s">
        <v>7</v>
      </c>
      <c r="C5" s="283" t="s">
        <v>633</v>
      </c>
      <c r="D5" s="238" t="s">
        <v>40</v>
      </c>
      <c r="E5" s="239">
        <v>2779</v>
      </c>
      <c r="F5" s="196">
        <v>4.82</v>
      </c>
      <c r="G5" s="10">
        <f t="shared" ref="G5:G26" si="0">ROUND((E5*F5),2)</f>
        <v>13394.78</v>
      </c>
      <c r="H5" s="221"/>
      <c r="I5" s="4"/>
      <c r="K5" s="6"/>
    </row>
    <row r="6" spans="1:11" x14ac:dyDescent="0.25">
      <c r="A6" s="101" t="s">
        <v>364</v>
      </c>
      <c r="B6" s="51" t="s">
        <v>8</v>
      </c>
      <c r="C6" s="283" t="s">
        <v>598</v>
      </c>
      <c r="D6" s="28" t="s">
        <v>40</v>
      </c>
      <c r="E6" s="239">
        <v>2284</v>
      </c>
      <c r="F6" s="196">
        <v>3.29</v>
      </c>
      <c r="G6" s="10">
        <f t="shared" si="0"/>
        <v>7514.36</v>
      </c>
      <c r="H6" s="221"/>
      <c r="I6" s="4"/>
      <c r="K6" s="6"/>
    </row>
    <row r="7" spans="1:11" x14ac:dyDescent="0.25">
      <c r="A7" s="101" t="s">
        <v>364</v>
      </c>
      <c r="B7" s="51" t="s">
        <v>9</v>
      </c>
      <c r="C7" s="283" t="s">
        <v>365</v>
      </c>
      <c r="D7" s="28" t="s">
        <v>40</v>
      </c>
      <c r="E7" s="239">
        <v>2284</v>
      </c>
      <c r="F7" s="196">
        <v>3.75</v>
      </c>
      <c r="G7" s="10">
        <f t="shared" si="0"/>
        <v>8565</v>
      </c>
      <c r="H7" s="221"/>
      <c r="I7" s="4"/>
      <c r="K7" s="6"/>
    </row>
    <row r="8" spans="1:11" x14ac:dyDescent="0.25">
      <c r="A8" s="101" t="s">
        <v>364</v>
      </c>
      <c r="B8" s="51" t="s">
        <v>10</v>
      </c>
      <c r="C8" s="283" t="s">
        <v>366</v>
      </c>
      <c r="D8" s="28" t="s">
        <v>40</v>
      </c>
      <c r="E8" s="239">
        <v>203</v>
      </c>
      <c r="F8" s="196">
        <v>5.45</v>
      </c>
      <c r="G8" s="10">
        <f t="shared" si="0"/>
        <v>1106.3499999999999</v>
      </c>
      <c r="H8" s="221"/>
      <c r="I8" s="4"/>
      <c r="K8" s="6"/>
    </row>
    <row r="9" spans="1:11" x14ac:dyDescent="0.25">
      <c r="A9" s="101" t="s">
        <v>364</v>
      </c>
      <c r="B9" s="51" t="s">
        <v>11</v>
      </c>
      <c r="C9" s="283" t="s">
        <v>367</v>
      </c>
      <c r="D9" s="28" t="s">
        <v>42</v>
      </c>
      <c r="E9" s="239">
        <v>90</v>
      </c>
      <c r="F9" s="196">
        <v>29.72</v>
      </c>
      <c r="G9" s="10">
        <f t="shared" si="0"/>
        <v>2674.8</v>
      </c>
      <c r="H9" s="221"/>
      <c r="I9" s="4"/>
      <c r="K9" s="6"/>
    </row>
    <row r="10" spans="1:11" ht="27.6" x14ac:dyDescent="0.25">
      <c r="A10" s="101" t="s">
        <v>364</v>
      </c>
      <c r="B10" s="51" t="s">
        <v>12</v>
      </c>
      <c r="C10" s="283" t="s">
        <v>599</v>
      </c>
      <c r="D10" s="28" t="s">
        <v>41</v>
      </c>
      <c r="E10" s="239">
        <v>36.369999999999997</v>
      </c>
      <c r="F10" s="196">
        <v>575</v>
      </c>
      <c r="G10" s="10">
        <f t="shared" si="0"/>
        <v>20912.75</v>
      </c>
      <c r="H10" s="221"/>
      <c r="I10" s="4"/>
      <c r="K10" s="6"/>
    </row>
    <row r="11" spans="1:11" ht="27.6" x14ac:dyDescent="0.25">
      <c r="A11" s="101" t="s">
        <v>364</v>
      </c>
      <c r="B11" s="51" t="s">
        <v>13</v>
      </c>
      <c r="C11" s="283" t="s">
        <v>600</v>
      </c>
      <c r="D11" s="28" t="s">
        <v>36</v>
      </c>
      <c r="E11" s="239">
        <v>470.9</v>
      </c>
      <c r="F11" s="196">
        <v>0.72</v>
      </c>
      <c r="G11" s="10">
        <f t="shared" si="0"/>
        <v>339.05</v>
      </c>
      <c r="H11" s="221"/>
      <c r="I11" s="4"/>
      <c r="K11" s="6"/>
    </row>
    <row r="12" spans="1:11" x14ac:dyDescent="0.25">
      <c r="A12" s="101" t="s">
        <v>364</v>
      </c>
      <c r="B12" s="51" t="s">
        <v>14</v>
      </c>
      <c r="C12" s="284" t="s">
        <v>601</v>
      </c>
      <c r="D12" s="28" t="s">
        <v>36</v>
      </c>
      <c r="E12" s="239">
        <v>34</v>
      </c>
      <c r="F12" s="196">
        <v>0.72</v>
      </c>
      <c r="G12" s="10">
        <f t="shared" si="0"/>
        <v>24.48</v>
      </c>
      <c r="H12" s="222"/>
      <c r="I12" s="4"/>
      <c r="K12" s="6"/>
    </row>
    <row r="13" spans="1:11" x14ac:dyDescent="0.25">
      <c r="A13" s="101" t="s">
        <v>364</v>
      </c>
      <c r="B13" s="51" t="s">
        <v>15</v>
      </c>
      <c r="C13" s="284" t="s">
        <v>602</v>
      </c>
      <c r="D13" s="28" t="s">
        <v>36</v>
      </c>
      <c r="E13" s="239">
        <v>36.200000000000003</v>
      </c>
      <c r="F13" s="196">
        <v>0.8</v>
      </c>
      <c r="G13" s="10">
        <f t="shared" si="0"/>
        <v>28.96</v>
      </c>
      <c r="H13" s="4"/>
      <c r="I13" s="4"/>
      <c r="K13" s="6"/>
    </row>
    <row r="14" spans="1:11" x14ac:dyDescent="0.25">
      <c r="A14" s="101" t="s">
        <v>364</v>
      </c>
      <c r="B14" s="51" t="s">
        <v>20</v>
      </c>
      <c r="C14" s="285" t="s">
        <v>603</v>
      </c>
      <c r="D14" s="28" t="s">
        <v>36</v>
      </c>
      <c r="E14" s="239">
        <v>15.1</v>
      </c>
      <c r="F14" s="196">
        <v>6.44</v>
      </c>
      <c r="G14" s="10">
        <f t="shared" si="0"/>
        <v>97.24</v>
      </c>
      <c r="H14" s="223"/>
      <c r="I14" s="224"/>
      <c r="K14" s="6"/>
    </row>
    <row r="15" spans="1:11" x14ac:dyDescent="0.25">
      <c r="A15" s="101" t="s">
        <v>364</v>
      </c>
      <c r="B15" s="51" t="s">
        <v>21</v>
      </c>
      <c r="C15" s="284" t="s">
        <v>604</v>
      </c>
      <c r="D15" s="28" t="s">
        <v>40</v>
      </c>
      <c r="E15" s="239">
        <v>14.7</v>
      </c>
      <c r="F15" s="196">
        <v>20.399999999999999</v>
      </c>
      <c r="G15" s="10">
        <f t="shared" si="0"/>
        <v>299.88</v>
      </c>
      <c r="H15" s="223"/>
      <c r="I15" s="224"/>
      <c r="K15" s="6"/>
    </row>
    <row r="16" spans="1:11" x14ac:dyDescent="0.25">
      <c r="A16" s="101" t="s">
        <v>364</v>
      </c>
      <c r="B16" s="51" t="s">
        <v>22</v>
      </c>
      <c r="C16" s="284" t="s">
        <v>605</v>
      </c>
      <c r="D16" s="28" t="s">
        <v>40</v>
      </c>
      <c r="E16" s="239">
        <v>14</v>
      </c>
      <c r="F16" s="196">
        <v>20.399999999999999</v>
      </c>
      <c r="G16" s="10">
        <f t="shared" si="0"/>
        <v>285.60000000000002</v>
      </c>
      <c r="H16" s="223"/>
      <c r="I16" s="224"/>
      <c r="K16" s="6"/>
    </row>
    <row r="17" spans="1:11" ht="27.6" x14ac:dyDescent="0.25">
      <c r="A17" s="101" t="s">
        <v>364</v>
      </c>
      <c r="B17" s="51" t="s">
        <v>23</v>
      </c>
      <c r="C17" s="284" t="s">
        <v>606</v>
      </c>
      <c r="D17" s="28" t="s">
        <v>40</v>
      </c>
      <c r="E17" s="239">
        <v>226</v>
      </c>
      <c r="F17" s="196">
        <v>16.329999999999998</v>
      </c>
      <c r="G17" s="10">
        <f t="shared" si="0"/>
        <v>3690.58</v>
      </c>
      <c r="H17" s="223"/>
      <c r="I17" s="224"/>
      <c r="K17" s="6"/>
    </row>
    <row r="18" spans="1:11" x14ac:dyDescent="0.25">
      <c r="A18" s="101" t="s">
        <v>364</v>
      </c>
      <c r="B18" s="51" t="s">
        <v>26</v>
      </c>
      <c r="C18" s="283" t="s">
        <v>607</v>
      </c>
      <c r="D18" s="28" t="s">
        <v>40</v>
      </c>
      <c r="E18" s="239">
        <v>19.3</v>
      </c>
      <c r="F18" s="196">
        <v>77.84</v>
      </c>
      <c r="G18" s="10">
        <f t="shared" si="0"/>
        <v>1502.31</v>
      </c>
      <c r="H18" s="223"/>
      <c r="I18" s="224"/>
      <c r="K18" s="6"/>
    </row>
    <row r="19" spans="1:11" x14ac:dyDescent="0.25">
      <c r="A19" s="101" t="s">
        <v>364</v>
      </c>
      <c r="B19" s="51" t="s">
        <v>27</v>
      </c>
      <c r="C19" s="283" t="s">
        <v>608</v>
      </c>
      <c r="D19" s="28" t="s">
        <v>41</v>
      </c>
      <c r="E19" s="239">
        <v>370</v>
      </c>
      <c r="F19" s="196">
        <v>3.56</v>
      </c>
      <c r="G19" s="10">
        <f t="shared" si="0"/>
        <v>1317.2</v>
      </c>
      <c r="H19" s="223"/>
      <c r="I19" s="224"/>
      <c r="K19" s="6"/>
    </row>
    <row r="20" spans="1:11" x14ac:dyDescent="0.25">
      <c r="A20" s="101" t="s">
        <v>364</v>
      </c>
      <c r="B20" s="51" t="s">
        <v>28</v>
      </c>
      <c r="C20" s="283" t="s">
        <v>368</v>
      </c>
      <c r="D20" s="28" t="s">
        <v>369</v>
      </c>
      <c r="E20" s="239">
        <v>517</v>
      </c>
      <c r="F20" s="196">
        <v>1.98</v>
      </c>
      <c r="G20" s="10">
        <f t="shared" si="0"/>
        <v>1023.66</v>
      </c>
      <c r="H20" s="223"/>
      <c r="I20" s="224"/>
      <c r="K20" s="6"/>
    </row>
    <row r="21" spans="1:11" x14ac:dyDescent="0.25">
      <c r="A21" s="101" t="s">
        <v>364</v>
      </c>
      <c r="B21" s="51" t="s">
        <v>29</v>
      </c>
      <c r="C21" s="283" t="s">
        <v>370</v>
      </c>
      <c r="D21" s="28" t="s">
        <v>40</v>
      </c>
      <c r="E21" s="239">
        <v>5.4</v>
      </c>
      <c r="F21" s="196">
        <v>355.17</v>
      </c>
      <c r="G21" s="10">
        <f t="shared" si="0"/>
        <v>1917.92</v>
      </c>
      <c r="H21" s="223"/>
      <c r="I21" s="224"/>
      <c r="K21" s="6"/>
    </row>
    <row r="22" spans="1:11" x14ac:dyDescent="0.25">
      <c r="A22" s="101" t="s">
        <v>364</v>
      </c>
      <c r="B22" s="51" t="s">
        <v>30</v>
      </c>
      <c r="C22" s="283" t="s">
        <v>371</v>
      </c>
      <c r="D22" s="28" t="s">
        <v>40</v>
      </c>
      <c r="E22" s="239">
        <v>12.5</v>
      </c>
      <c r="F22" s="196">
        <v>355.18</v>
      </c>
      <c r="G22" s="10">
        <f t="shared" si="0"/>
        <v>4439.75</v>
      </c>
      <c r="H22" s="223"/>
      <c r="I22" s="224"/>
      <c r="K22" s="6"/>
    </row>
    <row r="23" spans="1:11" x14ac:dyDescent="0.25">
      <c r="A23" s="101" t="s">
        <v>364</v>
      </c>
      <c r="B23" s="51" t="s">
        <v>31</v>
      </c>
      <c r="C23" s="283" t="s">
        <v>372</v>
      </c>
      <c r="D23" s="28" t="s">
        <v>40</v>
      </c>
      <c r="E23" s="239">
        <v>1.6</v>
      </c>
      <c r="F23" s="196">
        <v>355.18</v>
      </c>
      <c r="G23" s="10">
        <f t="shared" si="0"/>
        <v>568.29</v>
      </c>
      <c r="H23" s="223"/>
      <c r="I23" s="224"/>
      <c r="K23" s="6"/>
    </row>
    <row r="24" spans="1:11" x14ac:dyDescent="0.25">
      <c r="A24" s="101" t="s">
        <v>364</v>
      </c>
      <c r="B24" s="51" t="s">
        <v>32</v>
      </c>
      <c r="C24" s="283" t="s">
        <v>373</v>
      </c>
      <c r="D24" s="28" t="s">
        <v>40</v>
      </c>
      <c r="E24" s="239">
        <v>3.6</v>
      </c>
      <c r="F24" s="196">
        <v>77.84</v>
      </c>
      <c r="G24" s="10">
        <f t="shared" si="0"/>
        <v>280.22000000000003</v>
      </c>
      <c r="H24" s="223"/>
      <c r="I24" s="224"/>
      <c r="K24" s="6"/>
    </row>
    <row r="25" spans="1:11" ht="14.4" thickBot="1" x14ac:dyDescent="0.3">
      <c r="A25" s="101" t="s">
        <v>364</v>
      </c>
      <c r="B25" s="51" t="s">
        <v>349</v>
      </c>
      <c r="C25" s="283" t="s">
        <v>374</v>
      </c>
      <c r="D25" s="28" t="s">
        <v>41</v>
      </c>
      <c r="E25" s="239">
        <v>60</v>
      </c>
      <c r="F25" s="196">
        <v>241.85</v>
      </c>
      <c r="G25" s="10">
        <f t="shared" si="0"/>
        <v>14511</v>
      </c>
      <c r="H25" s="223"/>
      <c r="I25" s="224"/>
      <c r="K25" s="6"/>
    </row>
    <row r="26" spans="1:11" ht="28.2" thickBot="1" x14ac:dyDescent="0.3">
      <c r="A26" s="217" t="s">
        <v>364</v>
      </c>
      <c r="B26" s="55" t="s">
        <v>375</v>
      </c>
      <c r="C26" s="286" t="s">
        <v>376</v>
      </c>
      <c r="D26" s="96" t="s">
        <v>41</v>
      </c>
      <c r="E26" s="240">
        <v>60</v>
      </c>
      <c r="F26" s="250">
        <v>34.479999999999997</v>
      </c>
      <c r="G26" s="58">
        <f t="shared" si="0"/>
        <v>2068.8000000000002</v>
      </c>
      <c r="H26" s="220" t="s">
        <v>277</v>
      </c>
      <c r="I26" s="218">
        <f>ROUND(SUM(G5:G26),2)</f>
        <v>86562.98</v>
      </c>
      <c r="K26" s="6"/>
    </row>
    <row r="27" spans="1:11" ht="42" thickBot="1" x14ac:dyDescent="0.3">
      <c r="A27" s="80"/>
      <c r="B27" s="80"/>
      <c r="C27" s="80"/>
      <c r="D27" s="81"/>
      <c r="E27" s="91"/>
      <c r="F27" s="27" t="s">
        <v>452</v>
      </c>
      <c r="G27" s="241">
        <f>ROUND(SUM(G5:G26),2)</f>
        <v>86562.98</v>
      </c>
      <c r="H27" s="222"/>
      <c r="I27" s="224"/>
      <c r="K27" s="6"/>
    </row>
  </sheetData>
  <sheetProtection algorithmName="SHA-512" hashValue="mgFOHIgKPGZSLyVSeppZ8et8m1LD2gf6me2QxhxlNQmRQytZPItKtJ1qRXw8kgO1upNOU8SVSed8wop3PtZCaQ==" saltValue="7tNJ/gsf4HSjU3v8LPCx6w==" spinCount="100000" sheet="1" objects="1" scenarios="1"/>
  <mergeCells count="2">
    <mergeCell ref="A3:E3"/>
    <mergeCell ref="A1:G1"/>
  </mergeCells>
  <pageMargins left="0.7" right="0.33823529411764708" top="0.75" bottom="0.75" header="0.3" footer="0.3"/>
  <pageSetup paperSize="9"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29"/>
  <sheetViews>
    <sheetView topLeftCell="D117" zoomScale="85" zoomScaleNormal="85" zoomScaleSheetLayoutView="98" zoomScalePageLayoutView="85" workbookViewId="0">
      <selection activeCell="F5" sqref="F5:F128"/>
    </sheetView>
  </sheetViews>
  <sheetFormatPr defaultColWidth="9.109375" defaultRowHeight="13.8" x14ac:dyDescent="0.25"/>
  <cols>
    <col min="1" max="1" width="31.6640625" style="3" bestFit="1" customWidth="1"/>
    <col min="2" max="2" width="8.33203125" style="3" bestFit="1" customWidth="1"/>
    <col min="3" max="3" width="86.44140625" style="273" customWidth="1"/>
    <col min="4" max="4" width="9.109375" style="2"/>
    <col min="5" max="5" width="16.33203125" style="274" customWidth="1"/>
    <col min="6" max="6" width="21.5546875" style="6" customWidth="1"/>
    <col min="7" max="7" width="14.6640625" style="2" customWidth="1"/>
    <col min="8" max="8" width="21.5546875" style="7" customWidth="1"/>
    <col min="9" max="9" width="16.109375" style="2" customWidth="1"/>
    <col min="10" max="10" width="9.109375" style="2"/>
    <col min="11" max="11" width="11.44140625" style="6" bestFit="1" customWidth="1"/>
    <col min="12" max="14" width="9.109375" style="2"/>
    <col min="15" max="15" width="11.44140625" style="2" bestFit="1" customWidth="1"/>
    <col min="16" max="16384" width="9.109375" style="2"/>
  </cols>
  <sheetData>
    <row r="1" spans="1:9" ht="40.200000000000003" customHeight="1" x14ac:dyDescent="0.25">
      <c r="A1" s="371" t="s">
        <v>48</v>
      </c>
      <c r="B1" s="371"/>
      <c r="C1" s="371"/>
      <c r="D1" s="371"/>
      <c r="E1" s="371"/>
      <c r="F1" s="371"/>
      <c r="G1" s="371"/>
    </row>
    <row r="2" spans="1:9" ht="21.75" customHeight="1" thickBot="1" x14ac:dyDescent="0.3">
      <c r="A2" s="251"/>
      <c r="B2" s="251"/>
      <c r="C2" s="252"/>
      <c r="D2" s="251"/>
      <c r="E2" s="253"/>
      <c r="F2" s="251"/>
      <c r="G2" s="251"/>
    </row>
    <row r="3" spans="1:9" ht="21.75" customHeight="1" x14ac:dyDescent="0.25">
      <c r="A3" s="365" t="s">
        <v>453</v>
      </c>
      <c r="B3" s="366"/>
      <c r="C3" s="366"/>
      <c r="D3" s="366"/>
      <c r="E3" s="367"/>
      <c r="F3" s="254"/>
      <c r="G3" s="255"/>
    </row>
    <row r="4" spans="1:9" ht="42" customHeight="1" thickBot="1" x14ac:dyDescent="0.3">
      <c r="A4" s="256" t="s">
        <v>17</v>
      </c>
      <c r="B4" s="23" t="s">
        <v>0</v>
      </c>
      <c r="C4" s="11" t="s">
        <v>1</v>
      </c>
      <c r="D4" s="24" t="s">
        <v>2</v>
      </c>
      <c r="E4" s="88" t="s">
        <v>3</v>
      </c>
      <c r="F4" s="257" t="s">
        <v>19</v>
      </c>
      <c r="G4" s="12" t="s">
        <v>4</v>
      </c>
      <c r="H4" s="221"/>
      <c r="I4" s="4"/>
    </row>
    <row r="5" spans="1:9" x14ac:dyDescent="0.25">
      <c r="A5" s="258" t="s">
        <v>5</v>
      </c>
      <c r="B5" s="31" t="s">
        <v>7</v>
      </c>
      <c r="C5" s="291" t="s">
        <v>620</v>
      </c>
      <c r="D5" s="29" t="s">
        <v>37</v>
      </c>
      <c r="E5" s="89">
        <v>2.5</v>
      </c>
      <c r="F5" s="114">
        <v>417.68</v>
      </c>
      <c r="G5" s="9">
        <f t="shared" ref="G5:G59" si="0">ROUND((E5*F5),2)</f>
        <v>1044.2</v>
      </c>
      <c r="H5" s="221"/>
      <c r="I5" s="4"/>
    </row>
    <row r="6" spans="1:9" x14ac:dyDescent="0.25">
      <c r="A6" s="259" t="s">
        <v>5</v>
      </c>
      <c r="B6" s="32" t="s">
        <v>8</v>
      </c>
      <c r="C6" s="290" t="s">
        <v>595</v>
      </c>
      <c r="D6" s="30" t="s">
        <v>39</v>
      </c>
      <c r="E6" s="90">
        <v>1.35</v>
      </c>
      <c r="F6" s="115">
        <v>2883.28</v>
      </c>
      <c r="G6" s="10">
        <f t="shared" si="0"/>
        <v>3892.43</v>
      </c>
      <c r="H6" s="222"/>
      <c r="I6" s="4"/>
    </row>
    <row r="7" spans="1:9" ht="27.6" x14ac:dyDescent="0.25">
      <c r="A7" s="259" t="s">
        <v>5</v>
      </c>
      <c r="B7" s="32" t="s">
        <v>9</v>
      </c>
      <c r="C7" s="292" t="s">
        <v>33</v>
      </c>
      <c r="D7" s="30" t="s">
        <v>36</v>
      </c>
      <c r="E7" s="90">
        <v>9980</v>
      </c>
      <c r="F7" s="115">
        <v>0.54</v>
      </c>
      <c r="G7" s="10">
        <f t="shared" si="0"/>
        <v>5389.2</v>
      </c>
      <c r="H7" s="4"/>
      <c r="I7" s="4"/>
    </row>
    <row r="8" spans="1:9" ht="55.2" x14ac:dyDescent="0.25">
      <c r="A8" s="259" t="s">
        <v>5</v>
      </c>
      <c r="B8" s="32" t="s">
        <v>10</v>
      </c>
      <c r="C8" s="293" t="s">
        <v>34</v>
      </c>
      <c r="D8" s="30" t="s">
        <v>6</v>
      </c>
      <c r="E8" s="90">
        <v>1</v>
      </c>
      <c r="F8" s="115">
        <v>0</v>
      </c>
      <c r="G8" s="10">
        <f t="shared" si="0"/>
        <v>0</v>
      </c>
      <c r="H8" s="223"/>
      <c r="I8" s="224"/>
    </row>
    <row r="9" spans="1:9" x14ac:dyDescent="0.25">
      <c r="A9" s="259" t="s">
        <v>5</v>
      </c>
      <c r="B9" s="32" t="s">
        <v>11</v>
      </c>
      <c r="C9" s="293" t="s">
        <v>45</v>
      </c>
      <c r="D9" s="30" t="s">
        <v>36</v>
      </c>
      <c r="E9" s="90">
        <v>18750</v>
      </c>
      <c r="F9" s="115">
        <v>1.07</v>
      </c>
      <c r="G9" s="10">
        <f t="shared" si="0"/>
        <v>20062.5</v>
      </c>
      <c r="H9" s="223"/>
      <c r="I9" s="224"/>
    </row>
    <row r="10" spans="1:9" ht="41.4" x14ac:dyDescent="0.25">
      <c r="A10" s="259" t="s">
        <v>5</v>
      </c>
      <c r="B10" s="32" t="s">
        <v>12</v>
      </c>
      <c r="C10" s="293" t="s">
        <v>630</v>
      </c>
      <c r="D10" s="30" t="s">
        <v>42</v>
      </c>
      <c r="E10" s="90">
        <v>9000</v>
      </c>
      <c r="F10" s="115">
        <v>2.14</v>
      </c>
      <c r="G10" s="10">
        <f t="shared" si="0"/>
        <v>19260</v>
      </c>
      <c r="H10" s="223"/>
      <c r="I10" s="224"/>
    </row>
    <row r="11" spans="1:9" x14ac:dyDescent="0.25">
      <c r="A11" s="259" t="s">
        <v>5</v>
      </c>
      <c r="B11" s="32" t="s">
        <v>13</v>
      </c>
      <c r="C11" s="293" t="s">
        <v>621</v>
      </c>
      <c r="D11" s="30" t="s">
        <v>36</v>
      </c>
      <c r="E11" s="90">
        <v>5943</v>
      </c>
      <c r="F11" s="115">
        <v>1.31</v>
      </c>
      <c r="G11" s="10">
        <f t="shared" si="0"/>
        <v>7785.33</v>
      </c>
      <c r="H11" s="223"/>
      <c r="I11" s="224"/>
    </row>
    <row r="12" spans="1:9" ht="27.6" x14ac:dyDescent="0.25">
      <c r="A12" s="259" t="s">
        <v>5</v>
      </c>
      <c r="B12" s="32" t="s">
        <v>14</v>
      </c>
      <c r="C12" s="294" t="s">
        <v>622</v>
      </c>
      <c r="D12" s="30" t="s">
        <v>36</v>
      </c>
      <c r="E12" s="90">
        <v>344</v>
      </c>
      <c r="F12" s="115">
        <v>2.6</v>
      </c>
      <c r="G12" s="10">
        <f t="shared" si="0"/>
        <v>894.4</v>
      </c>
      <c r="H12" s="223"/>
      <c r="I12" s="224"/>
    </row>
    <row r="13" spans="1:9" ht="16.8" x14ac:dyDescent="0.25">
      <c r="A13" s="259" t="s">
        <v>5</v>
      </c>
      <c r="B13" s="32" t="s">
        <v>15</v>
      </c>
      <c r="C13" s="293" t="s">
        <v>623</v>
      </c>
      <c r="D13" s="30" t="s">
        <v>40</v>
      </c>
      <c r="E13" s="90">
        <v>380.65999999999997</v>
      </c>
      <c r="F13" s="115">
        <v>-9.58</v>
      </c>
      <c r="G13" s="10">
        <f t="shared" si="0"/>
        <v>-3646.72</v>
      </c>
      <c r="H13" s="223"/>
      <c r="I13" s="224"/>
    </row>
    <row r="14" spans="1:9" ht="27.6" x14ac:dyDescent="0.25">
      <c r="A14" s="259" t="s">
        <v>5</v>
      </c>
      <c r="B14" s="32" t="s">
        <v>20</v>
      </c>
      <c r="C14" s="293" t="s">
        <v>585</v>
      </c>
      <c r="D14" s="30" t="s">
        <v>40</v>
      </c>
      <c r="E14" s="90">
        <v>380.65999999999997</v>
      </c>
      <c r="F14" s="115">
        <v>3.58</v>
      </c>
      <c r="G14" s="10">
        <f t="shared" si="0"/>
        <v>1362.76</v>
      </c>
      <c r="H14" s="223"/>
      <c r="I14" s="224"/>
    </row>
    <row r="15" spans="1:9" x14ac:dyDescent="0.25">
      <c r="A15" s="259" t="s">
        <v>5</v>
      </c>
      <c r="B15" s="32" t="s">
        <v>21</v>
      </c>
      <c r="C15" s="293" t="s">
        <v>634</v>
      </c>
      <c r="D15" s="30" t="s">
        <v>36</v>
      </c>
      <c r="E15" s="90">
        <v>6550</v>
      </c>
      <c r="F15" s="115">
        <v>0.93</v>
      </c>
      <c r="G15" s="10">
        <f t="shared" si="0"/>
        <v>6091.5</v>
      </c>
      <c r="H15" s="223"/>
      <c r="I15" s="224"/>
    </row>
    <row r="16" spans="1:9" x14ac:dyDescent="0.25">
      <c r="A16" s="259" t="s">
        <v>5</v>
      </c>
      <c r="B16" s="32" t="s">
        <v>22</v>
      </c>
      <c r="C16" s="293" t="s">
        <v>635</v>
      </c>
      <c r="D16" s="30" t="s">
        <v>36</v>
      </c>
      <c r="E16" s="90">
        <v>24693</v>
      </c>
      <c r="F16" s="115">
        <v>1.53</v>
      </c>
      <c r="G16" s="10">
        <f t="shared" si="0"/>
        <v>37780.29</v>
      </c>
      <c r="H16" s="223"/>
      <c r="I16" s="224"/>
    </row>
    <row r="17" spans="1:11" x14ac:dyDescent="0.25">
      <c r="A17" s="259" t="s">
        <v>5</v>
      </c>
      <c r="B17" s="32" t="s">
        <v>23</v>
      </c>
      <c r="C17" s="290" t="s">
        <v>589</v>
      </c>
      <c r="D17" s="30" t="s">
        <v>41</v>
      </c>
      <c r="E17" s="90">
        <v>28</v>
      </c>
      <c r="F17" s="115">
        <v>5.15</v>
      </c>
      <c r="G17" s="10">
        <f t="shared" si="0"/>
        <v>144.19999999999999</v>
      </c>
      <c r="H17" s="223"/>
      <c r="I17" s="224"/>
    </row>
    <row r="18" spans="1:11" x14ac:dyDescent="0.25">
      <c r="A18" s="259" t="s">
        <v>5</v>
      </c>
      <c r="B18" s="32" t="s">
        <v>26</v>
      </c>
      <c r="C18" s="292" t="s">
        <v>590</v>
      </c>
      <c r="D18" s="30" t="s">
        <v>38</v>
      </c>
      <c r="E18" s="90">
        <v>12</v>
      </c>
      <c r="F18" s="115">
        <v>23.37</v>
      </c>
      <c r="G18" s="10">
        <f t="shared" si="0"/>
        <v>280.44</v>
      </c>
      <c r="H18" s="223"/>
      <c r="I18" s="224"/>
    </row>
    <row r="19" spans="1:11" x14ac:dyDescent="0.25">
      <c r="A19" s="259" t="s">
        <v>5</v>
      </c>
      <c r="B19" s="32" t="s">
        <v>27</v>
      </c>
      <c r="C19" s="292" t="s">
        <v>591</v>
      </c>
      <c r="D19" s="30" t="s">
        <v>38</v>
      </c>
      <c r="E19" s="90">
        <v>16</v>
      </c>
      <c r="F19" s="115">
        <v>10.08</v>
      </c>
      <c r="G19" s="10">
        <f t="shared" si="0"/>
        <v>161.28</v>
      </c>
      <c r="H19" s="223"/>
      <c r="I19" s="224"/>
    </row>
    <row r="20" spans="1:11" x14ac:dyDescent="0.25">
      <c r="A20" s="259" t="s">
        <v>5</v>
      </c>
      <c r="B20" s="32" t="s">
        <v>28</v>
      </c>
      <c r="C20" s="292" t="s">
        <v>636</v>
      </c>
      <c r="D20" s="30" t="s">
        <v>38</v>
      </c>
      <c r="E20" s="90">
        <v>1</v>
      </c>
      <c r="F20" s="115">
        <v>64.459999999999994</v>
      </c>
      <c r="G20" s="10">
        <f t="shared" si="0"/>
        <v>64.459999999999994</v>
      </c>
      <c r="H20" s="4"/>
      <c r="I20" s="4"/>
    </row>
    <row r="21" spans="1:11" x14ac:dyDescent="0.25">
      <c r="A21" s="259" t="s">
        <v>5</v>
      </c>
      <c r="B21" s="32" t="s">
        <v>29</v>
      </c>
      <c r="C21" s="292" t="s">
        <v>637</v>
      </c>
      <c r="D21" s="30" t="s">
        <v>38</v>
      </c>
      <c r="E21" s="90">
        <v>1</v>
      </c>
      <c r="F21" s="115">
        <v>20.59</v>
      </c>
      <c r="G21" s="10">
        <f t="shared" si="0"/>
        <v>20.59</v>
      </c>
      <c r="H21" s="223"/>
      <c r="I21" s="224"/>
    </row>
    <row r="22" spans="1:11" x14ac:dyDescent="0.25">
      <c r="A22" s="259" t="s">
        <v>5</v>
      </c>
      <c r="B22" s="32" t="s">
        <v>30</v>
      </c>
      <c r="C22" s="292" t="s">
        <v>642</v>
      </c>
      <c r="D22" s="30" t="s">
        <v>38</v>
      </c>
      <c r="E22" s="90">
        <v>2</v>
      </c>
      <c r="F22" s="260">
        <v>23.3</v>
      </c>
      <c r="G22" s="10">
        <f t="shared" si="0"/>
        <v>46.6</v>
      </c>
      <c r="H22" s="223"/>
      <c r="I22" s="224"/>
    </row>
    <row r="23" spans="1:11" x14ac:dyDescent="0.25">
      <c r="A23" s="259" t="s">
        <v>5</v>
      </c>
      <c r="B23" s="32" t="s">
        <v>31</v>
      </c>
      <c r="C23" s="292" t="s">
        <v>638</v>
      </c>
      <c r="D23" s="30" t="s">
        <v>38</v>
      </c>
      <c r="E23" s="90">
        <v>2</v>
      </c>
      <c r="F23" s="260">
        <v>23.3</v>
      </c>
      <c r="G23" s="10">
        <f t="shared" si="0"/>
        <v>46.6</v>
      </c>
      <c r="H23" s="223"/>
      <c r="I23" s="224"/>
    </row>
    <row r="24" spans="1:11" x14ac:dyDescent="0.25">
      <c r="A24" s="259" t="s">
        <v>5</v>
      </c>
      <c r="B24" s="32" t="s">
        <v>32</v>
      </c>
      <c r="C24" s="290" t="s">
        <v>594</v>
      </c>
      <c r="D24" s="30" t="s">
        <v>41</v>
      </c>
      <c r="E24" s="90">
        <v>1840</v>
      </c>
      <c r="F24" s="115">
        <v>7.45</v>
      </c>
      <c r="G24" s="10">
        <f>ROUND((E24*F24),2)</f>
        <v>13708</v>
      </c>
      <c r="H24" s="223"/>
      <c r="I24" s="224"/>
    </row>
    <row r="25" spans="1:11" ht="14.4" thickBot="1" x14ac:dyDescent="0.3">
      <c r="A25" s="302" t="s">
        <v>5</v>
      </c>
      <c r="B25" s="301" t="s">
        <v>349</v>
      </c>
      <c r="C25" s="290" t="s">
        <v>652</v>
      </c>
      <c r="D25" s="324" t="s">
        <v>38</v>
      </c>
      <c r="E25" s="305">
        <v>135</v>
      </c>
      <c r="F25" s="115">
        <v>4.82</v>
      </c>
      <c r="G25" s="10">
        <f>ROUND((E25*F25),2)</f>
        <v>650.70000000000005</v>
      </c>
      <c r="H25" s="223"/>
      <c r="I25" s="224"/>
    </row>
    <row r="26" spans="1:11" ht="28.2" thickBot="1" x14ac:dyDescent="0.3">
      <c r="A26" s="320" t="s">
        <v>5</v>
      </c>
      <c r="B26" s="311" t="s">
        <v>375</v>
      </c>
      <c r="C26" s="321" t="s">
        <v>656</v>
      </c>
      <c r="D26" s="322" t="s">
        <v>42</v>
      </c>
      <c r="E26" s="319">
        <v>12.1</v>
      </c>
      <c r="F26" s="325">
        <v>29.72</v>
      </c>
      <c r="G26" s="10">
        <f>ROUND((E26*F26),2)</f>
        <v>359.61</v>
      </c>
      <c r="H26" s="219" t="s">
        <v>277</v>
      </c>
      <c r="I26" s="218">
        <f>ROUND(SUM(G5:G26),2)</f>
        <v>115398.37</v>
      </c>
    </row>
    <row r="27" spans="1:11" s="3" customFormat="1" ht="18" customHeight="1" x14ac:dyDescent="0.25">
      <c r="A27" s="258" t="s">
        <v>18</v>
      </c>
      <c r="B27" s="31" t="s">
        <v>16</v>
      </c>
      <c r="C27" s="295" t="s">
        <v>596</v>
      </c>
      <c r="D27" s="25" t="s">
        <v>35</v>
      </c>
      <c r="E27" s="89">
        <v>9431</v>
      </c>
      <c r="F27" s="261">
        <v>4.18</v>
      </c>
      <c r="G27" s="9">
        <f t="shared" si="0"/>
        <v>39421.58</v>
      </c>
      <c r="H27" s="8"/>
      <c r="I27" s="8"/>
      <c r="K27" s="262"/>
    </row>
    <row r="28" spans="1:11" ht="16.8" x14ac:dyDescent="0.25">
      <c r="A28" s="259" t="s">
        <v>18</v>
      </c>
      <c r="B28" s="32" t="s">
        <v>52</v>
      </c>
      <c r="C28" s="296" t="s">
        <v>53</v>
      </c>
      <c r="D28" s="34" t="s">
        <v>35</v>
      </c>
      <c r="E28" s="90">
        <v>3510</v>
      </c>
      <c r="F28" s="263">
        <v>1.62</v>
      </c>
      <c r="G28" s="10">
        <f t="shared" si="0"/>
        <v>5686.2</v>
      </c>
      <c r="H28" s="225"/>
      <c r="I28" s="8"/>
    </row>
    <row r="29" spans="1:11" ht="16.8" x14ac:dyDescent="0.25">
      <c r="A29" s="259" t="s">
        <v>18</v>
      </c>
      <c r="B29" s="32" t="s">
        <v>54</v>
      </c>
      <c r="C29" s="296" t="s">
        <v>24</v>
      </c>
      <c r="D29" s="34" t="s">
        <v>35</v>
      </c>
      <c r="E29" s="90">
        <v>5921</v>
      </c>
      <c r="F29" s="263">
        <v>4.82</v>
      </c>
      <c r="G29" s="10">
        <f t="shared" si="0"/>
        <v>28539.22</v>
      </c>
      <c r="H29" s="225"/>
      <c r="I29" s="8"/>
    </row>
    <row r="30" spans="1:11" ht="16.8" x14ac:dyDescent="0.25">
      <c r="A30" s="259" t="s">
        <v>18</v>
      </c>
      <c r="B30" s="32" t="s">
        <v>55</v>
      </c>
      <c r="C30" s="296" t="s">
        <v>56</v>
      </c>
      <c r="D30" s="34" t="s">
        <v>35</v>
      </c>
      <c r="E30" s="90">
        <v>14027.5</v>
      </c>
      <c r="F30" s="263">
        <v>3.29</v>
      </c>
      <c r="G30" s="10">
        <f t="shared" si="0"/>
        <v>46150.48</v>
      </c>
      <c r="H30" s="225"/>
      <c r="I30" s="8"/>
    </row>
    <row r="31" spans="1:11" ht="27.6" x14ac:dyDescent="0.25">
      <c r="A31" s="259" t="s">
        <v>18</v>
      </c>
      <c r="B31" s="32" t="s">
        <v>57</v>
      </c>
      <c r="C31" s="297" t="s">
        <v>58</v>
      </c>
      <c r="D31" s="34" t="s">
        <v>35</v>
      </c>
      <c r="E31" s="90">
        <v>4687.5</v>
      </c>
      <c r="F31" s="263">
        <v>4.82</v>
      </c>
      <c r="G31" s="10">
        <f t="shared" si="0"/>
        <v>22593.75</v>
      </c>
      <c r="H31" s="225"/>
      <c r="I31" s="8"/>
    </row>
    <row r="32" spans="1:11" ht="16.8" x14ac:dyDescent="0.25">
      <c r="A32" s="259" t="s">
        <v>18</v>
      </c>
      <c r="B32" s="32" t="s">
        <v>59</v>
      </c>
      <c r="C32" s="296" t="s">
        <v>25</v>
      </c>
      <c r="D32" s="34" t="s">
        <v>35</v>
      </c>
      <c r="E32" s="90">
        <v>113472.5</v>
      </c>
      <c r="F32" s="263">
        <v>0.11</v>
      </c>
      <c r="G32" s="10">
        <f t="shared" si="0"/>
        <v>12481.98</v>
      </c>
      <c r="H32" s="225"/>
      <c r="I32" s="8"/>
    </row>
    <row r="33" spans="1:9" ht="31.5" customHeight="1" x14ac:dyDescent="0.25">
      <c r="A33" s="259" t="s">
        <v>18</v>
      </c>
      <c r="B33" s="32" t="s">
        <v>60</v>
      </c>
      <c r="C33" s="226" t="s">
        <v>61</v>
      </c>
      <c r="D33" s="34" t="s">
        <v>35</v>
      </c>
      <c r="E33" s="90">
        <v>6027.5</v>
      </c>
      <c r="F33" s="263">
        <v>4.55</v>
      </c>
      <c r="G33" s="10">
        <f t="shared" si="0"/>
        <v>27425.13</v>
      </c>
      <c r="H33" s="225"/>
      <c r="I33" s="8"/>
    </row>
    <row r="34" spans="1:9" x14ac:dyDescent="0.25">
      <c r="A34" s="259" t="s">
        <v>18</v>
      </c>
      <c r="B34" s="32" t="s">
        <v>333</v>
      </c>
      <c r="C34" s="33" t="s">
        <v>63</v>
      </c>
      <c r="D34" s="30" t="s">
        <v>36</v>
      </c>
      <c r="E34" s="90">
        <v>59375</v>
      </c>
      <c r="F34" s="263">
        <v>0.39</v>
      </c>
      <c r="G34" s="10">
        <f t="shared" si="0"/>
        <v>23156.25</v>
      </c>
      <c r="H34" s="222"/>
      <c r="I34" s="8"/>
    </row>
    <row r="35" spans="1:9" x14ac:dyDescent="0.25">
      <c r="A35" s="264" t="s">
        <v>18</v>
      </c>
      <c r="B35" s="32" t="s">
        <v>334</v>
      </c>
      <c r="C35" s="33" t="s">
        <v>65</v>
      </c>
      <c r="D35" s="37" t="s">
        <v>36</v>
      </c>
      <c r="E35" s="181">
        <v>3125</v>
      </c>
      <c r="F35" s="265">
        <v>0.82</v>
      </c>
      <c r="G35" s="38">
        <f t="shared" si="0"/>
        <v>2562.5</v>
      </c>
      <c r="H35" s="8"/>
      <c r="I35" s="8"/>
    </row>
    <row r="36" spans="1:9" x14ac:dyDescent="0.25">
      <c r="A36" s="259" t="s">
        <v>18</v>
      </c>
      <c r="B36" s="32" t="s">
        <v>62</v>
      </c>
      <c r="C36" s="33" t="s">
        <v>67</v>
      </c>
      <c r="D36" s="30" t="s">
        <v>36</v>
      </c>
      <c r="E36" s="90">
        <v>40950</v>
      </c>
      <c r="F36" s="263">
        <v>0.76</v>
      </c>
      <c r="G36" s="10">
        <f t="shared" si="0"/>
        <v>31122</v>
      </c>
      <c r="H36" s="223"/>
      <c r="I36" s="224"/>
    </row>
    <row r="37" spans="1:9" x14ac:dyDescent="0.25">
      <c r="A37" s="259" t="s">
        <v>18</v>
      </c>
      <c r="B37" s="32" t="s">
        <v>64</v>
      </c>
      <c r="C37" s="33" t="s">
        <v>69</v>
      </c>
      <c r="D37" s="30" t="s">
        <v>36</v>
      </c>
      <c r="E37" s="90">
        <v>4050</v>
      </c>
      <c r="F37" s="263">
        <v>0.94</v>
      </c>
      <c r="G37" s="10">
        <f t="shared" si="0"/>
        <v>3807</v>
      </c>
      <c r="H37" s="223"/>
      <c r="I37" s="224"/>
    </row>
    <row r="38" spans="1:9" x14ac:dyDescent="0.25">
      <c r="A38" s="259" t="s">
        <v>18</v>
      </c>
      <c r="B38" s="32" t="s">
        <v>66</v>
      </c>
      <c r="C38" s="33" t="s">
        <v>71</v>
      </c>
      <c r="D38" s="30" t="s">
        <v>36</v>
      </c>
      <c r="E38" s="90">
        <v>58500</v>
      </c>
      <c r="F38" s="263">
        <v>1.54</v>
      </c>
      <c r="G38" s="10">
        <f t="shared" si="0"/>
        <v>90090</v>
      </c>
      <c r="H38" s="223"/>
      <c r="I38" s="224"/>
    </row>
    <row r="39" spans="1:9" x14ac:dyDescent="0.25">
      <c r="A39" s="259" t="s">
        <v>18</v>
      </c>
      <c r="B39" s="32" t="s">
        <v>68</v>
      </c>
      <c r="C39" s="39" t="s">
        <v>73</v>
      </c>
      <c r="D39" s="30" t="s">
        <v>36</v>
      </c>
      <c r="E39" s="90">
        <v>2305</v>
      </c>
      <c r="F39" s="263">
        <v>6.84</v>
      </c>
      <c r="G39" s="10">
        <f t="shared" si="0"/>
        <v>15766.2</v>
      </c>
      <c r="H39" s="223"/>
      <c r="I39" s="224"/>
    </row>
    <row r="40" spans="1:9" x14ac:dyDescent="0.25">
      <c r="A40" s="259" t="s">
        <v>18</v>
      </c>
      <c r="B40" s="32" t="s">
        <v>70</v>
      </c>
      <c r="C40" s="306" t="s">
        <v>653</v>
      </c>
      <c r="D40" s="30" t="s">
        <v>36</v>
      </c>
      <c r="E40" s="90">
        <v>225</v>
      </c>
      <c r="F40" s="263">
        <v>8.5299999999999994</v>
      </c>
      <c r="G40" s="10">
        <f t="shared" si="0"/>
        <v>1919.25</v>
      </c>
      <c r="H40" s="223"/>
      <c r="I40" s="224"/>
    </row>
    <row r="41" spans="1:9" x14ac:dyDescent="0.25">
      <c r="A41" s="259" t="s">
        <v>18</v>
      </c>
      <c r="B41" s="32" t="s">
        <v>72</v>
      </c>
      <c r="C41" s="39" t="s">
        <v>76</v>
      </c>
      <c r="D41" s="227" t="s">
        <v>41</v>
      </c>
      <c r="E41" s="90">
        <v>90</v>
      </c>
      <c r="F41" s="263">
        <v>53.34</v>
      </c>
      <c r="G41" s="10">
        <f t="shared" si="0"/>
        <v>4800.6000000000004</v>
      </c>
      <c r="H41" s="223"/>
      <c r="I41" s="224"/>
    </row>
    <row r="42" spans="1:9" x14ac:dyDescent="0.25">
      <c r="A42" s="259" t="s">
        <v>18</v>
      </c>
      <c r="B42" s="32" t="s">
        <v>74</v>
      </c>
      <c r="C42" s="39" t="s">
        <v>78</v>
      </c>
      <c r="D42" s="30" t="s">
        <v>36</v>
      </c>
      <c r="E42" s="90">
        <v>51</v>
      </c>
      <c r="F42" s="263">
        <v>67.8</v>
      </c>
      <c r="G42" s="10">
        <f t="shared" si="0"/>
        <v>3457.8</v>
      </c>
      <c r="H42" s="223"/>
      <c r="I42" s="224"/>
    </row>
    <row r="43" spans="1:9" x14ac:dyDescent="0.25">
      <c r="A43" s="259" t="s">
        <v>18</v>
      </c>
      <c r="B43" s="32" t="s">
        <v>75</v>
      </c>
      <c r="C43" s="40" t="s">
        <v>80</v>
      </c>
      <c r="D43" s="30" t="s">
        <v>36</v>
      </c>
      <c r="E43" s="90">
        <v>141</v>
      </c>
      <c r="F43" s="263">
        <v>93.08</v>
      </c>
      <c r="G43" s="10">
        <f t="shared" si="0"/>
        <v>13124.28</v>
      </c>
      <c r="H43" s="228"/>
      <c r="I43" s="229"/>
    </row>
    <row r="44" spans="1:9" ht="16.8" x14ac:dyDescent="0.25">
      <c r="A44" s="259" t="s">
        <v>18</v>
      </c>
      <c r="B44" s="32" t="s">
        <v>77</v>
      </c>
      <c r="C44" s="41" t="s">
        <v>82</v>
      </c>
      <c r="D44" s="34" t="s">
        <v>35</v>
      </c>
      <c r="E44" s="90">
        <v>51.900000000000006</v>
      </c>
      <c r="F44" s="263">
        <v>355.18</v>
      </c>
      <c r="G44" s="10">
        <f t="shared" si="0"/>
        <v>18433.84</v>
      </c>
      <c r="H44" s="228"/>
      <c r="I44" s="229"/>
    </row>
    <row r="45" spans="1:9" x14ac:dyDescent="0.25">
      <c r="A45" s="259" t="s">
        <v>18</v>
      </c>
      <c r="B45" s="32" t="s">
        <v>79</v>
      </c>
      <c r="C45" s="33" t="s">
        <v>84</v>
      </c>
      <c r="D45" s="30" t="s">
        <v>36</v>
      </c>
      <c r="E45" s="90">
        <v>44170</v>
      </c>
      <c r="F45" s="263">
        <v>10.029999999999999</v>
      </c>
      <c r="G45" s="10">
        <f t="shared" si="0"/>
        <v>443025.1</v>
      </c>
      <c r="H45" s="223"/>
      <c r="I45" s="224"/>
    </row>
    <row r="46" spans="1:9" ht="33.75" customHeight="1" x14ac:dyDescent="0.25">
      <c r="A46" s="259" t="s">
        <v>18</v>
      </c>
      <c r="B46" s="32" t="s">
        <v>81</v>
      </c>
      <c r="C46" s="42" t="s">
        <v>86</v>
      </c>
      <c r="D46" s="30" t="s">
        <v>36</v>
      </c>
      <c r="E46" s="182">
        <v>14500</v>
      </c>
      <c r="F46" s="263">
        <v>1.1399999999999999</v>
      </c>
      <c r="G46" s="10">
        <f t="shared" si="0"/>
        <v>16530</v>
      </c>
      <c r="H46" s="223"/>
      <c r="I46" s="224"/>
    </row>
    <row r="47" spans="1:9" ht="27.6" x14ac:dyDescent="0.25">
      <c r="A47" s="259" t="s">
        <v>18</v>
      </c>
      <c r="B47" s="32" t="s">
        <v>83</v>
      </c>
      <c r="C47" s="42" t="s">
        <v>278</v>
      </c>
      <c r="D47" s="30" t="s">
        <v>36</v>
      </c>
      <c r="E47" s="182">
        <v>14500</v>
      </c>
      <c r="F47" s="263">
        <v>2.2999999999999998</v>
      </c>
      <c r="G47" s="10">
        <f t="shared" si="0"/>
        <v>33350</v>
      </c>
      <c r="H47" s="223"/>
      <c r="I47" s="224"/>
    </row>
    <row r="48" spans="1:9" ht="17.399999999999999" thickBot="1" x14ac:dyDescent="0.3">
      <c r="A48" s="259" t="s">
        <v>18</v>
      </c>
      <c r="B48" s="32" t="s">
        <v>85</v>
      </c>
      <c r="C48" s="33" t="s">
        <v>25</v>
      </c>
      <c r="D48" s="34" t="s">
        <v>35</v>
      </c>
      <c r="E48" s="182">
        <v>4650</v>
      </c>
      <c r="F48" s="263">
        <v>0.11</v>
      </c>
      <c r="G48" s="10">
        <f t="shared" si="0"/>
        <v>511.5</v>
      </c>
      <c r="H48" s="223"/>
      <c r="I48" s="224"/>
    </row>
    <row r="49" spans="1:9" ht="28.2" thickBot="1" x14ac:dyDescent="0.3">
      <c r="A49" s="264" t="s">
        <v>18</v>
      </c>
      <c r="B49" s="36" t="s">
        <v>87</v>
      </c>
      <c r="C49" s="94" t="s">
        <v>88</v>
      </c>
      <c r="D49" s="47" t="s">
        <v>35</v>
      </c>
      <c r="E49" s="183">
        <v>4650</v>
      </c>
      <c r="F49" s="265">
        <v>17.39</v>
      </c>
      <c r="G49" s="38">
        <f t="shared" si="0"/>
        <v>80863.5</v>
      </c>
      <c r="H49" s="219" t="s">
        <v>89</v>
      </c>
      <c r="I49" s="218">
        <f>ROUND(SUM(G27:G49),2)</f>
        <v>964818.16</v>
      </c>
    </row>
    <row r="50" spans="1:9" x14ac:dyDescent="0.25">
      <c r="A50" s="258" t="s">
        <v>291</v>
      </c>
      <c r="B50" s="48" t="s">
        <v>321</v>
      </c>
      <c r="C50" s="49" t="s">
        <v>92</v>
      </c>
      <c r="D50" s="50" t="s">
        <v>38</v>
      </c>
      <c r="E50" s="89">
        <v>64</v>
      </c>
      <c r="F50" s="116">
        <v>139.4</v>
      </c>
      <c r="G50" s="9">
        <f t="shared" si="0"/>
        <v>8921.6</v>
      </c>
      <c r="H50" s="223"/>
      <c r="I50" s="224"/>
    </row>
    <row r="51" spans="1:9" ht="27.6" x14ac:dyDescent="0.25">
      <c r="A51" s="259" t="s">
        <v>291</v>
      </c>
      <c r="B51" s="51" t="s">
        <v>322</v>
      </c>
      <c r="C51" s="45" t="s">
        <v>94</v>
      </c>
      <c r="D51" s="52" t="s">
        <v>41</v>
      </c>
      <c r="E51" s="90">
        <v>370</v>
      </c>
      <c r="F51" s="117">
        <v>33.770000000000003</v>
      </c>
      <c r="G51" s="10">
        <f t="shared" si="0"/>
        <v>12494.9</v>
      </c>
      <c r="H51" s="223"/>
      <c r="I51" s="224"/>
    </row>
    <row r="52" spans="1:9" ht="16.8" x14ac:dyDescent="0.25">
      <c r="A52" s="259" t="s">
        <v>291</v>
      </c>
      <c r="B52" s="51" t="s">
        <v>323</v>
      </c>
      <c r="C52" s="45" t="s">
        <v>96</v>
      </c>
      <c r="D52" s="53" t="s">
        <v>35</v>
      </c>
      <c r="E52" s="90">
        <v>1850</v>
      </c>
      <c r="F52" s="117">
        <v>3.29</v>
      </c>
      <c r="G52" s="10">
        <f t="shared" si="0"/>
        <v>6086.5</v>
      </c>
      <c r="H52" s="223"/>
      <c r="I52" s="224"/>
    </row>
    <row r="53" spans="1:9" ht="16.8" x14ac:dyDescent="0.25">
      <c r="A53" s="259" t="s">
        <v>291</v>
      </c>
      <c r="B53" s="51" t="s">
        <v>324</v>
      </c>
      <c r="C53" s="45" t="s">
        <v>98</v>
      </c>
      <c r="D53" s="53" t="s">
        <v>35</v>
      </c>
      <c r="E53" s="90">
        <v>901.31999999999994</v>
      </c>
      <c r="F53" s="117">
        <v>3.75</v>
      </c>
      <c r="G53" s="10">
        <f t="shared" si="0"/>
        <v>3379.95</v>
      </c>
      <c r="H53" s="223"/>
      <c r="I53" s="224"/>
    </row>
    <row r="54" spans="1:9" ht="27.6" x14ac:dyDescent="0.25">
      <c r="A54" s="259" t="s">
        <v>291</v>
      </c>
      <c r="B54" s="51" t="s">
        <v>325</v>
      </c>
      <c r="C54" s="45" t="s">
        <v>100</v>
      </c>
      <c r="D54" s="52" t="s">
        <v>38</v>
      </c>
      <c r="E54" s="90">
        <v>64</v>
      </c>
      <c r="F54" s="117">
        <v>209.18</v>
      </c>
      <c r="G54" s="10">
        <f t="shared" si="0"/>
        <v>13387.52</v>
      </c>
      <c r="H54" s="223"/>
      <c r="I54" s="224"/>
    </row>
    <row r="55" spans="1:9" ht="27.6" x14ac:dyDescent="0.25">
      <c r="A55" s="259" t="s">
        <v>291</v>
      </c>
      <c r="B55" s="51" t="s">
        <v>326</v>
      </c>
      <c r="C55" s="45" t="s">
        <v>102</v>
      </c>
      <c r="D55" s="53" t="s">
        <v>35</v>
      </c>
      <c r="E55" s="90">
        <v>1600</v>
      </c>
      <c r="F55" s="117">
        <v>4.24</v>
      </c>
      <c r="G55" s="10">
        <f t="shared" si="0"/>
        <v>6784</v>
      </c>
      <c r="H55" s="223"/>
      <c r="I55" s="224"/>
    </row>
    <row r="56" spans="1:9" ht="16.8" x14ac:dyDescent="0.25">
      <c r="A56" s="259" t="s">
        <v>291</v>
      </c>
      <c r="B56" s="51" t="s">
        <v>327</v>
      </c>
      <c r="C56" s="45" t="s">
        <v>104</v>
      </c>
      <c r="D56" s="53" t="s">
        <v>35</v>
      </c>
      <c r="E56" s="90">
        <v>92.5</v>
      </c>
      <c r="F56" s="117">
        <v>20.399999999999999</v>
      </c>
      <c r="G56" s="10">
        <f t="shared" si="0"/>
        <v>1887</v>
      </c>
      <c r="H56" s="223"/>
      <c r="I56" s="224"/>
    </row>
    <row r="57" spans="1:9" ht="16.8" x14ac:dyDescent="0.25">
      <c r="A57" s="259" t="s">
        <v>291</v>
      </c>
      <c r="B57" s="51" t="s">
        <v>328</v>
      </c>
      <c r="C57" s="45" t="s">
        <v>106</v>
      </c>
      <c r="D57" s="53" t="s">
        <v>35</v>
      </c>
      <c r="E57" s="90">
        <v>740</v>
      </c>
      <c r="F57" s="117">
        <v>20.399999999999999</v>
      </c>
      <c r="G57" s="10">
        <f t="shared" si="0"/>
        <v>15096</v>
      </c>
      <c r="H57" s="223"/>
      <c r="I57" s="224"/>
    </row>
    <row r="58" spans="1:9" ht="16.8" x14ac:dyDescent="0.25">
      <c r="A58" s="259" t="s">
        <v>291</v>
      </c>
      <c r="B58" s="51" t="s">
        <v>329</v>
      </c>
      <c r="C58" s="33" t="s">
        <v>25</v>
      </c>
      <c r="D58" s="53" t="s">
        <v>35</v>
      </c>
      <c r="E58" s="90">
        <v>948.68000000000006</v>
      </c>
      <c r="F58" s="117">
        <v>0.11</v>
      </c>
      <c r="G58" s="10">
        <f t="shared" si="0"/>
        <v>104.35</v>
      </c>
      <c r="H58" s="223"/>
      <c r="I58" s="224"/>
    </row>
    <row r="59" spans="1:9" x14ac:dyDescent="0.25">
      <c r="A59" s="259" t="s">
        <v>291</v>
      </c>
      <c r="B59" s="51" t="s">
        <v>330</v>
      </c>
      <c r="C59" s="45" t="s">
        <v>109</v>
      </c>
      <c r="D59" s="52" t="s">
        <v>41</v>
      </c>
      <c r="E59" s="90">
        <v>370</v>
      </c>
      <c r="F59" s="117">
        <v>4.42</v>
      </c>
      <c r="G59" s="10">
        <f t="shared" si="0"/>
        <v>1635.4</v>
      </c>
      <c r="H59" s="223"/>
      <c r="I59" s="224"/>
    </row>
    <row r="60" spans="1:9" x14ac:dyDescent="0.25">
      <c r="A60" s="259" t="s">
        <v>291</v>
      </c>
      <c r="B60" s="51" t="s">
        <v>331</v>
      </c>
      <c r="C60" s="45" t="s">
        <v>111</v>
      </c>
      <c r="D60" s="52" t="s">
        <v>41</v>
      </c>
      <c r="E60" s="90">
        <v>370</v>
      </c>
      <c r="F60" s="117">
        <v>4.42</v>
      </c>
      <c r="G60" s="10">
        <f t="shared" ref="G60:G128" si="1">ROUND((E60*F60),2)</f>
        <v>1635.4</v>
      </c>
      <c r="H60" s="223"/>
      <c r="I60" s="224"/>
    </row>
    <row r="61" spans="1:9" ht="27.6" x14ac:dyDescent="0.25">
      <c r="A61" s="259" t="s">
        <v>291</v>
      </c>
      <c r="B61" s="51" t="s">
        <v>332</v>
      </c>
      <c r="C61" s="45" t="s">
        <v>113</v>
      </c>
      <c r="D61" s="52" t="s">
        <v>41</v>
      </c>
      <c r="E61" s="90">
        <v>340</v>
      </c>
      <c r="F61" s="117">
        <v>63.94</v>
      </c>
      <c r="G61" s="10">
        <f t="shared" si="1"/>
        <v>21739.599999999999</v>
      </c>
      <c r="H61" s="223"/>
      <c r="I61" s="224"/>
    </row>
    <row r="62" spans="1:9" x14ac:dyDescent="0.25">
      <c r="A62" s="259" t="s">
        <v>291</v>
      </c>
      <c r="B62" s="51" t="s">
        <v>342</v>
      </c>
      <c r="C62" s="95" t="s">
        <v>279</v>
      </c>
      <c r="D62" s="230" t="s">
        <v>41</v>
      </c>
      <c r="E62" s="182">
        <v>33.5</v>
      </c>
      <c r="F62" s="117">
        <v>56.59</v>
      </c>
      <c r="G62" s="10">
        <f t="shared" si="1"/>
        <v>1895.77</v>
      </c>
      <c r="H62" s="223"/>
      <c r="I62" s="224"/>
    </row>
    <row r="63" spans="1:9" x14ac:dyDescent="0.25">
      <c r="A63" s="259" t="s">
        <v>291</v>
      </c>
      <c r="B63" s="51" t="s">
        <v>343</v>
      </c>
      <c r="C63" s="95" t="s">
        <v>280</v>
      </c>
      <c r="D63" s="230" t="s">
        <v>41</v>
      </c>
      <c r="E63" s="182">
        <v>58.5</v>
      </c>
      <c r="F63" s="117">
        <v>84.89</v>
      </c>
      <c r="G63" s="10">
        <f t="shared" si="1"/>
        <v>4966.07</v>
      </c>
      <c r="H63" s="223"/>
      <c r="I63" s="224"/>
    </row>
    <row r="64" spans="1:9" ht="16.8" x14ac:dyDescent="0.25">
      <c r="A64" s="259" t="s">
        <v>291</v>
      </c>
      <c r="B64" s="51" t="s">
        <v>344</v>
      </c>
      <c r="C64" s="45" t="s">
        <v>118</v>
      </c>
      <c r="D64" s="53" t="s">
        <v>35</v>
      </c>
      <c r="E64" s="90">
        <v>18.400000000000002</v>
      </c>
      <c r="F64" s="117">
        <v>20.399999999999999</v>
      </c>
      <c r="G64" s="10">
        <f t="shared" si="1"/>
        <v>375.36</v>
      </c>
      <c r="H64" s="223"/>
      <c r="I64" s="224"/>
    </row>
    <row r="65" spans="1:9" x14ac:dyDescent="0.25">
      <c r="A65" s="259" t="s">
        <v>291</v>
      </c>
      <c r="B65" s="51" t="s">
        <v>345</v>
      </c>
      <c r="C65" s="45" t="s">
        <v>120</v>
      </c>
      <c r="D65" s="28" t="s">
        <v>38</v>
      </c>
      <c r="E65" s="90">
        <v>4</v>
      </c>
      <c r="F65" s="117">
        <v>56.25</v>
      </c>
      <c r="G65" s="10">
        <f t="shared" si="1"/>
        <v>225</v>
      </c>
      <c r="H65" s="223"/>
      <c r="I65" s="224"/>
    </row>
    <row r="66" spans="1:9" x14ac:dyDescent="0.25">
      <c r="A66" s="259" t="s">
        <v>291</v>
      </c>
      <c r="B66" s="51" t="s">
        <v>346</v>
      </c>
      <c r="C66" s="45" t="s">
        <v>122</v>
      </c>
      <c r="D66" s="28" t="s">
        <v>38</v>
      </c>
      <c r="E66" s="90">
        <v>4</v>
      </c>
      <c r="F66" s="117">
        <v>107.84</v>
      </c>
      <c r="G66" s="10">
        <f t="shared" si="1"/>
        <v>431.36</v>
      </c>
      <c r="H66" s="223"/>
      <c r="I66" s="224"/>
    </row>
    <row r="67" spans="1:9" ht="14.4" thickBot="1" x14ac:dyDescent="0.3">
      <c r="A67" s="259" t="s">
        <v>291</v>
      </c>
      <c r="B67" s="51" t="s">
        <v>347</v>
      </c>
      <c r="C67" s="45" t="s">
        <v>124</v>
      </c>
      <c r="D67" s="28" t="s">
        <v>36</v>
      </c>
      <c r="E67" s="90">
        <v>736</v>
      </c>
      <c r="F67" s="117">
        <v>1.1399999999999999</v>
      </c>
      <c r="G67" s="10">
        <f t="shared" si="1"/>
        <v>839.04</v>
      </c>
      <c r="H67" s="223"/>
      <c r="I67" s="224"/>
    </row>
    <row r="68" spans="1:9" ht="28.2" thickBot="1" x14ac:dyDescent="0.3">
      <c r="A68" s="266" t="s">
        <v>291</v>
      </c>
      <c r="B68" s="55" t="s">
        <v>348</v>
      </c>
      <c r="C68" s="56" t="s">
        <v>126</v>
      </c>
      <c r="D68" s="57" t="s">
        <v>35</v>
      </c>
      <c r="E68" s="184">
        <v>248.4</v>
      </c>
      <c r="F68" s="118">
        <v>16.329999999999998</v>
      </c>
      <c r="G68" s="58">
        <f t="shared" si="1"/>
        <v>4056.37</v>
      </c>
      <c r="H68" s="220" t="s">
        <v>90</v>
      </c>
      <c r="I68" s="218">
        <f>ROUND(SUM(G50:G68),2)</f>
        <v>105941.19</v>
      </c>
    </row>
    <row r="69" spans="1:9" ht="27.6" x14ac:dyDescent="0.25">
      <c r="A69" s="259" t="s">
        <v>294</v>
      </c>
      <c r="B69" s="32" t="s">
        <v>295</v>
      </c>
      <c r="C69" s="61" t="s">
        <v>156</v>
      </c>
      <c r="D69" s="34" t="s">
        <v>35</v>
      </c>
      <c r="E69" s="185">
        <v>28634.399999999998</v>
      </c>
      <c r="F69" s="119">
        <v>16.32</v>
      </c>
      <c r="G69" s="10">
        <f t="shared" si="1"/>
        <v>467313.41</v>
      </c>
      <c r="H69" s="368" t="s">
        <v>130</v>
      </c>
      <c r="I69" s="224"/>
    </row>
    <row r="70" spans="1:9" ht="27.6" x14ac:dyDescent="0.25">
      <c r="A70" s="259" t="s">
        <v>294</v>
      </c>
      <c r="B70" s="32" t="s">
        <v>91</v>
      </c>
      <c r="C70" s="60" t="s">
        <v>132</v>
      </c>
      <c r="D70" s="30" t="s">
        <v>36</v>
      </c>
      <c r="E70" s="185">
        <v>38478.080000000002</v>
      </c>
      <c r="F70" s="119">
        <v>10.35</v>
      </c>
      <c r="G70" s="10">
        <f t="shared" si="1"/>
        <v>398248.13</v>
      </c>
      <c r="H70" s="368"/>
      <c r="I70" s="224"/>
    </row>
    <row r="71" spans="1:9" ht="27.6" x14ac:dyDescent="0.25">
      <c r="A71" s="259" t="s">
        <v>294</v>
      </c>
      <c r="B71" s="32" t="s">
        <v>93</v>
      </c>
      <c r="C71" s="60" t="s">
        <v>157</v>
      </c>
      <c r="D71" s="30" t="s">
        <v>36</v>
      </c>
      <c r="E71" s="185">
        <v>35428.29</v>
      </c>
      <c r="F71" s="119">
        <v>15.43</v>
      </c>
      <c r="G71" s="10">
        <f t="shared" si="1"/>
        <v>546658.51</v>
      </c>
      <c r="H71" s="368"/>
      <c r="I71" s="224"/>
    </row>
    <row r="72" spans="1:9" ht="27.6" x14ac:dyDescent="0.25">
      <c r="A72" s="259" t="s">
        <v>294</v>
      </c>
      <c r="B72" s="32" t="s">
        <v>95</v>
      </c>
      <c r="C72" s="336" t="s">
        <v>286</v>
      </c>
      <c r="D72" s="62" t="s">
        <v>36</v>
      </c>
      <c r="E72" s="185">
        <v>35275.800000000003</v>
      </c>
      <c r="F72" s="119">
        <v>0.27</v>
      </c>
      <c r="G72" s="10">
        <f t="shared" si="1"/>
        <v>9524.4699999999993</v>
      </c>
      <c r="H72" s="368"/>
      <c r="I72" s="224"/>
    </row>
    <row r="73" spans="1:9" ht="27.6" x14ac:dyDescent="0.25">
      <c r="A73" s="259" t="s">
        <v>294</v>
      </c>
      <c r="B73" s="32" t="s">
        <v>97</v>
      </c>
      <c r="C73" s="60" t="s">
        <v>158</v>
      </c>
      <c r="D73" s="30" t="s">
        <v>36</v>
      </c>
      <c r="E73" s="185">
        <v>35174.14</v>
      </c>
      <c r="F73" s="119">
        <v>14.85</v>
      </c>
      <c r="G73" s="10">
        <f t="shared" si="1"/>
        <v>522335.98</v>
      </c>
      <c r="H73" s="368"/>
      <c r="I73" s="224"/>
    </row>
    <row r="74" spans="1:9" ht="27.6" x14ac:dyDescent="0.25">
      <c r="A74" s="259" t="s">
        <v>294</v>
      </c>
      <c r="B74" s="32" t="s">
        <v>99</v>
      </c>
      <c r="C74" s="336" t="s">
        <v>660</v>
      </c>
      <c r="D74" s="30" t="s">
        <v>36</v>
      </c>
      <c r="E74" s="185">
        <v>35072.480000000003</v>
      </c>
      <c r="F74" s="119">
        <v>0.21</v>
      </c>
      <c r="G74" s="10">
        <f t="shared" si="1"/>
        <v>7365.22</v>
      </c>
      <c r="H74" s="368"/>
      <c r="I74" s="224"/>
    </row>
    <row r="75" spans="1:9" ht="27.6" x14ac:dyDescent="0.25">
      <c r="A75" s="259" t="s">
        <v>294</v>
      </c>
      <c r="B75" s="32" t="s">
        <v>296</v>
      </c>
      <c r="C75" s="60" t="s">
        <v>159</v>
      </c>
      <c r="D75" s="30" t="s">
        <v>36</v>
      </c>
      <c r="E75" s="185">
        <v>35021.65</v>
      </c>
      <c r="F75" s="119">
        <v>10.09</v>
      </c>
      <c r="G75" s="10">
        <f t="shared" si="1"/>
        <v>353368.45</v>
      </c>
      <c r="H75" s="368"/>
      <c r="I75" s="224"/>
    </row>
    <row r="76" spans="1:9" ht="27.6" x14ac:dyDescent="0.25">
      <c r="A76" s="259" t="s">
        <v>294</v>
      </c>
      <c r="B76" s="32" t="s">
        <v>101</v>
      </c>
      <c r="C76" s="60" t="s">
        <v>160</v>
      </c>
      <c r="D76" s="30" t="s">
        <v>36</v>
      </c>
      <c r="E76" s="186">
        <v>34920</v>
      </c>
      <c r="F76" s="119">
        <v>0.23</v>
      </c>
      <c r="G76" s="10">
        <f t="shared" si="1"/>
        <v>8031.6</v>
      </c>
      <c r="H76" s="368"/>
      <c r="I76" s="224"/>
    </row>
    <row r="77" spans="1:9" ht="28.2" thickBot="1" x14ac:dyDescent="0.3">
      <c r="A77" s="267" t="s">
        <v>294</v>
      </c>
      <c r="B77" s="64" t="s">
        <v>103</v>
      </c>
      <c r="C77" s="65" t="s">
        <v>161</v>
      </c>
      <c r="D77" s="66" t="s">
        <v>35</v>
      </c>
      <c r="E77" s="184">
        <v>8000</v>
      </c>
      <c r="F77" s="120">
        <v>15.75</v>
      </c>
      <c r="G77" s="58">
        <f t="shared" si="1"/>
        <v>126000</v>
      </c>
      <c r="H77" s="368"/>
      <c r="I77" s="224"/>
    </row>
    <row r="78" spans="1:9" ht="27.6" x14ac:dyDescent="0.25">
      <c r="A78" s="259" t="s">
        <v>336</v>
      </c>
      <c r="B78" s="32" t="s">
        <v>295</v>
      </c>
      <c r="C78" s="61" t="s">
        <v>167</v>
      </c>
      <c r="D78" s="34" t="s">
        <v>35</v>
      </c>
      <c r="E78" s="185">
        <v>25142.399999999998</v>
      </c>
      <c r="F78" s="119">
        <v>0</v>
      </c>
      <c r="G78" s="10">
        <f t="shared" si="1"/>
        <v>0</v>
      </c>
      <c r="H78" s="368"/>
      <c r="I78" s="224"/>
    </row>
    <row r="79" spans="1:9" ht="27.6" x14ac:dyDescent="0.25">
      <c r="A79" s="259" t="s">
        <v>336</v>
      </c>
      <c r="B79" s="32" t="s">
        <v>91</v>
      </c>
      <c r="C79" s="60" t="s">
        <v>168</v>
      </c>
      <c r="D79" s="30" t="s">
        <v>36</v>
      </c>
      <c r="E79" s="185">
        <v>38884.71</v>
      </c>
      <c r="F79" s="119">
        <v>0</v>
      </c>
      <c r="G79" s="10">
        <f t="shared" si="1"/>
        <v>0</v>
      </c>
      <c r="H79" s="368"/>
      <c r="I79" s="224"/>
    </row>
    <row r="80" spans="1:9" ht="27.6" x14ac:dyDescent="0.25">
      <c r="A80" s="259" t="s">
        <v>336</v>
      </c>
      <c r="B80" s="32" t="s">
        <v>93</v>
      </c>
      <c r="C80" s="60" t="s">
        <v>157</v>
      </c>
      <c r="D80" s="30" t="s">
        <v>36</v>
      </c>
      <c r="E80" s="185">
        <v>35428.29</v>
      </c>
      <c r="F80" s="119">
        <v>0</v>
      </c>
      <c r="G80" s="10">
        <f t="shared" si="1"/>
        <v>0</v>
      </c>
      <c r="H80" s="368"/>
      <c r="I80" s="224"/>
    </row>
    <row r="81" spans="1:9" ht="27.6" x14ac:dyDescent="0.25">
      <c r="A81" s="259" t="s">
        <v>336</v>
      </c>
      <c r="B81" s="32" t="s">
        <v>95</v>
      </c>
      <c r="C81" s="336" t="s">
        <v>286</v>
      </c>
      <c r="D81" s="62" t="s">
        <v>36</v>
      </c>
      <c r="E81" s="185">
        <v>35275.800000000003</v>
      </c>
      <c r="F81" s="119">
        <v>0</v>
      </c>
      <c r="G81" s="10">
        <f t="shared" si="1"/>
        <v>0</v>
      </c>
      <c r="H81" s="368"/>
      <c r="I81" s="224"/>
    </row>
    <row r="82" spans="1:9" ht="27.6" x14ac:dyDescent="0.25">
      <c r="A82" s="259" t="s">
        <v>336</v>
      </c>
      <c r="B82" s="32" t="s">
        <v>97</v>
      </c>
      <c r="C82" s="60" t="s">
        <v>158</v>
      </c>
      <c r="D82" s="30" t="s">
        <v>36</v>
      </c>
      <c r="E82" s="185">
        <v>35174.14</v>
      </c>
      <c r="F82" s="119">
        <v>0</v>
      </c>
      <c r="G82" s="10">
        <f t="shared" si="1"/>
        <v>0</v>
      </c>
      <c r="H82" s="368"/>
      <c r="I82" s="224"/>
    </row>
    <row r="83" spans="1:9" ht="27.6" x14ac:dyDescent="0.25">
      <c r="A83" s="259" t="s">
        <v>336</v>
      </c>
      <c r="B83" s="32" t="s">
        <v>99</v>
      </c>
      <c r="C83" s="336" t="s">
        <v>660</v>
      </c>
      <c r="D83" s="30" t="s">
        <v>36</v>
      </c>
      <c r="E83" s="185">
        <v>35072.480000000003</v>
      </c>
      <c r="F83" s="119">
        <v>0</v>
      </c>
      <c r="G83" s="10">
        <f t="shared" si="1"/>
        <v>0</v>
      </c>
      <c r="H83" s="368"/>
      <c r="I83" s="224"/>
    </row>
    <row r="84" spans="1:9" ht="27.6" x14ac:dyDescent="0.25">
      <c r="A84" s="259" t="s">
        <v>336</v>
      </c>
      <c r="B84" s="32" t="s">
        <v>296</v>
      </c>
      <c r="C84" s="60" t="s">
        <v>159</v>
      </c>
      <c r="D84" s="30" t="s">
        <v>36</v>
      </c>
      <c r="E84" s="185">
        <v>35021.65</v>
      </c>
      <c r="F84" s="119">
        <v>0</v>
      </c>
      <c r="G84" s="10">
        <f t="shared" si="1"/>
        <v>0</v>
      </c>
      <c r="H84" s="368"/>
      <c r="I84" s="224"/>
    </row>
    <row r="85" spans="1:9" ht="28.2" thickBot="1" x14ac:dyDescent="0.3">
      <c r="A85" s="259" t="s">
        <v>336</v>
      </c>
      <c r="B85" s="32" t="s">
        <v>101</v>
      </c>
      <c r="C85" s="60" t="s">
        <v>160</v>
      </c>
      <c r="D85" s="30" t="s">
        <v>36</v>
      </c>
      <c r="E85" s="185">
        <v>34920</v>
      </c>
      <c r="F85" s="119">
        <v>0</v>
      </c>
      <c r="G85" s="10">
        <f t="shared" si="1"/>
        <v>0</v>
      </c>
      <c r="H85" s="368"/>
      <c r="I85" s="224"/>
    </row>
    <row r="86" spans="1:9" ht="28.2" thickBot="1" x14ac:dyDescent="0.3">
      <c r="A86" s="266" t="s">
        <v>336</v>
      </c>
      <c r="B86" s="64" t="s">
        <v>103</v>
      </c>
      <c r="C86" s="65" t="s">
        <v>161</v>
      </c>
      <c r="D86" s="57" t="s">
        <v>35</v>
      </c>
      <c r="E86" s="184">
        <v>8000</v>
      </c>
      <c r="F86" s="118">
        <v>0</v>
      </c>
      <c r="G86" s="58">
        <f t="shared" si="1"/>
        <v>0</v>
      </c>
      <c r="H86" s="220" t="s">
        <v>127</v>
      </c>
      <c r="I86" s="218">
        <f>ROUND(SUM(G69:G86),2)</f>
        <v>2438845.77</v>
      </c>
    </row>
    <row r="87" spans="1:9" ht="27.6" x14ac:dyDescent="0.25">
      <c r="A87" s="258" t="s">
        <v>337</v>
      </c>
      <c r="B87" s="31" t="s">
        <v>128</v>
      </c>
      <c r="C87" s="59" t="s">
        <v>284</v>
      </c>
      <c r="D87" s="25" t="s">
        <v>35</v>
      </c>
      <c r="E87" s="89">
        <v>180.95999999999998</v>
      </c>
      <c r="F87" s="116">
        <v>19.86</v>
      </c>
      <c r="G87" s="9">
        <f t="shared" si="1"/>
        <v>3593.87</v>
      </c>
      <c r="H87" s="369" t="s">
        <v>130</v>
      </c>
      <c r="I87" s="8"/>
    </row>
    <row r="88" spans="1:9" ht="27.6" x14ac:dyDescent="0.25">
      <c r="A88" s="259" t="s">
        <v>337</v>
      </c>
      <c r="B88" s="32" t="s">
        <v>131</v>
      </c>
      <c r="C88" s="60" t="s">
        <v>132</v>
      </c>
      <c r="D88" s="30" t="s">
        <v>36</v>
      </c>
      <c r="E88" s="90">
        <v>213.6</v>
      </c>
      <c r="F88" s="117">
        <v>15.79</v>
      </c>
      <c r="G88" s="10">
        <f t="shared" si="1"/>
        <v>3372.74</v>
      </c>
      <c r="H88" s="368"/>
      <c r="I88" s="8"/>
    </row>
    <row r="89" spans="1:9" ht="28.2" thickBot="1" x14ac:dyDescent="0.3">
      <c r="A89" s="266" t="s">
        <v>337</v>
      </c>
      <c r="B89" s="67" t="s">
        <v>133</v>
      </c>
      <c r="C89" s="56" t="s">
        <v>173</v>
      </c>
      <c r="D89" s="68" t="s">
        <v>36</v>
      </c>
      <c r="E89" s="184">
        <v>192</v>
      </c>
      <c r="F89" s="118">
        <v>19.440000000000001</v>
      </c>
      <c r="G89" s="58">
        <f t="shared" si="1"/>
        <v>3732.48</v>
      </c>
      <c r="H89" s="368"/>
      <c r="I89" s="8"/>
    </row>
    <row r="90" spans="1:9" ht="27.6" x14ac:dyDescent="0.25">
      <c r="A90" s="258" t="s">
        <v>338</v>
      </c>
      <c r="B90" s="31" t="s">
        <v>128</v>
      </c>
      <c r="C90" s="59" t="s">
        <v>285</v>
      </c>
      <c r="D90" s="25" t="s">
        <v>35</v>
      </c>
      <c r="E90" s="89">
        <v>180.95999999999998</v>
      </c>
      <c r="F90" s="116">
        <v>0</v>
      </c>
      <c r="G90" s="9">
        <f t="shared" si="1"/>
        <v>0</v>
      </c>
      <c r="H90" s="368"/>
      <c r="I90" s="224"/>
    </row>
    <row r="91" spans="1:9" ht="28.2" thickBot="1" x14ac:dyDescent="0.3">
      <c r="A91" s="259" t="s">
        <v>338</v>
      </c>
      <c r="B91" s="32" t="s">
        <v>131</v>
      </c>
      <c r="C91" s="60" t="s">
        <v>132</v>
      </c>
      <c r="D91" s="30" t="s">
        <v>36</v>
      </c>
      <c r="E91" s="90">
        <v>213.6</v>
      </c>
      <c r="F91" s="117">
        <v>0</v>
      </c>
      <c r="G91" s="10">
        <f t="shared" si="1"/>
        <v>0</v>
      </c>
      <c r="H91" s="370"/>
      <c r="I91" s="224"/>
    </row>
    <row r="92" spans="1:9" ht="28.2" thickBot="1" x14ac:dyDescent="0.3">
      <c r="A92" s="266" t="s">
        <v>338</v>
      </c>
      <c r="B92" s="67" t="s">
        <v>133</v>
      </c>
      <c r="C92" s="56" t="s">
        <v>173</v>
      </c>
      <c r="D92" s="68" t="s">
        <v>36</v>
      </c>
      <c r="E92" s="184">
        <v>192</v>
      </c>
      <c r="F92" s="118">
        <v>0</v>
      </c>
      <c r="G92" s="58">
        <f t="shared" si="1"/>
        <v>0</v>
      </c>
      <c r="H92" s="219" t="s">
        <v>169</v>
      </c>
      <c r="I92" s="218">
        <f>ROUND(SUM(G87:G92),2)</f>
        <v>10699.09</v>
      </c>
    </row>
    <row r="93" spans="1:9" ht="27.6" x14ac:dyDescent="0.25">
      <c r="A93" s="259" t="s">
        <v>301</v>
      </c>
      <c r="B93" s="32" t="s">
        <v>170</v>
      </c>
      <c r="C93" s="60" t="s">
        <v>181</v>
      </c>
      <c r="D93" s="44" t="s">
        <v>41</v>
      </c>
      <c r="E93" s="90">
        <v>3070</v>
      </c>
      <c r="F93" s="117">
        <v>38.94</v>
      </c>
      <c r="G93" s="10">
        <f t="shared" si="1"/>
        <v>119545.8</v>
      </c>
      <c r="H93" s="225"/>
      <c r="I93" s="8"/>
    </row>
    <row r="94" spans="1:9" ht="27.6" x14ac:dyDescent="0.25">
      <c r="A94" s="259" t="s">
        <v>301</v>
      </c>
      <c r="B94" s="32" t="s">
        <v>171</v>
      </c>
      <c r="C94" s="60" t="s">
        <v>182</v>
      </c>
      <c r="D94" s="44" t="s">
        <v>41</v>
      </c>
      <c r="E94" s="90">
        <v>2700</v>
      </c>
      <c r="F94" s="117">
        <v>0.35</v>
      </c>
      <c r="G94" s="10">
        <f t="shared" si="1"/>
        <v>945</v>
      </c>
      <c r="H94" s="223"/>
      <c r="I94" s="224"/>
    </row>
    <row r="95" spans="1:9" ht="27.6" x14ac:dyDescent="0.25">
      <c r="A95" s="259" t="s">
        <v>301</v>
      </c>
      <c r="B95" s="32" t="s">
        <v>172</v>
      </c>
      <c r="C95" s="60" t="s">
        <v>183</v>
      </c>
      <c r="D95" s="44" t="s">
        <v>41</v>
      </c>
      <c r="E95" s="90">
        <v>2700</v>
      </c>
      <c r="F95" s="117">
        <v>0.47</v>
      </c>
      <c r="G95" s="10">
        <f t="shared" si="1"/>
        <v>1269</v>
      </c>
      <c r="H95" s="223"/>
      <c r="I95" s="224"/>
    </row>
    <row r="96" spans="1:9" ht="27.6" x14ac:dyDescent="0.25">
      <c r="A96" s="259" t="s">
        <v>301</v>
      </c>
      <c r="B96" s="32" t="s">
        <v>312</v>
      </c>
      <c r="C96" s="60" t="s">
        <v>184</v>
      </c>
      <c r="D96" s="44" t="s">
        <v>41</v>
      </c>
      <c r="E96" s="90">
        <v>2700</v>
      </c>
      <c r="F96" s="117">
        <v>0.52</v>
      </c>
      <c r="G96" s="10">
        <f t="shared" si="1"/>
        <v>1404</v>
      </c>
      <c r="H96" s="223"/>
      <c r="I96" s="224"/>
    </row>
    <row r="97" spans="1:9" ht="27.6" x14ac:dyDescent="0.25">
      <c r="A97" s="259" t="s">
        <v>301</v>
      </c>
      <c r="B97" s="32" t="s">
        <v>313</v>
      </c>
      <c r="C97" s="60" t="s">
        <v>185</v>
      </c>
      <c r="D97" s="44" t="s">
        <v>41</v>
      </c>
      <c r="E97" s="90">
        <v>3070</v>
      </c>
      <c r="F97" s="117">
        <v>2.29</v>
      </c>
      <c r="G97" s="10">
        <f t="shared" si="1"/>
        <v>7030.3</v>
      </c>
      <c r="H97" s="223"/>
      <c r="I97" s="224"/>
    </row>
    <row r="98" spans="1:9" ht="27.6" x14ac:dyDescent="0.25">
      <c r="A98" s="259" t="s">
        <v>301</v>
      </c>
      <c r="B98" s="32" t="s">
        <v>314</v>
      </c>
      <c r="C98" s="60" t="s">
        <v>186</v>
      </c>
      <c r="D98" s="44" t="s">
        <v>41</v>
      </c>
      <c r="E98" s="90">
        <v>3070</v>
      </c>
      <c r="F98" s="117">
        <v>0.52</v>
      </c>
      <c r="G98" s="10">
        <f t="shared" si="1"/>
        <v>1596.4</v>
      </c>
      <c r="H98" s="223"/>
      <c r="I98" s="224"/>
    </row>
    <row r="99" spans="1:9" ht="27.6" x14ac:dyDescent="0.25">
      <c r="A99" s="259" t="s">
        <v>301</v>
      </c>
      <c r="B99" s="32" t="s">
        <v>315</v>
      </c>
      <c r="C99" s="60" t="s">
        <v>187</v>
      </c>
      <c r="D99" s="30" t="s">
        <v>36</v>
      </c>
      <c r="E99" s="90">
        <v>7600</v>
      </c>
      <c r="F99" s="117">
        <v>4.1900000000000004</v>
      </c>
      <c r="G99" s="10">
        <f t="shared" si="1"/>
        <v>31844</v>
      </c>
      <c r="H99" s="223"/>
      <c r="I99" s="224"/>
    </row>
    <row r="100" spans="1:9" ht="28.2" thickBot="1" x14ac:dyDescent="0.3">
      <c r="A100" s="259" t="s">
        <v>301</v>
      </c>
      <c r="B100" s="32" t="s">
        <v>316</v>
      </c>
      <c r="C100" s="60" t="s">
        <v>188</v>
      </c>
      <c r="D100" s="30" t="s">
        <v>36</v>
      </c>
      <c r="E100" s="90">
        <v>7600</v>
      </c>
      <c r="F100" s="117">
        <v>2.0299999999999998</v>
      </c>
      <c r="G100" s="10">
        <f t="shared" si="1"/>
        <v>15428</v>
      </c>
      <c r="H100" s="223"/>
      <c r="I100" s="224"/>
    </row>
    <row r="101" spans="1:9" ht="28.2" thickBot="1" x14ac:dyDescent="0.3">
      <c r="A101" s="266" t="s">
        <v>301</v>
      </c>
      <c r="B101" s="67" t="s">
        <v>317</v>
      </c>
      <c r="C101" s="56" t="s">
        <v>189</v>
      </c>
      <c r="D101" s="68" t="s">
        <v>36</v>
      </c>
      <c r="E101" s="184">
        <v>30</v>
      </c>
      <c r="F101" s="118">
        <v>3.71</v>
      </c>
      <c r="G101" s="58">
        <f t="shared" si="1"/>
        <v>111.3</v>
      </c>
      <c r="H101" s="220" t="s">
        <v>174</v>
      </c>
      <c r="I101" s="218">
        <f>ROUND(SUM(G93:G101),2)</f>
        <v>179173.8</v>
      </c>
    </row>
    <row r="102" spans="1:9" ht="41.4" x14ac:dyDescent="0.25">
      <c r="A102" s="258" t="s">
        <v>302</v>
      </c>
      <c r="B102" s="31" t="s">
        <v>175</v>
      </c>
      <c r="C102" s="59" t="s">
        <v>192</v>
      </c>
      <c r="D102" s="43" t="s">
        <v>41</v>
      </c>
      <c r="E102" s="89">
        <v>2690</v>
      </c>
      <c r="F102" s="116">
        <v>34.229999999999997</v>
      </c>
      <c r="G102" s="9">
        <f t="shared" si="1"/>
        <v>92078.7</v>
      </c>
      <c r="H102" s="223"/>
      <c r="I102" s="224"/>
    </row>
    <row r="103" spans="1:9" ht="41.4" x14ac:dyDescent="0.25">
      <c r="A103" s="259" t="s">
        <v>302</v>
      </c>
      <c r="B103" s="32" t="s">
        <v>311</v>
      </c>
      <c r="C103" s="60" t="s">
        <v>194</v>
      </c>
      <c r="D103" s="44" t="s">
        <v>41</v>
      </c>
      <c r="E103" s="90">
        <v>180</v>
      </c>
      <c r="F103" s="117">
        <v>72.72</v>
      </c>
      <c r="G103" s="10">
        <f t="shared" si="1"/>
        <v>13089.6</v>
      </c>
      <c r="H103" s="223"/>
      <c r="I103" s="224"/>
    </row>
    <row r="104" spans="1:9" ht="42" thickBot="1" x14ac:dyDescent="0.3">
      <c r="A104" s="302" t="s">
        <v>302</v>
      </c>
      <c r="B104" s="301" t="s">
        <v>177</v>
      </c>
      <c r="C104" s="299" t="s">
        <v>646</v>
      </c>
      <c r="D104" s="357" t="s">
        <v>41</v>
      </c>
      <c r="E104" s="359">
        <v>2500</v>
      </c>
      <c r="F104" s="117">
        <v>113.16</v>
      </c>
      <c r="G104" s="10">
        <f t="shared" si="1"/>
        <v>282900</v>
      </c>
      <c r="H104" s="304" t="s">
        <v>650</v>
      </c>
      <c r="I104" s="224"/>
    </row>
    <row r="105" spans="1:9" ht="42" thickBot="1" x14ac:dyDescent="0.3">
      <c r="A105" s="302" t="s">
        <v>302</v>
      </c>
      <c r="B105" s="301" t="s">
        <v>644</v>
      </c>
      <c r="C105" s="299" t="s">
        <v>647</v>
      </c>
      <c r="D105" s="361"/>
      <c r="E105" s="362"/>
      <c r="F105" s="117">
        <v>0</v>
      </c>
      <c r="G105" s="10">
        <f>ROUND((E104*F105),2)</f>
        <v>0</v>
      </c>
      <c r="H105" s="220" t="s">
        <v>190</v>
      </c>
      <c r="I105" s="218">
        <f>ROUND(SUM(G102:G105),2)</f>
        <v>388068.3</v>
      </c>
    </row>
    <row r="106" spans="1:9" ht="41.4" x14ac:dyDescent="0.25">
      <c r="A106" s="258" t="s">
        <v>303</v>
      </c>
      <c r="B106" s="31" t="s">
        <v>191</v>
      </c>
      <c r="C106" s="21" t="s">
        <v>205</v>
      </c>
      <c r="D106" s="43" t="s">
        <v>41</v>
      </c>
      <c r="E106" s="89">
        <v>5130</v>
      </c>
      <c r="F106" s="116">
        <v>27.6</v>
      </c>
      <c r="G106" s="9">
        <f t="shared" si="1"/>
        <v>141588</v>
      </c>
      <c r="H106" s="223"/>
      <c r="I106" s="224"/>
    </row>
    <row r="107" spans="1:9" ht="41.4" x14ac:dyDescent="0.25">
      <c r="A107" s="259" t="s">
        <v>303</v>
      </c>
      <c r="B107" s="32" t="s">
        <v>193</v>
      </c>
      <c r="C107" s="60" t="s">
        <v>209</v>
      </c>
      <c r="D107" s="44" t="s">
        <v>6</v>
      </c>
      <c r="E107" s="90">
        <v>6</v>
      </c>
      <c r="F107" s="117">
        <v>200.66</v>
      </c>
      <c r="G107" s="10">
        <f t="shared" si="1"/>
        <v>1203.96</v>
      </c>
      <c r="H107" s="223"/>
      <c r="I107" s="224"/>
    </row>
    <row r="108" spans="1:9" ht="41.4" x14ac:dyDescent="0.25">
      <c r="A108" s="259" t="s">
        <v>303</v>
      </c>
      <c r="B108" s="32" t="s">
        <v>195</v>
      </c>
      <c r="C108" s="60" t="s">
        <v>211</v>
      </c>
      <c r="D108" s="44" t="s">
        <v>6</v>
      </c>
      <c r="E108" s="90">
        <v>11</v>
      </c>
      <c r="F108" s="117">
        <v>200.66</v>
      </c>
      <c r="G108" s="10">
        <f t="shared" si="1"/>
        <v>2207.2600000000002</v>
      </c>
      <c r="H108" s="223"/>
      <c r="I108" s="224"/>
    </row>
    <row r="109" spans="1:9" ht="31.8" x14ac:dyDescent="0.25">
      <c r="A109" s="259" t="s">
        <v>303</v>
      </c>
      <c r="B109" s="32" t="s">
        <v>196</v>
      </c>
      <c r="C109" s="121" t="s">
        <v>357</v>
      </c>
      <c r="D109" s="44" t="s">
        <v>38</v>
      </c>
      <c r="E109" s="90">
        <v>2</v>
      </c>
      <c r="F109" s="117">
        <v>5555.55</v>
      </c>
      <c r="G109" s="10">
        <f t="shared" si="1"/>
        <v>11111.1</v>
      </c>
      <c r="H109" s="223"/>
      <c r="I109" s="224"/>
    </row>
    <row r="110" spans="1:9" ht="31.8" x14ac:dyDescent="0.25">
      <c r="A110" s="259" t="s">
        <v>303</v>
      </c>
      <c r="B110" s="32" t="s">
        <v>197</v>
      </c>
      <c r="C110" s="121" t="s">
        <v>358</v>
      </c>
      <c r="D110" s="44" t="s">
        <v>38</v>
      </c>
      <c r="E110" s="90">
        <v>4</v>
      </c>
      <c r="F110" s="117">
        <v>6868.19</v>
      </c>
      <c r="G110" s="10">
        <f t="shared" si="1"/>
        <v>27472.76</v>
      </c>
      <c r="H110" s="223"/>
      <c r="I110" s="224"/>
    </row>
    <row r="111" spans="1:9" ht="31.8" x14ac:dyDescent="0.25">
      <c r="A111" s="259" t="s">
        <v>303</v>
      </c>
      <c r="B111" s="32" t="s">
        <v>199</v>
      </c>
      <c r="C111" s="121" t="s">
        <v>360</v>
      </c>
      <c r="D111" s="136" t="s">
        <v>38</v>
      </c>
      <c r="E111" s="102">
        <v>4</v>
      </c>
      <c r="F111" s="117">
        <v>4558.7700000000004</v>
      </c>
      <c r="G111" s="10">
        <f t="shared" si="1"/>
        <v>18235.080000000002</v>
      </c>
      <c r="H111" s="223"/>
      <c r="I111" s="224"/>
    </row>
    <row r="112" spans="1:9" x14ac:dyDescent="0.25">
      <c r="A112" s="259" t="s">
        <v>303</v>
      </c>
      <c r="B112" s="32" t="s">
        <v>201</v>
      </c>
      <c r="C112" s="60" t="s">
        <v>215</v>
      </c>
      <c r="D112" s="44" t="s">
        <v>38</v>
      </c>
      <c r="E112" s="90">
        <v>11</v>
      </c>
      <c r="F112" s="117">
        <v>76.040000000000006</v>
      </c>
      <c r="G112" s="10">
        <f t="shared" si="1"/>
        <v>836.44</v>
      </c>
      <c r="H112" s="223"/>
      <c r="I112" s="224"/>
    </row>
    <row r="113" spans="1:9" x14ac:dyDescent="0.25">
      <c r="A113" s="259" t="s">
        <v>303</v>
      </c>
      <c r="B113" s="32" t="s">
        <v>339</v>
      </c>
      <c r="C113" s="60" t="s">
        <v>216</v>
      </c>
      <c r="D113" s="44" t="s">
        <v>38</v>
      </c>
      <c r="E113" s="90">
        <v>24</v>
      </c>
      <c r="F113" s="117">
        <v>1232.78</v>
      </c>
      <c r="G113" s="10">
        <f t="shared" si="1"/>
        <v>29586.720000000001</v>
      </c>
      <c r="H113" s="223"/>
      <c r="I113" s="224"/>
    </row>
    <row r="114" spans="1:9" ht="14.4" thickBot="1" x14ac:dyDescent="0.3">
      <c r="A114" s="259" t="s">
        <v>303</v>
      </c>
      <c r="B114" s="32" t="s">
        <v>340</v>
      </c>
      <c r="C114" s="60" t="s">
        <v>217</v>
      </c>
      <c r="D114" s="71" t="s">
        <v>41</v>
      </c>
      <c r="E114" s="90">
        <v>40</v>
      </c>
      <c r="F114" s="123">
        <v>35.28</v>
      </c>
      <c r="G114" s="10">
        <f t="shared" si="1"/>
        <v>1411.2</v>
      </c>
      <c r="H114" s="223"/>
      <c r="I114" s="224"/>
    </row>
    <row r="115" spans="1:9" ht="28.2" thickBot="1" x14ac:dyDescent="0.3">
      <c r="A115" s="264" t="s">
        <v>303</v>
      </c>
      <c r="B115" s="36" t="s">
        <v>341</v>
      </c>
      <c r="C115" s="46" t="s">
        <v>218</v>
      </c>
      <c r="D115" s="71" t="s">
        <v>38</v>
      </c>
      <c r="E115" s="181">
        <v>16</v>
      </c>
      <c r="F115" s="123">
        <v>59.78</v>
      </c>
      <c r="G115" s="38">
        <f t="shared" si="1"/>
        <v>956.48</v>
      </c>
      <c r="H115" s="220" t="s">
        <v>203</v>
      </c>
      <c r="I115" s="218">
        <f>ROUND(SUM(G106:G115),2)</f>
        <v>234609</v>
      </c>
    </row>
    <row r="116" spans="1:9" ht="27.6" x14ac:dyDescent="0.25">
      <c r="A116" s="258" t="s">
        <v>304</v>
      </c>
      <c r="B116" s="31" t="s">
        <v>204</v>
      </c>
      <c r="C116" s="59" t="s">
        <v>224</v>
      </c>
      <c r="D116" s="43" t="s">
        <v>38</v>
      </c>
      <c r="E116" s="89">
        <v>98</v>
      </c>
      <c r="F116" s="116">
        <v>19.14</v>
      </c>
      <c r="G116" s="9">
        <f t="shared" si="1"/>
        <v>1875.72</v>
      </c>
      <c r="H116" s="225"/>
      <c r="I116" s="8"/>
    </row>
    <row r="117" spans="1:9" ht="27.6" x14ac:dyDescent="0.25">
      <c r="A117" s="259" t="s">
        <v>304</v>
      </c>
      <c r="B117" s="32" t="s">
        <v>206</v>
      </c>
      <c r="C117" s="60" t="s">
        <v>227</v>
      </c>
      <c r="D117" s="44" t="s">
        <v>38</v>
      </c>
      <c r="E117" s="90">
        <v>12</v>
      </c>
      <c r="F117" s="117">
        <v>66.59</v>
      </c>
      <c r="G117" s="10">
        <f t="shared" si="1"/>
        <v>799.08</v>
      </c>
      <c r="H117" s="225"/>
      <c r="I117" s="8"/>
    </row>
    <row r="118" spans="1:9" ht="27.6" x14ac:dyDescent="0.25">
      <c r="A118" s="259" t="s">
        <v>304</v>
      </c>
      <c r="B118" s="32" t="s">
        <v>208</v>
      </c>
      <c r="C118" s="60" t="s">
        <v>229</v>
      </c>
      <c r="D118" s="44" t="s">
        <v>41</v>
      </c>
      <c r="E118" s="90">
        <v>48</v>
      </c>
      <c r="F118" s="117">
        <v>10.59</v>
      </c>
      <c r="G118" s="10">
        <f t="shared" si="1"/>
        <v>508.32</v>
      </c>
      <c r="H118" s="225"/>
      <c r="I118" s="8"/>
    </row>
    <row r="119" spans="1:9" ht="28.2" thickBot="1" x14ac:dyDescent="0.3">
      <c r="A119" s="259" t="s">
        <v>304</v>
      </c>
      <c r="B119" s="32" t="s">
        <v>210</v>
      </c>
      <c r="C119" s="60" t="s">
        <v>231</v>
      </c>
      <c r="D119" s="44" t="s">
        <v>38</v>
      </c>
      <c r="E119" s="90">
        <v>20</v>
      </c>
      <c r="F119" s="117">
        <v>12.5</v>
      </c>
      <c r="G119" s="10">
        <f t="shared" si="1"/>
        <v>250</v>
      </c>
      <c r="H119" s="225"/>
      <c r="I119" s="8"/>
    </row>
    <row r="120" spans="1:9" ht="28.2" thickBot="1" x14ac:dyDescent="0.3">
      <c r="A120" s="266" t="s">
        <v>304</v>
      </c>
      <c r="B120" s="67" t="s">
        <v>212</v>
      </c>
      <c r="C120" s="56" t="s">
        <v>236</v>
      </c>
      <c r="D120" s="70" t="s">
        <v>36</v>
      </c>
      <c r="E120" s="184">
        <v>12</v>
      </c>
      <c r="F120" s="118">
        <v>83.59</v>
      </c>
      <c r="G120" s="58">
        <f t="shared" si="1"/>
        <v>1003.08</v>
      </c>
      <c r="H120" s="219" t="s">
        <v>220</v>
      </c>
      <c r="I120" s="218">
        <f>ROUND(SUM(G116:G120),2)</f>
        <v>4436.2</v>
      </c>
    </row>
    <row r="121" spans="1:9" ht="41.4" x14ac:dyDescent="0.25">
      <c r="A121" s="268" t="s">
        <v>305</v>
      </c>
      <c r="B121" s="73" t="s">
        <v>221</v>
      </c>
      <c r="C121" s="74" t="s">
        <v>239</v>
      </c>
      <c r="D121" s="69" t="s">
        <v>41</v>
      </c>
      <c r="E121" s="187">
        <v>210</v>
      </c>
      <c r="F121" s="122">
        <v>2.1</v>
      </c>
      <c r="G121" s="75">
        <f t="shared" si="1"/>
        <v>441</v>
      </c>
      <c r="H121" s="8"/>
      <c r="I121" s="8"/>
    </row>
    <row r="122" spans="1:9" ht="41.4" x14ac:dyDescent="0.25">
      <c r="A122" s="259" t="s">
        <v>305</v>
      </c>
      <c r="B122" s="51" t="s">
        <v>223</v>
      </c>
      <c r="C122" s="60" t="s">
        <v>241</v>
      </c>
      <c r="D122" s="52" t="s">
        <v>41</v>
      </c>
      <c r="E122" s="90">
        <v>9990</v>
      </c>
      <c r="F122" s="117">
        <v>2.84</v>
      </c>
      <c r="G122" s="10">
        <f t="shared" si="1"/>
        <v>28371.599999999999</v>
      </c>
      <c r="H122" s="223"/>
      <c r="I122" s="224"/>
    </row>
    <row r="123" spans="1:9" ht="41.4" x14ac:dyDescent="0.25">
      <c r="A123" s="259" t="s">
        <v>305</v>
      </c>
      <c r="B123" s="51" t="s">
        <v>225</v>
      </c>
      <c r="C123" s="60" t="s">
        <v>245</v>
      </c>
      <c r="D123" s="52" t="s">
        <v>41</v>
      </c>
      <c r="E123" s="90">
        <v>2550</v>
      </c>
      <c r="F123" s="117">
        <v>0.53</v>
      </c>
      <c r="G123" s="10">
        <f t="shared" si="1"/>
        <v>1351.5</v>
      </c>
      <c r="H123" s="223"/>
      <c r="I123" s="224"/>
    </row>
    <row r="124" spans="1:9" ht="41.4" x14ac:dyDescent="0.25">
      <c r="A124" s="259" t="s">
        <v>305</v>
      </c>
      <c r="B124" s="51" t="s">
        <v>226</v>
      </c>
      <c r="C124" s="60" t="s">
        <v>248</v>
      </c>
      <c r="D124" s="52" t="s">
        <v>41</v>
      </c>
      <c r="E124" s="90">
        <v>80</v>
      </c>
      <c r="F124" s="117">
        <v>1.05</v>
      </c>
      <c r="G124" s="10">
        <f t="shared" si="1"/>
        <v>84</v>
      </c>
      <c r="H124" s="223"/>
      <c r="I124" s="224"/>
    </row>
    <row r="125" spans="1:9" ht="41.4" x14ac:dyDescent="0.25">
      <c r="A125" s="259" t="s">
        <v>305</v>
      </c>
      <c r="B125" s="51" t="s">
        <v>228</v>
      </c>
      <c r="C125" s="60" t="s">
        <v>250</v>
      </c>
      <c r="D125" s="71" t="s">
        <v>36</v>
      </c>
      <c r="E125" s="90">
        <v>5</v>
      </c>
      <c r="F125" s="117">
        <v>17.53</v>
      </c>
      <c r="G125" s="10">
        <f t="shared" si="1"/>
        <v>87.65</v>
      </c>
      <c r="H125" s="223"/>
      <c r="I125" s="224"/>
    </row>
    <row r="126" spans="1:9" ht="42" thickBot="1" x14ac:dyDescent="0.3">
      <c r="A126" s="259" t="s">
        <v>305</v>
      </c>
      <c r="B126" s="51" t="s">
        <v>230</v>
      </c>
      <c r="C126" s="60" t="s">
        <v>251</v>
      </c>
      <c r="D126" s="52" t="s">
        <v>36</v>
      </c>
      <c r="E126" s="90">
        <v>19</v>
      </c>
      <c r="F126" s="117">
        <v>17.53</v>
      </c>
      <c r="G126" s="10">
        <f t="shared" si="1"/>
        <v>333.07</v>
      </c>
      <c r="H126" s="223"/>
      <c r="I126" s="224"/>
    </row>
    <row r="127" spans="1:9" ht="42" thickBot="1" x14ac:dyDescent="0.3">
      <c r="A127" s="264" t="s">
        <v>305</v>
      </c>
      <c r="B127" s="97" t="s">
        <v>232</v>
      </c>
      <c r="C127" s="46" t="s">
        <v>254</v>
      </c>
      <c r="D127" s="231" t="s">
        <v>36</v>
      </c>
      <c r="E127" s="181">
        <v>6</v>
      </c>
      <c r="F127" s="123">
        <v>17.53</v>
      </c>
      <c r="G127" s="38">
        <f t="shared" si="1"/>
        <v>105.18</v>
      </c>
      <c r="H127" s="219" t="s">
        <v>237</v>
      </c>
      <c r="I127" s="218">
        <f>ROUND(SUM(G121:G127),2)</f>
        <v>30774</v>
      </c>
    </row>
    <row r="128" spans="1:9" ht="55.8" thickBot="1" x14ac:dyDescent="0.3">
      <c r="A128" s="269" t="s">
        <v>306</v>
      </c>
      <c r="B128" s="275" t="s">
        <v>253</v>
      </c>
      <c r="C128" s="276" t="s">
        <v>276</v>
      </c>
      <c r="D128" s="277" t="s">
        <v>6</v>
      </c>
      <c r="E128" s="278">
        <v>1</v>
      </c>
      <c r="F128" s="270">
        <v>6422.03</v>
      </c>
      <c r="G128" s="279">
        <f t="shared" si="1"/>
        <v>6422.03</v>
      </c>
      <c r="H128" s="219" t="s">
        <v>257</v>
      </c>
      <c r="I128" s="218">
        <f>ROUND(SUM(G128:G128),2)</f>
        <v>6422.03</v>
      </c>
    </row>
    <row r="129" spans="1:9" ht="42" thickBot="1" x14ac:dyDescent="0.3">
      <c r="A129" s="271"/>
      <c r="B129" s="80"/>
      <c r="C129" s="80"/>
      <c r="D129" s="81"/>
      <c r="E129" s="91"/>
      <c r="F129" s="272" t="s">
        <v>454</v>
      </c>
      <c r="G129" s="218">
        <f>ROUND(SUM(G5:G128),2)</f>
        <v>4479185.91</v>
      </c>
      <c r="H129" s="222"/>
      <c r="I129" s="224"/>
    </row>
  </sheetData>
  <sheetProtection algorithmName="SHA-512" hashValue="tQPeEpDCSE/Eair4Nn+HhOZTU4qSxpsDE9LtIa6Yjg9+WbPSrbxJxMKdQsvWczT3tN1mNQUy6MicWOgPYkbOpg==" saltValue="q9mmFFYQS2VKsR0HVk9bHQ==" spinCount="100000" sheet="1" objects="1" scenarios="1"/>
  <mergeCells count="6">
    <mergeCell ref="A3:E3"/>
    <mergeCell ref="H69:H85"/>
    <mergeCell ref="H87:H91"/>
    <mergeCell ref="A1:G1"/>
    <mergeCell ref="D104:D105"/>
    <mergeCell ref="E104:E105"/>
  </mergeCells>
  <pageMargins left="0.7" right="0.37239583333333331" top="0.75" bottom="0.75" header="0.3" footer="0.3"/>
  <pageSetup paperSize="9" scale="40" orientation="portrait" r:id="rId1"/>
  <ignoredErrors>
    <ignoredError sqref="G10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D2162-6C51-4C26-A8C3-C4B2928AEE3E}">
  <dimension ref="A1:K36"/>
  <sheetViews>
    <sheetView topLeftCell="D1" zoomScale="85" zoomScaleNormal="85" zoomScaleSheetLayoutView="96" zoomScalePageLayoutView="85" workbookViewId="0">
      <selection activeCell="F5" sqref="F5:F35"/>
    </sheetView>
  </sheetViews>
  <sheetFormatPr defaultColWidth="9.109375" defaultRowHeight="13.8" x14ac:dyDescent="0.25"/>
  <cols>
    <col min="1" max="1" width="31.6640625" style="8" bestFit="1" customWidth="1"/>
    <col min="2" max="2" width="8.33203125" style="8" bestFit="1" customWidth="1"/>
    <col min="3" max="3" width="89.33203125" style="5" customWidth="1"/>
    <col min="4" max="4" width="9.109375" style="4"/>
    <col min="5" max="5" width="16.33203125" style="92" customWidth="1"/>
    <col min="6" max="6" width="21.5546875" style="233" customWidth="1"/>
    <col min="7" max="7" width="14.6640625" style="4" customWidth="1"/>
    <col min="8" max="8" width="21.5546875" style="221" customWidth="1"/>
    <col min="9" max="9" width="16.109375" style="4" customWidth="1"/>
    <col min="10" max="10" width="9.109375" style="4"/>
    <col min="11" max="11" width="11.44140625" style="4" bestFit="1" customWidth="1"/>
    <col min="12" max="14" width="9.109375" style="4"/>
    <col min="15" max="15" width="11.44140625" style="4" bestFit="1" customWidth="1"/>
    <col min="16" max="16384" width="9.109375" style="4"/>
  </cols>
  <sheetData>
    <row r="1" spans="1:11" ht="40.200000000000003" customHeight="1" x14ac:dyDescent="0.25">
      <c r="A1" s="356" t="s">
        <v>48</v>
      </c>
      <c r="B1" s="356"/>
      <c r="C1" s="356"/>
      <c r="D1" s="356"/>
      <c r="E1" s="356"/>
      <c r="F1" s="356"/>
      <c r="G1" s="356"/>
    </row>
    <row r="2" spans="1:11" ht="21.75" customHeight="1" thickBot="1" x14ac:dyDescent="0.3">
      <c r="A2" s="1"/>
      <c r="B2" s="1"/>
      <c r="C2" s="26"/>
      <c r="D2" s="1"/>
      <c r="E2" s="87"/>
      <c r="F2" s="1"/>
      <c r="G2" s="1"/>
    </row>
    <row r="3" spans="1:11" ht="21.75" customHeight="1" x14ac:dyDescent="0.25">
      <c r="A3" s="351" t="s">
        <v>455</v>
      </c>
      <c r="B3" s="352"/>
      <c r="C3" s="352"/>
      <c r="D3" s="352"/>
      <c r="E3" s="353"/>
      <c r="F3" s="19"/>
      <c r="G3" s="20"/>
    </row>
    <row r="4" spans="1:11" ht="28.2" thickBot="1" x14ac:dyDescent="0.3">
      <c r="A4" s="18" t="s">
        <v>17</v>
      </c>
      <c r="B4" s="23" t="s">
        <v>0</v>
      </c>
      <c r="C4" s="11" t="s">
        <v>1</v>
      </c>
      <c r="D4" s="24" t="s">
        <v>2</v>
      </c>
      <c r="E4" s="88" t="s">
        <v>3</v>
      </c>
      <c r="F4" s="82" t="s">
        <v>19</v>
      </c>
      <c r="G4" s="12" t="s">
        <v>4</v>
      </c>
    </row>
    <row r="5" spans="1:11" x14ac:dyDescent="0.25">
      <c r="A5" s="99" t="s">
        <v>364</v>
      </c>
      <c r="B5" s="31" t="s">
        <v>7</v>
      </c>
      <c r="C5" s="287" t="s">
        <v>633</v>
      </c>
      <c r="D5" s="100" t="s">
        <v>40</v>
      </c>
      <c r="E5" s="189">
        <v>23365</v>
      </c>
      <c r="F5" s="114">
        <v>4.82</v>
      </c>
      <c r="G5" s="9">
        <f t="shared" ref="G5:G35" si="0">ROUND((E5*F5),2)</f>
        <v>112619.3</v>
      </c>
      <c r="K5" s="233"/>
    </row>
    <row r="6" spans="1:11" x14ac:dyDescent="0.25">
      <c r="A6" s="101" t="s">
        <v>364</v>
      </c>
      <c r="B6" s="32" t="s">
        <v>8</v>
      </c>
      <c r="C6" s="283" t="s">
        <v>598</v>
      </c>
      <c r="D6" s="28" t="s">
        <v>40</v>
      </c>
      <c r="E6" s="102">
        <v>20534</v>
      </c>
      <c r="F6" s="115">
        <v>3.29</v>
      </c>
      <c r="G6" s="10">
        <f t="shared" si="0"/>
        <v>67556.86</v>
      </c>
      <c r="K6" s="233"/>
    </row>
    <row r="7" spans="1:11" x14ac:dyDescent="0.25">
      <c r="A7" s="101" t="s">
        <v>364</v>
      </c>
      <c r="B7" s="32" t="s">
        <v>9</v>
      </c>
      <c r="C7" s="283" t="s">
        <v>365</v>
      </c>
      <c r="D7" s="28" t="s">
        <v>40</v>
      </c>
      <c r="E7" s="102">
        <v>20534</v>
      </c>
      <c r="F7" s="115">
        <v>3.75</v>
      </c>
      <c r="G7" s="10">
        <f t="shared" si="0"/>
        <v>77002.5</v>
      </c>
      <c r="K7" s="233"/>
    </row>
    <row r="8" spans="1:11" x14ac:dyDescent="0.25">
      <c r="A8" s="101" t="s">
        <v>364</v>
      </c>
      <c r="B8" s="32" t="s">
        <v>10</v>
      </c>
      <c r="C8" s="283" t="s">
        <v>366</v>
      </c>
      <c r="D8" s="28" t="s">
        <v>40</v>
      </c>
      <c r="E8" s="102">
        <v>402</v>
      </c>
      <c r="F8" s="115">
        <v>5.45</v>
      </c>
      <c r="G8" s="10">
        <f t="shared" si="0"/>
        <v>2190.9</v>
      </c>
      <c r="K8" s="233"/>
    </row>
    <row r="9" spans="1:11" x14ac:dyDescent="0.25">
      <c r="A9" s="101" t="s">
        <v>364</v>
      </c>
      <c r="B9" s="32" t="s">
        <v>11</v>
      </c>
      <c r="C9" s="283" t="s">
        <v>367</v>
      </c>
      <c r="D9" s="28" t="s">
        <v>42</v>
      </c>
      <c r="E9" s="102">
        <v>540</v>
      </c>
      <c r="F9" s="115">
        <v>29.72</v>
      </c>
      <c r="G9" s="10">
        <f t="shared" si="0"/>
        <v>16048.8</v>
      </c>
      <c r="K9" s="233"/>
    </row>
    <row r="10" spans="1:11" ht="27.6" x14ac:dyDescent="0.25">
      <c r="A10" s="101" t="s">
        <v>364</v>
      </c>
      <c r="B10" s="32" t="s">
        <v>12</v>
      </c>
      <c r="C10" s="283" t="s">
        <v>609</v>
      </c>
      <c r="D10" s="28" t="s">
        <v>41</v>
      </c>
      <c r="E10" s="102">
        <v>121.92</v>
      </c>
      <c r="F10" s="115">
        <v>421.55</v>
      </c>
      <c r="G10" s="10">
        <f t="shared" si="0"/>
        <v>51395.38</v>
      </c>
      <c r="K10" s="233"/>
    </row>
    <row r="11" spans="1:11" ht="27.6" x14ac:dyDescent="0.25">
      <c r="A11" s="101" t="s">
        <v>364</v>
      </c>
      <c r="B11" s="32" t="s">
        <v>13</v>
      </c>
      <c r="C11" s="283" t="s">
        <v>610</v>
      </c>
      <c r="D11" s="28" t="s">
        <v>41</v>
      </c>
      <c r="E11" s="102">
        <v>54.99</v>
      </c>
      <c r="F11" s="115">
        <v>970.05</v>
      </c>
      <c r="G11" s="10">
        <f t="shared" si="0"/>
        <v>53343.05</v>
      </c>
      <c r="K11" s="233"/>
    </row>
    <row r="12" spans="1:11" ht="27.6" x14ac:dyDescent="0.25">
      <c r="A12" s="101" t="s">
        <v>364</v>
      </c>
      <c r="B12" s="32" t="s">
        <v>14</v>
      </c>
      <c r="C12" s="283" t="s">
        <v>611</v>
      </c>
      <c r="D12" s="28" t="s">
        <v>41</v>
      </c>
      <c r="E12" s="102">
        <v>50.44</v>
      </c>
      <c r="F12" s="115">
        <v>1061.68</v>
      </c>
      <c r="G12" s="10">
        <f t="shared" si="0"/>
        <v>53551.14</v>
      </c>
      <c r="K12" s="233"/>
    </row>
    <row r="13" spans="1:11" x14ac:dyDescent="0.25">
      <c r="A13" s="101" t="s">
        <v>364</v>
      </c>
      <c r="B13" s="32" t="s">
        <v>15</v>
      </c>
      <c r="C13" s="283" t="s">
        <v>612</v>
      </c>
      <c r="D13" s="28" t="s">
        <v>40</v>
      </c>
      <c r="E13" s="102">
        <v>5.6</v>
      </c>
      <c r="F13" s="115">
        <v>819.68</v>
      </c>
      <c r="G13" s="10">
        <f t="shared" si="0"/>
        <v>4590.21</v>
      </c>
      <c r="K13" s="233"/>
    </row>
    <row r="14" spans="1:11" ht="27.6" x14ac:dyDescent="0.25">
      <c r="A14" s="101" t="s">
        <v>364</v>
      </c>
      <c r="B14" s="32" t="s">
        <v>20</v>
      </c>
      <c r="C14" s="283" t="s">
        <v>613</v>
      </c>
      <c r="D14" s="28" t="s">
        <v>36</v>
      </c>
      <c r="E14" s="102">
        <v>38</v>
      </c>
      <c r="F14" s="115">
        <v>23.72</v>
      </c>
      <c r="G14" s="10">
        <f t="shared" si="0"/>
        <v>901.36</v>
      </c>
      <c r="K14" s="233"/>
    </row>
    <row r="15" spans="1:11" ht="27.6" x14ac:dyDescent="0.25">
      <c r="A15" s="101" t="s">
        <v>364</v>
      </c>
      <c r="B15" s="32" t="s">
        <v>21</v>
      </c>
      <c r="C15" s="283" t="s">
        <v>600</v>
      </c>
      <c r="D15" s="28" t="s">
        <v>36</v>
      </c>
      <c r="E15" s="102">
        <v>3560.8</v>
      </c>
      <c r="F15" s="115">
        <v>0.72</v>
      </c>
      <c r="G15" s="10">
        <f t="shared" si="0"/>
        <v>2563.7800000000002</v>
      </c>
      <c r="K15" s="233"/>
    </row>
    <row r="16" spans="1:11" x14ac:dyDescent="0.25">
      <c r="A16" s="101" t="s">
        <v>364</v>
      </c>
      <c r="B16" s="32" t="s">
        <v>22</v>
      </c>
      <c r="C16" s="284" t="s">
        <v>601</v>
      </c>
      <c r="D16" s="28" t="s">
        <v>36</v>
      </c>
      <c r="E16" s="102">
        <v>294.2</v>
      </c>
      <c r="F16" s="115">
        <v>0.72</v>
      </c>
      <c r="G16" s="10">
        <f t="shared" si="0"/>
        <v>211.82</v>
      </c>
      <c r="H16" s="222"/>
      <c r="K16" s="233"/>
    </row>
    <row r="17" spans="1:11" x14ac:dyDescent="0.25">
      <c r="A17" s="101" t="s">
        <v>364</v>
      </c>
      <c r="B17" s="32" t="s">
        <v>23</v>
      </c>
      <c r="C17" s="284" t="s">
        <v>602</v>
      </c>
      <c r="D17" s="28" t="s">
        <v>36</v>
      </c>
      <c r="E17" s="102">
        <v>188.2</v>
      </c>
      <c r="F17" s="115">
        <v>0.8</v>
      </c>
      <c r="G17" s="10">
        <f t="shared" si="0"/>
        <v>150.56</v>
      </c>
      <c r="H17" s="4"/>
      <c r="K17" s="233"/>
    </row>
    <row r="18" spans="1:11" x14ac:dyDescent="0.25">
      <c r="A18" s="101" t="s">
        <v>364</v>
      </c>
      <c r="B18" s="32" t="s">
        <v>26</v>
      </c>
      <c r="C18" s="285" t="s">
        <v>603</v>
      </c>
      <c r="D18" s="28" t="s">
        <v>36</v>
      </c>
      <c r="E18" s="102">
        <v>41.4</v>
      </c>
      <c r="F18" s="115">
        <v>6.44</v>
      </c>
      <c r="G18" s="10">
        <f t="shared" si="0"/>
        <v>266.62</v>
      </c>
      <c r="H18" s="223"/>
      <c r="I18" s="224"/>
      <c r="K18" s="233"/>
    </row>
    <row r="19" spans="1:11" x14ac:dyDescent="0.25">
      <c r="A19" s="101" t="s">
        <v>364</v>
      </c>
      <c r="B19" s="32" t="s">
        <v>27</v>
      </c>
      <c r="C19" s="284" t="s">
        <v>604</v>
      </c>
      <c r="D19" s="28" t="s">
        <v>40</v>
      </c>
      <c r="E19" s="102">
        <v>85.2</v>
      </c>
      <c r="F19" s="115">
        <v>20.399999999999999</v>
      </c>
      <c r="G19" s="10">
        <f t="shared" si="0"/>
        <v>1738.08</v>
      </c>
      <c r="H19" s="223"/>
      <c r="I19" s="224"/>
      <c r="K19" s="233"/>
    </row>
    <row r="20" spans="1:11" x14ac:dyDescent="0.25">
      <c r="A20" s="101" t="s">
        <v>364</v>
      </c>
      <c r="B20" s="32" t="s">
        <v>28</v>
      </c>
      <c r="C20" s="284" t="s">
        <v>614</v>
      </c>
      <c r="D20" s="28" t="s">
        <v>40</v>
      </c>
      <c r="E20" s="102">
        <v>31.4</v>
      </c>
      <c r="F20" s="115">
        <v>77.84</v>
      </c>
      <c r="G20" s="10">
        <f t="shared" si="0"/>
        <v>2444.1799999999998</v>
      </c>
      <c r="H20" s="223"/>
      <c r="I20" s="224"/>
      <c r="K20" s="233"/>
    </row>
    <row r="21" spans="1:11" x14ac:dyDescent="0.25">
      <c r="A21" s="101" t="s">
        <v>364</v>
      </c>
      <c r="B21" s="32" t="s">
        <v>29</v>
      </c>
      <c r="C21" s="284" t="s">
        <v>605</v>
      </c>
      <c r="D21" s="28" t="s">
        <v>40</v>
      </c>
      <c r="E21" s="102">
        <v>103.7</v>
      </c>
      <c r="F21" s="115">
        <v>20.399999999999999</v>
      </c>
      <c r="G21" s="10">
        <f t="shared" si="0"/>
        <v>2115.48</v>
      </c>
      <c r="H21" s="223"/>
      <c r="I21" s="224"/>
      <c r="K21" s="233"/>
    </row>
    <row r="22" spans="1:11" x14ac:dyDescent="0.25">
      <c r="A22" s="101" t="s">
        <v>364</v>
      </c>
      <c r="B22" s="32" t="s">
        <v>30</v>
      </c>
      <c r="C22" s="284" t="s">
        <v>615</v>
      </c>
      <c r="D22" s="28" t="s">
        <v>40</v>
      </c>
      <c r="E22" s="102">
        <v>1.4</v>
      </c>
      <c r="F22" s="115">
        <v>355.17</v>
      </c>
      <c r="G22" s="10">
        <f t="shared" si="0"/>
        <v>497.24</v>
      </c>
      <c r="H22" s="223"/>
      <c r="I22" s="224"/>
      <c r="K22" s="233"/>
    </row>
    <row r="23" spans="1:11" ht="27.6" x14ac:dyDescent="0.25">
      <c r="A23" s="101" t="s">
        <v>364</v>
      </c>
      <c r="B23" s="32" t="s">
        <v>31</v>
      </c>
      <c r="C23" s="284" t="s">
        <v>606</v>
      </c>
      <c r="D23" s="28" t="s">
        <v>40</v>
      </c>
      <c r="E23" s="102">
        <v>1770</v>
      </c>
      <c r="F23" s="115">
        <v>16.329999999999998</v>
      </c>
      <c r="G23" s="10">
        <f t="shared" si="0"/>
        <v>28904.1</v>
      </c>
      <c r="H23" s="223"/>
      <c r="I23" s="224"/>
      <c r="K23" s="233"/>
    </row>
    <row r="24" spans="1:11" x14ac:dyDescent="0.25">
      <c r="A24" s="101" t="s">
        <v>364</v>
      </c>
      <c r="B24" s="32" t="s">
        <v>32</v>
      </c>
      <c r="C24" s="283" t="s">
        <v>607</v>
      </c>
      <c r="D24" s="28" t="s">
        <v>40</v>
      </c>
      <c r="E24" s="102">
        <v>123.1</v>
      </c>
      <c r="F24" s="115">
        <v>77.84</v>
      </c>
      <c r="G24" s="10">
        <f t="shared" si="0"/>
        <v>9582.1</v>
      </c>
      <c r="H24" s="223"/>
      <c r="I24" s="224"/>
      <c r="K24" s="233"/>
    </row>
    <row r="25" spans="1:11" x14ac:dyDescent="0.25">
      <c r="A25" s="101" t="s">
        <v>364</v>
      </c>
      <c r="B25" s="32" t="s">
        <v>349</v>
      </c>
      <c r="C25" s="283" t="s">
        <v>608</v>
      </c>
      <c r="D25" s="28" t="s">
        <v>41</v>
      </c>
      <c r="E25" s="102">
        <v>1971</v>
      </c>
      <c r="F25" s="115">
        <v>3.56</v>
      </c>
      <c r="G25" s="10">
        <f t="shared" si="0"/>
        <v>7016.76</v>
      </c>
      <c r="H25" s="223"/>
      <c r="I25" s="224"/>
      <c r="K25" s="233"/>
    </row>
    <row r="26" spans="1:11" x14ac:dyDescent="0.25">
      <c r="A26" s="101" t="s">
        <v>364</v>
      </c>
      <c r="B26" s="32" t="s">
        <v>375</v>
      </c>
      <c r="C26" s="283" t="s">
        <v>368</v>
      </c>
      <c r="D26" s="28" t="s">
        <v>369</v>
      </c>
      <c r="E26" s="102">
        <v>3308</v>
      </c>
      <c r="F26" s="115">
        <v>1.98</v>
      </c>
      <c r="G26" s="10">
        <f t="shared" si="0"/>
        <v>6549.84</v>
      </c>
      <c r="H26" s="223"/>
      <c r="I26" s="224"/>
      <c r="K26" s="233"/>
    </row>
    <row r="27" spans="1:11" x14ac:dyDescent="0.25">
      <c r="A27" s="101" t="s">
        <v>364</v>
      </c>
      <c r="B27" s="32" t="s">
        <v>378</v>
      </c>
      <c r="C27" s="283" t="s">
        <v>370</v>
      </c>
      <c r="D27" s="28" t="s">
        <v>40</v>
      </c>
      <c r="E27" s="102">
        <v>33.5</v>
      </c>
      <c r="F27" s="115">
        <v>355.18</v>
      </c>
      <c r="G27" s="10">
        <f t="shared" si="0"/>
        <v>11898.53</v>
      </c>
      <c r="H27" s="223"/>
      <c r="I27" s="224"/>
      <c r="K27" s="233"/>
    </row>
    <row r="28" spans="1:11" x14ac:dyDescent="0.25">
      <c r="A28" s="101" t="s">
        <v>364</v>
      </c>
      <c r="B28" s="32" t="s">
        <v>379</v>
      </c>
      <c r="C28" s="283" t="s">
        <v>371</v>
      </c>
      <c r="D28" s="28" t="s">
        <v>40</v>
      </c>
      <c r="E28" s="102">
        <v>80.099999999999994</v>
      </c>
      <c r="F28" s="115">
        <v>355.18</v>
      </c>
      <c r="G28" s="10">
        <f t="shared" si="0"/>
        <v>28449.919999999998</v>
      </c>
      <c r="H28" s="223"/>
      <c r="I28" s="224"/>
      <c r="K28" s="233"/>
    </row>
    <row r="29" spans="1:11" x14ac:dyDescent="0.25">
      <c r="A29" s="101" t="s">
        <v>364</v>
      </c>
      <c r="B29" s="32" t="s">
        <v>380</v>
      </c>
      <c r="C29" s="283" t="s">
        <v>372</v>
      </c>
      <c r="D29" s="28" t="s">
        <v>40</v>
      </c>
      <c r="E29" s="102">
        <v>11.2</v>
      </c>
      <c r="F29" s="115">
        <v>355.18</v>
      </c>
      <c r="G29" s="10">
        <f t="shared" si="0"/>
        <v>3978.02</v>
      </c>
      <c r="H29" s="223"/>
      <c r="I29" s="224"/>
      <c r="K29" s="233"/>
    </row>
    <row r="30" spans="1:11" s="237" customFormat="1" x14ac:dyDescent="0.25">
      <c r="A30" s="101" t="s">
        <v>364</v>
      </c>
      <c r="B30" s="32" t="s">
        <v>381</v>
      </c>
      <c r="C30" s="284" t="s">
        <v>382</v>
      </c>
      <c r="D30" s="28" t="s">
        <v>36</v>
      </c>
      <c r="E30" s="102">
        <v>3595</v>
      </c>
      <c r="F30" s="195">
        <v>3.8</v>
      </c>
      <c r="G30" s="234">
        <f t="shared" si="0"/>
        <v>13661</v>
      </c>
      <c r="H30" s="235"/>
      <c r="I30" s="236"/>
    </row>
    <row r="31" spans="1:11" s="237" customFormat="1" x14ac:dyDescent="0.25">
      <c r="A31" s="101" t="s">
        <v>364</v>
      </c>
      <c r="B31" s="32" t="s">
        <v>383</v>
      </c>
      <c r="C31" s="283" t="s">
        <v>384</v>
      </c>
      <c r="D31" s="28" t="s">
        <v>36</v>
      </c>
      <c r="E31" s="102">
        <v>1149</v>
      </c>
      <c r="F31" s="195">
        <v>4.8600000000000003</v>
      </c>
      <c r="G31" s="234">
        <f t="shared" si="0"/>
        <v>5584.14</v>
      </c>
      <c r="H31" s="235"/>
      <c r="I31" s="236"/>
    </row>
    <row r="32" spans="1:11" s="237" customFormat="1" x14ac:dyDescent="0.25">
      <c r="A32" s="101" t="s">
        <v>364</v>
      </c>
      <c r="B32" s="32" t="s">
        <v>385</v>
      </c>
      <c r="C32" s="283" t="s">
        <v>386</v>
      </c>
      <c r="D32" s="28" t="s">
        <v>40</v>
      </c>
      <c r="E32" s="102">
        <v>63.1</v>
      </c>
      <c r="F32" s="195">
        <v>20.399999999999999</v>
      </c>
      <c r="G32" s="234">
        <f t="shared" si="0"/>
        <v>1287.24</v>
      </c>
      <c r="H32" s="235"/>
      <c r="I32" s="236"/>
    </row>
    <row r="33" spans="1:11" x14ac:dyDescent="0.25">
      <c r="A33" s="101" t="s">
        <v>364</v>
      </c>
      <c r="B33" s="32" t="s">
        <v>387</v>
      </c>
      <c r="C33" s="283" t="s">
        <v>373</v>
      </c>
      <c r="D33" s="28" t="s">
        <v>40</v>
      </c>
      <c r="E33" s="102">
        <v>21.6</v>
      </c>
      <c r="F33" s="115">
        <v>77.84</v>
      </c>
      <c r="G33" s="10">
        <f t="shared" si="0"/>
        <v>1681.34</v>
      </c>
      <c r="H33" s="223"/>
      <c r="I33" s="224"/>
      <c r="K33" s="233"/>
    </row>
    <row r="34" spans="1:11" ht="14.4" thickBot="1" x14ac:dyDescent="0.3">
      <c r="A34" s="101" t="s">
        <v>364</v>
      </c>
      <c r="B34" s="32" t="s">
        <v>388</v>
      </c>
      <c r="C34" s="283" t="s">
        <v>374</v>
      </c>
      <c r="D34" s="28" t="s">
        <v>41</v>
      </c>
      <c r="E34" s="102">
        <v>230</v>
      </c>
      <c r="F34" s="115">
        <v>241.81</v>
      </c>
      <c r="G34" s="10">
        <f t="shared" si="0"/>
        <v>55616.3</v>
      </c>
      <c r="H34" s="223"/>
      <c r="I34" s="224"/>
      <c r="K34" s="233"/>
    </row>
    <row r="35" spans="1:11" ht="28.2" thickBot="1" x14ac:dyDescent="0.3">
      <c r="A35" s="101" t="s">
        <v>364</v>
      </c>
      <c r="B35" s="32" t="s">
        <v>389</v>
      </c>
      <c r="C35" s="283" t="s">
        <v>376</v>
      </c>
      <c r="D35" s="96" t="s">
        <v>41</v>
      </c>
      <c r="E35" s="103">
        <v>230</v>
      </c>
      <c r="F35" s="124">
        <v>34.479999999999997</v>
      </c>
      <c r="G35" s="58">
        <f t="shared" si="0"/>
        <v>7930.4</v>
      </c>
      <c r="H35" s="219" t="s">
        <v>277</v>
      </c>
      <c r="I35" s="218">
        <f>ROUND(SUM(G5:G35),2)</f>
        <v>631326.94999999995</v>
      </c>
      <c r="K35" s="233"/>
    </row>
    <row r="36" spans="1:11" ht="42" thickBot="1" x14ac:dyDescent="0.3">
      <c r="A36" s="80"/>
      <c r="B36" s="80"/>
      <c r="C36" s="80"/>
      <c r="D36" s="81"/>
      <c r="E36" s="91"/>
      <c r="F36" s="27" t="s">
        <v>456</v>
      </c>
      <c r="G36" s="218">
        <f>ROUND(SUM(G5:G35),2)</f>
        <v>631326.94999999995</v>
      </c>
      <c r="H36" s="222"/>
      <c r="I36" s="224"/>
      <c r="K36" s="233"/>
    </row>
  </sheetData>
  <sheetProtection algorithmName="SHA-512" hashValue="HdZVEVtWwBn8eIYUF5xxTuQ7BSKEh7Edcs266p0BKIQpET6VFo7+AKqEjrM8FOXT6R1wOceWwKyk8hrCj5l+cA==" saltValue="ggNQGuTYERXBG/QMdLjkFw==" spinCount="100000" sheet="1" objects="1" scenarios="1"/>
  <mergeCells count="2">
    <mergeCell ref="A3:E3"/>
    <mergeCell ref="A1:G1"/>
  </mergeCells>
  <pageMargins left="0.7" right="0.33823529411764708"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2"/>
  <sheetViews>
    <sheetView showWhiteSpace="0" topLeftCell="A119" zoomScale="85" zoomScaleNormal="85" zoomScaleSheetLayoutView="96" zoomScalePageLayoutView="85" workbookViewId="0">
      <selection activeCell="F5" sqref="F5:F131"/>
    </sheetView>
  </sheetViews>
  <sheetFormatPr defaultColWidth="9.109375" defaultRowHeight="13.8" x14ac:dyDescent="0.25"/>
  <cols>
    <col min="1" max="1" width="28.33203125" style="8" customWidth="1"/>
    <col min="2" max="2" width="8.33203125" style="8" bestFit="1" customWidth="1"/>
    <col min="3" max="3" width="86.44140625" style="5" customWidth="1"/>
    <col min="4" max="4" width="9.109375" style="4" customWidth="1"/>
    <col min="5" max="5" width="16.33203125" style="92" customWidth="1"/>
    <col min="6" max="6" width="21.5546875" style="6" customWidth="1"/>
    <col min="7" max="7" width="14.6640625" style="4" customWidth="1"/>
    <col min="8" max="8" width="21.5546875" style="7" customWidth="1"/>
    <col min="9" max="9" width="16.109375" style="2" customWidth="1"/>
    <col min="10" max="10" width="9.109375" style="2"/>
    <col min="11" max="11" width="11.44140625" style="2" bestFit="1" customWidth="1"/>
    <col min="12" max="14" width="9.109375" style="2"/>
    <col min="15" max="15" width="11.44140625" style="2" bestFit="1" customWidth="1"/>
    <col min="16" max="16384" width="9.109375" style="2"/>
  </cols>
  <sheetData>
    <row r="1" spans="1:9" ht="40.200000000000003" customHeight="1" x14ac:dyDescent="0.25">
      <c r="A1" s="356" t="s">
        <v>49</v>
      </c>
      <c r="B1" s="356"/>
      <c r="C1" s="356"/>
      <c r="D1" s="356"/>
      <c r="E1" s="356"/>
      <c r="F1" s="356"/>
      <c r="G1" s="356"/>
    </row>
    <row r="2" spans="1:9" ht="21.75" customHeight="1" thickBot="1" x14ac:dyDescent="0.3">
      <c r="A2" s="1"/>
      <c r="B2" s="1"/>
      <c r="C2" s="26"/>
      <c r="D2" s="1"/>
      <c r="E2" s="87"/>
      <c r="F2" s="1"/>
      <c r="G2" s="1"/>
    </row>
    <row r="3" spans="1:9" ht="21.75" customHeight="1" x14ac:dyDescent="0.25">
      <c r="A3" s="351" t="s">
        <v>457</v>
      </c>
      <c r="B3" s="352"/>
      <c r="C3" s="352"/>
      <c r="D3" s="352"/>
      <c r="E3" s="353"/>
      <c r="F3" s="19"/>
      <c r="G3" s="20"/>
      <c r="H3" s="221"/>
      <c r="I3" s="4"/>
    </row>
    <row r="4" spans="1:9" ht="28.2" thickBot="1" x14ac:dyDescent="0.3">
      <c r="A4" s="18" t="s">
        <v>17</v>
      </c>
      <c r="B4" s="23" t="s">
        <v>0</v>
      </c>
      <c r="C4" s="11" t="s">
        <v>1</v>
      </c>
      <c r="D4" s="24" t="s">
        <v>2</v>
      </c>
      <c r="E4" s="88" t="s">
        <v>3</v>
      </c>
      <c r="F4" s="82" t="s">
        <v>19</v>
      </c>
      <c r="G4" s="12" t="s">
        <v>4</v>
      </c>
      <c r="H4" s="221"/>
      <c r="I4" s="4"/>
    </row>
    <row r="5" spans="1:9" ht="14.4" thickBot="1" x14ac:dyDescent="0.3">
      <c r="A5" s="16" t="s">
        <v>5</v>
      </c>
      <c r="B5" s="31" t="s">
        <v>7</v>
      </c>
      <c r="C5" s="291" t="s">
        <v>620</v>
      </c>
      <c r="D5" s="29" t="s">
        <v>37</v>
      </c>
      <c r="E5" s="89">
        <v>2.4700000000000002</v>
      </c>
      <c r="F5" s="114">
        <v>417.68</v>
      </c>
      <c r="G5" s="9">
        <f>ROUND((E5*F5),2)</f>
        <v>1031.67</v>
      </c>
      <c r="H5" s="221"/>
      <c r="I5" s="4"/>
    </row>
    <row r="6" spans="1:9" ht="14.4" thickBot="1" x14ac:dyDescent="0.3">
      <c r="A6" s="17" t="s">
        <v>5</v>
      </c>
      <c r="B6" s="32" t="s">
        <v>8</v>
      </c>
      <c r="C6" s="292" t="s">
        <v>624</v>
      </c>
      <c r="D6" s="30" t="s">
        <v>38</v>
      </c>
      <c r="E6" s="90">
        <v>4</v>
      </c>
      <c r="F6" s="114">
        <v>19.23</v>
      </c>
      <c r="G6" s="10">
        <f>ROUND((E6*F6),2)</f>
        <v>76.92</v>
      </c>
      <c r="H6" s="221"/>
      <c r="I6" s="4"/>
    </row>
    <row r="7" spans="1:9" ht="14.4" thickBot="1" x14ac:dyDescent="0.3">
      <c r="A7" s="17" t="s">
        <v>5</v>
      </c>
      <c r="B7" s="32" t="s">
        <v>9</v>
      </c>
      <c r="C7" s="292" t="s">
        <v>44</v>
      </c>
      <c r="D7" s="30" t="s">
        <v>38</v>
      </c>
      <c r="E7" s="90">
        <v>3</v>
      </c>
      <c r="F7" s="114">
        <v>29.16</v>
      </c>
      <c r="G7" s="10">
        <f t="shared" ref="G7:G60" si="0">ROUND((E7*F7),2)</f>
        <v>87.48</v>
      </c>
      <c r="H7" s="221"/>
      <c r="I7" s="4"/>
    </row>
    <row r="8" spans="1:9" ht="14.4" thickBot="1" x14ac:dyDescent="0.3">
      <c r="A8" s="17" t="s">
        <v>5</v>
      </c>
      <c r="B8" s="32" t="s">
        <v>10</v>
      </c>
      <c r="C8" s="292" t="s">
        <v>46</v>
      </c>
      <c r="D8" s="30" t="s">
        <v>38</v>
      </c>
      <c r="E8" s="90">
        <v>3</v>
      </c>
      <c r="F8" s="114">
        <v>39.51</v>
      </c>
      <c r="G8" s="10">
        <f t="shared" si="0"/>
        <v>118.53</v>
      </c>
      <c r="H8" s="221"/>
      <c r="I8" s="4"/>
    </row>
    <row r="9" spans="1:9" ht="14.4" thickBot="1" x14ac:dyDescent="0.3">
      <c r="A9" s="17" t="s">
        <v>5</v>
      </c>
      <c r="B9" s="32" t="s">
        <v>11</v>
      </c>
      <c r="C9" s="292" t="s">
        <v>625</v>
      </c>
      <c r="D9" s="30" t="s">
        <v>38</v>
      </c>
      <c r="E9" s="90">
        <v>6</v>
      </c>
      <c r="F9" s="114">
        <v>48.06</v>
      </c>
      <c r="G9" s="10">
        <f t="shared" si="0"/>
        <v>288.36</v>
      </c>
      <c r="H9" s="221"/>
      <c r="I9" s="4"/>
    </row>
    <row r="10" spans="1:9" ht="14.4" thickBot="1" x14ac:dyDescent="0.3">
      <c r="A10" s="17" t="s">
        <v>5</v>
      </c>
      <c r="B10" s="32" t="s">
        <v>12</v>
      </c>
      <c r="C10" s="292" t="s">
        <v>626</v>
      </c>
      <c r="D10" s="30" t="s">
        <v>38</v>
      </c>
      <c r="E10" s="90">
        <v>16</v>
      </c>
      <c r="F10" s="114">
        <v>1.34</v>
      </c>
      <c r="G10" s="10">
        <f t="shared" si="0"/>
        <v>21.44</v>
      </c>
      <c r="H10" s="221"/>
      <c r="I10" s="4"/>
    </row>
    <row r="11" spans="1:9" ht="14.4" thickBot="1" x14ac:dyDescent="0.3">
      <c r="A11" s="17" t="s">
        <v>5</v>
      </c>
      <c r="B11" s="32" t="s">
        <v>13</v>
      </c>
      <c r="C11" s="292" t="s">
        <v>639</v>
      </c>
      <c r="D11" s="30" t="s">
        <v>38</v>
      </c>
      <c r="E11" s="90">
        <v>16</v>
      </c>
      <c r="F11" s="114">
        <v>19.23</v>
      </c>
      <c r="G11" s="10">
        <f t="shared" si="0"/>
        <v>307.68</v>
      </c>
      <c r="H11" s="221"/>
      <c r="I11" s="4"/>
    </row>
    <row r="12" spans="1:9" ht="14.4" thickBot="1" x14ac:dyDescent="0.3">
      <c r="A12" s="17" t="s">
        <v>5</v>
      </c>
      <c r="B12" s="32" t="s">
        <v>14</v>
      </c>
      <c r="C12" s="290" t="s">
        <v>595</v>
      </c>
      <c r="D12" s="30" t="s">
        <v>39</v>
      </c>
      <c r="E12" s="90">
        <v>1.04</v>
      </c>
      <c r="F12" s="114">
        <v>2883.29</v>
      </c>
      <c r="G12" s="10">
        <f t="shared" si="0"/>
        <v>2998.62</v>
      </c>
      <c r="H12" s="222"/>
      <c r="I12" s="4"/>
    </row>
    <row r="13" spans="1:9" ht="28.2" thickBot="1" x14ac:dyDescent="0.3">
      <c r="A13" s="17" t="s">
        <v>5</v>
      </c>
      <c r="B13" s="32" t="s">
        <v>15</v>
      </c>
      <c r="C13" s="292" t="s">
        <v>33</v>
      </c>
      <c r="D13" s="30" t="s">
        <v>36</v>
      </c>
      <c r="E13" s="90">
        <v>20835</v>
      </c>
      <c r="F13" s="114">
        <v>0.54</v>
      </c>
      <c r="G13" s="10">
        <f t="shared" si="0"/>
        <v>11250.9</v>
      </c>
      <c r="H13" s="4"/>
      <c r="I13" s="4"/>
    </row>
    <row r="14" spans="1:9" ht="55.8" thickBot="1" x14ac:dyDescent="0.3">
      <c r="A14" s="17" t="s">
        <v>5</v>
      </c>
      <c r="B14" s="32" t="s">
        <v>20</v>
      </c>
      <c r="C14" s="293" t="s">
        <v>34</v>
      </c>
      <c r="D14" s="30" t="s">
        <v>6</v>
      </c>
      <c r="E14" s="90">
        <v>1</v>
      </c>
      <c r="F14" s="114">
        <v>0</v>
      </c>
      <c r="G14" s="10">
        <f t="shared" si="0"/>
        <v>0</v>
      </c>
      <c r="H14" s="223"/>
      <c r="I14" s="224"/>
    </row>
    <row r="15" spans="1:9" ht="14.4" thickBot="1" x14ac:dyDescent="0.3">
      <c r="A15" s="17" t="s">
        <v>5</v>
      </c>
      <c r="B15" s="32" t="s">
        <v>21</v>
      </c>
      <c r="C15" s="293" t="s">
        <v>627</v>
      </c>
      <c r="D15" s="30" t="s">
        <v>36</v>
      </c>
      <c r="E15" s="90">
        <v>18750</v>
      </c>
      <c r="F15" s="114">
        <v>1.07</v>
      </c>
      <c r="G15" s="10">
        <f t="shared" si="0"/>
        <v>20062.5</v>
      </c>
      <c r="H15" s="223"/>
      <c r="I15" s="224"/>
    </row>
    <row r="16" spans="1:9" ht="42" thickBot="1" x14ac:dyDescent="0.3">
      <c r="A16" s="17" t="s">
        <v>5</v>
      </c>
      <c r="B16" s="32" t="s">
        <v>22</v>
      </c>
      <c r="C16" s="293" t="s">
        <v>630</v>
      </c>
      <c r="D16" s="30" t="s">
        <v>42</v>
      </c>
      <c r="E16" s="90">
        <v>7650.0000000000009</v>
      </c>
      <c r="F16" s="114">
        <v>2.14</v>
      </c>
      <c r="G16" s="10">
        <f t="shared" si="0"/>
        <v>16371</v>
      </c>
      <c r="H16" s="223"/>
      <c r="I16" s="224"/>
    </row>
    <row r="17" spans="1:9" ht="14.4" thickBot="1" x14ac:dyDescent="0.3">
      <c r="A17" s="17" t="s">
        <v>5</v>
      </c>
      <c r="B17" s="32" t="s">
        <v>23</v>
      </c>
      <c r="C17" s="293" t="s">
        <v>628</v>
      </c>
      <c r="D17" s="30" t="s">
        <v>36</v>
      </c>
      <c r="E17" s="90">
        <v>5082</v>
      </c>
      <c r="F17" s="114">
        <v>1.31</v>
      </c>
      <c r="G17" s="10">
        <f t="shared" si="0"/>
        <v>6657.42</v>
      </c>
      <c r="H17" s="223"/>
      <c r="I17" s="224"/>
    </row>
    <row r="18" spans="1:9" ht="28.2" thickBot="1" x14ac:dyDescent="0.3">
      <c r="A18" s="17" t="s">
        <v>5</v>
      </c>
      <c r="B18" s="32" t="s">
        <v>26</v>
      </c>
      <c r="C18" s="294" t="s">
        <v>622</v>
      </c>
      <c r="D18" s="30" t="s">
        <v>36</v>
      </c>
      <c r="E18" s="90">
        <v>411</v>
      </c>
      <c r="F18" s="114">
        <v>2.6</v>
      </c>
      <c r="G18" s="10">
        <f t="shared" si="0"/>
        <v>1068.5999999999999</v>
      </c>
      <c r="H18" s="223"/>
      <c r="I18" s="224"/>
    </row>
    <row r="19" spans="1:9" ht="17.399999999999999" thickBot="1" x14ac:dyDescent="0.3">
      <c r="A19" s="17" t="s">
        <v>5</v>
      </c>
      <c r="B19" s="32" t="s">
        <v>27</v>
      </c>
      <c r="C19" s="293" t="s">
        <v>623</v>
      </c>
      <c r="D19" s="30" t="s">
        <v>40</v>
      </c>
      <c r="E19" s="90">
        <v>384.51</v>
      </c>
      <c r="F19" s="114">
        <v>-9.58</v>
      </c>
      <c r="G19" s="10">
        <f t="shared" si="0"/>
        <v>-3683.61</v>
      </c>
      <c r="H19" s="223"/>
      <c r="I19" s="224"/>
    </row>
    <row r="20" spans="1:9" ht="28.2" thickBot="1" x14ac:dyDescent="0.3">
      <c r="A20" s="17" t="s">
        <v>5</v>
      </c>
      <c r="B20" s="32" t="s">
        <v>28</v>
      </c>
      <c r="C20" s="293" t="s">
        <v>585</v>
      </c>
      <c r="D20" s="30" t="s">
        <v>40</v>
      </c>
      <c r="E20" s="90">
        <v>384.51</v>
      </c>
      <c r="F20" s="114">
        <v>3.58</v>
      </c>
      <c r="G20" s="10">
        <f t="shared" si="0"/>
        <v>1376.55</v>
      </c>
      <c r="H20" s="223"/>
      <c r="I20" s="224"/>
    </row>
    <row r="21" spans="1:9" ht="14.4" thickBot="1" x14ac:dyDescent="0.3">
      <c r="A21" s="17" t="s">
        <v>5</v>
      </c>
      <c r="B21" s="32" t="s">
        <v>29</v>
      </c>
      <c r="C21" s="293" t="s">
        <v>640</v>
      </c>
      <c r="D21" s="30" t="s">
        <v>36</v>
      </c>
      <c r="E21" s="90">
        <v>6325.0000000000009</v>
      </c>
      <c r="F21" s="114">
        <v>0.73</v>
      </c>
      <c r="G21" s="10">
        <f t="shared" si="0"/>
        <v>4617.25</v>
      </c>
      <c r="H21" s="223"/>
      <c r="I21" s="224"/>
    </row>
    <row r="22" spans="1:9" ht="14.4" thickBot="1" x14ac:dyDescent="0.3">
      <c r="A22" s="17" t="s">
        <v>5</v>
      </c>
      <c r="B22" s="32" t="s">
        <v>30</v>
      </c>
      <c r="C22" s="293" t="s">
        <v>635</v>
      </c>
      <c r="D22" s="30" t="s">
        <v>36</v>
      </c>
      <c r="E22" s="90">
        <v>23832</v>
      </c>
      <c r="F22" s="114">
        <v>1.53</v>
      </c>
      <c r="G22" s="10">
        <f t="shared" si="0"/>
        <v>36462.959999999999</v>
      </c>
      <c r="H22" s="223"/>
      <c r="I22" s="224"/>
    </row>
    <row r="23" spans="1:9" ht="14.4" thickBot="1" x14ac:dyDescent="0.3">
      <c r="A23" s="17" t="s">
        <v>5</v>
      </c>
      <c r="B23" s="32" t="s">
        <v>31</v>
      </c>
      <c r="C23" s="292" t="s">
        <v>590</v>
      </c>
      <c r="D23" s="30" t="s">
        <v>38</v>
      </c>
      <c r="E23" s="90">
        <v>6</v>
      </c>
      <c r="F23" s="114">
        <v>23.38</v>
      </c>
      <c r="G23" s="10">
        <f t="shared" si="0"/>
        <v>140.28</v>
      </c>
      <c r="H23" s="223"/>
      <c r="I23" s="224"/>
    </row>
    <row r="24" spans="1:9" ht="14.4" thickBot="1" x14ac:dyDescent="0.3">
      <c r="A24" s="17" t="s">
        <v>5</v>
      </c>
      <c r="B24" s="32" t="s">
        <v>32</v>
      </c>
      <c r="C24" s="292" t="s">
        <v>591</v>
      </c>
      <c r="D24" s="30" t="s">
        <v>38</v>
      </c>
      <c r="E24" s="90">
        <v>12</v>
      </c>
      <c r="F24" s="114">
        <v>10.08</v>
      </c>
      <c r="G24" s="10">
        <f t="shared" si="0"/>
        <v>120.96</v>
      </c>
      <c r="H24" s="223"/>
      <c r="I24" s="224"/>
    </row>
    <row r="25" spans="1:9" ht="14.4" thickBot="1" x14ac:dyDescent="0.3">
      <c r="A25" s="17" t="s">
        <v>5</v>
      </c>
      <c r="B25" s="32" t="s">
        <v>349</v>
      </c>
      <c r="C25" s="290" t="s">
        <v>594</v>
      </c>
      <c r="D25" s="30" t="s">
        <v>41</v>
      </c>
      <c r="E25" s="90">
        <v>1268</v>
      </c>
      <c r="F25" s="114">
        <v>7.45</v>
      </c>
      <c r="G25" s="10">
        <f t="shared" si="0"/>
        <v>9446.6</v>
      </c>
      <c r="H25" s="223"/>
      <c r="I25" s="224"/>
    </row>
    <row r="26" spans="1:9" ht="14.4" thickBot="1" x14ac:dyDescent="0.3">
      <c r="A26" s="300" t="s">
        <v>5</v>
      </c>
      <c r="B26" s="301" t="s">
        <v>375</v>
      </c>
      <c r="C26" s="290" t="s">
        <v>652</v>
      </c>
      <c r="D26" s="324" t="s">
        <v>38</v>
      </c>
      <c r="E26" s="305">
        <v>130</v>
      </c>
      <c r="F26" s="114">
        <v>4.82</v>
      </c>
      <c r="G26" s="10">
        <f>ROUND((E26*F26),2)</f>
        <v>626.6</v>
      </c>
      <c r="H26" s="223"/>
      <c r="I26" s="224"/>
    </row>
    <row r="27" spans="1:9" ht="28.2" thickBot="1" x14ac:dyDescent="0.3">
      <c r="A27" s="320" t="s">
        <v>5</v>
      </c>
      <c r="B27" s="311" t="s">
        <v>378</v>
      </c>
      <c r="C27" s="321" t="s">
        <v>657</v>
      </c>
      <c r="D27" s="322" t="s">
        <v>42</v>
      </c>
      <c r="E27" s="319">
        <v>29</v>
      </c>
      <c r="F27" s="114">
        <v>29.72</v>
      </c>
      <c r="G27" s="10">
        <f>ROUND((E27*F27),2)</f>
        <v>861.88</v>
      </c>
      <c r="H27" s="219" t="s">
        <v>277</v>
      </c>
      <c r="I27" s="218">
        <f>ROUND(SUM(G5:G27),2)</f>
        <v>110310.59</v>
      </c>
    </row>
    <row r="28" spans="1:9" s="3" customFormat="1" ht="17.399999999999999" thickBot="1" x14ac:dyDescent="0.3">
      <c r="A28" s="16" t="s">
        <v>18</v>
      </c>
      <c r="B28" s="31" t="s">
        <v>16</v>
      </c>
      <c r="C28" s="298" t="s">
        <v>593</v>
      </c>
      <c r="D28" s="29" t="s">
        <v>43</v>
      </c>
      <c r="E28" s="89">
        <v>9214</v>
      </c>
      <c r="F28" s="114">
        <v>4.18</v>
      </c>
      <c r="G28" s="9">
        <f t="shared" si="0"/>
        <v>38514.519999999997</v>
      </c>
      <c r="H28" s="225"/>
      <c r="I28" s="8"/>
    </row>
    <row r="29" spans="1:9" ht="17.399999999999999" thickBot="1" x14ac:dyDescent="0.3">
      <c r="A29" s="17" t="s">
        <v>18</v>
      </c>
      <c r="B29" s="32" t="s">
        <v>52</v>
      </c>
      <c r="C29" s="296" t="s">
        <v>53</v>
      </c>
      <c r="D29" s="34" t="s">
        <v>35</v>
      </c>
      <c r="E29" s="90">
        <v>3467.8800000000006</v>
      </c>
      <c r="F29" s="114">
        <v>1.62</v>
      </c>
      <c r="G29" s="10">
        <f t="shared" si="0"/>
        <v>5617.97</v>
      </c>
      <c r="H29" s="225"/>
      <c r="I29" s="8"/>
    </row>
    <row r="30" spans="1:9" ht="17.399999999999999" thickBot="1" x14ac:dyDescent="0.3">
      <c r="A30" s="17" t="s">
        <v>18</v>
      </c>
      <c r="B30" s="32" t="s">
        <v>54</v>
      </c>
      <c r="C30" s="296" t="s">
        <v>24</v>
      </c>
      <c r="D30" s="34" t="s">
        <v>35</v>
      </c>
      <c r="E30" s="90">
        <v>5746.119999999999</v>
      </c>
      <c r="F30" s="114">
        <v>4.82</v>
      </c>
      <c r="G30" s="10">
        <f t="shared" si="0"/>
        <v>27696.3</v>
      </c>
      <c r="H30" s="225"/>
      <c r="I30" s="8"/>
    </row>
    <row r="31" spans="1:9" ht="17.399999999999999" thickBot="1" x14ac:dyDescent="0.3">
      <c r="A31" s="17" t="s">
        <v>18</v>
      </c>
      <c r="B31" s="32" t="s">
        <v>55</v>
      </c>
      <c r="C31" s="296" t="s">
        <v>56</v>
      </c>
      <c r="D31" s="34" t="s">
        <v>35</v>
      </c>
      <c r="E31" s="90">
        <v>13859.17</v>
      </c>
      <c r="F31" s="114">
        <v>3.29</v>
      </c>
      <c r="G31" s="10">
        <f t="shared" si="0"/>
        <v>45596.67</v>
      </c>
      <c r="H31" s="225"/>
      <c r="I31" s="8"/>
    </row>
    <row r="32" spans="1:9" ht="28.2" thickBot="1" x14ac:dyDescent="0.3">
      <c r="A32" s="17" t="s">
        <v>18</v>
      </c>
      <c r="B32" s="32" t="s">
        <v>57</v>
      </c>
      <c r="C32" s="297" t="s">
        <v>58</v>
      </c>
      <c r="D32" s="34" t="s">
        <v>35</v>
      </c>
      <c r="E32" s="90">
        <v>4631.25</v>
      </c>
      <c r="F32" s="114">
        <v>4.82</v>
      </c>
      <c r="G32" s="10">
        <f t="shared" si="0"/>
        <v>22322.63</v>
      </c>
      <c r="H32" s="225"/>
      <c r="I32" s="8"/>
    </row>
    <row r="33" spans="1:9" ht="17.399999999999999" thickBot="1" x14ac:dyDescent="0.3">
      <c r="A33" s="17" t="s">
        <v>18</v>
      </c>
      <c r="B33" s="32" t="s">
        <v>59</v>
      </c>
      <c r="C33" s="296" t="s">
        <v>25</v>
      </c>
      <c r="D33" s="34" t="s">
        <v>35</v>
      </c>
      <c r="E33" s="90">
        <v>112110.83</v>
      </c>
      <c r="F33" s="114">
        <v>0.11</v>
      </c>
      <c r="G33" s="10">
        <f t="shared" si="0"/>
        <v>12332.19</v>
      </c>
      <c r="H33" s="225"/>
      <c r="I33" s="8"/>
    </row>
    <row r="34" spans="1:9" ht="30.75" customHeight="1" thickBot="1" x14ac:dyDescent="0.3">
      <c r="A34" s="17" t="s">
        <v>18</v>
      </c>
      <c r="B34" s="32" t="s">
        <v>60</v>
      </c>
      <c r="C34" s="226" t="s">
        <v>61</v>
      </c>
      <c r="D34" s="34" t="s">
        <v>35</v>
      </c>
      <c r="E34" s="90">
        <v>5955.17</v>
      </c>
      <c r="F34" s="114">
        <v>4.55</v>
      </c>
      <c r="G34" s="10">
        <f t="shared" si="0"/>
        <v>27096.02</v>
      </c>
      <c r="H34" s="225"/>
      <c r="I34" s="8"/>
    </row>
    <row r="35" spans="1:9" ht="14.4" thickBot="1" x14ac:dyDescent="0.3">
      <c r="A35" s="17" t="s">
        <v>18</v>
      </c>
      <c r="B35" s="32" t="s">
        <v>333</v>
      </c>
      <c r="C35" s="33" t="s">
        <v>63</v>
      </c>
      <c r="D35" s="30" t="s">
        <v>36</v>
      </c>
      <c r="E35" s="90">
        <v>58662.5</v>
      </c>
      <c r="F35" s="114">
        <v>0.39</v>
      </c>
      <c r="G35" s="10">
        <f t="shared" si="0"/>
        <v>22878.38</v>
      </c>
      <c r="H35" s="222"/>
      <c r="I35" s="8"/>
    </row>
    <row r="36" spans="1:9" ht="14.4" thickBot="1" x14ac:dyDescent="0.3">
      <c r="A36" s="35" t="s">
        <v>18</v>
      </c>
      <c r="B36" s="32" t="s">
        <v>334</v>
      </c>
      <c r="C36" s="33" t="s">
        <v>65</v>
      </c>
      <c r="D36" s="37" t="s">
        <v>36</v>
      </c>
      <c r="E36" s="181">
        <v>3087.5</v>
      </c>
      <c r="F36" s="114">
        <v>0.82</v>
      </c>
      <c r="G36" s="38">
        <f t="shared" si="0"/>
        <v>2531.75</v>
      </c>
      <c r="H36" s="8"/>
      <c r="I36" s="8"/>
    </row>
    <row r="37" spans="1:9" ht="14.4" thickBot="1" x14ac:dyDescent="0.3">
      <c r="A37" s="17" t="s">
        <v>18</v>
      </c>
      <c r="B37" s="32" t="s">
        <v>62</v>
      </c>
      <c r="C37" s="33" t="s">
        <v>67</v>
      </c>
      <c r="D37" s="30" t="s">
        <v>36</v>
      </c>
      <c r="E37" s="90">
        <v>40458.600000000006</v>
      </c>
      <c r="F37" s="114">
        <v>0.76</v>
      </c>
      <c r="G37" s="10">
        <f t="shared" si="0"/>
        <v>30748.54</v>
      </c>
      <c r="H37" s="223"/>
      <c r="I37" s="224"/>
    </row>
    <row r="38" spans="1:9" ht="14.4" thickBot="1" x14ac:dyDescent="0.3">
      <c r="A38" s="17" t="s">
        <v>18</v>
      </c>
      <c r="B38" s="32" t="s">
        <v>64</v>
      </c>
      <c r="C38" s="33" t="s">
        <v>69</v>
      </c>
      <c r="D38" s="30" t="s">
        <v>36</v>
      </c>
      <c r="E38" s="90">
        <v>4001.3999999999996</v>
      </c>
      <c r="F38" s="114">
        <v>0.94</v>
      </c>
      <c r="G38" s="10">
        <f t="shared" si="0"/>
        <v>3761.32</v>
      </c>
      <c r="H38" s="223"/>
      <c r="I38" s="224"/>
    </row>
    <row r="39" spans="1:9" ht="14.4" thickBot="1" x14ac:dyDescent="0.3">
      <c r="A39" s="17" t="s">
        <v>18</v>
      </c>
      <c r="B39" s="32" t="s">
        <v>66</v>
      </c>
      <c r="C39" s="33" t="s">
        <v>71</v>
      </c>
      <c r="D39" s="30" t="s">
        <v>36</v>
      </c>
      <c r="E39" s="90">
        <v>57798.000000000015</v>
      </c>
      <c r="F39" s="114">
        <v>1.54</v>
      </c>
      <c r="G39" s="10">
        <f t="shared" si="0"/>
        <v>89008.92</v>
      </c>
      <c r="H39" s="223"/>
      <c r="I39" s="224"/>
    </row>
    <row r="40" spans="1:9" ht="14.4" thickBot="1" x14ac:dyDescent="0.3">
      <c r="A40" s="17" t="s">
        <v>18</v>
      </c>
      <c r="B40" s="32" t="s">
        <v>68</v>
      </c>
      <c r="C40" s="39" t="s">
        <v>73</v>
      </c>
      <c r="D40" s="30" t="s">
        <v>36</v>
      </c>
      <c r="E40" s="90">
        <v>2034</v>
      </c>
      <c r="F40" s="114">
        <v>6.84</v>
      </c>
      <c r="G40" s="10">
        <f t="shared" si="0"/>
        <v>13912.56</v>
      </c>
      <c r="H40" s="223"/>
      <c r="I40" s="224"/>
    </row>
    <row r="41" spans="1:9" ht="14.4" thickBot="1" x14ac:dyDescent="0.3">
      <c r="A41" s="17" t="s">
        <v>18</v>
      </c>
      <c r="B41" s="32" t="s">
        <v>70</v>
      </c>
      <c r="C41" s="306" t="s">
        <v>653</v>
      </c>
      <c r="D41" s="30" t="s">
        <v>36</v>
      </c>
      <c r="E41" s="90">
        <v>302</v>
      </c>
      <c r="F41" s="114">
        <v>8.5299999999999994</v>
      </c>
      <c r="G41" s="10">
        <f t="shared" si="0"/>
        <v>2576.06</v>
      </c>
      <c r="H41" s="223"/>
      <c r="I41" s="224"/>
    </row>
    <row r="42" spans="1:9" ht="14.4" thickBot="1" x14ac:dyDescent="0.3">
      <c r="A42" s="17" t="s">
        <v>18</v>
      </c>
      <c r="B42" s="32" t="s">
        <v>72</v>
      </c>
      <c r="C42" s="39" t="s">
        <v>76</v>
      </c>
      <c r="D42" s="227" t="s">
        <v>41</v>
      </c>
      <c r="E42" s="90">
        <v>550</v>
      </c>
      <c r="F42" s="114">
        <v>53.34</v>
      </c>
      <c r="G42" s="10">
        <f t="shared" si="0"/>
        <v>29337</v>
      </c>
      <c r="H42" s="223"/>
      <c r="I42" s="224"/>
    </row>
    <row r="43" spans="1:9" ht="14.4" thickBot="1" x14ac:dyDescent="0.3">
      <c r="A43" s="17" t="s">
        <v>18</v>
      </c>
      <c r="B43" s="32" t="s">
        <v>74</v>
      </c>
      <c r="C43" s="39" t="s">
        <v>78</v>
      </c>
      <c r="D43" s="30" t="s">
        <v>36</v>
      </c>
      <c r="E43" s="90">
        <v>65</v>
      </c>
      <c r="F43" s="114">
        <v>67.8</v>
      </c>
      <c r="G43" s="10">
        <f t="shared" si="0"/>
        <v>4407</v>
      </c>
      <c r="H43" s="223"/>
      <c r="I43" s="224"/>
    </row>
    <row r="44" spans="1:9" ht="14.4" thickBot="1" x14ac:dyDescent="0.3">
      <c r="A44" s="17" t="s">
        <v>18</v>
      </c>
      <c r="B44" s="32" t="s">
        <v>75</v>
      </c>
      <c r="C44" s="40" t="s">
        <v>80</v>
      </c>
      <c r="D44" s="30" t="s">
        <v>36</v>
      </c>
      <c r="E44" s="90">
        <v>75</v>
      </c>
      <c r="F44" s="114">
        <v>93.08</v>
      </c>
      <c r="G44" s="10">
        <f t="shared" si="0"/>
        <v>6981</v>
      </c>
      <c r="H44" s="228"/>
      <c r="I44" s="229"/>
    </row>
    <row r="45" spans="1:9" ht="17.399999999999999" thickBot="1" x14ac:dyDescent="0.3">
      <c r="A45" s="17" t="s">
        <v>18</v>
      </c>
      <c r="B45" s="32" t="s">
        <v>77</v>
      </c>
      <c r="C45" s="41" t="s">
        <v>82</v>
      </c>
      <c r="D45" s="34" t="s">
        <v>35</v>
      </c>
      <c r="E45" s="90">
        <v>121.3</v>
      </c>
      <c r="F45" s="114">
        <v>355.18</v>
      </c>
      <c r="G45" s="10">
        <f t="shared" si="0"/>
        <v>43083.33</v>
      </c>
      <c r="H45" s="228"/>
      <c r="I45" s="229"/>
    </row>
    <row r="46" spans="1:9" ht="14.4" thickBot="1" x14ac:dyDescent="0.3">
      <c r="A46" s="17" t="s">
        <v>18</v>
      </c>
      <c r="B46" s="32" t="s">
        <v>79</v>
      </c>
      <c r="C46" s="33" t="s">
        <v>84</v>
      </c>
      <c r="D46" s="30" t="s">
        <v>36</v>
      </c>
      <c r="E46" s="90">
        <v>49305</v>
      </c>
      <c r="F46" s="114">
        <v>10.029999999999999</v>
      </c>
      <c r="G46" s="10">
        <f t="shared" si="0"/>
        <v>494529.15</v>
      </c>
      <c r="H46" s="223"/>
      <c r="I46" s="224"/>
    </row>
    <row r="47" spans="1:9" ht="40.5" customHeight="1" thickBot="1" x14ac:dyDescent="0.3">
      <c r="A47" s="300" t="s">
        <v>18</v>
      </c>
      <c r="B47" s="301" t="s">
        <v>81</v>
      </c>
      <c r="C47" s="329" t="s">
        <v>86</v>
      </c>
      <c r="D47" s="324" t="s">
        <v>36</v>
      </c>
      <c r="E47" s="327">
        <v>14370</v>
      </c>
      <c r="F47" s="114">
        <v>1.1399999999999999</v>
      </c>
      <c r="G47" s="10">
        <f t="shared" si="0"/>
        <v>16381.8</v>
      </c>
      <c r="H47" s="223"/>
      <c r="I47" s="224"/>
    </row>
    <row r="48" spans="1:9" ht="28.2" thickBot="1" x14ac:dyDescent="0.3">
      <c r="A48" s="300" t="s">
        <v>18</v>
      </c>
      <c r="B48" s="301" t="s">
        <v>83</v>
      </c>
      <c r="C48" s="326" t="s">
        <v>278</v>
      </c>
      <c r="D48" s="324" t="s">
        <v>36</v>
      </c>
      <c r="E48" s="327">
        <v>9150</v>
      </c>
      <c r="F48" s="114">
        <v>2.2999999999999998</v>
      </c>
      <c r="G48" s="10">
        <f t="shared" si="0"/>
        <v>21045</v>
      </c>
      <c r="H48" s="223"/>
      <c r="I48" s="224"/>
    </row>
    <row r="49" spans="1:9" ht="28.2" thickBot="1" x14ac:dyDescent="0.3">
      <c r="A49" s="300" t="s">
        <v>18</v>
      </c>
      <c r="B49" s="301" t="s">
        <v>85</v>
      </c>
      <c r="C49" s="326" t="s">
        <v>658</v>
      </c>
      <c r="D49" s="324" t="s">
        <v>36</v>
      </c>
      <c r="E49" s="327">
        <v>5220</v>
      </c>
      <c r="F49" s="114">
        <v>3.8</v>
      </c>
      <c r="G49" s="10">
        <f t="shared" si="0"/>
        <v>19836</v>
      </c>
      <c r="H49" s="223"/>
      <c r="I49" s="224"/>
    </row>
    <row r="50" spans="1:9" ht="17.399999999999999" thickBot="1" x14ac:dyDescent="0.3">
      <c r="A50" s="17" t="s">
        <v>18</v>
      </c>
      <c r="B50" s="301" t="s">
        <v>87</v>
      </c>
      <c r="C50" s="33" t="s">
        <v>25</v>
      </c>
      <c r="D50" s="34" t="s">
        <v>35</v>
      </c>
      <c r="E50" s="182">
        <v>3000</v>
      </c>
      <c r="F50" s="114">
        <v>0.11</v>
      </c>
      <c r="G50" s="10">
        <f t="shared" si="0"/>
        <v>330</v>
      </c>
      <c r="H50" s="223"/>
      <c r="I50" s="224"/>
    </row>
    <row r="51" spans="1:9" ht="34.200000000000003" customHeight="1" thickBot="1" x14ac:dyDescent="0.3">
      <c r="A51" s="35" t="s">
        <v>18</v>
      </c>
      <c r="B51" s="328" t="s">
        <v>659</v>
      </c>
      <c r="C51" s="94" t="s">
        <v>88</v>
      </c>
      <c r="D51" s="47" t="s">
        <v>35</v>
      </c>
      <c r="E51" s="181">
        <v>3000</v>
      </c>
      <c r="F51" s="114">
        <v>17.39</v>
      </c>
      <c r="G51" s="38">
        <f t="shared" si="0"/>
        <v>52170</v>
      </c>
      <c r="H51" s="219" t="s">
        <v>89</v>
      </c>
      <c r="I51" s="218">
        <f>ROUND(SUM(G28:G51),2)</f>
        <v>1032694.11</v>
      </c>
    </row>
    <row r="52" spans="1:9" ht="19.95" customHeight="1" thickBot="1" x14ac:dyDescent="0.3">
      <c r="A52" s="16" t="s">
        <v>291</v>
      </c>
      <c r="B52" s="48" t="s">
        <v>321</v>
      </c>
      <c r="C52" s="49" t="s">
        <v>92</v>
      </c>
      <c r="D52" s="50" t="s">
        <v>38</v>
      </c>
      <c r="E52" s="89">
        <v>34</v>
      </c>
      <c r="F52" s="114">
        <v>139.4</v>
      </c>
      <c r="G52" s="9">
        <f t="shared" si="0"/>
        <v>4739.6000000000004</v>
      </c>
      <c r="H52" s="223"/>
      <c r="I52" s="224"/>
    </row>
    <row r="53" spans="1:9" ht="33.6" customHeight="1" thickBot="1" x14ac:dyDescent="0.3">
      <c r="A53" s="17" t="s">
        <v>291</v>
      </c>
      <c r="B53" s="51" t="s">
        <v>322</v>
      </c>
      <c r="C53" s="45" t="s">
        <v>94</v>
      </c>
      <c r="D53" s="52" t="s">
        <v>41</v>
      </c>
      <c r="E53" s="90">
        <v>195</v>
      </c>
      <c r="F53" s="114">
        <v>33.770000000000003</v>
      </c>
      <c r="G53" s="10">
        <f t="shared" si="0"/>
        <v>6585.15</v>
      </c>
      <c r="H53" s="223"/>
      <c r="I53" s="224"/>
    </row>
    <row r="54" spans="1:9" ht="17.399999999999999" thickBot="1" x14ac:dyDescent="0.3">
      <c r="A54" s="17" t="s">
        <v>291</v>
      </c>
      <c r="B54" s="51" t="s">
        <v>323</v>
      </c>
      <c r="C54" s="45" t="s">
        <v>96</v>
      </c>
      <c r="D54" s="53" t="s">
        <v>35</v>
      </c>
      <c r="E54" s="90">
        <v>975</v>
      </c>
      <c r="F54" s="114">
        <v>3.29</v>
      </c>
      <c r="G54" s="10">
        <f t="shared" si="0"/>
        <v>3207.75</v>
      </c>
      <c r="H54" s="223"/>
      <c r="I54" s="224"/>
    </row>
    <row r="55" spans="1:9" ht="17.399999999999999" thickBot="1" x14ac:dyDescent="0.3">
      <c r="A55" s="17" t="s">
        <v>291</v>
      </c>
      <c r="B55" s="51" t="s">
        <v>324</v>
      </c>
      <c r="C55" s="45" t="s">
        <v>98</v>
      </c>
      <c r="D55" s="53" t="s">
        <v>35</v>
      </c>
      <c r="E55" s="90">
        <v>475.02</v>
      </c>
      <c r="F55" s="114">
        <v>3.75</v>
      </c>
      <c r="G55" s="10">
        <f t="shared" si="0"/>
        <v>1781.33</v>
      </c>
      <c r="H55" s="223"/>
      <c r="I55" s="224"/>
    </row>
    <row r="56" spans="1:9" ht="28.2" thickBot="1" x14ac:dyDescent="0.3">
      <c r="A56" s="17" t="s">
        <v>291</v>
      </c>
      <c r="B56" s="51" t="s">
        <v>325</v>
      </c>
      <c r="C56" s="45" t="s">
        <v>100</v>
      </c>
      <c r="D56" s="52" t="s">
        <v>38</v>
      </c>
      <c r="E56" s="90">
        <v>34</v>
      </c>
      <c r="F56" s="114">
        <v>209.18</v>
      </c>
      <c r="G56" s="10">
        <f t="shared" si="0"/>
        <v>7112.12</v>
      </c>
      <c r="H56" s="223"/>
      <c r="I56" s="224"/>
    </row>
    <row r="57" spans="1:9" ht="28.2" thickBot="1" x14ac:dyDescent="0.3">
      <c r="A57" s="17" t="s">
        <v>291</v>
      </c>
      <c r="B57" s="51" t="s">
        <v>326</v>
      </c>
      <c r="C57" s="45" t="s">
        <v>102</v>
      </c>
      <c r="D57" s="53" t="s">
        <v>35</v>
      </c>
      <c r="E57" s="90">
        <v>850</v>
      </c>
      <c r="F57" s="114">
        <v>4.24</v>
      </c>
      <c r="G57" s="10">
        <f t="shared" si="0"/>
        <v>3604</v>
      </c>
      <c r="H57" s="223"/>
      <c r="I57" s="224"/>
    </row>
    <row r="58" spans="1:9" ht="17.399999999999999" thickBot="1" x14ac:dyDescent="0.3">
      <c r="A58" s="17" t="s">
        <v>291</v>
      </c>
      <c r="B58" s="51" t="s">
        <v>327</v>
      </c>
      <c r="C58" s="45" t="s">
        <v>104</v>
      </c>
      <c r="D58" s="53" t="s">
        <v>35</v>
      </c>
      <c r="E58" s="90">
        <v>48.75</v>
      </c>
      <c r="F58" s="114">
        <v>20.399999999999999</v>
      </c>
      <c r="G58" s="10">
        <f t="shared" si="0"/>
        <v>994.5</v>
      </c>
      <c r="H58" s="223"/>
      <c r="I58" s="224"/>
    </row>
    <row r="59" spans="1:9" ht="17.399999999999999" thickBot="1" x14ac:dyDescent="0.3">
      <c r="A59" s="17" t="s">
        <v>291</v>
      </c>
      <c r="B59" s="51" t="s">
        <v>328</v>
      </c>
      <c r="C59" s="45" t="s">
        <v>106</v>
      </c>
      <c r="D59" s="53" t="s">
        <v>35</v>
      </c>
      <c r="E59" s="90">
        <v>390</v>
      </c>
      <c r="F59" s="114">
        <v>20.399999999999999</v>
      </c>
      <c r="G59" s="10">
        <f t="shared" si="0"/>
        <v>7956</v>
      </c>
      <c r="H59" s="223"/>
      <c r="I59" s="224"/>
    </row>
    <row r="60" spans="1:9" ht="17.399999999999999" thickBot="1" x14ac:dyDescent="0.3">
      <c r="A60" s="17" t="s">
        <v>291</v>
      </c>
      <c r="B60" s="51" t="s">
        <v>329</v>
      </c>
      <c r="C60" s="33" t="s">
        <v>25</v>
      </c>
      <c r="D60" s="53" t="s">
        <v>35</v>
      </c>
      <c r="E60" s="90">
        <v>499.98</v>
      </c>
      <c r="F60" s="114">
        <v>0.11</v>
      </c>
      <c r="G60" s="10">
        <f t="shared" si="0"/>
        <v>55</v>
      </c>
      <c r="H60" s="223"/>
      <c r="I60" s="224"/>
    </row>
    <row r="61" spans="1:9" ht="14.4" thickBot="1" x14ac:dyDescent="0.3">
      <c r="A61" s="17" t="s">
        <v>291</v>
      </c>
      <c r="B61" s="51" t="s">
        <v>330</v>
      </c>
      <c r="C61" s="45" t="s">
        <v>109</v>
      </c>
      <c r="D61" s="52" t="s">
        <v>41</v>
      </c>
      <c r="E61" s="90">
        <v>195</v>
      </c>
      <c r="F61" s="114">
        <v>4.42</v>
      </c>
      <c r="G61" s="10">
        <f t="shared" ref="G61:G130" si="1">ROUND((E61*F61),2)</f>
        <v>861.9</v>
      </c>
      <c r="H61" s="223"/>
      <c r="I61" s="224"/>
    </row>
    <row r="62" spans="1:9" ht="14.4" thickBot="1" x14ac:dyDescent="0.3">
      <c r="A62" s="17" t="s">
        <v>291</v>
      </c>
      <c r="B62" s="51" t="s">
        <v>331</v>
      </c>
      <c r="C62" s="45" t="s">
        <v>111</v>
      </c>
      <c r="D62" s="52" t="s">
        <v>41</v>
      </c>
      <c r="E62" s="90">
        <v>195</v>
      </c>
      <c r="F62" s="114">
        <v>4.42</v>
      </c>
      <c r="G62" s="10">
        <f t="shared" si="1"/>
        <v>861.9</v>
      </c>
      <c r="H62" s="223"/>
      <c r="I62" s="224"/>
    </row>
    <row r="63" spans="1:9" ht="28.2" thickBot="1" x14ac:dyDescent="0.3">
      <c r="A63" s="17" t="s">
        <v>291</v>
      </c>
      <c r="B63" s="51" t="s">
        <v>332</v>
      </c>
      <c r="C63" s="45" t="s">
        <v>113</v>
      </c>
      <c r="D63" s="52" t="s">
        <v>41</v>
      </c>
      <c r="E63" s="90">
        <v>175</v>
      </c>
      <c r="F63" s="114">
        <v>63.94</v>
      </c>
      <c r="G63" s="10">
        <f t="shared" si="1"/>
        <v>11189.5</v>
      </c>
      <c r="H63" s="223"/>
      <c r="I63" s="224"/>
    </row>
    <row r="64" spans="1:9" ht="14.4" thickBot="1" x14ac:dyDescent="0.3">
      <c r="A64" s="17" t="s">
        <v>291</v>
      </c>
      <c r="B64" s="51" t="s">
        <v>342</v>
      </c>
      <c r="C64" s="95" t="s">
        <v>281</v>
      </c>
      <c r="D64" s="230" t="s">
        <v>41</v>
      </c>
      <c r="E64" s="182">
        <v>140</v>
      </c>
      <c r="F64" s="114">
        <v>56.59</v>
      </c>
      <c r="G64" s="10">
        <f t="shared" si="1"/>
        <v>7922.6</v>
      </c>
      <c r="H64" s="223"/>
      <c r="I64" s="224"/>
    </row>
    <row r="65" spans="1:9" ht="17.399999999999999" thickBot="1" x14ac:dyDescent="0.3">
      <c r="A65" s="17" t="s">
        <v>291</v>
      </c>
      <c r="B65" s="51" t="s">
        <v>343</v>
      </c>
      <c r="C65" s="45" t="s">
        <v>118</v>
      </c>
      <c r="D65" s="53" t="s">
        <v>35</v>
      </c>
      <c r="E65" s="90">
        <v>28</v>
      </c>
      <c r="F65" s="114">
        <v>20.399999999999999</v>
      </c>
      <c r="G65" s="10">
        <f t="shared" si="1"/>
        <v>571.20000000000005</v>
      </c>
      <c r="H65" s="223"/>
      <c r="I65" s="224"/>
    </row>
    <row r="66" spans="1:9" ht="14.4" thickBot="1" x14ac:dyDescent="0.3">
      <c r="A66" s="17" t="s">
        <v>291</v>
      </c>
      <c r="B66" s="51" t="s">
        <v>344</v>
      </c>
      <c r="C66" s="45" t="s">
        <v>120</v>
      </c>
      <c r="D66" s="28" t="s">
        <v>38</v>
      </c>
      <c r="E66" s="90">
        <v>16</v>
      </c>
      <c r="F66" s="114">
        <v>56.25</v>
      </c>
      <c r="G66" s="10">
        <f t="shared" si="1"/>
        <v>900</v>
      </c>
      <c r="H66" s="223"/>
      <c r="I66" s="224"/>
    </row>
    <row r="67" spans="1:9" ht="14.4" thickBot="1" x14ac:dyDescent="0.3">
      <c r="A67" s="17" t="s">
        <v>291</v>
      </c>
      <c r="B67" s="51" t="s">
        <v>345</v>
      </c>
      <c r="C67" s="45" t="s">
        <v>124</v>
      </c>
      <c r="D67" s="28" t="s">
        <v>36</v>
      </c>
      <c r="E67" s="90">
        <v>1120</v>
      </c>
      <c r="F67" s="114">
        <v>1.1399999999999999</v>
      </c>
      <c r="G67" s="10">
        <f t="shared" si="1"/>
        <v>1276.8</v>
      </c>
      <c r="H67" s="223"/>
      <c r="I67" s="224"/>
    </row>
    <row r="68" spans="1:9" ht="28.2" thickBot="1" x14ac:dyDescent="0.3">
      <c r="A68" s="54" t="s">
        <v>291</v>
      </c>
      <c r="B68" s="55" t="s">
        <v>346</v>
      </c>
      <c r="C68" s="56" t="s">
        <v>126</v>
      </c>
      <c r="D68" s="57" t="s">
        <v>35</v>
      </c>
      <c r="E68" s="184">
        <v>378</v>
      </c>
      <c r="F68" s="114">
        <v>16.329999999999998</v>
      </c>
      <c r="G68" s="58">
        <f t="shared" si="1"/>
        <v>6172.74</v>
      </c>
      <c r="H68" s="220" t="s">
        <v>90</v>
      </c>
      <c r="I68" s="218">
        <f>ROUND(SUM(G52:G68),2)</f>
        <v>65792.09</v>
      </c>
    </row>
    <row r="69" spans="1:9" ht="28.2" thickBot="1" x14ac:dyDescent="0.3">
      <c r="A69" s="17" t="s">
        <v>294</v>
      </c>
      <c r="B69" s="32" t="s">
        <v>128</v>
      </c>
      <c r="C69" s="61" t="s">
        <v>156</v>
      </c>
      <c r="D69" s="34" t="s">
        <v>35</v>
      </c>
      <c r="E69" s="185">
        <v>28691.8</v>
      </c>
      <c r="F69" s="114">
        <v>16.32</v>
      </c>
      <c r="G69" s="10">
        <f t="shared" si="1"/>
        <v>468250.18</v>
      </c>
      <c r="H69" s="368" t="s">
        <v>130</v>
      </c>
      <c r="I69" s="224"/>
    </row>
    <row r="70" spans="1:9" ht="28.2" thickBot="1" x14ac:dyDescent="0.3">
      <c r="A70" s="17" t="s">
        <v>294</v>
      </c>
      <c r="B70" s="32" t="s">
        <v>131</v>
      </c>
      <c r="C70" s="60" t="s">
        <v>132</v>
      </c>
      <c r="D70" s="30" t="s">
        <v>36</v>
      </c>
      <c r="E70" s="185">
        <v>38555.21</v>
      </c>
      <c r="F70" s="114">
        <v>10.35</v>
      </c>
      <c r="G70" s="10">
        <f t="shared" si="1"/>
        <v>399046.42</v>
      </c>
      <c r="H70" s="368"/>
      <c r="I70" s="224"/>
    </row>
    <row r="71" spans="1:9" ht="28.2" thickBot="1" x14ac:dyDescent="0.3">
      <c r="A71" s="17" t="s">
        <v>294</v>
      </c>
      <c r="B71" s="32" t="s">
        <v>133</v>
      </c>
      <c r="C71" s="60" t="s">
        <v>157</v>
      </c>
      <c r="D71" s="30" t="s">
        <v>36</v>
      </c>
      <c r="E71" s="185">
        <v>35499.31</v>
      </c>
      <c r="F71" s="114">
        <v>15.43</v>
      </c>
      <c r="G71" s="10">
        <f t="shared" si="1"/>
        <v>547754.35</v>
      </c>
      <c r="H71" s="368"/>
      <c r="I71" s="224"/>
    </row>
    <row r="72" spans="1:9" ht="28.2" thickBot="1" x14ac:dyDescent="0.3">
      <c r="A72" s="17" t="s">
        <v>294</v>
      </c>
      <c r="B72" s="32" t="s">
        <v>135</v>
      </c>
      <c r="C72" s="336" t="s">
        <v>286</v>
      </c>
      <c r="D72" s="62" t="s">
        <v>36</v>
      </c>
      <c r="E72" s="185">
        <v>35346.519999999997</v>
      </c>
      <c r="F72" s="114">
        <v>0.27</v>
      </c>
      <c r="G72" s="10">
        <f t="shared" si="1"/>
        <v>9543.56</v>
      </c>
      <c r="H72" s="368"/>
      <c r="I72" s="224"/>
    </row>
    <row r="73" spans="1:9" ht="28.2" thickBot="1" x14ac:dyDescent="0.3">
      <c r="A73" s="17" t="s">
        <v>294</v>
      </c>
      <c r="B73" s="32" t="s">
        <v>137</v>
      </c>
      <c r="C73" s="60" t="s">
        <v>158</v>
      </c>
      <c r="D73" s="30" t="s">
        <v>36</v>
      </c>
      <c r="E73" s="185">
        <v>35244.65</v>
      </c>
      <c r="F73" s="114">
        <v>14.85</v>
      </c>
      <c r="G73" s="10">
        <f t="shared" si="1"/>
        <v>523383.05</v>
      </c>
      <c r="H73" s="368"/>
      <c r="I73" s="224"/>
    </row>
    <row r="74" spans="1:9" ht="28.2" thickBot="1" x14ac:dyDescent="0.3">
      <c r="A74" s="17" t="s">
        <v>294</v>
      </c>
      <c r="B74" s="32" t="s">
        <v>139</v>
      </c>
      <c r="C74" s="336" t="s">
        <v>660</v>
      </c>
      <c r="D74" s="30" t="s">
        <v>36</v>
      </c>
      <c r="E74" s="185">
        <v>35142.79</v>
      </c>
      <c r="F74" s="114">
        <v>0.21</v>
      </c>
      <c r="G74" s="10">
        <f t="shared" si="1"/>
        <v>7379.99</v>
      </c>
      <c r="H74" s="368"/>
      <c r="I74" s="224"/>
    </row>
    <row r="75" spans="1:9" ht="28.2" thickBot="1" x14ac:dyDescent="0.3">
      <c r="A75" s="17" t="s">
        <v>294</v>
      </c>
      <c r="B75" s="32" t="s">
        <v>141</v>
      </c>
      <c r="C75" s="60" t="s">
        <v>159</v>
      </c>
      <c r="D75" s="30" t="s">
        <v>36</v>
      </c>
      <c r="E75" s="185">
        <v>35091.86</v>
      </c>
      <c r="F75" s="114">
        <v>10.09</v>
      </c>
      <c r="G75" s="10">
        <f t="shared" si="1"/>
        <v>354076.87</v>
      </c>
      <c r="H75" s="368"/>
      <c r="I75" s="224"/>
    </row>
    <row r="76" spans="1:9" ht="28.2" thickBot="1" x14ac:dyDescent="0.3">
      <c r="A76" s="17" t="s">
        <v>294</v>
      </c>
      <c r="B76" s="32" t="s">
        <v>143</v>
      </c>
      <c r="C76" s="60" t="s">
        <v>160</v>
      </c>
      <c r="D76" s="30" t="s">
        <v>36</v>
      </c>
      <c r="E76" s="186">
        <v>34990</v>
      </c>
      <c r="F76" s="114">
        <v>0.23</v>
      </c>
      <c r="G76" s="10">
        <f t="shared" si="1"/>
        <v>8047.7</v>
      </c>
      <c r="H76" s="368"/>
      <c r="I76" s="224"/>
    </row>
    <row r="77" spans="1:9" ht="28.2" thickBot="1" x14ac:dyDescent="0.3">
      <c r="A77" s="63" t="s">
        <v>294</v>
      </c>
      <c r="B77" s="64" t="s">
        <v>145</v>
      </c>
      <c r="C77" s="65" t="s">
        <v>161</v>
      </c>
      <c r="D77" s="66" t="s">
        <v>35</v>
      </c>
      <c r="E77" s="184">
        <v>7904</v>
      </c>
      <c r="F77" s="114">
        <v>15.75</v>
      </c>
      <c r="G77" s="58">
        <f t="shared" si="1"/>
        <v>124488</v>
      </c>
      <c r="H77" s="368"/>
      <c r="I77" s="224"/>
    </row>
    <row r="78" spans="1:9" ht="42" thickBot="1" x14ac:dyDescent="0.3">
      <c r="A78" s="17" t="s">
        <v>336</v>
      </c>
      <c r="B78" s="32" t="s">
        <v>128</v>
      </c>
      <c r="C78" s="61" t="s">
        <v>167</v>
      </c>
      <c r="D78" s="34" t="s">
        <v>35</v>
      </c>
      <c r="E78" s="185">
        <v>25192.799999999999</v>
      </c>
      <c r="F78" s="114">
        <v>0</v>
      </c>
      <c r="G78" s="10">
        <f t="shared" si="1"/>
        <v>0</v>
      </c>
      <c r="H78" s="368"/>
      <c r="I78" s="224"/>
    </row>
    <row r="79" spans="1:9" ht="42" thickBot="1" x14ac:dyDescent="0.3">
      <c r="A79" s="17" t="s">
        <v>336</v>
      </c>
      <c r="B79" s="32" t="s">
        <v>131</v>
      </c>
      <c r="C79" s="60" t="s">
        <v>168</v>
      </c>
      <c r="D79" s="30" t="s">
        <v>36</v>
      </c>
      <c r="E79" s="185">
        <v>38962.660000000003</v>
      </c>
      <c r="F79" s="114">
        <v>0</v>
      </c>
      <c r="G79" s="10">
        <f t="shared" si="1"/>
        <v>0</v>
      </c>
      <c r="H79" s="368"/>
      <c r="I79" s="224"/>
    </row>
    <row r="80" spans="1:9" ht="42" thickBot="1" x14ac:dyDescent="0.3">
      <c r="A80" s="17" t="s">
        <v>336</v>
      </c>
      <c r="B80" s="32" t="s">
        <v>133</v>
      </c>
      <c r="C80" s="60" t="s">
        <v>157</v>
      </c>
      <c r="D80" s="30" t="s">
        <v>36</v>
      </c>
      <c r="E80" s="185">
        <v>35499.31</v>
      </c>
      <c r="F80" s="114">
        <v>0</v>
      </c>
      <c r="G80" s="10">
        <f t="shared" si="1"/>
        <v>0</v>
      </c>
      <c r="H80" s="368"/>
      <c r="I80" s="224"/>
    </row>
    <row r="81" spans="1:9" ht="42" thickBot="1" x14ac:dyDescent="0.3">
      <c r="A81" s="17" t="s">
        <v>336</v>
      </c>
      <c r="B81" s="32" t="s">
        <v>135</v>
      </c>
      <c r="C81" s="336" t="s">
        <v>286</v>
      </c>
      <c r="D81" s="62" t="s">
        <v>36</v>
      </c>
      <c r="E81" s="185">
        <v>35346.519999999997</v>
      </c>
      <c r="F81" s="114">
        <v>0</v>
      </c>
      <c r="G81" s="10">
        <f t="shared" si="1"/>
        <v>0</v>
      </c>
      <c r="H81" s="368"/>
      <c r="I81" s="224"/>
    </row>
    <row r="82" spans="1:9" ht="42" thickBot="1" x14ac:dyDescent="0.3">
      <c r="A82" s="17" t="s">
        <v>336</v>
      </c>
      <c r="B82" s="32" t="s">
        <v>137</v>
      </c>
      <c r="C82" s="60" t="s">
        <v>158</v>
      </c>
      <c r="D82" s="30" t="s">
        <v>36</v>
      </c>
      <c r="E82" s="185">
        <v>35244.65</v>
      </c>
      <c r="F82" s="114">
        <v>0</v>
      </c>
      <c r="G82" s="10">
        <f t="shared" si="1"/>
        <v>0</v>
      </c>
      <c r="H82" s="368"/>
      <c r="I82" s="224"/>
    </row>
    <row r="83" spans="1:9" ht="42" thickBot="1" x14ac:dyDescent="0.3">
      <c r="A83" s="17" t="s">
        <v>336</v>
      </c>
      <c r="B83" s="32" t="s">
        <v>139</v>
      </c>
      <c r="C83" s="336" t="s">
        <v>660</v>
      </c>
      <c r="D83" s="30" t="s">
        <v>36</v>
      </c>
      <c r="E83" s="185">
        <v>35142.79</v>
      </c>
      <c r="F83" s="114">
        <v>0</v>
      </c>
      <c r="G83" s="10">
        <f t="shared" si="1"/>
        <v>0</v>
      </c>
      <c r="H83" s="368"/>
      <c r="I83" s="224"/>
    </row>
    <row r="84" spans="1:9" ht="42" thickBot="1" x14ac:dyDescent="0.3">
      <c r="A84" s="17" t="s">
        <v>336</v>
      </c>
      <c r="B84" s="32" t="s">
        <v>141</v>
      </c>
      <c r="C84" s="60" t="s">
        <v>159</v>
      </c>
      <c r="D84" s="30" t="s">
        <v>36</v>
      </c>
      <c r="E84" s="185">
        <v>35091.86</v>
      </c>
      <c r="F84" s="114">
        <v>0</v>
      </c>
      <c r="G84" s="10">
        <f t="shared" si="1"/>
        <v>0</v>
      </c>
      <c r="H84" s="368"/>
      <c r="I84" s="224"/>
    </row>
    <row r="85" spans="1:9" ht="42" thickBot="1" x14ac:dyDescent="0.3">
      <c r="A85" s="17" t="s">
        <v>336</v>
      </c>
      <c r="B85" s="32" t="s">
        <v>143</v>
      </c>
      <c r="C85" s="56" t="s">
        <v>160</v>
      </c>
      <c r="D85" s="30" t="s">
        <v>36</v>
      </c>
      <c r="E85" s="185">
        <v>34990</v>
      </c>
      <c r="F85" s="114">
        <v>0</v>
      </c>
      <c r="G85" s="10">
        <f t="shared" si="1"/>
        <v>0</v>
      </c>
      <c r="H85" s="368"/>
      <c r="I85" s="224"/>
    </row>
    <row r="86" spans="1:9" ht="42" thickBot="1" x14ac:dyDescent="0.3">
      <c r="A86" s="54" t="s">
        <v>336</v>
      </c>
      <c r="B86" s="64" t="s">
        <v>145</v>
      </c>
      <c r="C86" s="65" t="s">
        <v>161</v>
      </c>
      <c r="D86" s="57" t="s">
        <v>35</v>
      </c>
      <c r="E86" s="184">
        <v>7904</v>
      </c>
      <c r="F86" s="114">
        <v>0</v>
      </c>
      <c r="G86" s="58">
        <f t="shared" si="1"/>
        <v>0</v>
      </c>
      <c r="H86" s="220" t="s">
        <v>127</v>
      </c>
      <c r="I86" s="218">
        <f>ROUND(SUM(G69:G86),2)</f>
        <v>2441970.12</v>
      </c>
    </row>
    <row r="87" spans="1:9" ht="42" thickBot="1" x14ac:dyDescent="0.3">
      <c r="A87" s="16" t="s">
        <v>337</v>
      </c>
      <c r="B87" s="31" t="s">
        <v>128</v>
      </c>
      <c r="C87" s="59" t="s">
        <v>284</v>
      </c>
      <c r="D87" s="25" t="s">
        <v>35</v>
      </c>
      <c r="E87" s="89">
        <v>319.8</v>
      </c>
      <c r="F87" s="114">
        <v>19.86</v>
      </c>
      <c r="G87" s="9">
        <f t="shared" si="1"/>
        <v>6351.23</v>
      </c>
      <c r="H87" s="369" t="s">
        <v>130</v>
      </c>
      <c r="I87" s="8"/>
    </row>
    <row r="88" spans="1:9" ht="42" thickBot="1" x14ac:dyDescent="0.3">
      <c r="A88" s="17" t="s">
        <v>337</v>
      </c>
      <c r="B88" s="32" t="s">
        <v>131</v>
      </c>
      <c r="C88" s="60" t="s">
        <v>132</v>
      </c>
      <c r="D88" s="30" t="s">
        <v>36</v>
      </c>
      <c r="E88" s="90">
        <v>391.6</v>
      </c>
      <c r="F88" s="114">
        <v>15.79</v>
      </c>
      <c r="G88" s="10">
        <f t="shared" si="1"/>
        <v>6183.36</v>
      </c>
      <c r="H88" s="368"/>
      <c r="I88" s="8"/>
    </row>
    <row r="89" spans="1:9" ht="42" thickBot="1" x14ac:dyDescent="0.3">
      <c r="A89" s="54" t="s">
        <v>337</v>
      </c>
      <c r="B89" s="67" t="s">
        <v>133</v>
      </c>
      <c r="C89" s="56" t="s">
        <v>173</v>
      </c>
      <c r="D89" s="68" t="s">
        <v>36</v>
      </c>
      <c r="E89" s="184">
        <v>370</v>
      </c>
      <c r="F89" s="114">
        <v>19.440000000000001</v>
      </c>
      <c r="G89" s="58">
        <f t="shared" si="1"/>
        <v>7192.8</v>
      </c>
      <c r="H89" s="368"/>
      <c r="I89" s="8"/>
    </row>
    <row r="90" spans="1:9" ht="42" thickBot="1" x14ac:dyDescent="0.3">
      <c r="A90" s="16" t="s">
        <v>338</v>
      </c>
      <c r="B90" s="31" t="s">
        <v>128</v>
      </c>
      <c r="C90" s="59" t="s">
        <v>285</v>
      </c>
      <c r="D90" s="25" t="s">
        <v>35</v>
      </c>
      <c r="E90" s="89">
        <v>319.8</v>
      </c>
      <c r="F90" s="114">
        <v>0</v>
      </c>
      <c r="G90" s="9">
        <f t="shared" si="1"/>
        <v>0</v>
      </c>
      <c r="H90" s="368"/>
      <c r="I90" s="224"/>
    </row>
    <row r="91" spans="1:9" ht="42" thickBot="1" x14ac:dyDescent="0.3">
      <c r="A91" s="17" t="s">
        <v>338</v>
      </c>
      <c r="B91" s="32" t="s">
        <v>131</v>
      </c>
      <c r="C91" s="60" t="s">
        <v>132</v>
      </c>
      <c r="D91" s="30" t="s">
        <v>36</v>
      </c>
      <c r="E91" s="90">
        <v>391.6</v>
      </c>
      <c r="F91" s="114">
        <v>0</v>
      </c>
      <c r="G91" s="10">
        <f t="shared" si="1"/>
        <v>0</v>
      </c>
      <c r="H91" s="370"/>
      <c r="I91" s="224"/>
    </row>
    <row r="92" spans="1:9" ht="42" thickBot="1" x14ac:dyDescent="0.3">
      <c r="A92" s="54" t="s">
        <v>338</v>
      </c>
      <c r="B92" s="67" t="s">
        <v>133</v>
      </c>
      <c r="C92" s="56" t="s">
        <v>173</v>
      </c>
      <c r="D92" s="68" t="s">
        <v>36</v>
      </c>
      <c r="E92" s="184">
        <v>370</v>
      </c>
      <c r="F92" s="114">
        <v>0</v>
      </c>
      <c r="G92" s="58">
        <f t="shared" si="1"/>
        <v>0</v>
      </c>
      <c r="H92" s="219" t="s">
        <v>169</v>
      </c>
      <c r="I92" s="218">
        <f>ROUND(SUM(G87:G92),2)</f>
        <v>19727.39</v>
      </c>
    </row>
    <row r="93" spans="1:9" ht="42" thickBot="1" x14ac:dyDescent="0.3">
      <c r="A93" s="17" t="s">
        <v>301</v>
      </c>
      <c r="B93" s="32" t="s">
        <v>170</v>
      </c>
      <c r="C93" s="60" t="s">
        <v>181</v>
      </c>
      <c r="D93" s="44" t="s">
        <v>41</v>
      </c>
      <c r="E93" s="90">
        <v>1430</v>
      </c>
      <c r="F93" s="114">
        <v>38.94</v>
      </c>
      <c r="G93" s="10">
        <f t="shared" si="1"/>
        <v>55684.2</v>
      </c>
      <c r="H93" s="225"/>
      <c r="I93" s="8"/>
    </row>
    <row r="94" spans="1:9" ht="42" thickBot="1" x14ac:dyDescent="0.3">
      <c r="A94" s="17" t="s">
        <v>301</v>
      </c>
      <c r="B94" s="32" t="s">
        <v>171</v>
      </c>
      <c r="C94" s="60" t="s">
        <v>182</v>
      </c>
      <c r="D94" s="44" t="s">
        <v>41</v>
      </c>
      <c r="E94" s="90">
        <v>2750</v>
      </c>
      <c r="F94" s="114">
        <v>0.35</v>
      </c>
      <c r="G94" s="10">
        <f t="shared" si="1"/>
        <v>962.5</v>
      </c>
      <c r="H94" s="223"/>
      <c r="I94" s="224"/>
    </row>
    <row r="95" spans="1:9" ht="42" thickBot="1" x14ac:dyDescent="0.3">
      <c r="A95" s="17" t="s">
        <v>301</v>
      </c>
      <c r="B95" s="32" t="s">
        <v>172</v>
      </c>
      <c r="C95" s="60" t="s">
        <v>183</v>
      </c>
      <c r="D95" s="44" t="s">
        <v>41</v>
      </c>
      <c r="E95" s="90">
        <v>2750</v>
      </c>
      <c r="F95" s="114">
        <v>0.47</v>
      </c>
      <c r="G95" s="10">
        <f t="shared" si="1"/>
        <v>1292.5</v>
      </c>
      <c r="H95" s="223"/>
      <c r="I95" s="224"/>
    </row>
    <row r="96" spans="1:9" ht="42" thickBot="1" x14ac:dyDescent="0.3">
      <c r="A96" s="17" t="s">
        <v>301</v>
      </c>
      <c r="B96" s="32" t="s">
        <v>312</v>
      </c>
      <c r="C96" s="60" t="s">
        <v>184</v>
      </c>
      <c r="D96" s="44" t="s">
        <v>41</v>
      </c>
      <c r="E96" s="90">
        <v>2750</v>
      </c>
      <c r="F96" s="114">
        <v>0.52</v>
      </c>
      <c r="G96" s="10">
        <f t="shared" si="1"/>
        <v>1430</v>
      </c>
      <c r="H96" s="223"/>
      <c r="I96" s="224"/>
    </row>
    <row r="97" spans="1:9" ht="42" thickBot="1" x14ac:dyDescent="0.3">
      <c r="A97" s="17" t="s">
        <v>301</v>
      </c>
      <c r="B97" s="32" t="s">
        <v>313</v>
      </c>
      <c r="C97" s="60" t="s">
        <v>185</v>
      </c>
      <c r="D97" s="44" t="s">
        <v>41</v>
      </c>
      <c r="E97" s="90">
        <v>1430</v>
      </c>
      <c r="F97" s="114">
        <v>2.29</v>
      </c>
      <c r="G97" s="10">
        <f t="shared" si="1"/>
        <v>3274.7</v>
      </c>
      <c r="H97" s="223"/>
      <c r="I97" s="224"/>
    </row>
    <row r="98" spans="1:9" ht="42" thickBot="1" x14ac:dyDescent="0.3">
      <c r="A98" s="17" t="s">
        <v>301</v>
      </c>
      <c r="B98" s="32" t="s">
        <v>314</v>
      </c>
      <c r="C98" s="60" t="s">
        <v>186</v>
      </c>
      <c r="D98" s="44" t="s">
        <v>41</v>
      </c>
      <c r="E98" s="90">
        <v>1430</v>
      </c>
      <c r="F98" s="114">
        <v>0.52</v>
      </c>
      <c r="G98" s="10">
        <f t="shared" si="1"/>
        <v>743.6</v>
      </c>
      <c r="H98" s="223"/>
      <c r="I98" s="224"/>
    </row>
    <row r="99" spans="1:9" ht="42" thickBot="1" x14ac:dyDescent="0.3">
      <c r="A99" s="17" t="s">
        <v>301</v>
      </c>
      <c r="B99" s="32" t="s">
        <v>315</v>
      </c>
      <c r="C99" s="60" t="s">
        <v>187</v>
      </c>
      <c r="D99" s="30" t="s">
        <v>36</v>
      </c>
      <c r="E99" s="90">
        <v>7510</v>
      </c>
      <c r="F99" s="114">
        <v>4.1900000000000004</v>
      </c>
      <c r="G99" s="10">
        <f t="shared" si="1"/>
        <v>31466.9</v>
      </c>
      <c r="H99" s="223"/>
      <c r="I99" s="224"/>
    </row>
    <row r="100" spans="1:9" ht="42" thickBot="1" x14ac:dyDescent="0.3">
      <c r="A100" s="17" t="s">
        <v>301</v>
      </c>
      <c r="B100" s="32" t="s">
        <v>316</v>
      </c>
      <c r="C100" s="60" t="s">
        <v>188</v>
      </c>
      <c r="D100" s="30" t="s">
        <v>36</v>
      </c>
      <c r="E100" s="90">
        <v>7510</v>
      </c>
      <c r="F100" s="114">
        <v>2.0299999999999998</v>
      </c>
      <c r="G100" s="10">
        <f t="shared" si="1"/>
        <v>15245.3</v>
      </c>
      <c r="H100" s="223"/>
      <c r="I100" s="224"/>
    </row>
    <row r="101" spans="1:9" ht="42" thickBot="1" x14ac:dyDescent="0.3">
      <c r="A101" s="54" t="s">
        <v>301</v>
      </c>
      <c r="B101" s="67" t="s">
        <v>317</v>
      </c>
      <c r="C101" s="56" t="s">
        <v>189</v>
      </c>
      <c r="D101" s="68" t="s">
        <v>36</v>
      </c>
      <c r="E101" s="184">
        <v>30</v>
      </c>
      <c r="F101" s="114">
        <v>3.71</v>
      </c>
      <c r="G101" s="58">
        <f t="shared" si="1"/>
        <v>111.3</v>
      </c>
      <c r="H101" s="220" t="s">
        <v>174</v>
      </c>
      <c r="I101" s="218">
        <f>ROUND(SUM(G93:G101),2)</f>
        <v>110211</v>
      </c>
    </row>
    <row r="102" spans="1:9" ht="42" thickBot="1" x14ac:dyDescent="0.3">
      <c r="A102" s="16" t="s">
        <v>302</v>
      </c>
      <c r="B102" s="31" t="s">
        <v>175</v>
      </c>
      <c r="C102" s="59" t="s">
        <v>192</v>
      </c>
      <c r="D102" s="43" t="s">
        <v>41</v>
      </c>
      <c r="E102" s="89">
        <v>5860</v>
      </c>
      <c r="F102" s="114">
        <v>34.200000000000003</v>
      </c>
      <c r="G102" s="9">
        <f t="shared" si="1"/>
        <v>200412</v>
      </c>
      <c r="H102" s="223"/>
      <c r="I102" s="224"/>
    </row>
    <row r="103" spans="1:9" ht="42" thickBot="1" x14ac:dyDescent="0.3">
      <c r="A103" s="17" t="s">
        <v>302</v>
      </c>
      <c r="B103" s="32" t="s">
        <v>311</v>
      </c>
      <c r="C103" s="60" t="s">
        <v>194</v>
      </c>
      <c r="D103" s="44" t="s">
        <v>41</v>
      </c>
      <c r="E103" s="90">
        <v>168</v>
      </c>
      <c r="F103" s="114">
        <v>72.709999999999994</v>
      </c>
      <c r="G103" s="10">
        <f t="shared" si="1"/>
        <v>12215.28</v>
      </c>
      <c r="H103" s="223"/>
      <c r="I103" s="224"/>
    </row>
    <row r="104" spans="1:9" ht="42" thickBot="1" x14ac:dyDescent="0.3">
      <c r="A104" s="300" t="s">
        <v>302</v>
      </c>
      <c r="B104" s="301" t="s">
        <v>177</v>
      </c>
      <c r="C104" s="299" t="s">
        <v>646</v>
      </c>
      <c r="D104" s="357" t="s">
        <v>41</v>
      </c>
      <c r="E104" s="359">
        <v>2500</v>
      </c>
      <c r="F104" s="114">
        <v>113.16</v>
      </c>
      <c r="G104" s="10">
        <f t="shared" si="1"/>
        <v>282900</v>
      </c>
      <c r="H104" s="304" t="s">
        <v>650</v>
      </c>
      <c r="I104" s="224"/>
    </row>
    <row r="105" spans="1:9" ht="42" thickBot="1" x14ac:dyDescent="0.3">
      <c r="A105" s="300" t="s">
        <v>302</v>
      </c>
      <c r="B105" s="301" t="s">
        <v>644</v>
      </c>
      <c r="C105" s="299" t="s">
        <v>647</v>
      </c>
      <c r="D105" s="361"/>
      <c r="E105" s="362"/>
      <c r="F105" s="114">
        <v>0</v>
      </c>
      <c r="G105" s="10">
        <f>ROUND((E104*F105),2)</f>
        <v>0</v>
      </c>
      <c r="H105" s="220" t="s">
        <v>190</v>
      </c>
      <c r="I105" s="218">
        <f>ROUND(SUM(G102:G105),2)</f>
        <v>495527.28</v>
      </c>
    </row>
    <row r="106" spans="1:9" ht="42" thickBot="1" x14ac:dyDescent="0.3">
      <c r="A106" s="16" t="s">
        <v>303</v>
      </c>
      <c r="B106" s="31" t="s">
        <v>191</v>
      </c>
      <c r="C106" s="21" t="s">
        <v>205</v>
      </c>
      <c r="D106" s="43" t="s">
        <v>41</v>
      </c>
      <c r="E106" s="89">
        <v>4490</v>
      </c>
      <c r="F106" s="114">
        <v>27.6</v>
      </c>
      <c r="G106" s="9">
        <f t="shared" si="1"/>
        <v>123924</v>
      </c>
      <c r="H106" s="223"/>
      <c r="I106" s="224"/>
    </row>
    <row r="107" spans="1:9" ht="55.8" thickBot="1" x14ac:dyDescent="0.3">
      <c r="A107" s="17" t="s">
        <v>303</v>
      </c>
      <c r="B107" s="32" t="s">
        <v>193</v>
      </c>
      <c r="C107" s="22" t="s">
        <v>207</v>
      </c>
      <c r="D107" s="44" t="s">
        <v>41</v>
      </c>
      <c r="E107" s="90">
        <v>540</v>
      </c>
      <c r="F107" s="114">
        <v>42.99</v>
      </c>
      <c r="G107" s="10">
        <f t="shared" si="1"/>
        <v>23214.6</v>
      </c>
      <c r="H107" s="223"/>
      <c r="I107" s="224"/>
    </row>
    <row r="108" spans="1:9" ht="47.4" customHeight="1" thickBot="1" x14ac:dyDescent="0.3">
      <c r="A108" s="17" t="s">
        <v>303</v>
      </c>
      <c r="B108" s="32" t="s">
        <v>195</v>
      </c>
      <c r="C108" s="60" t="s">
        <v>209</v>
      </c>
      <c r="D108" s="44" t="s">
        <v>6</v>
      </c>
      <c r="E108" s="90">
        <v>2</v>
      </c>
      <c r="F108" s="114">
        <v>200.65</v>
      </c>
      <c r="G108" s="10">
        <f t="shared" si="1"/>
        <v>401.3</v>
      </c>
      <c r="H108" s="223"/>
      <c r="I108" s="224"/>
    </row>
    <row r="109" spans="1:9" ht="46.2" customHeight="1" thickBot="1" x14ac:dyDescent="0.3">
      <c r="A109" s="17" t="s">
        <v>303</v>
      </c>
      <c r="B109" s="32" t="s">
        <v>196</v>
      </c>
      <c r="C109" s="60" t="s">
        <v>211</v>
      </c>
      <c r="D109" s="44" t="s">
        <v>6</v>
      </c>
      <c r="E109" s="90">
        <v>3</v>
      </c>
      <c r="F109" s="114">
        <v>200.64</v>
      </c>
      <c r="G109" s="10">
        <f t="shared" si="1"/>
        <v>601.91999999999996</v>
      </c>
      <c r="H109" s="223"/>
      <c r="I109" s="224"/>
    </row>
    <row r="110" spans="1:9" ht="32.4" thickBot="1" x14ac:dyDescent="0.3">
      <c r="A110" s="17" t="s">
        <v>303</v>
      </c>
      <c r="B110" s="32" t="s">
        <v>197</v>
      </c>
      <c r="C110" s="121" t="s">
        <v>361</v>
      </c>
      <c r="D110" s="44" t="s">
        <v>38</v>
      </c>
      <c r="E110" s="90">
        <v>12</v>
      </c>
      <c r="F110" s="114">
        <v>5555.56</v>
      </c>
      <c r="G110" s="10">
        <f t="shared" si="1"/>
        <v>66666.720000000001</v>
      </c>
      <c r="H110" s="223"/>
      <c r="I110" s="224"/>
    </row>
    <row r="111" spans="1:9" ht="32.4" thickBot="1" x14ac:dyDescent="0.3">
      <c r="A111" s="17" t="s">
        <v>303</v>
      </c>
      <c r="B111" s="32" t="s">
        <v>199</v>
      </c>
      <c r="C111" s="121" t="s">
        <v>358</v>
      </c>
      <c r="D111" s="44" t="s">
        <v>38</v>
      </c>
      <c r="E111" s="90">
        <v>4</v>
      </c>
      <c r="F111" s="114">
        <v>6868.19</v>
      </c>
      <c r="G111" s="10">
        <f t="shared" si="1"/>
        <v>27472.76</v>
      </c>
      <c r="H111" s="223"/>
      <c r="I111" s="224"/>
    </row>
    <row r="112" spans="1:9" ht="14.4" thickBot="1" x14ac:dyDescent="0.3">
      <c r="A112" s="17" t="s">
        <v>303</v>
      </c>
      <c r="B112" s="32" t="s">
        <v>201</v>
      </c>
      <c r="C112" s="60" t="s">
        <v>215</v>
      </c>
      <c r="D112" s="44" t="s">
        <v>38</v>
      </c>
      <c r="E112" s="90">
        <v>3</v>
      </c>
      <c r="F112" s="114">
        <v>76.03</v>
      </c>
      <c r="G112" s="10">
        <f t="shared" si="1"/>
        <v>228.09</v>
      </c>
      <c r="H112" s="223"/>
      <c r="I112" s="224"/>
    </row>
    <row r="113" spans="1:9" ht="14.4" thickBot="1" x14ac:dyDescent="0.3">
      <c r="A113" s="17" t="s">
        <v>303</v>
      </c>
      <c r="B113" s="32" t="s">
        <v>339</v>
      </c>
      <c r="C113" s="60" t="s">
        <v>216</v>
      </c>
      <c r="D113" s="44" t="s">
        <v>38</v>
      </c>
      <c r="E113" s="90">
        <v>44</v>
      </c>
      <c r="F113" s="114">
        <v>1232.78</v>
      </c>
      <c r="G113" s="10">
        <f t="shared" si="1"/>
        <v>54242.32</v>
      </c>
      <c r="H113" s="223"/>
      <c r="I113" s="224"/>
    </row>
    <row r="114" spans="1:9" ht="14.4" thickBot="1" x14ac:dyDescent="0.3">
      <c r="A114" s="17" t="s">
        <v>303</v>
      </c>
      <c r="B114" s="32" t="s">
        <v>340</v>
      </c>
      <c r="C114" s="60" t="s">
        <v>217</v>
      </c>
      <c r="D114" s="71" t="s">
        <v>41</v>
      </c>
      <c r="E114" s="90">
        <v>80</v>
      </c>
      <c r="F114" s="114">
        <v>35.85</v>
      </c>
      <c r="G114" s="10">
        <f t="shared" si="1"/>
        <v>2868</v>
      </c>
      <c r="H114" s="223"/>
      <c r="I114" s="224"/>
    </row>
    <row r="115" spans="1:9" ht="28.2" thickBot="1" x14ac:dyDescent="0.3">
      <c r="A115" s="35" t="s">
        <v>303</v>
      </c>
      <c r="B115" s="36" t="s">
        <v>341</v>
      </c>
      <c r="C115" s="46" t="s">
        <v>218</v>
      </c>
      <c r="D115" s="71" t="s">
        <v>38</v>
      </c>
      <c r="E115" s="181">
        <v>32</v>
      </c>
      <c r="F115" s="114">
        <v>59.77</v>
      </c>
      <c r="G115" s="38">
        <f t="shared" si="1"/>
        <v>1912.64</v>
      </c>
      <c r="H115" s="220" t="s">
        <v>203</v>
      </c>
      <c r="I115" s="218">
        <f>ROUND(SUM(G106:G115),2)</f>
        <v>301532.34999999998</v>
      </c>
    </row>
    <row r="116" spans="1:9" ht="42" thickBot="1" x14ac:dyDescent="0.3">
      <c r="A116" s="16" t="s">
        <v>304</v>
      </c>
      <c r="B116" s="31" t="s">
        <v>204</v>
      </c>
      <c r="C116" s="59" t="s">
        <v>224</v>
      </c>
      <c r="D116" s="43" t="s">
        <v>38</v>
      </c>
      <c r="E116" s="89">
        <v>81</v>
      </c>
      <c r="F116" s="114">
        <v>19.14</v>
      </c>
      <c r="G116" s="9">
        <f t="shared" si="1"/>
        <v>1550.34</v>
      </c>
      <c r="H116" s="225"/>
      <c r="I116" s="8"/>
    </row>
    <row r="117" spans="1:9" ht="42" thickBot="1" x14ac:dyDescent="0.3">
      <c r="A117" s="17" t="s">
        <v>304</v>
      </c>
      <c r="B117" s="32" t="s">
        <v>206</v>
      </c>
      <c r="C117" s="60" t="s">
        <v>227</v>
      </c>
      <c r="D117" s="44" t="s">
        <v>38</v>
      </c>
      <c r="E117" s="90">
        <v>10</v>
      </c>
      <c r="F117" s="114">
        <v>66.59</v>
      </c>
      <c r="G117" s="10">
        <f t="shared" si="1"/>
        <v>665.9</v>
      </c>
      <c r="H117" s="225"/>
      <c r="I117" s="8"/>
    </row>
    <row r="118" spans="1:9" ht="42" thickBot="1" x14ac:dyDescent="0.3">
      <c r="A118" s="17" t="s">
        <v>304</v>
      </c>
      <c r="B118" s="32" t="s">
        <v>208</v>
      </c>
      <c r="C118" s="60" t="s">
        <v>229</v>
      </c>
      <c r="D118" s="44" t="s">
        <v>41</v>
      </c>
      <c r="E118" s="90">
        <v>40</v>
      </c>
      <c r="F118" s="114">
        <v>10.59</v>
      </c>
      <c r="G118" s="10">
        <f t="shared" si="1"/>
        <v>423.6</v>
      </c>
      <c r="H118" s="225"/>
      <c r="I118" s="8"/>
    </row>
    <row r="119" spans="1:9" ht="42" thickBot="1" x14ac:dyDescent="0.3">
      <c r="A119" s="17" t="s">
        <v>304</v>
      </c>
      <c r="B119" s="32" t="s">
        <v>210</v>
      </c>
      <c r="C119" s="60" t="s">
        <v>231</v>
      </c>
      <c r="D119" s="44" t="s">
        <v>38</v>
      </c>
      <c r="E119" s="90">
        <v>17</v>
      </c>
      <c r="F119" s="114">
        <v>12.51</v>
      </c>
      <c r="G119" s="10">
        <f t="shared" si="1"/>
        <v>212.67</v>
      </c>
      <c r="H119" s="225"/>
      <c r="I119" s="8"/>
    </row>
    <row r="120" spans="1:9" ht="42" thickBot="1" x14ac:dyDescent="0.3">
      <c r="A120" s="54" t="s">
        <v>304</v>
      </c>
      <c r="B120" s="67" t="s">
        <v>212</v>
      </c>
      <c r="C120" s="56" t="s">
        <v>236</v>
      </c>
      <c r="D120" s="70" t="s">
        <v>36</v>
      </c>
      <c r="E120" s="184">
        <v>10.199999999999999</v>
      </c>
      <c r="F120" s="114">
        <v>83.59</v>
      </c>
      <c r="G120" s="58">
        <f t="shared" si="1"/>
        <v>852.62</v>
      </c>
      <c r="H120" s="219" t="s">
        <v>220</v>
      </c>
      <c r="I120" s="218">
        <f>ROUND(SUM(G116:G120),2)</f>
        <v>3705.13</v>
      </c>
    </row>
    <row r="121" spans="1:9" ht="42" thickBot="1" x14ac:dyDescent="0.3">
      <c r="A121" s="72" t="s">
        <v>305</v>
      </c>
      <c r="B121" s="73" t="s">
        <v>221</v>
      </c>
      <c r="C121" s="74" t="s">
        <v>239</v>
      </c>
      <c r="D121" s="69" t="s">
        <v>41</v>
      </c>
      <c r="E121" s="187">
        <v>490</v>
      </c>
      <c r="F121" s="114">
        <v>2.1</v>
      </c>
      <c r="G121" s="75">
        <f t="shared" si="1"/>
        <v>1029</v>
      </c>
      <c r="H121" s="8"/>
      <c r="I121" s="8"/>
    </row>
    <row r="122" spans="1:9" ht="42" thickBot="1" x14ac:dyDescent="0.3">
      <c r="A122" s="17" t="s">
        <v>305</v>
      </c>
      <c r="B122" s="51" t="s">
        <v>223</v>
      </c>
      <c r="C122" s="60" t="s">
        <v>241</v>
      </c>
      <c r="D122" s="52" t="s">
        <v>41</v>
      </c>
      <c r="E122" s="90">
        <v>9970</v>
      </c>
      <c r="F122" s="114">
        <v>2.84</v>
      </c>
      <c r="G122" s="10">
        <f t="shared" si="1"/>
        <v>28314.799999999999</v>
      </c>
      <c r="H122" s="223"/>
      <c r="I122" s="224"/>
    </row>
    <row r="123" spans="1:9" ht="42" thickBot="1" x14ac:dyDescent="0.3">
      <c r="A123" s="17" t="s">
        <v>305</v>
      </c>
      <c r="B123" s="51" t="s">
        <v>225</v>
      </c>
      <c r="C123" s="60" t="s">
        <v>245</v>
      </c>
      <c r="D123" s="52" t="s">
        <v>41</v>
      </c>
      <c r="E123" s="90">
        <v>2320</v>
      </c>
      <c r="F123" s="114">
        <v>0.53</v>
      </c>
      <c r="G123" s="10">
        <f t="shared" si="1"/>
        <v>1229.5999999999999</v>
      </c>
      <c r="H123" s="223"/>
      <c r="I123" s="224"/>
    </row>
    <row r="124" spans="1:9" ht="42" thickBot="1" x14ac:dyDescent="0.3">
      <c r="A124" s="17" t="s">
        <v>305</v>
      </c>
      <c r="B124" s="51" t="s">
        <v>226</v>
      </c>
      <c r="C124" s="60" t="s">
        <v>248</v>
      </c>
      <c r="D124" s="52" t="s">
        <v>41</v>
      </c>
      <c r="E124" s="90">
        <v>115</v>
      </c>
      <c r="F124" s="114">
        <v>1.05</v>
      </c>
      <c r="G124" s="10">
        <f t="shared" si="1"/>
        <v>120.75</v>
      </c>
      <c r="H124" s="223"/>
      <c r="I124" s="224"/>
    </row>
    <row r="125" spans="1:9" ht="42" thickBot="1" x14ac:dyDescent="0.3">
      <c r="A125" s="17" t="s">
        <v>305</v>
      </c>
      <c r="B125" s="51" t="s">
        <v>228</v>
      </c>
      <c r="C125" s="60" t="s">
        <v>251</v>
      </c>
      <c r="D125" s="52" t="s">
        <v>36</v>
      </c>
      <c r="E125" s="90">
        <v>220</v>
      </c>
      <c r="F125" s="114">
        <v>17.53</v>
      </c>
      <c r="G125" s="10">
        <f t="shared" si="1"/>
        <v>3856.6</v>
      </c>
      <c r="H125" s="223"/>
      <c r="I125" s="224"/>
    </row>
    <row r="126" spans="1:9" ht="42" thickBot="1" x14ac:dyDescent="0.3">
      <c r="A126" s="35" t="s">
        <v>305</v>
      </c>
      <c r="B126" s="97" t="s">
        <v>230</v>
      </c>
      <c r="C126" s="46" t="s">
        <v>254</v>
      </c>
      <c r="D126" s="231" t="s">
        <v>36</v>
      </c>
      <c r="E126" s="181">
        <v>6</v>
      </c>
      <c r="F126" s="114">
        <v>17.53</v>
      </c>
      <c r="G126" s="38">
        <f t="shared" si="1"/>
        <v>105.18</v>
      </c>
      <c r="H126" s="219" t="s">
        <v>237</v>
      </c>
      <c r="I126" s="218">
        <f>ROUND(SUM(G121:G126),2)</f>
        <v>34655.93</v>
      </c>
    </row>
    <row r="127" spans="1:9" ht="14.4" thickBot="1" x14ac:dyDescent="0.3">
      <c r="A127" s="16" t="s">
        <v>306</v>
      </c>
      <c r="B127" s="48" t="s">
        <v>238</v>
      </c>
      <c r="C127" s="59" t="s">
        <v>271</v>
      </c>
      <c r="D127" s="232" t="s">
        <v>36</v>
      </c>
      <c r="E127" s="89">
        <v>200</v>
      </c>
      <c r="F127" s="114">
        <v>15.79</v>
      </c>
      <c r="G127" s="9">
        <f t="shared" si="1"/>
        <v>3158</v>
      </c>
      <c r="H127" s="223"/>
      <c r="I127" s="224"/>
    </row>
    <row r="128" spans="1:9" ht="18.600000000000001" thickBot="1" x14ac:dyDescent="0.3">
      <c r="A128" s="17" t="s">
        <v>306</v>
      </c>
      <c r="B128" s="51" t="s">
        <v>240</v>
      </c>
      <c r="C128" s="60" t="s">
        <v>272</v>
      </c>
      <c r="D128" s="28" t="s">
        <v>43</v>
      </c>
      <c r="E128" s="90">
        <v>400</v>
      </c>
      <c r="F128" s="114">
        <v>21.08</v>
      </c>
      <c r="G128" s="10">
        <f t="shared" si="1"/>
        <v>8432</v>
      </c>
      <c r="H128" s="223"/>
      <c r="I128" s="224"/>
    </row>
    <row r="129" spans="1:9" ht="14.4" thickBot="1" x14ac:dyDescent="0.3">
      <c r="A129" s="17" t="s">
        <v>306</v>
      </c>
      <c r="B129" s="51" t="s">
        <v>242</v>
      </c>
      <c r="C129" s="60" t="s">
        <v>273</v>
      </c>
      <c r="D129" s="30" t="s">
        <v>36</v>
      </c>
      <c r="E129" s="90">
        <v>285</v>
      </c>
      <c r="F129" s="114">
        <v>4.91</v>
      </c>
      <c r="G129" s="10">
        <f t="shared" si="1"/>
        <v>1399.35</v>
      </c>
      <c r="H129" s="223"/>
      <c r="I129" s="224"/>
    </row>
    <row r="130" spans="1:9" ht="14.4" thickBot="1" x14ac:dyDescent="0.3">
      <c r="A130" s="17" t="s">
        <v>306</v>
      </c>
      <c r="B130" s="51" t="s">
        <v>244</v>
      </c>
      <c r="C130" s="60" t="s">
        <v>274</v>
      </c>
      <c r="D130" s="30" t="s">
        <v>36</v>
      </c>
      <c r="E130" s="90">
        <v>285</v>
      </c>
      <c r="F130" s="114">
        <v>2.2799999999999998</v>
      </c>
      <c r="G130" s="10">
        <f t="shared" si="1"/>
        <v>649.79999999999995</v>
      </c>
      <c r="H130" s="223"/>
      <c r="I130" s="224"/>
    </row>
    <row r="131" spans="1:9" ht="55.8" thickBot="1" x14ac:dyDescent="0.3">
      <c r="A131" s="76" t="s">
        <v>306</v>
      </c>
      <c r="B131" s="77" t="s">
        <v>246</v>
      </c>
      <c r="C131" s="78" t="s">
        <v>276</v>
      </c>
      <c r="D131" s="79" t="s">
        <v>6</v>
      </c>
      <c r="E131" s="188">
        <v>1</v>
      </c>
      <c r="F131" s="114">
        <v>6422.03</v>
      </c>
      <c r="G131" s="58">
        <f t="shared" ref="G131" si="2">ROUND((E131*F131),2)</f>
        <v>6422.03</v>
      </c>
      <c r="H131" s="219" t="s">
        <v>257</v>
      </c>
      <c r="I131" s="218">
        <f>ROUND(SUM(G127:G131),2)</f>
        <v>20061.18</v>
      </c>
    </row>
    <row r="132" spans="1:9" ht="42" thickBot="1" x14ac:dyDescent="0.3">
      <c r="A132" s="80"/>
      <c r="B132" s="80"/>
      <c r="C132" s="80"/>
      <c r="D132" s="81"/>
      <c r="E132" s="91"/>
      <c r="F132" s="27" t="s">
        <v>458</v>
      </c>
      <c r="G132" s="218">
        <f>ROUND(SUM(G5:G131),2)</f>
        <v>4636187.17</v>
      </c>
      <c r="H132" s="222"/>
      <c r="I132" s="224"/>
    </row>
  </sheetData>
  <sheetProtection algorithmName="SHA-512" hashValue="R6u1lbyUiz9jmMkRjKlRN0uWREhQpOSX2/rf2diW9V43pU1fQBvB5VCxzVYvEoMTAiW/92zfNs40iBtMEv/SvQ==" saltValue="CjEH6SmYNp3fDX8J/n3GYA==" spinCount="100000" sheet="1" objects="1" scenarios="1"/>
  <mergeCells count="6">
    <mergeCell ref="A3:E3"/>
    <mergeCell ref="H69:H85"/>
    <mergeCell ref="H87:H91"/>
    <mergeCell ref="A1:G1"/>
    <mergeCell ref="D104:D105"/>
    <mergeCell ref="E104:E105"/>
  </mergeCells>
  <phoneticPr fontId="15" type="noConversion"/>
  <pageMargins left="0.7" right="0.7" top="0.75" bottom="0.75" header="0.3" footer="0.3"/>
  <pageSetup paperSize="9" scale="38" orientation="portrait" r:id="rId1"/>
  <ignoredErrors>
    <ignoredError sqref="G10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936B5-9445-4A3D-9C19-4B413B5B20EA}">
  <dimension ref="A1:K30"/>
  <sheetViews>
    <sheetView topLeftCell="D1" zoomScale="85" zoomScaleNormal="85" zoomScaleSheetLayoutView="98" zoomScalePageLayoutView="85" workbookViewId="0">
      <selection activeCell="F5" sqref="F5:F29"/>
    </sheetView>
  </sheetViews>
  <sheetFormatPr defaultColWidth="9.109375" defaultRowHeight="13.8" x14ac:dyDescent="0.25"/>
  <cols>
    <col min="1" max="1" width="31.6640625" style="8" bestFit="1" customWidth="1"/>
    <col min="2" max="2" width="8.33203125" style="8" bestFit="1" customWidth="1"/>
    <col min="3" max="3" width="89.33203125" style="5" customWidth="1"/>
    <col min="4" max="4" width="9.109375" style="4"/>
    <col min="5" max="5" width="16.33203125" style="92" customWidth="1"/>
    <col min="6" max="6" width="21.5546875" style="6" customWidth="1"/>
    <col min="7" max="7" width="14.6640625" style="4" customWidth="1"/>
    <col min="8" max="8" width="21.5546875" style="7" customWidth="1"/>
    <col min="9" max="9" width="16.109375" style="2" customWidth="1"/>
    <col min="10" max="10" width="9.109375" style="2"/>
    <col min="11" max="11" width="11.44140625" style="2" bestFit="1" customWidth="1"/>
    <col min="12" max="14" width="9.109375" style="2"/>
    <col min="15" max="15" width="11.44140625" style="2" bestFit="1" customWidth="1"/>
    <col min="16" max="16384" width="9.109375" style="2"/>
  </cols>
  <sheetData>
    <row r="1" spans="1:11" ht="40.200000000000003" customHeight="1" x14ac:dyDescent="0.25">
      <c r="A1" s="356" t="s">
        <v>49</v>
      </c>
      <c r="B1" s="356"/>
      <c r="C1" s="356"/>
      <c r="D1" s="356"/>
      <c r="E1" s="356"/>
      <c r="F1" s="356"/>
      <c r="G1" s="356"/>
    </row>
    <row r="2" spans="1:11" ht="21.75" customHeight="1" thickBot="1" x14ac:dyDescent="0.3">
      <c r="A2" s="1"/>
      <c r="B2" s="1"/>
      <c r="C2" s="26"/>
      <c r="D2" s="1"/>
      <c r="E2" s="87"/>
      <c r="F2" s="1"/>
      <c r="G2" s="1"/>
    </row>
    <row r="3" spans="1:11" ht="21.75" customHeight="1" x14ac:dyDescent="0.25">
      <c r="A3" s="351" t="s">
        <v>459</v>
      </c>
      <c r="B3" s="352"/>
      <c r="C3" s="352"/>
      <c r="D3" s="352"/>
      <c r="E3" s="353"/>
      <c r="F3" s="19"/>
      <c r="G3" s="20"/>
    </row>
    <row r="4" spans="1:11" ht="28.2" thickBot="1" x14ac:dyDescent="0.3">
      <c r="A4" s="18" t="s">
        <v>17</v>
      </c>
      <c r="B4" s="23" t="s">
        <v>0</v>
      </c>
      <c r="C4" s="11" t="s">
        <v>1</v>
      </c>
      <c r="D4" s="24" t="s">
        <v>2</v>
      </c>
      <c r="E4" s="88" t="s">
        <v>3</v>
      </c>
      <c r="F4" s="82" t="s">
        <v>19</v>
      </c>
      <c r="G4" s="12" t="s">
        <v>4</v>
      </c>
    </row>
    <row r="5" spans="1:11" x14ac:dyDescent="0.25">
      <c r="A5" s="99" t="s">
        <v>364</v>
      </c>
      <c r="B5" s="31" t="s">
        <v>7</v>
      </c>
      <c r="C5" s="287" t="s">
        <v>633</v>
      </c>
      <c r="D5" s="100" t="s">
        <v>40</v>
      </c>
      <c r="E5" s="189">
        <v>6678</v>
      </c>
      <c r="F5" s="114">
        <v>4.82</v>
      </c>
      <c r="G5" s="9">
        <f t="shared" ref="G5:G26" si="0">ROUND((E5*F5),2)</f>
        <v>32187.96</v>
      </c>
      <c r="K5" s="6"/>
    </row>
    <row r="6" spans="1:11" x14ac:dyDescent="0.25">
      <c r="A6" s="101" t="s">
        <v>364</v>
      </c>
      <c r="B6" s="32" t="s">
        <v>8</v>
      </c>
      <c r="C6" s="283" t="s">
        <v>598</v>
      </c>
      <c r="D6" s="28" t="s">
        <v>40</v>
      </c>
      <c r="E6" s="102">
        <v>5704</v>
      </c>
      <c r="F6" s="115">
        <v>3.29</v>
      </c>
      <c r="G6" s="10">
        <f t="shared" si="0"/>
        <v>18766.16</v>
      </c>
      <c r="K6" s="6"/>
    </row>
    <row r="7" spans="1:11" x14ac:dyDescent="0.25">
      <c r="A7" s="101" t="s">
        <v>364</v>
      </c>
      <c r="B7" s="32" t="s">
        <v>9</v>
      </c>
      <c r="C7" s="283" t="s">
        <v>365</v>
      </c>
      <c r="D7" s="28" t="s">
        <v>40</v>
      </c>
      <c r="E7" s="102">
        <v>5704</v>
      </c>
      <c r="F7" s="115">
        <v>3.75</v>
      </c>
      <c r="G7" s="10">
        <f t="shared" si="0"/>
        <v>21390</v>
      </c>
      <c r="K7" s="6"/>
    </row>
    <row r="8" spans="1:11" x14ac:dyDescent="0.25">
      <c r="A8" s="101" t="s">
        <v>364</v>
      </c>
      <c r="B8" s="32" t="s">
        <v>10</v>
      </c>
      <c r="C8" s="283" t="s">
        <v>366</v>
      </c>
      <c r="D8" s="28" t="s">
        <v>40</v>
      </c>
      <c r="E8" s="102">
        <v>372</v>
      </c>
      <c r="F8" s="115">
        <v>5.45</v>
      </c>
      <c r="G8" s="10">
        <f t="shared" si="0"/>
        <v>2027.4</v>
      </c>
      <c r="K8" s="6"/>
    </row>
    <row r="9" spans="1:11" x14ac:dyDescent="0.25">
      <c r="A9" s="101" t="s">
        <v>364</v>
      </c>
      <c r="B9" s="32" t="s">
        <v>11</v>
      </c>
      <c r="C9" s="283" t="s">
        <v>367</v>
      </c>
      <c r="D9" s="28" t="s">
        <v>42</v>
      </c>
      <c r="E9" s="102">
        <v>150</v>
      </c>
      <c r="F9" s="115">
        <v>29.72</v>
      </c>
      <c r="G9" s="10">
        <f t="shared" si="0"/>
        <v>4458</v>
      </c>
      <c r="K9" s="6"/>
    </row>
    <row r="10" spans="1:11" ht="27.6" x14ac:dyDescent="0.25">
      <c r="A10" s="101" t="s">
        <v>364</v>
      </c>
      <c r="B10" s="32" t="s">
        <v>12</v>
      </c>
      <c r="C10" s="283" t="s">
        <v>609</v>
      </c>
      <c r="D10" s="28" t="s">
        <v>41</v>
      </c>
      <c r="E10" s="102">
        <v>111.94</v>
      </c>
      <c r="F10" s="115">
        <v>421.64</v>
      </c>
      <c r="G10" s="10">
        <f t="shared" si="0"/>
        <v>47198.38</v>
      </c>
      <c r="K10" s="6"/>
    </row>
    <row r="11" spans="1:11" ht="27.6" x14ac:dyDescent="0.25">
      <c r="A11" s="101" t="s">
        <v>364</v>
      </c>
      <c r="B11" s="32" t="s">
        <v>13</v>
      </c>
      <c r="C11" s="283" t="s">
        <v>600</v>
      </c>
      <c r="D11" s="28" t="s">
        <v>36</v>
      </c>
      <c r="E11" s="102">
        <v>1151.2</v>
      </c>
      <c r="F11" s="115">
        <v>0.72</v>
      </c>
      <c r="G11" s="10">
        <f t="shared" si="0"/>
        <v>828.86</v>
      </c>
      <c r="K11" s="6"/>
    </row>
    <row r="12" spans="1:11" x14ac:dyDescent="0.25">
      <c r="A12" s="101" t="s">
        <v>364</v>
      </c>
      <c r="B12" s="32" t="s">
        <v>14</v>
      </c>
      <c r="C12" s="284" t="s">
        <v>601</v>
      </c>
      <c r="D12" s="28" t="s">
        <v>36</v>
      </c>
      <c r="E12" s="102">
        <v>61.6</v>
      </c>
      <c r="F12" s="115">
        <v>0.72</v>
      </c>
      <c r="G12" s="10">
        <f t="shared" si="0"/>
        <v>44.35</v>
      </c>
      <c r="H12" s="13"/>
      <c r="K12" s="6"/>
    </row>
    <row r="13" spans="1:11" x14ac:dyDescent="0.25">
      <c r="A13" s="101" t="s">
        <v>364</v>
      </c>
      <c r="B13" s="32" t="s">
        <v>15</v>
      </c>
      <c r="C13" s="284" t="s">
        <v>602</v>
      </c>
      <c r="D13" s="28" t="s">
        <v>36</v>
      </c>
      <c r="E13" s="102">
        <v>99.3</v>
      </c>
      <c r="F13" s="115">
        <v>0.8</v>
      </c>
      <c r="G13" s="10">
        <f t="shared" si="0"/>
        <v>79.44</v>
      </c>
      <c r="H13" s="2"/>
      <c r="K13" s="6"/>
    </row>
    <row r="14" spans="1:11" x14ac:dyDescent="0.25">
      <c r="A14" s="101" t="s">
        <v>364</v>
      </c>
      <c r="B14" s="32" t="s">
        <v>20</v>
      </c>
      <c r="C14" s="285" t="s">
        <v>603</v>
      </c>
      <c r="D14" s="28" t="s">
        <v>36</v>
      </c>
      <c r="E14" s="102">
        <v>41.4</v>
      </c>
      <c r="F14" s="115">
        <v>6.44</v>
      </c>
      <c r="G14" s="10">
        <f t="shared" si="0"/>
        <v>266.62</v>
      </c>
      <c r="H14" s="15"/>
      <c r="I14" s="14"/>
      <c r="K14" s="6"/>
    </row>
    <row r="15" spans="1:11" x14ac:dyDescent="0.25">
      <c r="A15" s="101" t="s">
        <v>364</v>
      </c>
      <c r="B15" s="32" t="s">
        <v>21</v>
      </c>
      <c r="C15" s="284" t="s">
        <v>604</v>
      </c>
      <c r="D15" s="28" t="s">
        <v>40</v>
      </c>
      <c r="E15" s="102">
        <v>44.2</v>
      </c>
      <c r="F15" s="115">
        <v>20.399999999999999</v>
      </c>
      <c r="G15" s="10">
        <f t="shared" si="0"/>
        <v>901.68</v>
      </c>
      <c r="H15" s="15"/>
      <c r="I15" s="14"/>
      <c r="K15" s="6"/>
    </row>
    <row r="16" spans="1:11" x14ac:dyDescent="0.25">
      <c r="A16" s="101" t="s">
        <v>364</v>
      </c>
      <c r="B16" s="32" t="s">
        <v>22</v>
      </c>
      <c r="C16" s="284" t="s">
        <v>605</v>
      </c>
      <c r="D16" s="28" t="s">
        <v>40</v>
      </c>
      <c r="E16" s="102">
        <v>33</v>
      </c>
      <c r="F16" s="115">
        <v>20.399999999999999</v>
      </c>
      <c r="G16" s="10">
        <f t="shared" si="0"/>
        <v>673.2</v>
      </c>
      <c r="H16" s="15"/>
      <c r="I16" s="14"/>
      <c r="K16" s="6"/>
    </row>
    <row r="17" spans="1:11" ht="27.6" x14ac:dyDescent="0.25">
      <c r="A17" s="101" t="s">
        <v>364</v>
      </c>
      <c r="B17" s="32" t="s">
        <v>23</v>
      </c>
      <c r="C17" s="284" t="s">
        <v>606</v>
      </c>
      <c r="D17" s="28" t="s">
        <v>40</v>
      </c>
      <c r="E17" s="102">
        <v>433</v>
      </c>
      <c r="F17" s="115">
        <v>16.329999999999998</v>
      </c>
      <c r="G17" s="10">
        <f t="shared" si="0"/>
        <v>7070.89</v>
      </c>
      <c r="H17" s="15"/>
      <c r="I17" s="14"/>
      <c r="K17" s="6"/>
    </row>
    <row r="18" spans="1:11" x14ac:dyDescent="0.25">
      <c r="A18" s="101" t="s">
        <v>364</v>
      </c>
      <c r="B18" s="32" t="s">
        <v>26</v>
      </c>
      <c r="C18" s="283" t="s">
        <v>607</v>
      </c>
      <c r="D18" s="28" t="s">
        <v>40</v>
      </c>
      <c r="E18" s="102">
        <v>25.8</v>
      </c>
      <c r="F18" s="115">
        <v>77.84</v>
      </c>
      <c r="G18" s="10">
        <f t="shared" si="0"/>
        <v>2008.27</v>
      </c>
      <c r="H18" s="15"/>
      <c r="I18" s="14"/>
      <c r="K18" s="6"/>
    </row>
    <row r="19" spans="1:11" x14ac:dyDescent="0.25">
      <c r="A19" s="101" t="s">
        <v>364</v>
      </c>
      <c r="B19" s="32" t="s">
        <v>27</v>
      </c>
      <c r="C19" s="283" t="s">
        <v>608</v>
      </c>
      <c r="D19" s="28" t="s">
        <v>41</v>
      </c>
      <c r="E19" s="102">
        <v>491</v>
      </c>
      <c r="F19" s="115">
        <v>3.56</v>
      </c>
      <c r="G19" s="10">
        <f t="shared" si="0"/>
        <v>1747.96</v>
      </c>
      <c r="H19" s="15"/>
      <c r="I19" s="14"/>
      <c r="K19" s="6"/>
    </row>
    <row r="20" spans="1:11" x14ac:dyDescent="0.25">
      <c r="A20" s="101" t="s">
        <v>364</v>
      </c>
      <c r="B20" s="32" t="s">
        <v>28</v>
      </c>
      <c r="C20" s="283" t="s">
        <v>368</v>
      </c>
      <c r="D20" s="28" t="s">
        <v>369</v>
      </c>
      <c r="E20" s="102">
        <v>693</v>
      </c>
      <c r="F20" s="115">
        <v>1.98</v>
      </c>
      <c r="G20" s="10">
        <f t="shared" si="0"/>
        <v>1372.14</v>
      </c>
      <c r="H20" s="15"/>
      <c r="I20" s="14"/>
      <c r="K20" s="6"/>
    </row>
    <row r="21" spans="1:11" x14ac:dyDescent="0.25">
      <c r="A21" s="101" t="s">
        <v>364</v>
      </c>
      <c r="B21" s="32" t="s">
        <v>29</v>
      </c>
      <c r="C21" s="283" t="s">
        <v>370</v>
      </c>
      <c r="D21" s="28" t="s">
        <v>40</v>
      </c>
      <c r="E21" s="102">
        <v>8.4</v>
      </c>
      <c r="F21" s="115">
        <v>355.17</v>
      </c>
      <c r="G21" s="10">
        <f t="shared" si="0"/>
        <v>2983.43</v>
      </c>
      <c r="H21" s="15"/>
      <c r="I21" s="14"/>
      <c r="K21" s="6"/>
    </row>
    <row r="22" spans="1:11" x14ac:dyDescent="0.25">
      <c r="A22" s="101" t="s">
        <v>364</v>
      </c>
      <c r="B22" s="32" t="s">
        <v>30</v>
      </c>
      <c r="C22" s="283" t="s">
        <v>371</v>
      </c>
      <c r="D22" s="28" t="s">
        <v>40</v>
      </c>
      <c r="E22" s="102">
        <v>14.4</v>
      </c>
      <c r="F22" s="115">
        <v>355.17</v>
      </c>
      <c r="G22" s="10">
        <f t="shared" si="0"/>
        <v>5114.45</v>
      </c>
      <c r="H22" s="15"/>
      <c r="I22" s="14"/>
      <c r="K22" s="6"/>
    </row>
    <row r="23" spans="1:11" x14ac:dyDescent="0.25">
      <c r="A23" s="101" t="s">
        <v>364</v>
      </c>
      <c r="B23" s="32" t="s">
        <v>31</v>
      </c>
      <c r="C23" s="283" t="s">
        <v>372</v>
      </c>
      <c r="D23" s="28" t="s">
        <v>40</v>
      </c>
      <c r="E23" s="102">
        <v>3.5</v>
      </c>
      <c r="F23" s="115">
        <v>355.18</v>
      </c>
      <c r="G23" s="10">
        <f t="shared" si="0"/>
        <v>1243.1300000000001</v>
      </c>
      <c r="H23" s="15"/>
      <c r="I23" s="14"/>
      <c r="K23" s="6"/>
    </row>
    <row r="24" spans="1:11" x14ac:dyDescent="0.25">
      <c r="A24" s="101" t="s">
        <v>364</v>
      </c>
      <c r="B24" s="32" t="s">
        <v>32</v>
      </c>
      <c r="C24" s="283" t="s">
        <v>373</v>
      </c>
      <c r="D24" s="28" t="s">
        <v>40</v>
      </c>
      <c r="E24" s="102">
        <v>3.2</v>
      </c>
      <c r="F24" s="115">
        <v>77.84</v>
      </c>
      <c r="G24" s="10">
        <f t="shared" si="0"/>
        <v>249.09</v>
      </c>
      <c r="H24" s="15"/>
      <c r="I24" s="14"/>
      <c r="K24" s="6"/>
    </row>
    <row r="25" spans="1:11" ht="14.4" thickBot="1" x14ac:dyDescent="0.3">
      <c r="A25" s="101" t="s">
        <v>364</v>
      </c>
      <c r="B25" s="32" t="s">
        <v>349</v>
      </c>
      <c r="C25" s="283" t="s">
        <v>374</v>
      </c>
      <c r="D25" s="28" t="s">
        <v>41</v>
      </c>
      <c r="E25" s="102">
        <v>150</v>
      </c>
      <c r="F25" s="115">
        <v>241.85</v>
      </c>
      <c r="G25" s="10">
        <f t="shared" si="0"/>
        <v>36277.5</v>
      </c>
      <c r="H25" s="15"/>
      <c r="I25" s="14"/>
      <c r="K25" s="6"/>
    </row>
    <row r="26" spans="1:11" ht="28.2" thickBot="1" x14ac:dyDescent="0.3">
      <c r="A26" s="101" t="s">
        <v>364</v>
      </c>
      <c r="B26" s="32" t="s">
        <v>375</v>
      </c>
      <c r="C26" s="283" t="s">
        <v>376</v>
      </c>
      <c r="D26" s="96" t="s">
        <v>41</v>
      </c>
      <c r="E26" s="103">
        <v>150</v>
      </c>
      <c r="F26" s="124">
        <v>34.479999999999997</v>
      </c>
      <c r="G26" s="58">
        <f t="shared" si="0"/>
        <v>5172</v>
      </c>
      <c r="H26" s="219" t="s">
        <v>277</v>
      </c>
      <c r="I26" s="218">
        <f>ROUND(SUM(G5:G26),2)</f>
        <v>192060.91</v>
      </c>
      <c r="K26" s="6"/>
    </row>
    <row r="27" spans="1:11" ht="15" customHeight="1" x14ac:dyDescent="0.25">
      <c r="A27" s="177" t="s">
        <v>582</v>
      </c>
      <c r="B27" s="31" t="s">
        <v>16</v>
      </c>
      <c r="C27" s="372" t="s">
        <v>579</v>
      </c>
      <c r="D27" s="29" t="s">
        <v>41</v>
      </c>
      <c r="E27" s="89">
        <v>184.99</v>
      </c>
      <c r="F27" s="114">
        <v>112.13</v>
      </c>
      <c r="G27" s="9">
        <f>ROUND((E27*F27),2)</f>
        <v>20742.93</v>
      </c>
    </row>
    <row r="28" spans="1:11" ht="14.4" thickBot="1" x14ac:dyDescent="0.3">
      <c r="A28" s="178" t="s">
        <v>582</v>
      </c>
      <c r="B28" s="32" t="s">
        <v>52</v>
      </c>
      <c r="C28" s="373"/>
      <c r="D28" s="30" t="s">
        <v>36</v>
      </c>
      <c r="E28" s="305">
        <v>434</v>
      </c>
      <c r="F28" s="115">
        <v>537.11</v>
      </c>
      <c r="G28" s="10">
        <f>ROUND((E28*F28),2)</f>
        <v>233105.74</v>
      </c>
    </row>
    <row r="29" spans="1:11" ht="28.2" thickBot="1" x14ac:dyDescent="0.3">
      <c r="A29" s="179" t="s">
        <v>582</v>
      </c>
      <c r="B29" s="67" t="s">
        <v>54</v>
      </c>
      <c r="C29" s="288" t="s">
        <v>580</v>
      </c>
      <c r="D29" s="96" t="s">
        <v>581</v>
      </c>
      <c r="E29" s="180">
        <v>2</v>
      </c>
      <c r="F29" s="208">
        <v>1868.8</v>
      </c>
      <c r="G29" s="176">
        <f>ROUND((E29*F29),2)</f>
        <v>3737.6</v>
      </c>
      <c r="H29" s="220" t="s">
        <v>89</v>
      </c>
      <c r="I29" s="218">
        <f>ROUND(SUM(G27:G29),2)</f>
        <v>257586.27</v>
      </c>
    </row>
    <row r="30" spans="1:11" ht="42" thickBot="1" x14ac:dyDescent="0.3">
      <c r="A30" s="80"/>
      <c r="B30" s="80"/>
      <c r="C30" s="80"/>
      <c r="D30" s="81"/>
      <c r="E30" s="91"/>
      <c r="F30" s="27" t="s">
        <v>460</v>
      </c>
      <c r="G30" s="218">
        <f>ROUND(SUM(G5:G29),2)</f>
        <v>449647.18</v>
      </c>
      <c r="H30" s="13"/>
      <c r="I30" s="14"/>
      <c r="K30" s="6"/>
    </row>
  </sheetData>
  <sheetProtection algorithmName="SHA-512" hashValue="6mk9H3OXDdtuKOIWizCBiQH5UEnf+PFT/NsSW4xol8PAKUq3OJgajROZsBb+AWuoPnpg0IoOzt1ZoeFCh0kytQ==" saltValue="vxnOWeLrQu5qUMED9M3TSg==" spinCount="100000" sheet="1" objects="1" scenarios="1"/>
  <mergeCells count="3">
    <mergeCell ref="A3:E3"/>
    <mergeCell ref="C27:C28"/>
    <mergeCell ref="A1:G1"/>
  </mergeCells>
  <pageMargins left="0.7" right="0.33823529411764708" top="0.75" bottom="0.75" header="0.3" footer="0.3"/>
  <pageSetup paperSize="9" scale="4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1"/>
  <sheetViews>
    <sheetView topLeftCell="D158" zoomScale="85" zoomScaleNormal="85" zoomScaleSheetLayoutView="112" zoomScalePageLayoutView="85" workbookViewId="0">
      <selection activeCell="F5" sqref="F5:F179"/>
    </sheetView>
  </sheetViews>
  <sheetFormatPr defaultColWidth="9.109375" defaultRowHeight="13.8" x14ac:dyDescent="0.25"/>
  <cols>
    <col min="1" max="1" width="31.6640625" style="3" bestFit="1" customWidth="1"/>
    <col min="2" max="2" width="8.33203125" style="3" bestFit="1" customWidth="1"/>
    <col min="3" max="3" width="88" style="273" customWidth="1"/>
    <col min="4" max="4" width="9.109375" style="2"/>
    <col min="5" max="5" width="16.33203125" style="274" customWidth="1"/>
    <col min="6" max="6" width="21.5546875" style="6" customWidth="1"/>
    <col min="7" max="7" width="14.6640625" style="2" customWidth="1"/>
    <col min="8" max="8" width="21.5546875" style="7" customWidth="1"/>
    <col min="9" max="9" width="16.109375" style="2" customWidth="1"/>
    <col min="10" max="10" width="9.109375" style="2"/>
    <col min="11" max="11" width="11.44140625" style="2" bestFit="1" customWidth="1"/>
    <col min="12" max="14" width="9.109375" style="2"/>
    <col min="15" max="15" width="11.44140625" style="2" bestFit="1" customWidth="1"/>
    <col min="16" max="16384" width="9.109375" style="2"/>
  </cols>
  <sheetData>
    <row r="1" spans="1:9" ht="40.200000000000003" customHeight="1" x14ac:dyDescent="0.25">
      <c r="A1" s="371" t="s">
        <v>50</v>
      </c>
      <c r="B1" s="371"/>
      <c r="C1" s="371"/>
      <c r="D1" s="371"/>
      <c r="E1" s="371"/>
      <c r="F1" s="371"/>
      <c r="G1" s="371"/>
    </row>
    <row r="2" spans="1:9" ht="21.75" customHeight="1" thickBot="1" x14ac:dyDescent="0.3">
      <c r="A2" s="251"/>
      <c r="B2" s="251"/>
      <c r="C2" s="252"/>
      <c r="D2" s="251"/>
      <c r="E2" s="253"/>
      <c r="F2" s="251"/>
      <c r="G2" s="251"/>
    </row>
    <row r="3" spans="1:9" ht="21.75" customHeight="1" thickBot="1" x14ac:dyDescent="0.3">
      <c r="A3" s="374" t="s">
        <v>461</v>
      </c>
      <c r="B3" s="375"/>
      <c r="C3" s="375"/>
      <c r="D3" s="375"/>
      <c r="E3" s="376"/>
      <c r="F3" s="254"/>
      <c r="G3" s="255"/>
    </row>
    <row r="4" spans="1:9" ht="28.2" thickBot="1" x14ac:dyDescent="0.3">
      <c r="A4" s="83" t="s">
        <v>17</v>
      </c>
      <c r="B4" s="84" t="s">
        <v>0</v>
      </c>
      <c r="C4" s="85" t="s">
        <v>1</v>
      </c>
      <c r="D4" s="86" t="s">
        <v>2</v>
      </c>
      <c r="E4" s="93" t="s">
        <v>3</v>
      </c>
      <c r="F4" s="257" t="s">
        <v>19</v>
      </c>
      <c r="G4" s="12" t="s">
        <v>4</v>
      </c>
      <c r="H4" s="221"/>
      <c r="I4" s="4"/>
    </row>
    <row r="5" spans="1:9" x14ac:dyDescent="0.25">
      <c r="A5" s="16" t="s">
        <v>5</v>
      </c>
      <c r="B5" s="31" t="s">
        <v>7</v>
      </c>
      <c r="C5" s="291" t="s">
        <v>620</v>
      </c>
      <c r="D5" s="29" t="s">
        <v>37</v>
      </c>
      <c r="E5" s="89">
        <v>1.6</v>
      </c>
      <c r="F5" s="114">
        <v>417.66</v>
      </c>
      <c r="G5" s="9">
        <f t="shared" ref="G5:G58" si="0">ROUND((E5*F5),2)</f>
        <v>668.26</v>
      </c>
      <c r="H5" s="221"/>
      <c r="I5" s="4"/>
    </row>
    <row r="6" spans="1:9" ht="27.6" x14ac:dyDescent="0.25">
      <c r="A6" s="17" t="s">
        <v>5</v>
      </c>
      <c r="B6" s="32" t="s">
        <v>8</v>
      </c>
      <c r="C6" s="292" t="s">
        <v>33</v>
      </c>
      <c r="D6" s="30" t="s">
        <v>36</v>
      </c>
      <c r="E6" s="90">
        <v>17665</v>
      </c>
      <c r="F6" s="115">
        <v>0.54</v>
      </c>
      <c r="G6" s="10">
        <f t="shared" si="0"/>
        <v>9539.1</v>
      </c>
      <c r="H6" s="4"/>
      <c r="I6" s="4"/>
    </row>
    <row r="7" spans="1:9" ht="55.2" x14ac:dyDescent="0.25">
      <c r="A7" s="17" t="s">
        <v>5</v>
      </c>
      <c r="B7" s="32" t="s">
        <v>9</v>
      </c>
      <c r="C7" s="293" t="s">
        <v>34</v>
      </c>
      <c r="D7" s="30" t="s">
        <v>6</v>
      </c>
      <c r="E7" s="90">
        <v>1</v>
      </c>
      <c r="F7" s="115">
        <v>0</v>
      </c>
      <c r="G7" s="10">
        <f t="shared" si="0"/>
        <v>0</v>
      </c>
      <c r="H7" s="223"/>
      <c r="I7" s="224"/>
    </row>
    <row r="8" spans="1:9" x14ac:dyDescent="0.25">
      <c r="A8" s="17" t="s">
        <v>5</v>
      </c>
      <c r="B8" s="32" t="s">
        <v>10</v>
      </c>
      <c r="C8" s="293" t="s">
        <v>51</v>
      </c>
      <c r="D8" s="30" t="s">
        <v>36</v>
      </c>
      <c r="E8" s="90">
        <v>12000</v>
      </c>
      <c r="F8" s="115">
        <v>1.07</v>
      </c>
      <c r="G8" s="10">
        <f t="shared" si="0"/>
        <v>12840</v>
      </c>
      <c r="H8" s="223"/>
      <c r="I8" s="224"/>
    </row>
    <row r="9" spans="1:9" ht="27.6" x14ac:dyDescent="0.25">
      <c r="A9" s="17" t="s">
        <v>5</v>
      </c>
      <c r="B9" s="32" t="s">
        <v>11</v>
      </c>
      <c r="C9" s="293" t="s">
        <v>630</v>
      </c>
      <c r="D9" s="30" t="s">
        <v>42</v>
      </c>
      <c r="E9" s="90">
        <v>4032.0000000000005</v>
      </c>
      <c r="F9" s="115">
        <v>2.14</v>
      </c>
      <c r="G9" s="10">
        <f t="shared" si="0"/>
        <v>8628.48</v>
      </c>
      <c r="H9" s="223"/>
      <c r="I9" s="224"/>
    </row>
    <row r="10" spans="1:9" x14ac:dyDescent="0.25">
      <c r="A10" s="17" t="s">
        <v>5</v>
      </c>
      <c r="B10" s="32" t="s">
        <v>12</v>
      </c>
      <c r="C10" s="293" t="s">
        <v>621</v>
      </c>
      <c r="D10" s="30" t="s">
        <v>36</v>
      </c>
      <c r="E10" s="90">
        <v>4227</v>
      </c>
      <c r="F10" s="115">
        <v>1.31</v>
      </c>
      <c r="G10" s="10">
        <f t="shared" si="0"/>
        <v>5537.37</v>
      </c>
      <c r="H10" s="223"/>
      <c r="I10" s="224"/>
    </row>
    <row r="11" spans="1:9" ht="27.6" x14ac:dyDescent="0.25">
      <c r="A11" s="17" t="s">
        <v>5</v>
      </c>
      <c r="B11" s="32" t="s">
        <v>13</v>
      </c>
      <c r="C11" s="294" t="s">
        <v>622</v>
      </c>
      <c r="D11" s="30" t="s">
        <v>36</v>
      </c>
      <c r="E11" s="90">
        <v>359</v>
      </c>
      <c r="F11" s="115">
        <v>2.6</v>
      </c>
      <c r="G11" s="10">
        <f t="shared" si="0"/>
        <v>933.4</v>
      </c>
      <c r="H11" s="223"/>
      <c r="I11" s="224"/>
    </row>
    <row r="12" spans="1:9" ht="16.8" x14ac:dyDescent="0.25">
      <c r="A12" s="17" t="s">
        <v>5</v>
      </c>
      <c r="B12" s="32" t="s">
        <v>14</v>
      </c>
      <c r="C12" s="293" t="s">
        <v>623</v>
      </c>
      <c r="D12" s="30" t="s">
        <v>40</v>
      </c>
      <c r="E12" s="90">
        <v>278.75</v>
      </c>
      <c r="F12" s="115">
        <v>-9.58</v>
      </c>
      <c r="G12" s="10">
        <f t="shared" si="0"/>
        <v>-2670.43</v>
      </c>
      <c r="H12" s="223"/>
      <c r="I12" s="224"/>
    </row>
    <row r="13" spans="1:9" ht="27.6" x14ac:dyDescent="0.25">
      <c r="A13" s="17" t="s">
        <v>5</v>
      </c>
      <c r="B13" s="32" t="s">
        <v>15</v>
      </c>
      <c r="C13" s="293" t="s">
        <v>585</v>
      </c>
      <c r="D13" s="30" t="s">
        <v>40</v>
      </c>
      <c r="E13" s="90">
        <v>278.75</v>
      </c>
      <c r="F13" s="115">
        <v>3.58</v>
      </c>
      <c r="G13" s="10">
        <f t="shared" si="0"/>
        <v>997.93</v>
      </c>
      <c r="H13" s="223"/>
      <c r="I13" s="224"/>
    </row>
    <row r="14" spans="1:9" x14ac:dyDescent="0.25">
      <c r="A14" s="17" t="s">
        <v>5</v>
      </c>
      <c r="B14" s="32" t="s">
        <v>20</v>
      </c>
      <c r="C14" s="293" t="s">
        <v>641</v>
      </c>
      <c r="D14" s="30" t="s">
        <v>36</v>
      </c>
      <c r="E14" s="90">
        <v>4048.0000000000005</v>
      </c>
      <c r="F14" s="115">
        <v>0.73</v>
      </c>
      <c r="G14" s="10">
        <f t="shared" si="0"/>
        <v>2955.04</v>
      </c>
      <c r="H14" s="223"/>
      <c r="I14" s="224"/>
    </row>
    <row r="15" spans="1:9" x14ac:dyDescent="0.25">
      <c r="A15" s="17" t="s">
        <v>5</v>
      </c>
      <c r="B15" s="32" t="s">
        <v>21</v>
      </c>
      <c r="C15" s="293" t="s">
        <v>635</v>
      </c>
      <c r="D15" s="30" t="s">
        <v>36</v>
      </c>
      <c r="E15" s="90">
        <v>16227</v>
      </c>
      <c r="F15" s="115">
        <v>1.53</v>
      </c>
      <c r="G15" s="10">
        <f t="shared" si="0"/>
        <v>24827.31</v>
      </c>
      <c r="H15" s="223"/>
      <c r="I15" s="224"/>
    </row>
    <row r="16" spans="1:9" x14ac:dyDescent="0.25">
      <c r="A16" s="17" t="s">
        <v>5</v>
      </c>
      <c r="B16" s="32" t="s">
        <v>22</v>
      </c>
      <c r="C16" s="292" t="s">
        <v>589</v>
      </c>
      <c r="D16" s="330" t="s">
        <v>41</v>
      </c>
      <c r="E16" s="90">
        <v>28</v>
      </c>
      <c r="F16" s="115">
        <v>5.15</v>
      </c>
      <c r="G16" s="10">
        <f t="shared" si="0"/>
        <v>144.19999999999999</v>
      </c>
      <c r="H16" s="223"/>
      <c r="I16" s="224"/>
    </row>
    <row r="17" spans="1:9" x14ac:dyDescent="0.25">
      <c r="A17" s="17" t="s">
        <v>5</v>
      </c>
      <c r="B17" s="32" t="s">
        <v>23</v>
      </c>
      <c r="C17" s="292" t="s">
        <v>590</v>
      </c>
      <c r="D17" s="30" t="s">
        <v>38</v>
      </c>
      <c r="E17" s="90">
        <v>8</v>
      </c>
      <c r="F17" s="115">
        <v>23.37</v>
      </c>
      <c r="G17" s="10">
        <f t="shared" si="0"/>
        <v>186.96</v>
      </c>
      <c r="H17" s="223"/>
      <c r="I17" s="224"/>
    </row>
    <row r="18" spans="1:9" x14ac:dyDescent="0.25">
      <c r="A18" s="17" t="s">
        <v>5</v>
      </c>
      <c r="B18" s="32" t="s">
        <v>26</v>
      </c>
      <c r="C18" s="292" t="s">
        <v>591</v>
      </c>
      <c r="D18" s="30" t="s">
        <v>38</v>
      </c>
      <c r="E18" s="90">
        <v>10</v>
      </c>
      <c r="F18" s="115">
        <v>10.09</v>
      </c>
      <c r="G18" s="10">
        <f t="shared" si="0"/>
        <v>100.9</v>
      </c>
      <c r="H18" s="223"/>
      <c r="I18" s="224"/>
    </row>
    <row r="19" spans="1:9" x14ac:dyDescent="0.25">
      <c r="A19" s="17" t="s">
        <v>5</v>
      </c>
      <c r="B19" s="32" t="s">
        <v>27</v>
      </c>
      <c r="C19" s="292" t="s">
        <v>594</v>
      </c>
      <c r="D19" s="30" t="s">
        <v>41</v>
      </c>
      <c r="E19" s="90">
        <v>872</v>
      </c>
      <c r="F19" s="115">
        <v>7.46</v>
      </c>
      <c r="G19" s="10">
        <f t="shared" si="0"/>
        <v>6505.12</v>
      </c>
      <c r="H19" s="223"/>
      <c r="I19" s="224"/>
    </row>
    <row r="20" spans="1:9" x14ac:dyDescent="0.25">
      <c r="A20" s="17" t="s">
        <v>5</v>
      </c>
      <c r="B20" s="32" t="s">
        <v>28</v>
      </c>
      <c r="C20" s="292" t="s">
        <v>642</v>
      </c>
      <c r="D20" s="30" t="s">
        <v>38</v>
      </c>
      <c r="E20" s="90">
        <v>2</v>
      </c>
      <c r="F20" s="115">
        <v>23.3</v>
      </c>
      <c r="G20" s="10">
        <f t="shared" si="0"/>
        <v>46.6</v>
      </c>
      <c r="H20" s="223"/>
      <c r="I20" s="224"/>
    </row>
    <row r="21" spans="1:9" x14ac:dyDescent="0.25">
      <c r="A21" s="17" t="s">
        <v>5</v>
      </c>
      <c r="B21" s="32" t="s">
        <v>29</v>
      </c>
      <c r="C21" s="292" t="s">
        <v>638</v>
      </c>
      <c r="D21" s="30" t="s">
        <v>38</v>
      </c>
      <c r="E21" s="90">
        <v>2</v>
      </c>
      <c r="F21" s="115">
        <v>23.3</v>
      </c>
      <c r="G21" s="10">
        <f>ROUND((E21*F21),2)</f>
        <v>46.6</v>
      </c>
      <c r="H21" s="223"/>
      <c r="I21" s="224"/>
    </row>
    <row r="22" spans="1:9" ht="14.4" thickBot="1" x14ac:dyDescent="0.3">
      <c r="A22" s="300" t="s">
        <v>5</v>
      </c>
      <c r="B22" s="301" t="s">
        <v>30</v>
      </c>
      <c r="C22" s="292" t="s">
        <v>652</v>
      </c>
      <c r="D22" s="324" t="s">
        <v>38</v>
      </c>
      <c r="E22" s="305">
        <v>85</v>
      </c>
      <c r="F22" s="115">
        <v>4.82</v>
      </c>
      <c r="G22" s="10">
        <f>ROUND((E22*F22),2)</f>
        <v>409.7</v>
      </c>
      <c r="H22" s="223"/>
      <c r="I22" s="224"/>
    </row>
    <row r="23" spans="1:9" ht="28.2" thickBot="1" x14ac:dyDescent="0.3">
      <c r="A23" s="320" t="s">
        <v>5</v>
      </c>
      <c r="B23" s="311" t="s">
        <v>31</v>
      </c>
      <c r="C23" s="321" t="s">
        <v>655</v>
      </c>
      <c r="D23" s="322" t="s">
        <v>42</v>
      </c>
      <c r="E23" s="319">
        <v>6.8</v>
      </c>
      <c r="F23" s="323">
        <v>29.72</v>
      </c>
      <c r="G23" s="10">
        <f t="shared" ref="G23" si="1">ROUND((E23*F23),2)</f>
        <v>202.1</v>
      </c>
      <c r="H23" s="219" t="s">
        <v>277</v>
      </c>
      <c r="I23" s="218">
        <f>ROUND(SUM(G5:G23),2)</f>
        <v>71898.64</v>
      </c>
    </row>
    <row r="24" spans="1:9" s="3" customFormat="1" ht="16.8" x14ac:dyDescent="0.25">
      <c r="A24" s="16" t="s">
        <v>18</v>
      </c>
      <c r="B24" s="31" t="s">
        <v>16</v>
      </c>
      <c r="C24" s="295" t="s">
        <v>593</v>
      </c>
      <c r="D24" s="25" t="s">
        <v>35</v>
      </c>
      <c r="E24" s="89">
        <v>5178</v>
      </c>
      <c r="F24" s="261">
        <v>4.18</v>
      </c>
      <c r="G24" s="9">
        <f t="shared" si="0"/>
        <v>21644.04</v>
      </c>
      <c r="H24" s="225"/>
      <c r="I24" s="8"/>
    </row>
    <row r="25" spans="1:9" ht="16.8" x14ac:dyDescent="0.25">
      <c r="A25" s="17" t="s">
        <v>18</v>
      </c>
      <c r="B25" s="32" t="s">
        <v>52</v>
      </c>
      <c r="C25" s="296" t="s">
        <v>53</v>
      </c>
      <c r="D25" s="34" t="s">
        <v>35</v>
      </c>
      <c r="E25" s="90">
        <v>2246.4</v>
      </c>
      <c r="F25" s="263">
        <v>1.62</v>
      </c>
      <c r="G25" s="10">
        <f t="shared" si="0"/>
        <v>3639.17</v>
      </c>
      <c r="H25" s="225"/>
      <c r="I25" s="8"/>
    </row>
    <row r="26" spans="1:9" ht="16.8" x14ac:dyDescent="0.25">
      <c r="A26" s="17" t="s">
        <v>18</v>
      </c>
      <c r="B26" s="32" t="s">
        <v>54</v>
      </c>
      <c r="C26" s="296" t="s">
        <v>24</v>
      </c>
      <c r="D26" s="34" t="s">
        <v>35</v>
      </c>
      <c r="E26" s="90">
        <v>2931.6</v>
      </c>
      <c r="F26" s="263">
        <v>4.82</v>
      </c>
      <c r="G26" s="10">
        <f t="shared" si="0"/>
        <v>14130.31</v>
      </c>
      <c r="H26" s="225"/>
      <c r="I26" s="8"/>
    </row>
    <row r="27" spans="1:9" ht="16.8" x14ac:dyDescent="0.25">
      <c r="A27" s="17" t="s">
        <v>18</v>
      </c>
      <c r="B27" s="32" t="s">
        <v>55</v>
      </c>
      <c r="C27" s="296" t="s">
        <v>56</v>
      </c>
      <c r="D27" s="34" t="s">
        <v>35</v>
      </c>
      <c r="E27" s="90">
        <v>8977.6</v>
      </c>
      <c r="F27" s="263">
        <v>3.29</v>
      </c>
      <c r="G27" s="10">
        <f t="shared" si="0"/>
        <v>29536.3</v>
      </c>
      <c r="H27" s="225"/>
      <c r="I27" s="8"/>
    </row>
    <row r="28" spans="1:9" ht="27.6" x14ac:dyDescent="0.25">
      <c r="A28" s="17" t="s">
        <v>18</v>
      </c>
      <c r="B28" s="32" t="s">
        <v>57</v>
      </c>
      <c r="C28" s="331" t="s">
        <v>58</v>
      </c>
      <c r="D28" s="34" t="s">
        <v>35</v>
      </c>
      <c r="E28" s="90">
        <v>3000</v>
      </c>
      <c r="F28" s="263">
        <v>4.82</v>
      </c>
      <c r="G28" s="10">
        <f t="shared" si="0"/>
        <v>14460</v>
      </c>
      <c r="H28" s="225"/>
      <c r="I28" s="8"/>
    </row>
    <row r="29" spans="1:9" ht="16.8" x14ac:dyDescent="0.25">
      <c r="A29" s="17" t="s">
        <v>18</v>
      </c>
      <c r="B29" s="32" t="s">
        <v>59</v>
      </c>
      <c r="C29" s="296" t="s">
        <v>25</v>
      </c>
      <c r="D29" s="34" t="s">
        <v>35</v>
      </c>
      <c r="E29" s="90">
        <v>72622.399999999994</v>
      </c>
      <c r="F29" s="263">
        <v>0.11</v>
      </c>
      <c r="G29" s="10">
        <f t="shared" si="0"/>
        <v>7988.46</v>
      </c>
      <c r="H29" s="225"/>
      <c r="I29" s="8"/>
    </row>
    <row r="30" spans="1:9" ht="16.8" x14ac:dyDescent="0.25">
      <c r="A30" s="17" t="s">
        <v>18</v>
      </c>
      <c r="B30" s="32" t="s">
        <v>60</v>
      </c>
      <c r="C30" s="226" t="s">
        <v>61</v>
      </c>
      <c r="D30" s="34" t="s">
        <v>35</v>
      </c>
      <c r="E30" s="90">
        <v>3857.6000000000004</v>
      </c>
      <c r="F30" s="263">
        <v>4.55</v>
      </c>
      <c r="G30" s="10">
        <f t="shared" si="0"/>
        <v>17552.080000000002</v>
      </c>
      <c r="H30" s="225"/>
      <c r="I30" s="8"/>
    </row>
    <row r="31" spans="1:9" x14ac:dyDescent="0.25">
      <c r="A31" s="17" t="s">
        <v>18</v>
      </c>
      <c r="B31" s="32" t="s">
        <v>333</v>
      </c>
      <c r="C31" s="33" t="s">
        <v>63</v>
      </c>
      <c r="D31" s="30" t="s">
        <v>36</v>
      </c>
      <c r="E31" s="90">
        <v>38000</v>
      </c>
      <c r="F31" s="263">
        <v>0.39</v>
      </c>
      <c r="G31" s="10">
        <f t="shared" si="0"/>
        <v>14820</v>
      </c>
      <c r="H31" s="222"/>
      <c r="I31" s="8"/>
    </row>
    <row r="32" spans="1:9" x14ac:dyDescent="0.25">
      <c r="A32" s="35" t="s">
        <v>18</v>
      </c>
      <c r="B32" s="32" t="s">
        <v>334</v>
      </c>
      <c r="C32" s="33" t="s">
        <v>65</v>
      </c>
      <c r="D32" s="37" t="s">
        <v>36</v>
      </c>
      <c r="E32" s="181">
        <v>2000</v>
      </c>
      <c r="F32" s="265">
        <v>0.82</v>
      </c>
      <c r="G32" s="38">
        <f t="shared" si="0"/>
        <v>1640</v>
      </c>
      <c r="H32" s="8"/>
      <c r="I32" s="8"/>
    </row>
    <row r="33" spans="1:9" x14ac:dyDescent="0.25">
      <c r="A33" s="17" t="s">
        <v>18</v>
      </c>
      <c r="B33" s="32" t="s">
        <v>62</v>
      </c>
      <c r="C33" s="33" t="s">
        <v>67</v>
      </c>
      <c r="D33" s="30" t="s">
        <v>36</v>
      </c>
      <c r="E33" s="90">
        <v>26208</v>
      </c>
      <c r="F33" s="263">
        <v>0.76</v>
      </c>
      <c r="G33" s="10">
        <f t="shared" si="0"/>
        <v>19918.080000000002</v>
      </c>
      <c r="H33" s="223"/>
      <c r="I33" s="224"/>
    </row>
    <row r="34" spans="1:9" x14ac:dyDescent="0.25">
      <c r="A34" s="17" t="s">
        <v>18</v>
      </c>
      <c r="B34" s="32" t="s">
        <v>64</v>
      </c>
      <c r="C34" s="33" t="s">
        <v>69</v>
      </c>
      <c r="D34" s="30" t="s">
        <v>36</v>
      </c>
      <c r="E34" s="90">
        <v>2592</v>
      </c>
      <c r="F34" s="263">
        <v>0.94</v>
      </c>
      <c r="G34" s="10">
        <f t="shared" si="0"/>
        <v>2436.48</v>
      </c>
      <c r="H34" s="223"/>
      <c r="I34" s="224"/>
    </row>
    <row r="35" spans="1:9" x14ac:dyDescent="0.25">
      <c r="A35" s="17" t="s">
        <v>18</v>
      </c>
      <c r="B35" s="32" t="s">
        <v>66</v>
      </c>
      <c r="C35" s="33" t="s">
        <v>71</v>
      </c>
      <c r="D35" s="30" t="s">
        <v>36</v>
      </c>
      <c r="E35" s="90">
        <v>37440</v>
      </c>
      <c r="F35" s="263">
        <v>1.54</v>
      </c>
      <c r="G35" s="10">
        <f t="shared" si="0"/>
        <v>57657.599999999999</v>
      </c>
      <c r="H35" s="223"/>
      <c r="I35" s="224"/>
    </row>
    <row r="36" spans="1:9" x14ac:dyDescent="0.25">
      <c r="A36" s="17" t="s">
        <v>18</v>
      </c>
      <c r="B36" s="32" t="s">
        <v>68</v>
      </c>
      <c r="C36" s="39" t="s">
        <v>73</v>
      </c>
      <c r="D36" s="30" t="s">
        <v>36</v>
      </c>
      <c r="E36" s="90">
        <v>1322</v>
      </c>
      <c r="F36" s="263">
        <v>6.84</v>
      </c>
      <c r="G36" s="10">
        <f t="shared" si="0"/>
        <v>9042.48</v>
      </c>
      <c r="H36" s="223"/>
      <c r="I36" s="224"/>
    </row>
    <row r="37" spans="1:9" x14ac:dyDescent="0.25">
      <c r="A37" s="17" t="s">
        <v>18</v>
      </c>
      <c r="B37" s="32" t="s">
        <v>70</v>
      </c>
      <c r="C37" s="306" t="s">
        <v>653</v>
      </c>
      <c r="D37" s="30" t="s">
        <v>36</v>
      </c>
      <c r="E37" s="90">
        <v>252</v>
      </c>
      <c r="F37" s="263">
        <v>8.5299999999999994</v>
      </c>
      <c r="G37" s="10">
        <f t="shared" si="0"/>
        <v>2149.56</v>
      </c>
      <c r="H37" s="223"/>
      <c r="I37" s="224"/>
    </row>
    <row r="38" spans="1:9" x14ac:dyDescent="0.25">
      <c r="A38" s="17" t="s">
        <v>18</v>
      </c>
      <c r="B38" s="32" t="s">
        <v>72</v>
      </c>
      <c r="C38" s="39" t="s">
        <v>76</v>
      </c>
      <c r="D38" s="227" t="s">
        <v>41</v>
      </c>
      <c r="E38" s="90">
        <v>110</v>
      </c>
      <c r="F38" s="263">
        <v>53.34</v>
      </c>
      <c r="G38" s="10">
        <f t="shared" si="0"/>
        <v>5867.4</v>
      </c>
      <c r="H38" s="223"/>
      <c r="I38" s="224"/>
    </row>
    <row r="39" spans="1:9" x14ac:dyDescent="0.25">
      <c r="A39" s="17" t="s">
        <v>18</v>
      </c>
      <c r="B39" s="32" t="s">
        <v>74</v>
      </c>
      <c r="C39" s="39" t="s">
        <v>78</v>
      </c>
      <c r="D39" s="30" t="s">
        <v>36</v>
      </c>
      <c r="E39" s="90">
        <v>55</v>
      </c>
      <c r="F39" s="263">
        <v>67.8</v>
      </c>
      <c r="G39" s="10">
        <f t="shared" si="0"/>
        <v>3729</v>
      </c>
      <c r="H39" s="223"/>
      <c r="I39" s="224"/>
    </row>
    <row r="40" spans="1:9" x14ac:dyDescent="0.25">
      <c r="A40" s="17" t="s">
        <v>18</v>
      </c>
      <c r="B40" s="32" t="s">
        <v>75</v>
      </c>
      <c r="C40" s="40" t="s">
        <v>80</v>
      </c>
      <c r="D40" s="30" t="s">
        <v>36</v>
      </c>
      <c r="E40" s="90">
        <v>49</v>
      </c>
      <c r="F40" s="263">
        <v>93.08</v>
      </c>
      <c r="G40" s="10">
        <f t="shared" si="0"/>
        <v>4560.92</v>
      </c>
      <c r="H40" s="228"/>
      <c r="I40" s="229"/>
    </row>
    <row r="41" spans="1:9" ht="16.8" x14ac:dyDescent="0.25">
      <c r="A41" s="17" t="s">
        <v>18</v>
      </c>
      <c r="B41" s="32" t="s">
        <v>77</v>
      </c>
      <c r="C41" s="41" t="s">
        <v>82</v>
      </c>
      <c r="D41" s="34" t="s">
        <v>35</v>
      </c>
      <c r="E41" s="90">
        <v>39.620000000000005</v>
      </c>
      <c r="F41" s="263">
        <v>355.18</v>
      </c>
      <c r="G41" s="10">
        <f t="shared" si="0"/>
        <v>14072.23</v>
      </c>
      <c r="H41" s="228"/>
      <c r="I41" s="229"/>
    </row>
    <row r="42" spans="1:9" x14ac:dyDescent="0.25">
      <c r="A42" s="17" t="s">
        <v>18</v>
      </c>
      <c r="B42" s="32" t="s">
        <v>79</v>
      </c>
      <c r="C42" s="33" t="s">
        <v>84</v>
      </c>
      <c r="D42" s="30" t="s">
        <v>36</v>
      </c>
      <c r="E42" s="90">
        <v>32760</v>
      </c>
      <c r="F42" s="263">
        <v>10.029999999999999</v>
      </c>
      <c r="G42" s="10">
        <f t="shared" si="0"/>
        <v>328582.8</v>
      </c>
      <c r="H42" s="223"/>
      <c r="I42" s="224"/>
    </row>
    <row r="43" spans="1:9" x14ac:dyDescent="0.25">
      <c r="A43" s="17" t="s">
        <v>18</v>
      </c>
      <c r="B43" s="32" t="s">
        <v>81</v>
      </c>
      <c r="C43" s="42" t="s">
        <v>86</v>
      </c>
      <c r="D43" s="30" t="s">
        <v>36</v>
      </c>
      <c r="E43" s="182">
        <v>4900</v>
      </c>
      <c r="F43" s="263">
        <v>1.1399999999999999</v>
      </c>
      <c r="G43" s="10">
        <f t="shared" si="0"/>
        <v>5586</v>
      </c>
      <c r="H43" s="223"/>
      <c r="I43" s="224"/>
    </row>
    <row r="44" spans="1:9" ht="27.6" x14ac:dyDescent="0.25">
      <c r="A44" s="17" t="s">
        <v>18</v>
      </c>
      <c r="B44" s="32" t="s">
        <v>83</v>
      </c>
      <c r="C44" s="42" t="s">
        <v>278</v>
      </c>
      <c r="D44" s="30" t="s">
        <v>36</v>
      </c>
      <c r="E44" s="182">
        <v>4900</v>
      </c>
      <c r="F44" s="263">
        <v>2.2999999999999998</v>
      </c>
      <c r="G44" s="10">
        <f t="shared" si="0"/>
        <v>11270</v>
      </c>
      <c r="H44" s="223"/>
      <c r="I44" s="224"/>
    </row>
    <row r="45" spans="1:9" ht="17.399999999999999" thickBot="1" x14ac:dyDescent="0.3">
      <c r="A45" s="17" t="s">
        <v>18</v>
      </c>
      <c r="B45" s="32" t="s">
        <v>85</v>
      </c>
      <c r="C45" s="33" t="s">
        <v>25</v>
      </c>
      <c r="D45" s="34" t="s">
        <v>35</v>
      </c>
      <c r="E45" s="182">
        <v>1600</v>
      </c>
      <c r="F45" s="263">
        <v>0.11</v>
      </c>
      <c r="G45" s="10">
        <f t="shared" si="0"/>
        <v>176</v>
      </c>
      <c r="H45" s="223"/>
      <c r="I45" s="224"/>
    </row>
    <row r="46" spans="1:9" ht="28.2" thickBot="1" x14ac:dyDescent="0.3">
      <c r="A46" s="35" t="s">
        <v>18</v>
      </c>
      <c r="B46" s="36" t="s">
        <v>87</v>
      </c>
      <c r="C46" s="94" t="s">
        <v>88</v>
      </c>
      <c r="D46" s="47" t="s">
        <v>35</v>
      </c>
      <c r="E46" s="183">
        <v>1600</v>
      </c>
      <c r="F46" s="265">
        <v>17.39</v>
      </c>
      <c r="G46" s="38">
        <f t="shared" si="0"/>
        <v>27824</v>
      </c>
      <c r="H46" s="219" t="s">
        <v>89</v>
      </c>
      <c r="I46" s="218">
        <f>ROUND(SUM(G24:G46),2)</f>
        <v>618282.91</v>
      </c>
    </row>
    <row r="47" spans="1:9" x14ac:dyDescent="0.25">
      <c r="A47" s="16" t="s">
        <v>291</v>
      </c>
      <c r="B47" s="48" t="s">
        <v>321</v>
      </c>
      <c r="C47" s="49" t="s">
        <v>92</v>
      </c>
      <c r="D47" s="50" t="s">
        <v>38</v>
      </c>
      <c r="E47" s="89">
        <v>22</v>
      </c>
      <c r="F47" s="116">
        <v>139.4</v>
      </c>
      <c r="G47" s="9">
        <f t="shared" si="0"/>
        <v>3066.8</v>
      </c>
      <c r="H47" s="223"/>
      <c r="I47" s="224"/>
    </row>
    <row r="48" spans="1:9" ht="27.6" x14ac:dyDescent="0.25">
      <c r="A48" s="17" t="s">
        <v>291</v>
      </c>
      <c r="B48" s="51" t="s">
        <v>322</v>
      </c>
      <c r="C48" s="45" t="s">
        <v>94</v>
      </c>
      <c r="D48" s="52" t="s">
        <v>41</v>
      </c>
      <c r="E48" s="90">
        <v>130</v>
      </c>
      <c r="F48" s="117">
        <v>33.770000000000003</v>
      </c>
      <c r="G48" s="10">
        <f t="shared" si="0"/>
        <v>4390.1000000000004</v>
      </c>
      <c r="H48" s="223"/>
      <c r="I48" s="224"/>
    </row>
    <row r="49" spans="1:9" ht="16.8" x14ac:dyDescent="0.25">
      <c r="A49" s="17" t="s">
        <v>291</v>
      </c>
      <c r="B49" s="51" t="s">
        <v>323</v>
      </c>
      <c r="C49" s="45" t="s">
        <v>96</v>
      </c>
      <c r="D49" s="53" t="s">
        <v>35</v>
      </c>
      <c r="E49" s="90">
        <v>650</v>
      </c>
      <c r="F49" s="117">
        <v>3.29</v>
      </c>
      <c r="G49" s="10">
        <f t="shared" si="0"/>
        <v>2138.5</v>
      </c>
      <c r="H49" s="223"/>
      <c r="I49" s="224"/>
    </row>
    <row r="50" spans="1:9" ht="16.8" x14ac:dyDescent="0.25">
      <c r="A50" s="17" t="s">
        <v>291</v>
      </c>
      <c r="B50" s="51" t="s">
        <v>324</v>
      </c>
      <c r="C50" s="45" t="s">
        <v>98</v>
      </c>
      <c r="D50" s="53" t="s">
        <v>35</v>
      </c>
      <c r="E50" s="90">
        <v>316.68</v>
      </c>
      <c r="F50" s="117">
        <v>3.75</v>
      </c>
      <c r="G50" s="10">
        <f t="shared" si="0"/>
        <v>1187.55</v>
      </c>
      <c r="H50" s="223"/>
      <c r="I50" s="224"/>
    </row>
    <row r="51" spans="1:9" ht="27.6" x14ac:dyDescent="0.25">
      <c r="A51" s="17" t="s">
        <v>291</v>
      </c>
      <c r="B51" s="51" t="s">
        <v>325</v>
      </c>
      <c r="C51" s="45" t="s">
        <v>100</v>
      </c>
      <c r="D51" s="52" t="s">
        <v>38</v>
      </c>
      <c r="E51" s="90">
        <v>22</v>
      </c>
      <c r="F51" s="117">
        <v>209.18</v>
      </c>
      <c r="G51" s="10">
        <f t="shared" si="0"/>
        <v>4601.96</v>
      </c>
      <c r="H51" s="223"/>
      <c r="I51" s="224"/>
    </row>
    <row r="52" spans="1:9" ht="27.6" x14ac:dyDescent="0.25">
      <c r="A52" s="17" t="s">
        <v>291</v>
      </c>
      <c r="B52" s="51" t="s">
        <v>326</v>
      </c>
      <c r="C52" s="45" t="s">
        <v>102</v>
      </c>
      <c r="D52" s="53" t="s">
        <v>35</v>
      </c>
      <c r="E52" s="90">
        <v>550</v>
      </c>
      <c r="F52" s="117">
        <v>4.24</v>
      </c>
      <c r="G52" s="10">
        <f t="shared" si="0"/>
        <v>2332</v>
      </c>
      <c r="H52" s="223"/>
      <c r="I52" s="224"/>
    </row>
    <row r="53" spans="1:9" ht="16.8" x14ac:dyDescent="0.25">
      <c r="A53" s="17" t="s">
        <v>291</v>
      </c>
      <c r="B53" s="51" t="s">
        <v>327</v>
      </c>
      <c r="C53" s="45" t="s">
        <v>104</v>
      </c>
      <c r="D53" s="53" t="s">
        <v>35</v>
      </c>
      <c r="E53" s="90">
        <v>32.5</v>
      </c>
      <c r="F53" s="117">
        <v>20.399999999999999</v>
      </c>
      <c r="G53" s="10">
        <f t="shared" si="0"/>
        <v>663</v>
      </c>
      <c r="H53" s="223"/>
      <c r="I53" s="224"/>
    </row>
    <row r="54" spans="1:9" ht="16.8" x14ac:dyDescent="0.25">
      <c r="A54" s="17" t="s">
        <v>291</v>
      </c>
      <c r="B54" s="51" t="s">
        <v>328</v>
      </c>
      <c r="C54" s="45" t="s">
        <v>106</v>
      </c>
      <c r="D54" s="53" t="s">
        <v>35</v>
      </c>
      <c r="E54" s="90">
        <v>260</v>
      </c>
      <c r="F54" s="117">
        <v>20.399999999999999</v>
      </c>
      <c r="G54" s="10">
        <f t="shared" si="0"/>
        <v>5304</v>
      </c>
      <c r="H54" s="223"/>
      <c r="I54" s="224"/>
    </row>
    <row r="55" spans="1:9" ht="16.8" x14ac:dyDescent="0.25">
      <c r="A55" s="17" t="s">
        <v>291</v>
      </c>
      <c r="B55" s="51" t="s">
        <v>329</v>
      </c>
      <c r="C55" s="33" t="s">
        <v>25</v>
      </c>
      <c r="D55" s="53" t="s">
        <v>35</v>
      </c>
      <c r="E55" s="90">
        <v>333.32</v>
      </c>
      <c r="F55" s="117">
        <v>0.11</v>
      </c>
      <c r="G55" s="10">
        <f t="shared" si="0"/>
        <v>36.67</v>
      </c>
      <c r="H55" s="223"/>
      <c r="I55" s="224"/>
    </row>
    <row r="56" spans="1:9" x14ac:dyDescent="0.25">
      <c r="A56" s="17" t="s">
        <v>291</v>
      </c>
      <c r="B56" s="51" t="s">
        <v>330</v>
      </c>
      <c r="C56" s="45" t="s">
        <v>109</v>
      </c>
      <c r="D56" s="52" t="s">
        <v>41</v>
      </c>
      <c r="E56" s="90">
        <v>130</v>
      </c>
      <c r="F56" s="117">
        <v>4.42</v>
      </c>
      <c r="G56" s="10">
        <f t="shared" si="0"/>
        <v>574.6</v>
      </c>
      <c r="H56" s="223"/>
      <c r="I56" s="224"/>
    </row>
    <row r="57" spans="1:9" x14ac:dyDescent="0.25">
      <c r="A57" s="17" t="s">
        <v>291</v>
      </c>
      <c r="B57" s="51" t="s">
        <v>331</v>
      </c>
      <c r="C57" s="45" t="s">
        <v>111</v>
      </c>
      <c r="D57" s="52" t="s">
        <v>41</v>
      </c>
      <c r="E57" s="90">
        <v>130</v>
      </c>
      <c r="F57" s="117">
        <v>4.42</v>
      </c>
      <c r="G57" s="10">
        <f t="shared" si="0"/>
        <v>574.6</v>
      </c>
      <c r="H57" s="223"/>
      <c r="I57" s="224"/>
    </row>
    <row r="58" spans="1:9" ht="27.6" x14ac:dyDescent="0.25">
      <c r="A58" s="17" t="s">
        <v>291</v>
      </c>
      <c r="B58" s="51" t="s">
        <v>332</v>
      </c>
      <c r="C58" s="45" t="s">
        <v>113</v>
      </c>
      <c r="D58" s="52" t="s">
        <v>41</v>
      </c>
      <c r="E58" s="90">
        <v>132</v>
      </c>
      <c r="F58" s="117">
        <v>63.94</v>
      </c>
      <c r="G58" s="10">
        <f t="shared" si="0"/>
        <v>8440.08</v>
      </c>
      <c r="H58" s="223"/>
      <c r="I58" s="224"/>
    </row>
    <row r="59" spans="1:9" x14ac:dyDescent="0.25">
      <c r="A59" s="17" t="s">
        <v>291</v>
      </c>
      <c r="B59" s="51" t="s">
        <v>342</v>
      </c>
      <c r="C59" s="95" t="s">
        <v>279</v>
      </c>
      <c r="D59" s="28" t="s">
        <v>41</v>
      </c>
      <c r="E59" s="182">
        <v>29</v>
      </c>
      <c r="F59" s="117">
        <v>56.59</v>
      </c>
      <c r="G59" s="10">
        <f t="shared" ref="G59:G171" si="2">ROUND((E59*F59),2)</f>
        <v>1641.11</v>
      </c>
      <c r="H59" s="223"/>
      <c r="I59" s="224"/>
    </row>
    <row r="60" spans="1:9" x14ac:dyDescent="0.25">
      <c r="A60" s="17" t="s">
        <v>291</v>
      </c>
      <c r="B60" s="51" t="s">
        <v>343</v>
      </c>
      <c r="C60" s="95" t="s">
        <v>282</v>
      </c>
      <c r="D60" s="28" t="s">
        <v>41</v>
      </c>
      <c r="E60" s="182">
        <v>72</v>
      </c>
      <c r="F60" s="117">
        <v>84.89</v>
      </c>
      <c r="G60" s="10">
        <f t="shared" si="2"/>
        <v>6112.08</v>
      </c>
      <c r="H60" s="223"/>
      <c r="I60" s="224"/>
    </row>
    <row r="61" spans="1:9" x14ac:dyDescent="0.25">
      <c r="A61" s="17" t="s">
        <v>291</v>
      </c>
      <c r="B61" s="51" t="s">
        <v>344</v>
      </c>
      <c r="C61" s="95" t="s">
        <v>283</v>
      </c>
      <c r="D61" s="28" t="s">
        <v>41</v>
      </c>
      <c r="E61" s="182">
        <v>16.5</v>
      </c>
      <c r="F61" s="117">
        <v>56.59</v>
      </c>
      <c r="G61" s="10">
        <f t="shared" si="2"/>
        <v>933.74</v>
      </c>
      <c r="H61" s="223"/>
      <c r="I61" s="224"/>
    </row>
    <row r="62" spans="1:9" ht="16.8" x14ac:dyDescent="0.25">
      <c r="A62" s="17" t="s">
        <v>291</v>
      </c>
      <c r="B62" s="51" t="s">
        <v>345</v>
      </c>
      <c r="C62" s="45" t="s">
        <v>118</v>
      </c>
      <c r="D62" s="53" t="s">
        <v>35</v>
      </c>
      <c r="E62" s="90">
        <v>20.200000000000003</v>
      </c>
      <c r="F62" s="117">
        <v>20.399999999999999</v>
      </c>
      <c r="G62" s="10">
        <f t="shared" si="2"/>
        <v>412.08</v>
      </c>
      <c r="H62" s="223"/>
      <c r="I62" s="224"/>
    </row>
    <row r="63" spans="1:9" x14ac:dyDescent="0.25">
      <c r="A63" s="17" t="s">
        <v>291</v>
      </c>
      <c r="B63" s="51" t="s">
        <v>346</v>
      </c>
      <c r="C63" s="45" t="s">
        <v>120</v>
      </c>
      <c r="D63" s="28" t="s">
        <v>38</v>
      </c>
      <c r="E63" s="90">
        <v>4</v>
      </c>
      <c r="F63" s="117">
        <v>56.25</v>
      </c>
      <c r="G63" s="10">
        <f t="shared" si="2"/>
        <v>225</v>
      </c>
      <c r="H63" s="223"/>
      <c r="I63" s="224"/>
    </row>
    <row r="64" spans="1:9" x14ac:dyDescent="0.25">
      <c r="A64" s="17" t="s">
        <v>291</v>
      </c>
      <c r="B64" s="51" t="s">
        <v>347</v>
      </c>
      <c r="C64" s="45" t="s">
        <v>122</v>
      </c>
      <c r="D64" s="28" t="s">
        <v>38</v>
      </c>
      <c r="E64" s="90">
        <v>6</v>
      </c>
      <c r="F64" s="117">
        <v>107.83</v>
      </c>
      <c r="G64" s="10">
        <f t="shared" si="2"/>
        <v>646.98</v>
      </c>
      <c r="H64" s="223"/>
      <c r="I64" s="224"/>
    </row>
    <row r="65" spans="1:9" ht="14.4" thickBot="1" x14ac:dyDescent="0.3">
      <c r="A65" s="17" t="s">
        <v>291</v>
      </c>
      <c r="B65" s="51" t="s">
        <v>348</v>
      </c>
      <c r="C65" s="45" t="s">
        <v>124</v>
      </c>
      <c r="D65" s="28" t="s">
        <v>36</v>
      </c>
      <c r="E65" s="90">
        <v>940</v>
      </c>
      <c r="F65" s="117">
        <v>1.1399999999999999</v>
      </c>
      <c r="G65" s="10">
        <f t="shared" si="2"/>
        <v>1071.5999999999999</v>
      </c>
      <c r="H65" s="223"/>
      <c r="I65" s="224"/>
    </row>
    <row r="66" spans="1:9" ht="28.2" thickBot="1" x14ac:dyDescent="0.3">
      <c r="A66" s="54" t="s">
        <v>291</v>
      </c>
      <c r="B66" s="55" t="s">
        <v>350</v>
      </c>
      <c r="C66" s="56" t="s">
        <v>126</v>
      </c>
      <c r="D66" s="57" t="s">
        <v>35</v>
      </c>
      <c r="E66" s="184">
        <v>317.25</v>
      </c>
      <c r="F66" s="118">
        <v>16.329999999999998</v>
      </c>
      <c r="G66" s="58">
        <f t="shared" si="2"/>
        <v>5180.6899999999996</v>
      </c>
      <c r="H66" s="220" t="s">
        <v>90</v>
      </c>
      <c r="I66" s="218">
        <f>ROUND(SUM(G47:G66),2)</f>
        <v>49533.14</v>
      </c>
    </row>
    <row r="67" spans="1:9" ht="27.6" x14ac:dyDescent="0.25">
      <c r="A67" s="16" t="s">
        <v>293</v>
      </c>
      <c r="B67" s="31" t="s">
        <v>295</v>
      </c>
      <c r="C67" s="59" t="s">
        <v>129</v>
      </c>
      <c r="D67" s="25" t="s">
        <v>35</v>
      </c>
      <c r="E67" s="89">
        <v>1019.33</v>
      </c>
      <c r="F67" s="116">
        <v>19.78</v>
      </c>
      <c r="G67" s="9">
        <f t="shared" si="2"/>
        <v>20162.349999999999</v>
      </c>
      <c r="H67" s="369" t="s">
        <v>130</v>
      </c>
      <c r="I67" s="224"/>
    </row>
    <row r="68" spans="1:9" ht="27.6" x14ac:dyDescent="0.25">
      <c r="A68" s="17" t="s">
        <v>293</v>
      </c>
      <c r="B68" s="32" t="s">
        <v>91</v>
      </c>
      <c r="C68" s="60" t="s">
        <v>132</v>
      </c>
      <c r="D68" s="30" t="s">
        <v>36</v>
      </c>
      <c r="E68" s="185">
        <v>784.1</v>
      </c>
      <c r="F68" s="119">
        <v>15.79</v>
      </c>
      <c r="G68" s="10">
        <f t="shared" si="2"/>
        <v>12380.94</v>
      </c>
      <c r="H68" s="368"/>
      <c r="I68" s="224"/>
    </row>
    <row r="69" spans="1:9" ht="27.6" x14ac:dyDescent="0.25">
      <c r="A69" s="17" t="s">
        <v>293</v>
      </c>
      <c r="B69" s="32" t="s">
        <v>93</v>
      </c>
      <c r="C69" s="60" t="s">
        <v>134</v>
      </c>
      <c r="D69" s="30" t="s">
        <v>36</v>
      </c>
      <c r="E69" s="186">
        <v>597</v>
      </c>
      <c r="F69" s="119">
        <v>17.010000000000002</v>
      </c>
      <c r="G69" s="10">
        <f t="shared" si="2"/>
        <v>10154.969999999999</v>
      </c>
      <c r="H69" s="368"/>
      <c r="I69" s="224"/>
    </row>
    <row r="70" spans="1:9" ht="27.6" x14ac:dyDescent="0.25">
      <c r="A70" s="17" t="s">
        <v>293</v>
      </c>
      <c r="B70" s="32" t="s">
        <v>95</v>
      </c>
      <c r="C70" s="60" t="s">
        <v>136</v>
      </c>
      <c r="D70" s="30" t="s">
        <v>36</v>
      </c>
      <c r="E70" s="186">
        <v>20</v>
      </c>
      <c r="F70" s="119">
        <v>6.19</v>
      </c>
      <c r="G70" s="10">
        <f t="shared" si="2"/>
        <v>123.8</v>
      </c>
      <c r="H70" s="368"/>
      <c r="I70" s="224"/>
    </row>
    <row r="71" spans="1:9" ht="27.6" x14ac:dyDescent="0.25">
      <c r="A71" s="17" t="s">
        <v>293</v>
      </c>
      <c r="B71" s="32" t="s">
        <v>97</v>
      </c>
      <c r="C71" s="46" t="s">
        <v>138</v>
      </c>
      <c r="D71" s="30" t="s">
        <v>36</v>
      </c>
      <c r="E71" s="186">
        <v>14</v>
      </c>
      <c r="F71" s="119">
        <v>41.41</v>
      </c>
      <c r="G71" s="10">
        <f t="shared" si="2"/>
        <v>579.74</v>
      </c>
      <c r="H71" s="368"/>
      <c r="I71" s="224"/>
    </row>
    <row r="72" spans="1:9" ht="28.2" thickBot="1" x14ac:dyDescent="0.3">
      <c r="A72" s="17" t="s">
        <v>293</v>
      </c>
      <c r="B72" s="32" t="s">
        <v>99</v>
      </c>
      <c r="C72" s="56" t="s">
        <v>140</v>
      </c>
      <c r="D72" s="30" t="s">
        <v>36</v>
      </c>
      <c r="E72" s="186">
        <v>6</v>
      </c>
      <c r="F72" s="119">
        <v>41.41</v>
      </c>
      <c r="G72" s="10">
        <f t="shared" si="2"/>
        <v>248.46</v>
      </c>
      <c r="H72" s="368"/>
      <c r="I72" s="224"/>
    </row>
    <row r="73" spans="1:9" ht="27.6" x14ac:dyDescent="0.25">
      <c r="A73" s="17" t="s">
        <v>293</v>
      </c>
      <c r="B73" s="32" t="s">
        <v>296</v>
      </c>
      <c r="C73" s="60" t="s">
        <v>142</v>
      </c>
      <c r="D73" s="34" t="s">
        <v>35</v>
      </c>
      <c r="E73" s="185">
        <v>362.59999999999997</v>
      </c>
      <c r="F73" s="119">
        <v>19.809999999999999</v>
      </c>
      <c r="G73" s="10">
        <f t="shared" si="2"/>
        <v>7183.11</v>
      </c>
      <c r="H73" s="368"/>
      <c r="I73" s="224"/>
    </row>
    <row r="74" spans="1:9" ht="27.6" x14ac:dyDescent="0.25">
      <c r="A74" s="17" t="s">
        <v>293</v>
      </c>
      <c r="B74" s="32" t="s">
        <v>101</v>
      </c>
      <c r="C74" s="60" t="s">
        <v>144</v>
      </c>
      <c r="D74" s="30" t="s">
        <v>36</v>
      </c>
      <c r="E74" s="185">
        <v>370</v>
      </c>
      <c r="F74" s="119">
        <v>13.61</v>
      </c>
      <c r="G74" s="10">
        <f t="shared" si="2"/>
        <v>5035.7</v>
      </c>
      <c r="H74" s="368"/>
      <c r="I74" s="224"/>
    </row>
    <row r="75" spans="1:9" ht="27.6" x14ac:dyDescent="0.25">
      <c r="A75" s="17" t="s">
        <v>293</v>
      </c>
      <c r="B75" s="32" t="s">
        <v>103</v>
      </c>
      <c r="C75" s="60" t="s">
        <v>136</v>
      </c>
      <c r="D75" s="30" t="s">
        <v>36</v>
      </c>
      <c r="E75" s="185">
        <v>370</v>
      </c>
      <c r="F75" s="119">
        <v>6.19</v>
      </c>
      <c r="G75" s="10">
        <f t="shared" si="2"/>
        <v>2290.3000000000002</v>
      </c>
      <c r="H75" s="368"/>
      <c r="I75" s="224"/>
    </row>
    <row r="76" spans="1:9" ht="28.2" thickBot="1" x14ac:dyDescent="0.3">
      <c r="A76" s="17" t="s">
        <v>293</v>
      </c>
      <c r="B76" s="32" t="s">
        <v>105</v>
      </c>
      <c r="C76" s="56" t="s">
        <v>147</v>
      </c>
      <c r="D76" s="30" t="s">
        <v>36</v>
      </c>
      <c r="E76" s="186">
        <v>370</v>
      </c>
      <c r="F76" s="119">
        <v>34.86</v>
      </c>
      <c r="G76" s="10">
        <f t="shared" si="2"/>
        <v>12898.2</v>
      </c>
      <c r="H76" s="368"/>
      <c r="I76" s="224"/>
    </row>
    <row r="77" spans="1:9" ht="27.6" x14ac:dyDescent="0.25">
      <c r="A77" s="17" t="s">
        <v>293</v>
      </c>
      <c r="B77" s="32" t="s">
        <v>107</v>
      </c>
      <c r="C77" s="61" t="s">
        <v>149</v>
      </c>
      <c r="D77" s="34" t="s">
        <v>35</v>
      </c>
      <c r="E77" s="185">
        <v>253.75</v>
      </c>
      <c r="F77" s="119">
        <v>19.78</v>
      </c>
      <c r="G77" s="10">
        <f t="shared" si="2"/>
        <v>5019.18</v>
      </c>
      <c r="H77" s="368"/>
      <c r="I77" s="224"/>
    </row>
    <row r="78" spans="1:9" ht="27.6" x14ac:dyDescent="0.25">
      <c r="A78" s="17" t="s">
        <v>293</v>
      </c>
      <c r="B78" s="32" t="s">
        <v>108</v>
      </c>
      <c r="C78" s="60" t="s">
        <v>144</v>
      </c>
      <c r="D78" s="30" t="s">
        <v>36</v>
      </c>
      <c r="E78" s="186">
        <v>145</v>
      </c>
      <c r="F78" s="119">
        <v>13.61</v>
      </c>
      <c r="G78" s="10">
        <f t="shared" si="2"/>
        <v>1973.45</v>
      </c>
      <c r="H78" s="368"/>
      <c r="I78" s="224"/>
    </row>
    <row r="79" spans="1:9" ht="27.6" x14ac:dyDescent="0.25">
      <c r="A79" s="17" t="s">
        <v>293</v>
      </c>
      <c r="B79" s="32" t="s">
        <v>110</v>
      </c>
      <c r="C79" s="60" t="s">
        <v>136</v>
      </c>
      <c r="D79" s="30" t="s">
        <v>36</v>
      </c>
      <c r="E79" s="186">
        <v>145</v>
      </c>
      <c r="F79" s="119">
        <v>6.19</v>
      </c>
      <c r="G79" s="10">
        <f t="shared" si="2"/>
        <v>897.55</v>
      </c>
      <c r="H79" s="368"/>
      <c r="I79" s="224"/>
    </row>
    <row r="80" spans="1:9" ht="27.6" x14ac:dyDescent="0.25">
      <c r="A80" s="17" t="s">
        <v>293</v>
      </c>
      <c r="B80" s="32" t="s">
        <v>112</v>
      </c>
      <c r="C80" s="60" t="s">
        <v>153</v>
      </c>
      <c r="D80" s="30" t="s">
        <v>36</v>
      </c>
      <c r="E80" s="186">
        <v>120</v>
      </c>
      <c r="F80" s="119">
        <v>32.85</v>
      </c>
      <c r="G80" s="10">
        <f t="shared" si="2"/>
        <v>3942</v>
      </c>
      <c r="H80" s="368"/>
      <c r="I80" s="224"/>
    </row>
    <row r="81" spans="1:9" ht="27.6" x14ac:dyDescent="0.25">
      <c r="A81" s="17" t="s">
        <v>293</v>
      </c>
      <c r="B81" s="32" t="s">
        <v>297</v>
      </c>
      <c r="C81" s="60" t="s">
        <v>138</v>
      </c>
      <c r="D81" s="30" t="s">
        <v>36</v>
      </c>
      <c r="E81" s="186">
        <v>20</v>
      </c>
      <c r="F81" s="119">
        <v>41.41</v>
      </c>
      <c r="G81" s="10">
        <f t="shared" si="2"/>
        <v>828.2</v>
      </c>
      <c r="H81" s="368"/>
      <c r="I81" s="224"/>
    </row>
    <row r="82" spans="1:9" ht="28.2" thickBot="1" x14ac:dyDescent="0.3">
      <c r="A82" s="17" t="s">
        <v>293</v>
      </c>
      <c r="B82" s="32" t="s">
        <v>298</v>
      </c>
      <c r="C82" s="56" t="s">
        <v>140</v>
      </c>
      <c r="D82" s="30" t="s">
        <v>36</v>
      </c>
      <c r="E82" s="186">
        <v>5</v>
      </c>
      <c r="F82" s="119">
        <v>41.41</v>
      </c>
      <c r="G82" s="10">
        <f t="shared" si="2"/>
        <v>207.05</v>
      </c>
      <c r="H82" s="368"/>
      <c r="I82" s="224"/>
    </row>
    <row r="83" spans="1:9" ht="27.6" x14ac:dyDescent="0.25">
      <c r="A83" s="17" t="s">
        <v>294</v>
      </c>
      <c r="B83" s="32" t="s">
        <v>299</v>
      </c>
      <c r="C83" s="61" t="s">
        <v>156</v>
      </c>
      <c r="D83" s="34" t="s">
        <v>35</v>
      </c>
      <c r="E83" s="185">
        <v>18417.199999999997</v>
      </c>
      <c r="F83" s="119">
        <v>16.32</v>
      </c>
      <c r="G83" s="10">
        <f t="shared" si="2"/>
        <v>300568.7</v>
      </c>
      <c r="H83" s="368"/>
      <c r="I83" s="224"/>
    </row>
    <row r="84" spans="1:9" ht="27.6" x14ac:dyDescent="0.25">
      <c r="A84" s="17" t="s">
        <v>294</v>
      </c>
      <c r="B84" s="32" t="s">
        <v>114</v>
      </c>
      <c r="C84" s="60" t="s">
        <v>132</v>
      </c>
      <c r="D84" s="30" t="s">
        <v>36</v>
      </c>
      <c r="E84" s="185">
        <v>24748.5</v>
      </c>
      <c r="F84" s="119">
        <v>10.35</v>
      </c>
      <c r="G84" s="10">
        <f t="shared" si="2"/>
        <v>256146.98</v>
      </c>
      <c r="H84" s="368"/>
      <c r="I84" s="224"/>
    </row>
    <row r="85" spans="1:9" ht="27.6" x14ac:dyDescent="0.25">
      <c r="A85" s="17" t="s">
        <v>294</v>
      </c>
      <c r="B85" s="32" t="s">
        <v>115</v>
      </c>
      <c r="C85" s="60" t="s">
        <v>157</v>
      </c>
      <c r="D85" s="30" t="s">
        <v>36</v>
      </c>
      <c r="E85" s="185">
        <v>22786.92</v>
      </c>
      <c r="F85" s="119">
        <v>15.43</v>
      </c>
      <c r="G85" s="10">
        <f t="shared" si="2"/>
        <v>351602.18</v>
      </c>
      <c r="H85" s="368"/>
      <c r="I85" s="224"/>
    </row>
    <row r="86" spans="1:9" ht="27.6" x14ac:dyDescent="0.25">
      <c r="A86" s="17" t="s">
        <v>294</v>
      </c>
      <c r="B86" s="32" t="s">
        <v>116</v>
      </c>
      <c r="C86" s="336" t="s">
        <v>286</v>
      </c>
      <c r="D86" s="62" t="s">
        <v>36</v>
      </c>
      <c r="E86" s="185">
        <v>22688.85</v>
      </c>
      <c r="F86" s="119">
        <v>0.27</v>
      </c>
      <c r="G86" s="10">
        <f t="shared" si="2"/>
        <v>6125.99</v>
      </c>
      <c r="H86" s="368"/>
      <c r="I86" s="224"/>
    </row>
    <row r="87" spans="1:9" ht="27.6" x14ac:dyDescent="0.25">
      <c r="A87" s="17" t="s">
        <v>294</v>
      </c>
      <c r="B87" s="32" t="s">
        <v>117</v>
      </c>
      <c r="C87" s="60" t="s">
        <v>158</v>
      </c>
      <c r="D87" s="30" t="s">
        <v>36</v>
      </c>
      <c r="E87" s="185">
        <v>22623.46</v>
      </c>
      <c r="F87" s="119">
        <v>14.85</v>
      </c>
      <c r="G87" s="10">
        <f t="shared" si="2"/>
        <v>335958.38</v>
      </c>
      <c r="H87" s="368"/>
      <c r="I87" s="224"/>
    </row>
    <row r="88" spans="1:9" ht="27.6" x14ac:dyDescent="0.25">
      <c r="A88" s="17" t="s">
        <v>294</v>
      </c>
      <c r="B88" s="32" t="s">
        <v>119</v>
      </c>
      <c r="C88" s="336" t="s">
        <v>660</v>
      </c>
      <c r="D88" s="30" t="s">
        <v>36</v>
      </c>
      <c r="E88" s="185">
        <v>22558.07</v>
      </c>
      <c r="F88" s="119">
        <v>0.21</v>
      </c>
      <c r="G88" s="10">
        <f t="shared" si="2"/>
        <v>4737.1899999999996</v>
      </c>
      <c r="H88" s="368"/>
      <c r="I88" s="224"/>
    </row>
    <row r="89" spans="1:9" ht="27.6" x14ac:dyDescent="0.25">
      <c r="A89" s="17" t="s">
        <v>294</v>
      </c>
      <c r="B89" s="32" t="s">
        <v>121</v>
      </c>
      <c r="C89" s="60" t="s">
        <v>159</v>
      </c>
      <c r="D89" s="30" t="s">
        <v>36</v>
      </c>
      <c r="E89" s="185">
        <v>22525.38</v>
      </c>
      <c r="F89" s="119">
        <v>10.09</v>
      </c>
      <c r="G89" s="10">
        <f t="shared" si="2"/>
        <v>227281.08</v>
      </c>
      <c r="H89" s="368"/>
      <c r="I89" s="224"/>
    </row>
    <row r="90" spans="1:9" ht="28.2" thickBot="1" x14ac:dyDescent="0.3">
      <c r="A90" s="17" t="s">
        <v>294</v>
      </c>
      <c r="B90" s="32" t="s">
        <v>123</v>
      </c>
      <c r="C90" s="56" t="s">
        <v>160</v>
      </c>
      <c r="D90" s="30" t="s">
        <v>36</v>
      </c>
      <c r="E90" s="186">
        <v>22460</v>
      </c>
      <c r="F90" s="119">
        <v>0.23</v>
      </c>
      <c r="G90" s="10">
        <f t="shared" si="2"/>
        <v>5165.8</v>
      </c>
      <c r="H90" s="368"/>
      <c r="I90" s="224"/>
    </row>
    <row r="91" spans="1:9" ht="28.2" thickBot="1" x14ac:dyDescent="0.3">
      <c r="A91" s="63" t="s">
        <v>294</v>
      </c>
      <c r="B91" s="64" t="s">
        <v>125</v>
      </c>
      <c r="C91" s="65" t="s">
        <v>161</v>
      </c>
      <c r="D91" s="66" t="s">
        <v>35</v>
      </c>
      <c r="E91" s="184">
        <v>5120</v>
      </c>
      <c r="F91" s="120">
        <v>15.75</v>
      </c>
      <c r="G91" s="58">
        <f t="shared" si="2"/>
        <v>80640</v>
      </c>
      <c r="H91" s="368"/>
      <c r="I91" s="224"/>
    </row>
    <row r="92" spans="1:9" ht="27.6" x14ac:dyDescent="0.25">
      <c r="A92" s="16" t="s">
        <v>300</v>
      </c>
      <c r="B92" s="31" t="s">
        <v>295</v>
      </c>
      <c r="C92" s="59" t="s">
        <v>163</v>
      </c>
      <c r="D92" s="25" t="s">
        <v>35</v>
      </c>
      <c r="E92" s="89">
        <v>1019.33</v>
      </c>
      <c r="F92" s="116">
        <v>0</v>
      </c>
      <c r="G92" s="9">
        <f t="shared" si="2"/>
        <v>0</v>
      </c>
      <c r="H92" s="368"/>
      <c r="I92" s="224"/>
    </row>
    <row r="93" spans="1:9" ht="27.6" x14ac:dyDescent="0.25">
      <c r="A93" s="17" t="s">
        <v>300</v>
      </c>
      <c r="B93" s="32" t="s">
        <v>91</v>
      </c>
      <c r="C93" s="60" t="s">
        <v>132</v>
      </c>
      <c r="D93" s="30" t="s">
        <v>36</v>
      </c>
      <c r="E93" s="185">
        <v>784.1</v>
      </c>
      <c r="F93" s="119">
        <v>0</v>
      </c>
      <c r="G93" s="10">
        <f t="shared" si="2"/>
        <v>0</v>
      </c>
      <c r="H93" s="368"/>
      <c r="I93" s="224"/>
    </row>
    <row r="94" spans="1:9" ht="27.6" x14ac:dyDescent="0.25">
      <c r="A94" s="17" t="s">
        <v>300</v>
      </c>
      <c r="B94" s="32" t="s">
        <v>93</v>
      </c>
      <c r="C94" s="60" t="s">
        <v>134</v>
      </c>
      <c r="D94" s="30" t="s">
        <v>36</v>
      </c>
      <c r="E94" s="185">
        <v>597</v>
      </c>
      <c r="F94" s="119">
        <v>0</v>
      </c>
      <c r="G94" s="10">
        <f t="shared" si="2"/>
        <v>0</v>
      </c>
      <c r="H94" s="368"/>
      <c r="I94" s="224"/>
    </row>
    <row r="95" spans="1:9" ht="27.6" x14ac:dyDescent="0.25">
      <c r="A95" s="17" t="s">
        <v>300</v>
      </c>
      <c r="B95" s="32" t="s">
        <v>95</v>
      </c>
      <c r="C95" s="60" t="s">
        <v>136</v>
      </c>
      <c r="D95" s="30" t="s">
        <v>36</v>
      </c>
      <c r="E95" s="185">
        <v>20</v>
      </c>
      <c r="F95" s="119">
        <v>0</v>
      </c>
      <c r="G95" s="10">
        <f t="shared" si="2"/>
        <v>0</v>
      </c>
      <c r="H95" s="368"/>
      <c r="I95" s="224"/>
    </row>
    <row r="96" spans="1:9" ht="27.6" x14ac:dyDescent="0.25">
      <c r="A96" s="17" t="s">
        <v>300</v>
      </c>
      <c r="B96" s="32" t="s">
        <v>97</v>
      </c>
      <c r="C96" s="60" t="s">
        <v>138</v>
      </c>
      <c r="D96" s="30" t="s">
        <v>36</v>
      </c>
      <c r="E96" s="185">
        <v>14</v>
      </c>
      <c r="F96" s="119">
        <v>0</v>
      </c>
      <c r="G96" s="10">
        <f t="shared" si="2"/>
        <v>0</v>
      </c>
      <c r="H96" s="368"/>
      <c r="I96" s="224"/>
    </row>
    <row r="97" spans="1:9" ht="28.2" thickBot="1" x14ac:dyDescent="0.3">
      <c r="A97" s="17" t="s">
        <v>300</v>
      </c>
      <c r="B97" s="32" t="s">
        <v>99</v>
      </c>
      <c r="C97" s="56" t="s">
        <v>140</v>
      </c>
      <c r="D97" s="30" t="s">
        <v>36</v>
      </c>
      <c r="E97" s="185">
        <v>6</v>
      </c>
      <c r="F97" s="119">
        <v>0</v>
      </c>
      <c r="G97" s="10">
        <f t="shared" si="2"/>
        <v>0</v>
      </c>
      <c r="H97" s="368"/>
      <c r="I97" s="224"/>
    </row>
    <row r="98" spans="1:9" ht="27.6" x14ac:dyDescent="0.25">
      <c r="A98" s="17" t="s">
        <v>300</v>
      </c>
      <c r="B98" s="32" t="s">
        <v>296</v>
      </c>
      <c r="C98" s="61" t="s">
        <v>164</v>
      </c>
      <c r="D98" s="34" t="s">
        <v>35</v>
      </c>
      <c r="E98" s="185">
        <v>362.59999999999997</v>
      </c>
      <c r="F98" s="119">
        <v>0</v>
      </c>
      <c r="G98" s="10">
        <f t="shared" si="2"/>
        <v>0</v>
      </c>
      <c r="H98" s="368"/>
      <c r="I98" s="224"/>
    </row>
    <row r="99" spans="1:9" ht="27.6" x14ac:dyDescent="0.25">
      <c r="A99" s="17" t="s">
        <v>300</v>
      </c>
      <c r="B99" s="32" t="s">
        <v>101</v>
      </c>
      <c r="C99" s="60" t="s">
        <v>144</v>
      </c>
      <c r="D99" s="30" t="s">
        <v>36</v>
      </c>
      <c r="E99" s="185">
        <v>370</v>
      </c>
      <c r="F99" s="119">
        <v>0</v>
      </c>
      <c r="G99" s="10">
        <f t="shared" si="2"/>
        <v>0</v>
      </c>
      <c r="H99" s="368"/>
      <c r="I99" s="224"/>
    </row>
    <row r="100" spans="1:9" ht="27.6" x14ac:dyDescent="0.25">
      <c r="A100" s="17" t="s">
        <v>300</v>
      </c>
      <c r="B100" s="32" t="s">
        <v>103</v>
      </c>
      <c r="C100" s="60" t="s">
        <v>136</v>
      </c>
      <c r="D100" s="30" t="s">
        <v>36</v>
      </c>
      <c r="E100" s="185">
        <v>370</v>
      </c>
      <c r="F100" s="119">
        <v>0</v>
      </c>
      <c r="G100" s="10">
        <f t="shared" si="2"/>
        <v>0</v>
      </c>
      <c r="H100" s="368"/>
      <c r="I100" s="224"/>
    </row>
    <row r="101" spans="1:9" ht="28.2" thickBot="1" x14ac:dyDescent="0.3">
      <c r="A101" s="17" t="s">
        <v>300</v>
      </c>
      <c r="B101" s="32" t="s">
        <v>105</v>
      </c>
      <c r="C101" s="56" t="s">
        <v>147</v>
      </c>
      <c r="D101" s="30" t="s">
        <v>36</v>
      </c>
      <c r="E101" s="185">
        <v>370</v>
      </c>
      <c r="F101" s="119">
        <v>0</v>
      </c>
      <c r="G101" s="10">
        <f t="shared" si="2"/>
        <v>0</v>
      </c>
      <c r="H101" s="368"/>
      <c r="I101" s="224"/>
    </row>
    <row r="102" spans="1:9" ht="27.6" x14ac:dyDescent="0.25">
      <c r="A102" s="17" t="s">
        <v>300</v>
      </c>
      <c r="B102" s="32" t="s">
        <v>107</v>
      </c>
      <c r="C102" s="61" t="s">
        <v>165</v>
      </c>
      <c r="D102" s="34" t="s">
        <v>35</v>
      </c>
      <c r="E102" s="185">
        <v>253.75</v>
      </c>
      <c r="F102" s="119">
        <v>0</v>
      </c>
      <c r="G102" s="10">
        <f t="shared" si="2"/>
        <v>0</v>
      </c>
      <c r="H102" s="368"/>
      <c r="I102" s="224"/>
    </row>
    <row r="103" spans="1:9" ht="27.6" x14ac:dyDescent="0.25">
      <c r="A103" s="17" t="s">
        <v>300</v>
      </c>
      <c r="B103" s="32" t="s">
        <v>108</v>
      </c>
      <c r="C103" s="60" t="s">
        <v>144</v>
      </c>
      <c r="D103" s="30" t="s">
        <v>36</v>
      </c>
      <c r="E103" s="185">
        <v>145</v>
      </c>
      <c r="F103" s="119">
        <v>0</v>
      </c>
      <c r="G103" s="10">
        <f t="shared" si="2"/>
        <v>0</v>
      </c>
      <c r="H103" s="368"/>
      <c r="I103" s="224"/>
    </row>
    <row r="104" spans="1:9" ht="27.6" x14ac:dyDescent="0.25">
      <c r="A104" s="17" t="s">
        <v>300</v>
      </c>
      <c r="B104" s="32" t="s">
        <v>110</v>
      </c>
      <c r="C104" s="60" t="s">
        <v>136</v>
      </c>
      <c r="D104" s="30" t="s">
        <v>36</v>
      </c>
      <c r="E104" s="185">
        <v>145</v>
      </c>
      <c r="F104" s="119">
        <v>0</v>
      </c>
      <c r="G104" s="10">
        <f t="shared" si="2"/>
        <v>0</v>
      </c>
      <c r="H104" s="368"/>
      <c r="I104" s="224"/>
    </row>
    <row r="105" spans="1:9" ht="27.6" x14ac:dyDescent="0.25">
      <c r="A105" s="17" t="s">
        <v>300</v>
      </c>
      <c r="B105" s="32" t="s">
        <v>112</v>
      </c>
      <c r="C105" s="60" t="s">
        <v>153</v>
      </c>
      <c r="D105" s="30" t="s">
        <v>36</v>
      </c>
      <c r="E105" s="185">
        <v>120</v>
      </c>
      <c r="F105" s="119">
        <v>0</v>
      </c>
      <c r="G105" s="10">
        <f t="shared" si="2"/>
        <v>0</v>
      </c>
      <c r="H105" s="368"/>
      <c r="I105" s="224"/>
    </row>
    <row r="106" spans="1:9" ht="27.6" x14ac:dyDescent="0.25">
      <c r="A106" s="17" t="s">
        <v>300</v>
      </c>
      <c r="B106" s="32" t="s">
        <v>297</v>
      </c>
      <c r="C106" s="60" t="s">
        <v>138</v>
      </c>
      <c r="D106" s="30" t="s">
        <v>36</v>
      </c>
      <c r="E106" s="185">
        <v>20</v>
      </c>
      <c r="F106" s="119">
        <v>0</v>
      </c>
      <c r="G106" s="10">
        <f t="shared" si="2"/>
        <v>0</v>
      </c>
      <c r="H106" s="368"/>
      <c r="I106" s="224"/>
    </row>
    <row r="107" spans="1:9" ht="28.2" thickBot="1" x14ac:dyDescent="0.3">
      <c r="A107" s="17" t="s">
        <v>300</v>
      </c>
      <c r="B107" s="32" t="s">
        <v>298</v>
      </c>
      <c r="C107" s="56" t="s">
        <v>140</v>
      </c>
      <c r="D107" s="30" t="s">
        <v>36</v>
      </c>
      <c r="E107" s="185">
        <v>5</v>
      </c>
      <c r="F107" s="119">
        <v>0</v>
      </c>
      <c r="G107" s="10">
        <f t="shared" si="2"/>
        <v>0</v>
      </c>
      <c r="H107" s="368"/>
      <c r="I107" s="224"/>
    </row>
    <row r="108" spans="1:9" ht="27.6" x14ac:dyDescent="0.25">
      <c r="A108" s="17" t="s">
        <v>351</v>
      </c>
      <c r="B108" s="32" t="s">
        <v>299</v>
      </c>
      <c r="C108" s="61" t="s">
        <v>167</v>
      </c>
      <c r="D108" s="34" t="s">
        <v>35</v>
      </c>
      <c r="E108" s="185">
        <v>16171.199999999999</v>
      </c>
      <c r="F108" s="119">
        <v>0</v>
      </c>
      <c r="G108" s="10">
        <f t="shared" si="2"/>
        <v>0</v>
      </c>
      <c r="H108" s="368"/>
      <c r="I108" s="224"/>
    </row>
    <row r="109" spans="1:9" ht="27.6" x14ac:dyDescent="0.25">
      <c r="A109" s="17" t="s">
        <v>336</v>
      </c>
      <c r="B109" s="32" t="s">
        <v>114</v>
      </c>
      <c r="C109" s="60" t="s">
        <v>168</v>
      </c>
      <c r="D109" s="30" t="s">
        <v>36</v>
      </c>
      <c r="E109" s="185">
        <v>25010.04</v>
      </c>
      <c r="F109" s="119">
        <v>0</v>
      </c>
      <c r="G109" s="10">
        <f t="shared" si="2"/>
        <v>0</v>
      </c>
      <c r="H109" s="368"/>
      <c r="I109" s="224"/>
    </row>
    <row r="110" spans="1:9" ht="27.6" x14ac:dyDescent="0.25">
      <c r="A110" s="17" t="s">
        <v>336</v>
      </c>
      <c r="B110" s="32" t="s">
        <v>115</v>
      </c>
      <c r="C110" s="60" t="s">
        <v>157</v>
      </c>
      <c r="D110" s="30" t="s">
        <v>36</v>
      </c>
      <c r="E110" s="185">
        <v>22786.92</v>
      </c>
      <c r="F110" s="119">
        <v>0</v>
      </c>
      <c r="G110" s="10">
        <f t="shared" si="2"/>
        <v>0</v>
      </c>
      <c r="H110" s="368"/>
      <c r="I110" s="224"/>
    </row>
    <row r="111" spans="1:9" ht="27.6" x14ac:dyDescent="0.25">
      <c r="A111" s="17" t="s">
        <v>336</v>
      </c>
      <c r="B111" s="32" t="s">
        <v>116</v>
      </c>
      <c r="C111" s="336" t="s">
        <v>286</v>
      </c>
      <c r="D111" s="62" t="s">
        <v>36</v>
      </c>
      <c r="E111" s="185">
        <v>22688.85</v>
      </c>
      <c r="F111" s="119">
        <v>0</v>
      </c>
      <c r="G111" s="10">
        <f t="shared" si="2"/>
        <v>0</v>
      </c>
      <c r="H111" s="368"/>
      <c r="I111" s="224"/>
    </row>
    <row r="112" spans="1:9" ht="27.6" x14ac:dyDescent="0.25">
      <c r="A112" s="17" t="s">
        <v>336</v>
      </c>
      <c r="B112" s="32" t="s">
        <v>117</v>
      </c>
      <c r="C112" s="60" t="s">
        <v>158</v>
      </c>
      <c r="D112" s="30" t="s">
        <v>36</v>
      </c>
      <c r="E112" s="185">
        <v>22623.46</v>
      </c>
      <c r="F112" s="119">
        <v>0</v>
      </c>
      <c r="G112" s="10">
        <f t="shared" si="2"/>
        <v>0</v>
      </c>
      <c r="H112" s="368"/>
      <c r="I112" s="224"/>
    </row>
    <row r="113" spans="1:9" ht="27.6" x14ac:dyDescent="0.25">
      <c r="A113" s="17" t="s">
        <v>336</v>
      </c>
      <c r="B113" s="32" t="s">
        <v>119</v>
      </c>
      <c r="C113" s="336" t="s">
        <v>660</v>
      </c>
      <c r="D113" s="30" t="s">
        <v>36</v>
      </c>
      <c r="E113" s="185">
        <v>22558.07</v>
      </c>
      <c r="F113" s="119">
        <v>0</v>
      </c>
      <c r="G113" s="10">
        <f t="shared" si="2"/>
        <v>0</v>
      </c>
      <c r="H113" s="368"/>
      <c r="I113" s="224"/>
    </row>
    <row r="114" spans="1:9" ht="27.6" x14ac:dyDescent="0.25">
      <c r="A114" s="17" t="s">
        <v>336</v>
      </c>
      <c r="B114" s="32" t="s">
        <v>121</v>
      </c>
      <c r="C114" s="60" t="s">
        <v>159</v>
      </c>
      <c r="D114" s="30" t="s">
        <v>36</v>
      </c>
      <c r="E114" s="185">
        <v>22525.38</v>
      </c>
      <c r="F114" s="119">
        <v>0</v>
      </c>
      <c r="G114" s="10">
        <f t="shared" si="2"/>
        <v>0</v>
      </c>
      <c r="H114" s="368"/>
      <c r="I114" s="224"/>
    </row>
    <row r="115" spans="1:9" ht="28.2" thickBot="1" x14ac:dyDescent="0.3">
      <c r="A115" s="17" t="s">
        <v>336</v>
      </c>
      <c r="B115" s="32" t="s">
        <v>123</v>
      </c>
      <c r="C115" s="56" t="s">
        <v>160</v>
      </c>
      <c r="D115" s="30" t="s">
        <v>36</v>
      </c>
      <c r="E115" s="185">
        <v>22460</v>
      </c>
      <c r="F115" s="119">
        <v>0</v>
      </c>
      <c r="G115" s="10">
        <f t="shared" si="2"/>
        <v>0</v>
      </c>
      <c r="H115" s="368"/>
      <c r="I115" s="224"/>
    </row>
    <row r="116" spans="1:9" ht="28.2" thickBot="1" x14ac:dyDescent="0.3">
      <c r="A116" s="54" t="s">
        <v>336</v>
      </c>
      <c r="B116" s="64" t="s">
        <v>125</v>
      </c>
      <c r="C116" s="65" t="s">
        <v>161</v>
      </c>
      <c r="D116" s="57" t="s">
        <v>35</v>
      </c>
      <c r="E116" s="184">
        <v>5120</v>
      </c>
      <c r="F116" s="118">
        <v>0</v>
      </c>
      <c r="G116" s="58">
        <f t="shared" si="2"/>
        <v>0</v>
      </c>
      <c r="H116" s="220" t="s">
        <v>127</v>
      </c>
      <c r="I116" s="218">
        <f>ROUND(SUM(G67:G116),2)</f>
        <v>1652151.3</v>
      </c>
    </row>
    <row r="117" spans="1:9" ht="27.6" x14ac:dyDescent="0.25">
      <c r="A117" s="16" t="s">
        <v>337</v>
      </c>
      <c r="B117" s="31" t="s">
        <v>128</v>
      </c>
      <c r="C117" s="59" t="s">
        <v>284</v>
      </c>
      <c r="D117" s="25" t="s">
        <v>35</v>
      </c>
      <c r="E117" s="89">
        <v>74.099999999999994</v>
      </c>
      <c r="F117" s="116">
        <v>19.86</v>
      </c>
      <c r="G117" s="9">
        <f t="shared" si="2"/>
        <v>1471.63</v>
      </c>
      <c r="H117" s="369" t="s">
        <v>130</v>
      </c>
      <c r="I117" s="8"/>
    </row>
    <row r="118" spans="1:9" ht="27.6" x14ac:dyDescent="0.25">
      <c r="A118" s="17" t="s">
        <v>337</v>
      </c>
      <c r="B118" s="32" t="s">
        <v>131</v>
      </c>
      <c r="C118" s="60" t="s">
        <v>132</v>
      </c>
      <c r="D118" s="30" t="s">
        <v>36</v>
      </c>
      <c r="E118" s="90">
        <v>76.599999999999994</v>
      </c>
      <c r="F118" s="117">
        <v>15.79</v>
      </c>
      <c r="G118" s="10">
        <f t="shared" si="2"/>
        <v>1209.51</v>
      </c>
      <c r="H118" s="368"/>
      <c r="I118" s="8"/>
    </row>
    <row r="119" spans="1:9" ht="28.2" thickBot="1" x14ac:dyDescent="0.3">
      <c r="A119" s="54" t="s">
        <v>337</v>
      </c>
      <c r="B119" s="67" t="s">
        <v>133</v>
      </c>
      <c r="C119" s="56" t="s">
        <v>173</v>
      </c>
      <c r="D119" s="68" t="s">
        <v>36</v>
      </c>
      <c r="E119" s="184">
        <v>55</v>
      </c>
      <c r="F119" s="118">
        <v>19.440000000000001</v>
      </c>
      <c r="G119" s="58">
        <f t="shared" si="2"/>
        <v>1069.2</v>
      </c>
      <c r="H119" s="368"/>
      <c r="I119" s="8"/>
    </row>
    <row r="120" spans="1:9" ht="27.6" x14ac:dyDescent="0.25">
      <c r="A120" s="16" t="s">
        <v>338</v>
      </c>
      <c r="B120" s="31" t="s">
        <v>128</v>
      </c>
      <c r="C120" s="59" t="s">
        <v>285</v>
      </c>
      <c r="D120" s="25" t="s">
        <v>35</v>
      </c>
      <c r="E120" s="89">
        <v>74.099999999999994</v>
      </c>
      <c r="F120" s="116">
        <v>0</v>
      </c>
      <c r="G120" s="9">
        <f t="shared" si="2"/>
        <v>0</v>
      </c>
      <c r="H120" s="368"/>
      <c r="I120" s="224"/>
    </row>
    <row r="121" spans="1:9" ht="28.2" thickBot="1" x14ac:dyDescent="0.3">
      <c r="A121" s="17" t="s">
        <v>338</v>
      </c>
      <c r="B121" s="32" t="s">
        <v>131</v>
      </c>
      <c r="C121" s="60" t="s">
        <v>132</v>
      </c>
      <c r="D121" s="30" t="s">
        <v>36</v>
      </c>
      <c r="E121" s="90">
        <v>76.599999999999994</v>
      </c>
      <c r="F121" s="117">
        <v>0</v>
      </c>
      <c r="G121" s="10">
        <f t="shared" si="2"/>
        <v>0</v>
      </c>
      <c r="H121" s="370"/>
      <c r="I121" s="224"/>
    </row>
    <row r="122" spans="1:9" ht="28.2" thickBot="1" x14ac:dyDescent="0.3">
      <c r="A122" s="54" t="s">
        <v>338</v>
      </c>
      <c r="B122" s="67" t="s">
        <v>133</v>
      </c>
      <c r="C122" s="56" t="s">
        <v>173</v>
      </c>
      <c r="D122" s="68" t="s">
        <v>36</v>
      </c>
      <c r="E122" s="184">
        <v>55</v>
      </c>
      <c r="F122" s="118">
        <v>0</v>
      </c>
      <c r="G122" s="58">
        <f t="shared" si="2"/>
        <v>0</v>
      </c>
      <c r="H122" s="219" t="s">
        <v>169</v>
      </c>
      <c r="I122" s="218">
        <f>ROUND(SUM(G117:G122),2)</f>
        <v>3750.34</v>
      </c>
    </row>
    <row r="123" spans="1:9" ht="27.6" x14ac:dyDescent="0.25">
      <c r="A123" s="16" t="s">
        <v>301</v>
      </c>
      <c r="B123" s="31" t="s">
        <v>170</v>
      </c>
      <c r="C123" s="59" t="s">
        <v>176</v>
      </c>
      <c r="D123" s="69" t="s">
        <v>41</v>
      </c>
      <c r="E123" s="89">
        <v>42</v>
      </c>
      <c r="F123" s="116">
        <v>39.869999999999997</v>
      </c>
      <c r="G123" s="9">
        <f t="shared" si="2"/>
        <v>1674.54</v>
      </c>
      <c r="H123" s="8"/>
      <c r="I123" s="8"/>
    </row>
    <row r="124" spans="1:9" ht="27.6" x14ac:dyDescent="0.25">
      <c r="A124" s="17" t="s">
        <v>301</v>
      </c>
      <c r="B124" s="32" t="s">
        <v>171</v>
      </c>
      <c r="C124" s="60" t="s">
        <v>178</v>
      </c>
      <c r="D124" s="44" t="s">
        <v>41</v>
      </c>
      <c r="E124" s="90">
        <v>56</v>
      </c>
      <c r="F124" s="117">
        <v>23.42</v>
      </c>
      <c r="G124" s="10">
        <f t="shared" si="2"/>
        <v>1311.52</v>
      </c>
      <c r="H124" s="225"/>
      <c r="I124" s="8"/>
    </row>
    <row r="125" spans="1:9" ht="27.6" x14ac:dyDescent="0.25">
      <c r="A125" s="17" t="s">
        <v>301</v>
      </c>
      <c r="B125" s="32" t="s">
        <v>172</v>
      </c>
      <c r="C125" s="60" t="s">
        <v>180</v>
      </c>
      <c r="D125" s="44" t="s">
        <v>41</v>
      </c>
      <c r="E125" s="90">
        <v>270</v>
      </c>
      <c r="F125" s="117">
        <v>60.59</v>
      </c>
      <c r="G125" s="10">
        <f t="shared" si="2"/>
        <v>16359.3</v>
      </c>
      <c r="H125" s="225"/>
      <c r="I125" s="8"/>
    </row>
    <row r="126" spans="1:9" ht="27.6" x14ac:dyDescent="0.25">
      <c r="A126" s="17" t="s">
        <v>301</v>
      </c>
      <c r="B126" s="32" t="s">
        <v>312</v>
      </c>
      <c r="C126" s="60" t="s">
        <v>181</v>
      </c>
      <c r="D126" s="44" t="s">
        <v>41</v>
      </c>
      <c r="E126" s="90">
        <v>970</v>
      </c>
      <c r="F126" s="117">
        <v>38.94</v>
      </c>
      <c r="G126" s="10">
        <f t="shared" si="2"/>
        <v>37771.800000000003</v>
      </c>
      <c r="H126" s="225"/>
      <c r="I126" s="8"/>
    </row>
    <row r="127" spans="1:9" ht="27.6" x14ac:dyDescent="0.25">
      <c r="A127" s="17" t="s">
        <v>301</v>
      </c>
      <c r="B127" s="32" t="s">
        <v>313</v>
      </c>
      <c r="C127" s="60" t="s">
        <v>182</v>
      </c>
      <c r="D127" s="44" t="s">
        <v>41</v>
      </c>
      <c r="E127" s="90">
        <v>1670</v>
      </c>
      <c r="F127" s="117">
        <v>0.35</v>
      </c>
      <c r="G127" s="10">
        <f t="shared" si="2"/>
        <v>584.5</v>
      </c>
      <c r="H127" s="223"/>
      <c r="I127" s="224"/>
    </row>
    <row r="128" spans="1:9" ht="27.6" x14ac:dyDescent="0.25">
      <c r="A128" s="17" t="s">
        <v>301</v>
      </c>
      <c r="B128" s="32" t="s">
        <v>314</v>
      </c>
      <c r="C128" s="60" t="s">
        <v>183</v>
      </c>
      <c r="D128" s="44" t="s">
        <v>41</v>
      </c>
      <c r="E128" s="90">
        <v>1670</v>
      </c>
      <c r="F128" s="117">
        <v>0.47</v>
      </c>
      <c r="G128" s="10">
        <f t="shared" si="2"/>
        <v>784.9</v>
      </c>
      <c r="H128" s="223"/>
      <c r="I128" s="224"/>
    </row>
    <row r="129" spans="1:9" ht="27.6" x14ac:dyDescent="0.25">
      <c r="A129" s="17" t="s">
        <v>301</v>
      </c>
      <c r="B129" s="32" t="s">
        <v>315</v>
      </c>
      <c r="C129" s="60" t="s">
        <v>184</v>
      </c>
      <c r="D129" s="44" t="s">
        <v>41</v>
      </c>
      <c r="E129" s="90">
        <v>1670</v>
      </c>
      <c r="F129" s="117">
        <v>0.52</v>
      </c>
      <c r="G129" s="10">
        <f t="shared" si="2"/>
        <v>868.4</v>
      </c>
      <c r="H129" s="223"/>
      <c r="I129" s="224"/>
    </row>
    <row r="130" spans="1:9" ht="27.6" x14ac:dyDescent="0.25">
      <c r="A130" s="17" t="s">
        <v>301</v>
      </c>
      <c r="B130" s="32" t="s">
        <v>316</v>
      </c>
      <c r="C130" s="60" t="s">
        <v>185</v>
      </c>
      <c r="D130" s="44" t="s">
        <v>41</v>
      </c>
      <c r="E130" s="90">
        <v>1282</v>
      </c>
      <c r="F130" s="117">
        <v>2.29</v>
      </c>
      <c r="G130" s="10">
        <f t="shared" si="2"/>
        <v>2935.78</v>
      </c>
      <c r="H130" s="223"/>
      <c r="I130" s="224"/>
    </row>
    <row r="131" spans="1:9" ht="27.6" x14ac:dyDescent="0.25">
      <c r="A131" s="17" t="s">
        <v>301</v>
      </c>
      <c r="B131" s="32" t="s">
        <v>317</v>
      </c>
      <c r="C131" s="60" t="s">
        <v>186</v>
      </c>
      <c r="D131" s="44" t="s">
        <v>41</v>
      </c>
      <c r="E131" s="90">
        <v>1282</v>
      </c>
      <c r="F131" s="117">
        <v>0.52</v>
      </c>
      <c r="G131" s="10">
        <f t="shared" si="2"/>
        <v>666.64</v>
      </c>
      <c r="H131" s="223"/>
      <c r="I131" s="224"/>
    </row>
    <row r="132" spans="1:9" ht="27.6" x14ac:dyDescent="0.25">
      <c r="A132" s="17" t="s">
        <v>301</v>
      </c>
      <c r="B132" s="32" t="s">
        <v>318</v>
      </c>
      <c r="C132" s="60" t="s">
        <v>187</v>
      </c>
      <c r="D132" s="30" t="s">
        <v>36</v>
      </c>
      <c r="E132" s="90">
        <v>4600</v>
      </c>
      <c r="F132" s="117">
        <v>4.1900000000000004</v>
      </c>
      <c r="G132" s="10">
        <f t="shared" si="2"/>
        <v>19274</v>
      </c>
      <c r="H132" s="223"/>
      <c r="I132" s="224"/>
    </row>
    <row r="133" spans="1:9" ht="28.2" thickBot="1" x14ac:dyDescent="0.3">
      <c r="A133" s="17" t="s">
        <v>301</v>
      </c>
      <c r="B133" s="32" t="s">
        <v>352</v>
      </c>
      <c r="C133" s="60" t="s">
        <v>188</v>
      </c>
      <c r="D133" s="30" t="s">
        <v>36</v>
      </c>
      <c r="E133" s="90">
        <v>4600</v>
      </c>
      <c r="F133" s="117">
        <v>2.0299999999999998</v>
      </c>
      <c r="G133" s="10">
        <f t="shared" si="2"/>
        <v>9338</v>
      </c>
      <c r="H133" s="223"/>
      <c r="I133" s="224"/>
    </row>
    <row r="134" spans="1:9" ht="28.2" thickBot="1" x14ac:dyDescent="0.3">
      <c r="A134" s="54" t="s">
        <v>301</v>
      </c>
      <c r="B134" s="67" t="s">
        <v>353</v>
      </c>
      <c r="C134" s="56" t="s">
        <v>189</v>
      </c>
      <c r="D134" s="68" t="s">
        <v>36</v>
      </c>
      <c r="E134" s="184">
        <v>30</v>
      </c>
      <c r="F134" s="118">
        <v>3.71</v>
      </c>
      <c r="G134" s="58">
        <f t="shared" si="2"/>
        <v>111.3</v>
      </c>
      <c r="H134" s="220" t="s">
        <v>174</v>
      </c>
      <c r="I134" s="218">
        <f>ROUND(SUM(G123:G134),2)</f>
        <v>91680.68</v>
      </c>
    </row>
    <row r="135" spans="1:9" ht="41.4" x14ac:dyDescent="0.25">
      <c r="A135" s="16" t="s">
        <v>302</v>
      </c>
      <c r="B135" s="31" t="s">
        <v>175</v>
      </c>
      <c r="C135" s="59" t="s">
        <v>192</v>
      </c>
      <c r="D135" s="43" t="s">
        <v>41</v>
      </c>
      <c r="E135" s="89">
        <v>1370</v>
      </c>
      <c r="F135" s="116">
        <v>34.24</v>
      </c>
      <c r="G135" s="9">
        <f t="shared" si="2"/>
        <v>46908.800000000003</v>
      </c>
      <c r="H135" s="223"/>
      <c r="I135" s="224"/>
    </row>
    <row r="136" spans="1:9" ht="41.4" x14ac:dyDescent="0.25">
      <c r="A136" s="17" t="s">
        <v>302</v>
      </c>
      <c r="B136" s="32" t="s">
        <v>311</v>
      </c>
      <c r="C136" s="60" t="s">
        <v>194</v>
      </c>
      <c r="D136" s="44" t="s">
        <v>41</v>
      </c>
      <c r="E136" s="90">
        <v>96</v>
      </c>
      <c r="F136" s="117">
        <v>72.709999999999994</v>
      </c>
      <c r="G136" s="10">
        <f t="shared" si="2"/>
        <v>6980.16</v>
      </c>
      <c r="H136" s="223"/>
      <c r="I136" s="224"/>
    </row>
    <row r="137" spans="1:9" ht="41.4" x14ac:dyDescent="0.25">
      <c r="A137" s="300" t="s">
        <v>302</v>
      </c>
      <c r="B137" s="301" t="s">
        <v>177</v>
      </c>
      <c r="C137" s="299" t="s">
        <v>646</v>
      </c>
      <c r="D137" s="357" t="s">
        <v>41</v>
      </c>
      <c r="E137" s="359">
        <v>1540</v>
      </c>
      <c r="F137" s="117">
        <v>113.16</v>
      </c>
      <c r="G137" s="10">
        <f t="shared" si="2"/>
        <v>174266.4</v>
      </c>
      <c r="H137" s="363" t="s">
        <v>650</v>
      </c>
      <c r="I137" s="224"/>
    </row>
    <row r="138" spans="1:9" ht="41.4" x14ac:dyDescent="0.25">
      <c r="A138" s="300" t="s">
        <v>302</v>
      </c>
      <c r="B138" s="301" t="s">
        <v>644</v>
      </c>
      <c r="C138" s="299" t="s">
        <v>647</v>
      </c>
      <c r="D138" s="358"/>
      <c r="E138" s="360"/>
      <c r="F138" s="117">
        <v>0</v>
      </c>
      <c r="G138" s="10">
        <f>ROUND((E137*F138),2)</f>
        <v>0</v>
      </c>
      <c r="H138" s="364"/>
      <c r="I138" s="224"/>
    </row>
    <row r="139" spans="1:9" ht="41.4" x14ac:dyDescent="0.25">
      <c r="A139" s="300" t="s">
        <v>302</v>
      </c>
      <c r="B139" s="301" t="s">
        <v>179</v>
      </c>
      <c r="C139" s="299" t="s">
        <v>648</v>
      </c>
      <c r="D139" s="357" t="s">
        <v>41</v>
      </c>
      <c r="E139" s="359">
        <v>24</v>
      </c>
      <c r="F139" s="117">
        <v>151.37</v>
      </c>
      <c r="G139" s="10">
        <f t="shared" si="2"/>
        <v>3632.88</v>
      </c>
      <c r="H139" s="377" t="s">
        <v>651</v>
      </c>
      <c r="I139" s="224"/>
    </row>
    <row r="140" spans="1:9" ht="41.4" x14ac:dyDescent="0.25">
      <c r="A140" s="300" t="s">
        <v>302</v>
      </c>
      <c r="B140" s="301" t="s">
        <v>645</v>
      </c>
      <c r="C140" s="299" t="s">
        <v>649</v>
      </c>
      <c r="D140" s="358"/>
      <c r="E140" s="360"/>
      <c r="F140" s="117">
        <v>0</v>
      </c>
      <c r="G140" s="10">
        <f>ROUND((E139*F140),2)</f>
        <v>0</v>
      </c>
      <c r="H140" s="377"/>
      <c r="I140" s="224"/>
    </row>
    <row r="141" spans="1:9" ht="41.4" x14ac:dyDescent="0.25">
      <c r="A141" s="17" t="s">
        <v>302</v>
      </c>
      <c r="B141" s="32" t="s">
        <v>354</v>
      </c>
      <c r="C141" s="60" t="s">
        <v>198</v>
      </c>
      <c r="D141" s="44" t="s">
        <v>41</v>
      </c>
      <c r="E141" s="90">
        <v>72</v>
      </c>
      <c r="F141" s="117">
        <v>64.84</v>
      </c>
      <c r="G141" s="10">
        <f t="shared" si="2"/>
        <v>4668.4799999999996</v>
      </c>
      <c r="H141" s="223"/>
      <c r="I141" s="224"/>
    </row>
    <row r="142" spans="1:9" ht="42" thickBot="1" x14ac:dyDescent="0.3">
      <c r="A142" s="17" t="s">
        <v>302</v>
      </c>
      <c r="B142" s="32" t="s">
        <v>355</v>
      </c>
      <c r="C142" s="60" t="s">
        <v>200</v>
      </c>
      <c r="D142" s="44" t="s">
        <v>41</v>
      </c>
      <c r="E142" s="90">
        <v>20</v>
      </c>
      <c r="F142" s="117">
        <v>170.84</v>
      </c>
      <c r="G142" s="10">
        <f t="shared" si="2"/>
        <v>3416.8</v>
      </c>
      <c r="H142" s="8"/>
      <c r="I142" s="8"/>
    </row>
    <row r="143" spans="1:9" ht="42" thickBot="1" x14ac:dyDescent="0.3">
      <c r="A143" s="54" t="s">
        <v>302</v>
      </c>
      <c r="B143" s="67" t="s">
        <v>356</v>
      </c>
      <c r="C143" s="56" t="s">
        <v>202</v>
      </c>
      <c r="D143" s="70" t="s">
        <v>41</v>
      </c>
      <c r="E143" s="184">
        <v>300</v>
      </c>
      <c r="F143" s="118">
        <v>53.13</v>
      </c>
      <c r="G143" s="58">
        <f t="shared" si="2"/>
        <v>15939</v>
      </c>
      <c r="H143" s="220" t="s">
        <v>190</v>
      </c>
      <c r="I143" s="218">
        <f>ROUND(SUM(G135:G143),2)</f>
        <v>255812.52</v>
      </c>
    </row>
    <row r="144" spans="1:9" ht="41.4" x14ac:dyDescent="0.25">
      <c r="A144" s="16" t="s">
        <v>303</v>
      </c>
      <c r="B144" s="31" t="s">
        <v>191</v>
      </c>
      <c r="C144" s="21" t="s">
        <v>205</v>
      </c>
      <c r="D144" s="43" t="s">
        <v>41</v>
      </c>
      <c r="E144" s="89">
        <v>2680</v>
      </c>
      <c r="F144" s="116">
        <v>27.59</v>
      </c>
      <c r="G144" s="9">
        <f t="shared" si="2"/>
        <v>73941.2</v>
      </c>
      <c r="H144" s="223"/>
      <c r="I144" s="224"/>
    </row>
    <row r="145" spans="1:9" ht="55.2" x14ac:dyDescent="0.25">
      <c r="A145" s="17" t="s">
        <v>303</v>
      </c>
      <c r="B145" s="32" t="s">
        <v>193</v>
      </c>
      <c r="C145" s="22" t="s">
        <v>207</v>
      </c>
      <c r="D145" s="44" t="s">
        <v>41</v>
      </c>
      <c r="E145" s="90">
        <v>660</v>
      </c>
      <c r="F145" s="117">
        <v>47.31</v>
      </c>
      <c r="G145" s="10">
        <f t="shared" si="2"/>
        <v>31224.6</v>
      </c>
      <c r="H145" s="223"/>
      <c r="I145" s="224"/>
    </row>
    <row r="146" spans="1:9" ht="31.8" x14ac:dyDescent="0.25">
      <c r="A146" s="17" t="s">
        <v>303</v>
      </c>
      <c r="B146" s="32" t="s">
        <v>195</v>
      </c>
      <c r="C146" s="121" t="s">
        <v>362</v>
      </c>
      <c r="D146" s="44" t="s">
        <v>38</v>
      </c>
      <c r="E146" s="90">
        <v>4</v>
      </c>
      <c r="F146" s="117">
        <v>5555.55</v>
      </c>
      <c r="G146" s="10">
        <f t="shared" si="2"/>
        <v>22222.2</v>
      </c>
      <c r="H146" s="223"/>
      <c r="I146" s="224"/>
    </row>
    <row r="147" spans="1:9" ht="31.8" x14ac:dyDescent="0.25">
      <c r="A147" s="17" t="s">
        <v>303</v>
      </c>
      <c r="B147" s="32" t="s">
        <v>196</v>
      </c>
      <c r="C147" s="121" t="s">
        <v>363</v>
      </c>
      <c r="D147" s="44" t="s">
        <v>38</v>
      </c>
      <c r="E147" s="90">
        <v>2</v>
      </c>
      <c r="F147" s="117">
        <v>6442.91</v>
      </c>
      <c r="G147" s="10">
        <f t="shared" si="2"/>
        <v>12885.82</v>
      </c>
      <c r="H147" s="223"/>
      <c r="I147" s="224"/>
    </row>
    <row r="148" spans="1:9" ht="31.8" x14ac:dyDescent="0.25">
      <c r="A148" s="17" t="s">
        <v>303</v>
      </c>
      <c r="B148" s="32" t="s">
        <v>197</v>
      </c>
      <c r="C148" s="121" t="s">
        <v>359</v>
      </c>
      <c r="D148" s="44" t="s">
        <v>38</v>
      </c>
      <c r="E148" s="90">
        <v>2</v>
      </c>
      <c r="F148" s="117">
        <v>6868.2</v>
      </c>
      <c r="G148" s="10">
        <f t="shared" si="2"/>
        <v>13736.4</v>
      </c>
      <c r="H148" s="223"/>
      <c r="I148" s="224"/>
    </row>
    <row r="149" spans="1:9" ht="31.8" x14ac:dyDescent="0.25">
      <c r="A149" s="17" t="s">
        <v>303</v>
      </c>
      <c r="B149" s="32" t="s">
        <v>199</v>
      </c>
      <c r="C149" s="121" t="s">
        <v>360</v>
      </c>
      <c r="D149" s="136" t="s">
        <v>38</v>
      </c>
      <c r="E149" s="102">
        <v>4</v>
      </c>
      <c r="F149" s="117">
        <v>4558.7700000000004</v>
      </c>
      <c r="G149" s="10">
        <f t="shared" ref="G149" si="3">ROUND((E149*F149),2)</f>
        <v>18235.080000000002</v>
      </c>
      <c r="H149" s="223"/>
      <c r="I149" s="224"/>
    </row>
    <row r="150" spans="1:9" x14ac:dyDescent="0.25">
      <c r="A150" s="17" t="s">
        <v>303</v>
      </c>
      <c r="B150" s="32" t="s">
        <v>201</v>
      </c>
      <c r="C150" s="60" t="s">
        <v>216</v>
      </c>
      <c r="D150" s="44" t="s">
        <v>38</v>
      </c>
      <c r="E150" s="90">
        <v>18</v>
      </c>
      <c r="F150" s="117">
        <v>1232.78</v>
      </c>
      <c r="G150" s="10">
        <f t="shared" si="2"/>
        <v>22190.04</v>
      </c>
      <c r="H150" s="223"/>
      <c r="I150" s="224"/>
    </row>
    <row r="151" spans="1:9" x14ac:dyDescent="0.25">
      <c r="A151" s="17" t="s">
        <v>303</v>
      </c>
      <c r="B151" s="32" t="s">
        <v>339</v>
      </c>
      <c r="C151" s="60" t="s">
        <v>289</v>
      </c>
      <c r="D151" s="44" t="s">
        <v>38</v>
      </c>
      <c r="E151" s="90">
        <v>3</v>
      </c>
      <c r="F151" s="117">
        <v>726.47</v>
      </c>
      <c r="G151" s="10">
        <f t="shared" ref="G151" si="4">ROUND((E151*F151),2)</f>
        <v>2179.41</v>
      </c>
      <c r="H151" s="223"/>
      <c r="I151" s="224"/>
    </row>
    <row r="152" spans="1:9" ht="14.4" thickBot="1" x14ac:dyDescent="0.3">
      <c r="A152" s="17" t="s">
        <v>303</v>
      </c>
      <c r="B152" s="32" t="s">
        <v>340</v>
      </c>
      <c r="C152" s="60" t="s">
        <v>217</v>
      </c>
      <c r="D152" s="71" t="s">
        <v>41</v>
      </c>
      <c r="E152" s="90">
        <v>50</v>
      </c>
      <c r="F152" s="123">
        <v>35.85</v>
      </c>
      <c r="G152" s="10">
        <f t="shared" si="2"/>
        <v>1792.5</v>
      </c>
      <c r="H152" s="223"/>
      <c r="I152" s="224"/>
    </row>
    <row r="153" spans="1:9" ht="28.2" thickBot="1" x14ac:dyDescent="0.3">
      <c r="A153" s="17" t="s">
        <v>303</v>
      </c>
      <c r="B153" s="32" t="s">
        <v>341</v>
      </c>
      <c r="C153" s="46" t="s">
        <v>218</v>
      </c>
      <c r="D153" s="71" t="s">
        <v>38</v>
      </c>
      <c r="E153" s="90">
        <v>20</v>
      </c>
      <c r="F153" s="123">
        <v>59.78</v>
      </c>
      <c r="G153" s="10">
        <f t="shared" si="2"/>
        <v>1195.5999999999999</v>
      </c>
      <c r="H153" s="220" t="s">
        <v>203</v>
      </c>
      <c r="I153" s="218">
        <f>ROUND(SUM(G144:G153),2)</f>
        <v>199602.85</v>
      </c>
    </row>
    <row r="154" spans="1:9" ht="27.6" x14ac:dyDescent="0.25">
      <c r="A154" s="16" t="s">
        <v>304</v>
      </c>
      <c r="B154" s="31" t="s">
        <v>204</v>
      </c>
      <c r="C154" s="59" t="s">
        <v>222</v>
      </c>
      <c r="D154" s="43" t="s">
        <v>38</v>
      </c>
      <c r="E154" s="89">
        <v>270</v>
      </c>
      <c r="F154" s="116">
        <v>23.9</v>
      </c>
      <c r="G154" s="9">
        <f t="shared" si="2"/>
        <v>6453</v>
      </c>
      <c r="H154" s="225"/>
      <c r="I154" s="8"/>
    </row>
    <row r="155" spans="1:9" ht="27.6" x14ac:dyDescent="0.25">
      <c r="A155" s="17" t="s">
        <v>304</v>
      </c>
      <c r="B155" s="32" t="s">
        <v>206</v>
      </c>
      <c r="C155" s="60" t="s">
        <v>224</v>
      </c>
      <c r="D155" s="44" t="s">
        <v>38</v>
      </c>
      <c r="E155" s="90">
        <v>75</v>
      </c>
      <c r="F155" s="117">
        <v>19.14</v>
      </c>
      <c r="G155" s="10">
        <f t="shared" si="2"/>
        <v>1435.5</v>
      </c>
      <c r="H155" s="225"/>
      <c r="I155" s="8"/>
    </row>
    <row r="156" spans="1:9" ht="27.6" x14ac:dyDescent="0.25">
      <c r="A156" s="17" t="s">
        <v>304</v>
      </c>
      <c r="B156" s="32" t="s">
        <v>208</v>
      </c>
      <c r="C156" s="60" t="s">
        <v>227</v>
      </c>
      <c r="D156" s="44" t="s">
        <v>38</v>
      </c>
      <c r="E156" s="90">
        <v>14</v>
      </c>
      <c r="F156" s="117">
        <v>66.59</v>
      </c>
      <c r="G156" s="10">
        <f t="shared" si="2"/>
        <v>932.26</v>
      </c>
      <c r="H156" s="225"/>
      <c r="I156" s="8"/>
    </row>
    <row r="157" spans="1:9" ht="27.6" x14ac:dyDescent="0.25">
      <c r="A157" s="17" t="s">
        <v>304</v>
      </c>
      <c r="B157" s="32" t="s">
        <v>210</v>
      </c>
      <c r="C157" s="60" t="s">
        <v>229</v>
      </c>
      <c r="D157" s="44" t="s">
        <v>41</v>
      </c>
      <c r="E157" s="90">
        <v>56</v>
      </c>
      <c r="F157" s="117">
        <v>10.59</v>
      </c>
      <c r="G157" s="10">
        <f t="shared" si="2"/>
        <v>593.04</v>
      </c>
      <c r="H157" s="225"/>
      <c r="I157" s="8"/>
    </row>
    <row r="158" spans="1:9" ht="28.2" thickBot="1" x14ac:dyDescent="0.3">
      <c r="A158" s="17" t="s">
        <v>304</v>
      </c>
      <c r="B158" s="32" t="s">
        <v>212</v>
      </c>
      <c r="C158" s="60" t="s">
        <v>231</v>
      </c>
      <c r="D158" s="44" t="s">
        <v>38</v>
      </c>
      <c r="E158" s="90">
        <v>23</v>
      </c>
      <c r="F158" s="117">
        <v>13.67</v>
      </c>
      <c r="G158" s="10">
        <f t="shared" si="2"/>
        <v>314.41000000000003</v>
      </c>
      <c r="H158" s="225"/>
      <c r="I158" s="8"/>
    </row>
    <row r="159" spans="1:9" ht="28.2" thickBot="1" x14ac:dyDescent="0.3">
      <c r="A159" s="54" t="s">
        <v>304</v>
      </c>
      <c r="B159" s="67" t="s">
        <v>213</v>
      </c>
      <c r="C159" s="56" t="s">
        <v>236</v>
      </c>
      <c r="D159" s="70" t="s">
        <v>36</v>
      </c>
      <c r="E159" s="184">
        <v>13.799999999999999</v>
      </c>
      <c r="F159" s="118">
        <v>83.59</v>
      </c>
      <c r="G159" s="58">
        <f t="shared" si="2"/>
        <v>1153.54</v>
      </c>
      <c r="H159" s="219" t="s">
        <v>220</v>
      </c>
      <c r="I159" s="218">
        <f>ROUND(SUM(G154:G159),2)</f>
        <v>10881.75</v>
      </c>
    </row>
    <row r="160" spans="1:9" ht="41.4" x14ac:dyDescent="0.25">
      <c r="A160" s="72" t="s">
        <v>305</v>
      </c>
      <c r="B160" s="73" t="s">
        <v>221</v>
      </c>
      <c r="C160" s="74" t="s">
        <v>239</v>
      </c>
      <c r="D160" s="69" t="s">
        <v>41</v>
      </c>
      <c r="E160" s="187">
        <v>100</v>
      </c>
      <c r="F160" s="122">
        <v>2.1</v>
      </c>
      <c r="G160" s="75">
        <f t="shared" si="2"/>
        <v>210</v>
      </c>
      <c r="H160" s="8"/>
      <c r="I160" s="8"/>
    </row>
    <row r="161" spans="1:9" ht="41.4" x14ac:dyDescent="0.25">
      <c r="A161" s="17" t="s">
        <v>305</v>
      </c>
      <c r="B161" s="51" t="s">
        <v>223</v>
      </c>
      <c r="C161" s="60" t="s">
        <v>241</v>
      </c>
      <c r="D161" s="52" t="s">
        <v>41</v>
      </c>
      <c r="E161" s="90">
        <v>6270</v>
      </c>
      <c r="F161" s="117">
        <v>2.84</v>
      </c>
      <c r="G161" s="10">
        <f t="shared" si="2"/>
        <v>17806.8</v>
      </c>
      <c r="H161" s="223"/>
      <c r="I161" s="224"/>
    </row>
    <row r="162" spans="1:9" ht="41.4" x14ac:dyDescent="0.25">
      <c r="A162" s="17" t="s">
        <v>305</v>
      </c>
      <c r="B162" s="51" t="s">
        <v>225</v>
      </c>
      <c r="C162" s="60" t="s">
        <v>243</v>
      </c>
      <c r="D162" s="52" t="s">
        <v>41</v>
      </c>
      <c r="E162" s="90">
        <v>45</v>
      </c>
      <c r="F162" s="117">
        <v>4.38</v>
      </c>
      <c r="G162" s="10">
        <f t="shared" si="2"/>
        <v>197.1</v>
      </c>
      <c r="H162" s="223"/>
      <c r="I162" s="224"/>
    </row>
    <row r="163" spans="1:9" ht="41.4" x14ac:dyDescent="0.25">
      <c r="A163" s="17" t="s">
        <v>305</v>
      </c>
      <c r="B163" s="51" t="s">
        <v>226</v>
      </c>
      <c r="C163" s="60" t="s">
        <v>245</v>
      </c>
      <c r="D163" s="52" t="s">
        <v>41</v>
      </c>
      <c r="E163" s="90">
        <v>1680</v>
      </c>
      <c r="F163" s="117">
        <v>0.53</v>
      </c>
      <c r="G163" s="10">
        <f t="shared" si="2"/>
        <v>890.4</v>
      </c>
      <c r="H163" s="223"/>
      <c r="I163" s="224"/>
    </row>
    <row r="164" spans="1:9" ht="41.4" x14ac:dyDescent="0.25">
      <c r="A164" s="17" t="s">
        <v>305</v>
      </c>
      <c r="B164" s="51" t="s">
        <v>228</v>
      </c>
      <c r="C164" s="60" t="s">
        <v>248</v>
      </c>
      <c r="D164" s="52" t="s">
        <v>41</v>
      </c>
      <c r="E164" s="90">
        <v>60</v>
      </c>
      <c r="F164" s="117">
        <v>1.05</v>
      </c>
      <c r="G164" s="10">
        <f t="shared" si="2"/>
        <v>63</v>
      </c>
      <c r="H164" s="223"/>
      <c r="I164" s="224"/>
    </row>
    <row r="165" spans="1:9" ht="42" thickBot="1" x14ac:dyDescent="0.3">
      <c r="A165" s="17" t="s">
        <v>305</v>
      </c>
      <c r="B165" s="51" t="s">
        <v>230</v>
      </c>
      <c r="C165" s="60" t="s">
        <v>250</v>
      </c>
      <c r="D165" s="52" t="s">
        <v>36</v>
      </c>
      <c r="E165" s="90">
        <v>7</v>
      </c>
      <c r="F165" s="117">
        <v>17.53</v>
      </c>
      <c r="G165" s="10">
        <f t="shared" si="2"/>
        <v>122.71</v>
      </c>
      <c r="H165" s="223"/>
      <c r="I165" s="224"/>
    </row>
    <row r="166" spans="1:9" ht="42" thickBot="1" x14ac:dyDescent="0.3">
      <c r="A166" s="35" t="s">
        <v>305</v>
      </c>
      <c r="B166" s="332" t="s">
        <v>232</v>
      </c>
      <c r="C166" s="46" t="s">
        <v>256</v>
      </c>
      <c r="D166" s="98" t="s">
        <v>41</v>
      </c>
      <c r="E166" s="181">
        <v>110</v>
      </c>
      <c r="F166" s="123">
        <v>2.19</v>
      </c>
      <c r="G166" s="38">
        <f t="shared" si="2"/>
        <v>240.9</v>
      </c>
      <c r="H166" s="219" t="s">
        <v>237</v>
      </c>
      <c r="I166" s="218">
        <f>ROUND(SUM(G160:G166),2)</f>
        <v>19530.91</v>
      </c>
    </row>
    <row r="167" spans="1:9" x14ac:dyDescent="0.25">
      <c r="A167" s="16" t="s">
        <v>306</v>
      </c>
      <c r="B167" s="48" t="s">
        <v>238</v>
      </c>
      <c r="C167" s="59" t="s">
        <v>268</v>
      </c>
      <c r="D167" s="50" t="s">
        <v>38</v>
      </c>
      <c r="E167" s="89">
        <v>2</v>
      </c>
      <c r="F167" s="116">
        <v>3664.43</v>
      </c>
      <c r="G167" s="9">
        <f t="shared" si="2"/>
        <v>7328.86</v>
      </c>
      <c r="H167" s="223"/>
      <c r="I167" s="224"/>
    </row>
    <row r="168" spans="1:9" x14ac:dyDescent="0.25">
      <c r="A168" s="17" t="s">
        <v>306</v>
      </c>
      <c r="B168" s="51" t="s">
        <v>240</v>
      </c>
      <c r="C168" s="60" t="s">
        <v>269</v>
      </c>
      <c r="D168" s="52" t="s">
        <v>38</v>
      </c>
      <c r="E168" s="90">
        <v>2</v>
      </c>
      <c r="F168" s="117">
        <v>385.44</v>
      </c>
      <c r="G168" s="10">
        <f t="shared" si="2"/>
        <v>770.88</v>
      </c>
      <c r="H168" s="223"/>
      <c r="I168" s="224"/>
    </row>
    <row r="169" spans="1:9" ht="14.4" thickBot="1" x14ac:dyDescent="0.3">
      <c r="A169" s="17" t="s">
        <v>306</v>
      </c>
      <c r="B169" s="51" t="s">
        <v>242</v>
      </c>
      <c r="C169" s="60" t="s">
        <v>270</v>
      </c>
      <c r="D169" s="52" t="s">
        <v>38</v>
      </c>
      <c r="E169" s="90">
        <v>2</v>
      </c>
      <c r="F169" s="117">
        <v>342.67</v>
      </c>
      <c r="G169" s="10">
        <f t="shared" si="2"/>
        <v>685.34</v>
      </c>
      <c r="H169" s="223"/>
      <c r="I169" s="224"/>
    </row>
    <row r="170" spans="1:9" ht="42" thickBot="1" x14ac:dyDescent="0.3">
      <c r="A170" s="76" t="s">
        <v>306</v>
      </c>
      <c r="B170" s="77" t="s">
        <v>244</v>
      </c>
      <c r="C170" s="78" t="s">
        <v>276</v>
      </c>
      <c r="D170" s="79" t="s">
        <v>6</v>
      </c>
      <c r="E170" s="188">
        <v>1</v>
      </c>
      <c r="F170" s="124">
        <v>6422.03</v>
      </c>
      <c r="G170" s="58">
        <f t="shared" si="2"/>
        <v>6422.03</v>
      </c>
      <c r="H170" s="219" t="s">
        <v>257</v>
      </c>
      <c r="I170" s="218">
        <f>ROUND(SUM(G167:G170),2)</f>
        <v>15207.11</v>
      </c>
    </row>
    <row r="171" spans="1:9" ht="18" x14ac:dyDescent="0.25">
      <c r="A171" s="16" t="s">
        <v>307</v>
      </c>
      <c r="B171" s="31" t="s">
        <v>258</v>
      </c>
      <c r="C171" s="59" t="s">
        <v>156</v>
      </c>
      <c r="D171" s="25" t="s">
        <v>35</v>
      </c>
      <c r="E171" s="89">
        <v>369</v>
      </c>
      <c r="F171" s="125">
        <v>19.350000000000001</v>
      </c>
      <c r="G171" s="10">
        <f t="shared" si="2"/>
        <v>7140.15</v>
      </c>
      <c r="H171" s="223"/>
      <c r="I171" s="224"/>
    </row>
    <row r="172" spans="1:9" x14ac:dyDescent="0.25">
      <c r="A172" s="17" t="s">
        <v>307</v>
      </c>
      <c r="B172" s="32" t="s">
        <v>259</v>
      </c>
      <c r="C172" s="60" t="s">
        <v>132</v>
      </c>
      <c r="D172" s="30" t="s">
        <v>36</v>
      </c>
      <c r="E172" s="185">
        <v>504.78</v>
      </c>
      <c r="F172" s="126">
        <v>15.79</v>
      </c>
      <c r="G172" s="10">
        <f t="shared" ref="G172:G179" si="5">ROUND((E172*F172),2)</f>
        <v>7970.48</v>
      </c>
      <c r="H172" s="223"/>
      <c r="I172" s="224"/>
    </row>
    <row r="173" spans="1:9" x14ac:dyDescent="0.25">
      <c r="A173" s="17" t="s">
        <v>307</v>
      </c>
      <c r="B173" s="32" t="s">
        <v>260</v>
      </c>
      <c r="C173" s="60" t="s">
        <v>157</v>
      </c>
      <c r="D173" s="30" t="s">
        <v>36</v>
      </c>
      <c r="E173" s="185">
        <v>457.82</v>
      </c>
      <c r="F173" s="126">
        <v>16.559999999999999</v>
      </c>
      <c r="G173" s="10">
        <f t="shared" si="5"/>
        <v>7581.5</v>
      </c>
      <c r="H173" s="223"/>
      <c r="I173" s="224"/>
    </row>
    <row r="174" spans="1:9" ht="16.8" x14ac:dyDescent="0.25">
      <c r="A174" s="17" t="s">
        <v>307</v>
      </c>
      <c r="B174" s="32" t="s">
        <v>261</v>
      </c>
      <c r="C174" s="336" t="s">
        <v>286</v>
      </c>
      <c r="D174" s="62" t="s">
        <v>36</v>
      </c>
      <c r="E174" s="185">
        <v>455.47</v>
      </c>
      <c r="F174" s="126">
        <v>0.27</v>
      </c>
      <c r="G174" s="10">
        <f t="shared" si="5"/>
        <v>122.98</v>
      </c>
      <c r="H174" s="223"/>
      <c r="I174" s="224"/>
    </row>
    <row r="175" spans="1:9" x14ac:dyDescent="0.25">
      <c r="A175" s="17" t="s">
        <v>307</v>
      </c>
      <c r="B175" s="32" t="s">
        <v>262</v>
      </c>
      <c r="C175" s="60" t="s">
        <v>158</v>
      </c>
      <c r="D175" s="30" t="s">
        <v>36</v>
      </c>
      <c r="E175" s="185">
        <v>453.91</v>
      </c>
      <c r="F175" s="127">
        <v>15.69</v>
      </c>
      <c r="G175" s="10">
        <f t="shared" si="5"/>
        <v>7121.85</v>
      </c>
      <c r="H175" s="223"/>
      <c r="I175" s="224"/>
    </row>
    <row r="176" spans="1:9" ht="16.8" x14ac:dyDescent="0.25">
      <c r="A176" s="17" t="s">
        <v>307</v>
      </c>
      <c r="B176" s="32" t="s">
        <v>263</v>
      </c>
      <c r="C176" s="336" t="s">
        <v>660</v>
      </c>
      <c r="D176" s="30" t="s">
        <v>36</v>
      </c>
      <c r="E176" s="185">
        <v>452.34</v>
      </c>
      <c r="F176" s="127">
        <v>0.21</v>
      </c>
      <c r="G176" s="10">
        <f t="shared" si="5"/>
        <v>94.99</v>
      </c>
      <c r="H176" s="223"/>
      <c r="I176" s="224"/>
    </row>
    <row r="177" spans="1:9" x14ac:dyDescent="0.25">
      <c r="A177" s="17" t="s">
        <v>307</v>
      </c>
      <c r="B177" s="32" t="s">
        <v>264</v>
      </c>
      <c r="C177" s="60" t="s">
        <v>159</v>
      </c>
      <c r="D177" s="30" t="s">
        <v>36</v>
      </c>
      <c r="E177" s="185">
        <v>451.56</v>
      </c>
      <c r="F177" s="127">
        <v>10.97</v>
      </c>
      <c r="G177" s="10">
        <f t="shared" si="5"/>
        <v>4953.6099999999997</v>
      </c>
      <c r="H177" s="223"/>
      <c r="I177" s="224"/>
    </row>
    <row r="178" spans="1:9" ht="17.399999999999999" thickBot="1" x14ac:dyDescent="0.3">
      <c r="A178" s="17" t="s">
        <v>307</v>
      </c>
      <c r="B178" s="32" t="s">
        <v>265</v>
      </c>
      <c r="C178" s="60" t="s">
        <v>160</v>
      </c>
      <c r="D178" s="28" t="s">
        <v>36</v>
      </c>
      <c r="E178" s="182">
        <v>450</v>
      </c>
      <c r="F178" s="127">
        <v>0.23</v>
      </c>
      <c r="G178" s="10">
        <f t="shared" si="5"/>
        <v>103.5</v>
      </c>
      <c r="H178" s="223"/>
      <c r="I178" s="224"/>
    </row>
    <row r="179" spans="1:9" ht="28.2" thickBot="1" x14ac:dyDescent="0.3">
      <c r="A179" s="54" t="s">
        <v>307</v>
      </c>
      <c r="B179" s="55" t="s">
        <v>266</v>
      </c>
      <c r="C179" s="56" t="s">
        <v>287</v>
      </c>
      <c r="D179" s="96" t="s">
        <v>36</v>
      </c>
      <c r="E179" s="184">
        <v>60</v>
      </c>
      <c r="F179" s="128">
        <v>17.53</v>
      </c>
      <c r="G179" s="10">
        <f t="shared" si="5"/>
        <v>1051.8</v>
      </c>
      <c r="H179" s="219" t="s">
        <v>267</v>
      </c>
      <c r="I179" s="218">
        <f>ROUND(SUM(G171:G179),2)</f>
        <v>36140.86</v>
      </c>
    </row>
    <row r="180" spans="1:9" ht="57.75" customHeight="1" thickBot="1" x14ac:dyDescent="0.3">
      <c r="A180" s="354" t="s">
        <v>288</v>
      </c>
      <c r="B180" s="354"/>
      <c r="C180" s="354"/>
      <c r="D180" s="354"/>
      <c r="E180" s="355"/>
      <c r="F180" s="272" t="s">
        <v>462</v>
      </c>
      <c r="G180" s="218">
        <f>ROUND(SUM(G5:G179),2)</f>
        <v>3024473.01</v>
      </c>
      <c r="H180" s="223"/>
      <c r="I180" s="224"/>
    </row>
    <row r="181" spans="1:9" x14ac:dyDescent="0.25">
      <c r="A181" s="8"/>
      <c r="B181" s="8"/>
      <c r="C181" s="5"/>
      <c r="D181" s="4"/>
      <c r="E181" s="92"/>
    </row>
  </sheetData>
  <sheetProtection algorithmName="SHA-512" hashValue="uWHpM2A98O6by9K0XAy7l7ZJliIhBtGBf0yLm6+TH2HdFSWpYy7xVGXp1zzy51O5NQajbGi6a2iug95GHnjFow==" saltValue="4O2WdWbkdV7G+oAsiL+YlA==" spinCount="100000" sheet="1" objects="1" scenarios="1"/>
  <mergeCells count="11">
    <mergeCell ref="A180:E180"/>
    <mergeCell ref="A3:E3"/>
    <mergeCell ref="H67:H115"/>
    <mergeCell ref="H117:H121"/>
    <mergeCell ref="A1:G1"/>
    <mergeCell ref="D137:D138"/>
    <mergeCell ref="E137:E138"/>
    <mergeCell ref="D139:D140"/>
    <mergeCell ref="E139:E140"/>
    <mergeCell ref="H137:H138"/>
    <mergeCell ref="H139:H140"/>
  </mergeCells>
  <pageMargins left="0.7" right="0.29375000000000001" top="0.75" bottom="0.75" header="0.3" footer="0.3"/>
  <pageSetup paperSize="9" scale="40" orientation="portrait" r:id="rId1"/>
  <ignoredErrors>
    <ignoredError sqref="G138:G140" formula="1"/>
    <ignoredError sqref="I23"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82D3-3579-40F3-93EF-87E416A0E1AA}">
  <dimension ref="A1:K37"/>
  <sheetViews>
    <sheetView topLeftCell="D1" zoomScale="85" zoomScaleNormal="85" zoomScaleSheetLayoutView="100" zoomScalePageLayoutView="85" workbookViewId="0">
      <selection activeCell="F5" sqref="F5:F36"/>
    </sheetView>
  </sheetViews>
  <sheetFormatPr defaultColWidth="9.109375" defaultRowHeight="13.8" x14ac:dyDescent="0.25"/>
  <cols>
    <col min="1" max="1" width="31.6640625" style="3" bestFit="1" customWidth="1"/>
    <col min="2" max="2" width="8.33203125" style="3" bestFit="1" customWidth="1"/>
    <col min="3" max="3" width="89.33203125" style="273" customWidth="1"/>
    <col min="4" max="4" width="9.109375" style="2"/>
    <col min="5" max="5" width="16.33203125" style="274" customWidth="1"/>
    <col min="6" max="6" width="21.5546875" style="6" customWidth="1"/>
    <col min="7" max="7" width="14.6640625" style="2" customWidth="1"/>
    <col min="8" max="8" width="21.5546875" style="7" customWidth="1"/>
    <col min="9" max="9" width="16.109375" style="2" customWidth="1"/>
    <col min="10" max="10" width="9.109375" style="2"/>
    <col min="11" max="11" width="11.44140625" style="2" bestFit="1" customWidth="1"/>
    <col min="12" max="14" width="9.109375" style="2"/>
    <col min="15" max="15" width="11.44140625" style="2" bestFit="1" customWidth="1"/>
    <col min="16" max="16384" width="9.109375" style="2"/>
  </cols>
  <sheetData>
    <row r="1" spans="1:11" ht="40.200000000000003" customHeight="1" x14ac:dyDescent="0.25">
      <c r="A1" s="371" t="s">
        <v>50</v>
      </c>
      <c r="B1" s="371"/>
      <c r="C1" s="371"/>
      <c r="D1" s="371"/>
      <c r="E1" s="371"/>
      <c r="F1" s="371"/>
      <c r="G1" s="371"/>
    </row>
    <row r="2" spans="1:11" ht="21.75" customHeight="1" thickBot="1" x14ac:dyDescent="0.3">
      <c r="A2" s="251"/>
      <c r="B2" s="251"/>
      <c r="C2" s="252"/>
      <c r="D2" s="251"/>
      <c r="E2" s="253"/>
      <c r="F2" s="251"/>
      <c r="G2" s="251"/>
    </row>
    <row r="3" spans="1:11" ht="21.75" customHeight="1" x14ac:dyDescent="0.25">
      <c r="A3" s="365" t="s">
        <v>464</v>
      </c>
      <c r="B3" s="366"/>
      <c r="C3" s="366"/>
      <c r="D3" s="366"/>
      <c r="E3" s="367"/>
      <c r="F3" s="254"/>
      <c r="G3" s="255"/>
    </row>
    <row r="4" spans="1:11" ht="28.2" thickBot="1" x14ac:dyDescent="0.3">
      <c r="A4" s="18" t="s">
        <v>17</v>
      </c>
      <c r="B4" s="23" t="s">
        <v>0</v>
      </c>
      <c r="C4" s="11" t="s">
        <v>1</v>
      </c>
      <c r="D4" s="24" t="s">
        <v>2</v>
      </c>
      <c r="E4" s="88" t="s">
        <v>3</v>
      </c>
      <c r="F4" s="257" t="s">
        <v>19</v>
      </c>
      <c r="G4" s="12" t="s">
        <v>4</v>
      </c>
      <c r="H4" s="221"/>
      <c r="I4" s="4"/>
    </row>
    <row r="5" spans="1:11" x14ac:dyDescent="0.25">
      <c r="A5" s="99" t="s">
        <v>364</v>
      </c>
      <c r="B5" s="31" t="s">
        <v>7</v>
      </c>
      <c r="C5" s="287" t="s">
        <v>633</v>
      </c>
      <c r="D5" s="100" t="s">
        <v>40</v>
      </c>
      <c r="E5" s="189">
        <v>5639</v>
      </c>
      <c r="F5" s="114">
        <v>4.82</v>
      </c>
      <c r="G5" s="9">
        <f t="shared" ref="G5:G36" si="0">ROUND((E5*F5),2)</f>
        <v>27179.98</v>
      </c>
      <c r="H5" s="221"/>
      <c r="I5" s="4"/>
      <c r="K5" s="6"/>
    </row>
    <row r="6" spans="1:11" x14ac:dyDescent="0.25">
      <c r="A6" s="101" t="s">
        <v>364</v>
      </c>
      <c r="B6" s="32" t="s">
        <v>8</v>
      </c>
      <c r="C6" s="283" t="s">
        <v>598</v>
      </c>
      <c r="D6" s="28" t="s">
        <v>40</v>
      </c>
      <c r="E6" s="102">
        <v>3665</v>
      </c>
      <c r="F6" s="115">
        <v>3.29</v>
      </c>
      <c r="G6" s="10">
        <f t="shared" si="0"/>
        <v>12057.85</v>
      </c>
      <c r="H6" s="221"/>
      <c r="I6" s="4"/>
      <c r="K6" s="6"/>
    </row>
    <row r="7" spans="1:11" x14ac:dyDescent="0.25">
      <c r="A7" s="101" t="s">
        <v>364</v>
      </c>
      <c r="B7" s="32" t="s">
        <v>9</v>
      </c>
      <c r="C7" s="283" t="s">
        <v>365</v>
      </c>
      <c r="D7" s="28" t="s">
        <v>40</v>
      </c>
      <c r="E7" s="102">
        <v>3665</v>
      </c>
      <c r="F7" s="115">
        <v>3.75</v>
      </c>
      <c r="G7" s="10">
        <f t="shared" si="0"/>
        <v>13743.75</v>
      </c>
      <c r="H7" s="221"/>
      <c r="I7" s="4"/>
      <c r="K7" s="6"/>
    </row>
    <row r="8" spans="1:11" x14ac:dyDescent="0.25">
      <c r="A8" s="101" t="s">
        <v>364</v>
      </c>
      <c r="B8" s="32" t="s">
        <v>10</v>
      </c>
      <c r="C8" s="283" t="s">
        <v>366</v>
      </c>
      <c r="D8" s="28" t="s">
        <v>40</v>
      </c>
      <c r="E8" s="102">
        <v>297</v>
      </c>
      <c r="F8" s="115">
        <v>5.45</v>
      </c>
      <c r="G8" s="10">
        <f t="shared" si="0"/>
        <v>1618.65</v>
      </c>
      <c r="H8" s="221"/>
      <c r="I8" s="4"/>
      <c r="K8" s="6"/>
    </row>
    <row r="9" spans="1:11" x14ac:dyDescent="0.25">
      <c r="A9" s="101" t="s">
        <v>364</v>
      </c>
      <c r="B9" s="32" t="s">
        <v>11</v>
      </c>
      <c r="C9" s="283" t="s">
        <v>367</v>
      </c>
      <c r="D9" s="28" t="s">
        <v>42</v>
      </c>
      <c r="E9" s="102">
        <v>215</v>
      </c>
      <c r="F9" s="115">
        <v>29.72</v>
      </c>
      <c r="G9" s="10">
        <f t="shared" si="0"/>
        <v>6389.8</v>
      </c>
      <c r="H9" s="221"/>
      <c r="I9" s="4"/>
      <c r="K9" s="6"/>
    </row>
    <row r="10" spans="1:11" ht="27.6" x14ac:dyDescent="0.25">
      <c r="A10" s="101" t="s">
        <v>364</v>
      </c>
      <c r="B10" s="32" t="s">
        <v>12</v>
      </c>
      <c r="C10" s="283" t="s">
        <v>616</v>
      </c>
      <c r="D10" s="28" t="s">
        <v>41</v>
      </c>
      <c r="E10" s="102">
        <v>26.88</v>
      </c>
      <c r="F10" s="115">
        <v>349.56</v>
      </c>
      <c r="G10" s="10">
        <f t="shared" si="0"/>
        <v>9396.17</v>
      </c>
      <c r="H10" s="221"/>
      <c r="I10" s="4"/>
      <c r="K10" s="6"/>
    </row>
    <row r="11" spans="1:11" ht="27.6" x14ac:dyDescent="0.25">
      <c r="A11" s="101" t="s">
        <v>364</v>
      </c>
      <c r="B11" s="32" t="s">
        <v>13</v>
      </c>
      <c r="C11" s="283" t="s">
        <v>617</v>
      </c>
      <c r="D11" s="28" t="s">
        <v>41</v>
      </c>
      <c r="E11" s="102">
        <v>42.74</v>
      </c>
      <c r="F11" s="115">
        <v>459.44</v>
      </c>
      <c r="G11" s="10">
        <f t="shared" si="0"/>
        <v>19636.47</v>
      </c>
      <c r="H11" s="221"/>
      <c r="I11" s="4"/>
      <c r="K11" s="6"/>
    </row>
    <row r="12" spans="1:11" ht="27.6" x14ac:dyDescent="0.25">
      <c r="A12" s="101" t="s">
        <v>364</v>
      </c>
      <c r="B12" s="32" t="s">
        <v>14</v>
      </c>
      <c r="C12" s="283" t="s">
        <v>618</v>
      </c>
      <c r="D12" s="28" t="s">
        <v>41</v>
      </c>
      <c r="E12" s="102">
        <v>36.590000000000003</v>
      </c>
      <c r="F12" s="115">
        <v>5094.95</v>
      </c>
      <c r="G12" s="10">
        <f t="shared" si="0"/>
        <v>186424.22</v>
      </c>
      <c r="H12" s="221"/>
      <c r="I12" s="4"/>
      <c r="K12" s="6"/>
    </row>
    <row r="13" spans="1:11" x14ac:dyDescent="0.25">
      <c r="A13" s="101" t="s">
        <v>364</v>
      </c>
      <c r="B13" s="32" t="s">
        <v>15</v>
      </c>
      <c r="C13" s="283" t="s">
        <v>619</v>
      </c>
      <c r="D13" s="28" t="s">
        <v>40</v>
      </c>
      <c r="E13" s="335">
        <v>27.9</v>
      </c>
      <c r="F13" s="115">
        <v>0.11</v>
      </c>
      <c r="G13" s="10">
        <f t="shared" si="0"/>
        <v>3.07</v>
      </c>
      <c r="H13" s="221"/>
      <c r="I13" s="4"/>
      <c r="K13" s="6"/>
    </row>
    <row r="14" spans="1:11" ht="30" customHeight="1" x14ac:dyDescent="0.25">
      <c r="A14" s="101" t="s">
        <v>364</v>
      </c>
      <c r="B14" s="32" t="s">
        <v>20</v>
      </c>
      <c r="C14" s="283" t="s">
        <v>613</v>
      </c>
      <c r="D14" s="28" t="s">
        <v>36</v>
      </c>
      <c r="E14" s="102">
        <v>108</v>
      </c>
      <c r="F14" s="115">
        <v>0.11</v>
      </c>
      <c r="G14" s="10">
        <f t="shared" si="0"/>
        <v>11.88</v>
      </c>
      <c r="H14" s="221"/>
      <c r="I14" s="4"/>
      <c r="K14" s="6"/>
    </row>
    <row r="15" spans="1:11" ht="27.6" x14ac:dyDescent="0.25">
      <c r="A15" s="101" t="s">
        <v>364</v>
      </c>
      <c r="B15" s="32" t="s">
        <v>21</v>
      </c>
      <c r="C15" s="283" t="s">
        <v>600</v>
      </c>
      <c r="D15" s="28" t="s">
        <v>36</v>
      </c>
      <c r="E15" s="102">
        <v>2058.8000000000002</v>
      </c>
      <c r="F15" s="115">
        <v>0.72</v>
      </c>
      <c r="G15" s="10">
        <f t="shared" si="0"/>
        <v>1482.34</v>
      </c>
      <c r="H15" s="221"/>
      <c r="I15" s="4"/>
      <c r="K15" s="6"/>
    </row>
    <row r="16" spans="1:11" x14ac:dyDescent="0.25">
      <c r="A16" s="101" t="s">
        <v>364</v>
      </c>
      <c r="B16" s="32" t="s">
        <v>22</v>
      </c>
      <c r="C16" s="284" t="s">
        <v>601</v>
      </c>
      <c r="D16" s="28" t="s">
        <v>36</v>
      </c>
      <c r="E16" s="102">
        <v>214.2</v>
      </c>
      <c r="F16" s="115">
        <v>0.72</v>
      </c>
      <c r="G16" s="10">
        <f t="shared" si="0"/>
        <v>154.22</v>
      </c>
      <c r="H16" s="222"/>
      <c r="I16" s="4"/>
      <c r="K16" s="6"/>
    </row>
    <row r="17" spans="1:11" x14ac:dyDescent="0.25">
      <c r="A17" s="101" t="s">
        <v>364</v>
      </c>
      <c r="B17" s="32" t="s">
        <v>23</v>
      </c>
      <c r="C17" s="284" t="s">
        <v>602</v>
      </c>
      <c r="D17" s="28" t="s">
        <v>36</v>
      </c>
      <c r="E17" s="102">
        <v>120.9</v>
      </c>
      <c r="F17" s="115">
        <v>0.8</v>
      </c>
      <c r="G17" s="10">
        <f t="shared" si="0"/>
        <v>96.72</v>
      </c>
      <c r="H17" s="4"/>
      <c r="I17" s="4"/>
      <c r="K17" s="6"/>
    </row>
    <row r="18" spans="1:11" x14ac:dyDescent="0.25">
      <c r="A18" s="101" t="s">
        <v>364</v>
      </c>
      <c r="B18" s="32" t="s">
        <v>26</v>
      </c>
      <c r="C18" s="285" t="s">
        <v>603</v>
      </c>
      <c r="D18" s="28" t="s">
        <v>36</v>
      </c>
      <c r="E18" s="102">
        <v>27.3</v>
      </c>
      <c r="F18" s="115">
        <v>6.44</v>
      </c>
      <c r="G18" s="10">
        <f t="shared" si="0"/>
        <v>175.81</v>
      </c>
      <c r="H18" s="223"/>
      <c r="I18" s="224"/>
      <c r="K18" s="6"/>
    </row>
    <row r="19" spans="1:11" x14ac:dyDescent="0.25">
      <c r="A19" s="101" t="s">
        <v>364</v>
      </c>
      <c r="B19" s="32" t="s">
        <v>27</v>
      </c>
      <c r="C19" s="284" t="s">
        <v>604</v>
      </c>
      <c r="D19" s="28" t="s">
        <v>40</v>
      </c>
      <c r="E19" s="102">
        <v>49.2</v>
      </c>
      <c r="F19" s="115">
        <v>20.399999999999999</v>
      </c>
      <c r="G19" s="10">
        <f t="shared" si="0"/>
        <v>1003.68</v>
      </c>
      <c r="H19" s="223"/>
      <c r="I19" s="224"/>
      <c r="K19" s="6"/>
    </row>
    <row r="20" spans="1:11" x14ac:dyDescent="0.25">
      <c r="A20" s="101" t="s">
        <v>364</v>
      </c>
      <c r="B20" s="32" t="s">
        <v>28</v>
      </c>
      <c r="C20" s="284" t="s">
        <v>614</v>
      </c>
      <c r="D20" s="28" t="s">
        <v>40</v>
      </c>
      <c r="E20" s="102">
        <v>17.899999999999999</v>
      </c>
      <c r="F20" s="115">
        <v>77.84</v>
      </c>
      <c r="G20" s="10">
        <f t="shared" si="0"/>
        <v>1393.34</v>
      </c>
      <c r="H20" s="223"/>
      <c r="I20" s="224"/>
      <c r="K20" s="6"/>
    </row>
    <row r="21" spans="1:11" x14ac:dyDescent="0.25">
      <c r="A21" s="101" t="s">
        <v>364</v>
      </c>
      <c r="B21" s="32" t="s">
        <v>29</v>
      </c>
      <c r="C21" s="284" t="s">
        <v>605</v>
      </c>
      <c r="D21" s="28" t="s">
        <v>40</v>
      </c>
      <c r="E21" s="102">
        <v>65</v>
      </c>
      <c r="F21" s="115">
        <v>20.399999999999999</v>
      </c>
      <c r="G21" s="10">
        <f t="shared" si="0"/>
        <v>1326</v>
      </c>
      <c r="H21" s="223"/>
      <c r="I21" s="224"/>
      <c r="K21" s="6"/>
    </row>
    <row r="22" spans="1:11" ht="27.6" x14ac:dyDescent="0.25">
      <c r="A22" s="101" t="s">
        <v>364</v>
      </c>
      <c r="B22" s="32" t="s">
        <v>30</v>
      </c>
      <c r="C22" s="284" t="s">
        <v>606</v>
      </c>
      <c r="D22" s="28" t="s">
        <v>40</v>
      </c>
      <c r="E22" s="102">
        <v>1253</v>
      </c>
      <c r="F22" s="115">
        <v>16.329999999999998</v>
      </c>
      <c r="G22" s="10">
        <f t="shared" si="0"/>
        <v>20461.490000000002</v>
      </c>
      <c r="H22" s="223"/>
      <c r="I22" s="224"/>
      <c r="K22" s="6"/>
    </row>
    <row r="23" spans="1:11" x14ac:dyDescent="0.25">
      <c r="A23" s="101" t="s">
        <v>364</v>
      </c>
      <c r="B23" s="32" t="s">
        <v>31</v>
      </c>
      <c r="C23" s="283" t="s">
        <v>607</v>
      </c>
      <c r="D23" s="28" t="s">
        <v>40</v>
      </c>
      <c r="E23" s="102">
        <v>54.2</v>
      </c>
      <c r="F23" s="115">
        <v>77.84</v>
      </c>
      <c r="G23" s="10">
        <f t="shared" si="0"/>
        <v>4218.93</v>
      </c>
      <c r="H23" s="223"/>
      <c r="I23" s="224"/>
      <c r="K23" s="6"/>
    </row>
    <row r="24" spans="1:11" x14ac:dyDescent="0.25">
      <c r="A24" s="101" t="s">
        <v>364</v>
      </c>
      <c r="B24" s="32" t="s">
        <v>32</v>
      </c>
      <c r="C24" s="283" t="s">
        <v>608</v>
      </c>
      <c r="D24" s="28" t="s">
        <v>41</v>
      </c>
      <c r="E24" s="102">
        <v>856</v>
      </c>
      <c r="F24" s="115">
        <v>3.56</v>
      </c>
      <c r="G24" s="10">
        <f t="shared" si="0"/>
        <v>3047.36</v>
      </c>
      <c r="H24" s="223"/>
      <c r="I24" s="224"/>
      <c r="K24" s="6"/>
    </row>
    <row r="25" spans="1:11" x14ac:dyDescent="0.25">
      <c r="A25" s="101" t="s">
        <v>364</v>
      </c>
      <c r="B25" s="32" t="s">
        <v>349</v>
      </c>
      <c r="C25" s="283" t="s">
        <v>368</v>
      </c>
      <c r="D25" s="28" t="s">
        <v>369</v>
      </c>
      <c r="E25" s="102">
        <v>1455</v>
      </c>
      <c r="F25" s="115">
        <v>1.98</v>
      </c>
      <c r="G25" s="10">
        <f t="shared" si="0"/>
        <v>2880.9</v>
      </c>
      <c r="H25" s="223"/>
      <c r="I25" s="224"/>
      <c r="K25" s="6"/>
    </row>
    <row r="26" spans="1:11" x14ac:dyDescent="0.25">
      <c r="A26" s="101" t="s">
        <v>364</v>
      </c>
      <c r="B26" s="32" t="s">
        <v>375</v>
      </c>
      <c r="C26" s="283" t="s">
        <v>370</v>
      </c>
      <c r="D26" s="28" t="s">
        <v>40</v>
      </c>
      <c r="E26" s="102">
        <v>23.1</v>
      </c>
      <c r="F26" s="115">
        <v>355.18</v>
      </c>
      <c r="G26" s="10">
        <f t="shared" si="0"/>
        <v>8204.66</v>
      </c>
      <c r="H26" s="223"/>
      <c r="I26" s="224"/>
      <c r="K26" s="6"/>
    </row>
    <row r="27" spans="1:11" x14ac:dyDescent="0.25">
      <c r="A27" s="101" t="s">
        <v>364</v>
      </c>
      <c r="B27" s="32" t="s">
        <v>378</v>
      </c>
      <c r="C27" s="283" t="s">
        <v>371</v>
      </c>
      <c r="D27" s="28" t="s">
        <v>40</v>
      </c>
      <c r="E27" s="102">
        <v>26</v>
      </c>
      <c r="F27" s="115">
        <v>355.18</v>
      </c>
      <c r="G27" s="10">
        <f t="shared" si="0"/>
        <v>9234.68</v>
      </c>
      <c r="H27" s="223"/>
      <c r="I27" s="224"/>
      <c r="K27" s="6"/>
    </row>
    <row r="28" spans="1:11" x14ac:dyDescent="0.25">
      <c r="A28" s="101" t="s">
        <v>364</v>
      </c>
      <c r="B28" s="32" t="s">
        <v>379</v>
      </c>
      <c r="C28" s="284" t="s">
        <v>390</v>
      </c>
      <c r="D28" s="28" t="s">
        <v>40</v>
      </c>
      <c r="E28" s="102">
        <v>3.4</v>
      </c>
      <c r="F28" s="197">
        <v>628.82000000000005</v>
      </c>
      <c r="G28" s="10">
        <f t="shared" si="0"/>
        <v>2137.9899999999998</v>
      </c>
      <c r="H28" s="223"/>
      <c r="I28" s="224"/>
      <c r="K28" s="6"/>
    </row>
    <row r="29" spans="1:11" x14ac:dyDescent="0.25">
      <c r="A29" s="101" t="s">
        <v>364</v>
      </c>
      <c r="B29" s="32" t="s">
        <v>380</v>
      </c>
      <c r="C29" s="284" t="s">
        <v>391</v>
      </c>
      <c r="D29" s="28" t="s">
        <v>40</v>
      </c>
      <c r="E29" s="102">
        <v>3.4</v>
      </c>
      <c r="F29" s="115">
        <v>319.2</v>
      </c>
      <c r="G29" s="10">
        <f t="shared" si="0"/>
        <v>1085.28</v>
      </c>
      <c r="H29" s="223"/>
      <c r="I29" s="224"/>
      <c r="K29" s="6"/>
    </row>
    <row r="30" spans="1:11" x14ac:dyDescent="0.25">
      <c r="A30" s="101" t="s">
        <v>364</v>
      </c>
      <c r="B30" s="32" t="s">
        <v>381</v>
      </c>
      <c r="C30" s="284" t="s">
        <v>392</v>
      </c>
      <c r="D30" s="28" t="s">
        <v>369</v>
      </c>
      <c r="E30" s="102">
        <v>384</v>
      </c>
      <c r="F30" s="115">
        <v>2.13</v>
      </c>
      <c r="G30" s="10">
        <f t="shared" si="0"/>
        <v>817.92</v>
      </c>
      <c r="H30" s="223"/>
      <c r="I30" s="224"/>
      <c r="K30" s="6"/>
    </row>
    <row r="31" spans="1:11" x14ac:dyDescent="0.25">
      <c r="A31" s="101" t="s">
        <v>364</v>
      </c>
      <c r="B31" s="32" t="s">
        <v>383</v>
      </c>
      <c r="C31" s="284" t="s">
        <v>393</v>
      </c>
      <c r="D31" s="28" t="s">
        <v>40</v>
      </c>
      <c r="E31" s="102">
        <v>104.6</v>
      </c>
      <c r="F31" s="115">
        <v>0.11</v>
      </c>
      <c r="G31" s="10">
        <f t="shared" si="0"/>
        <v>11.51</v>
      </c>
      <c r="H31" s="223"/>
      <c r="I31" s="224"/>
      <c r="K31" s="6"/>
    </row>
    <row r="32" spans="1:11" x14ac:dyDescent="0.25">
      <c r="A32" s="101" t="s">
        <v>364</v>
      </c>
      <c r="B32" s="32" t="s">
        <v>385</v>
      </c>
      <c r="C32" s="284" t="s">
        <v>394</v>
      </c>
      <c r="D32" s="28" t="s">
        <v>369</v>
      </c>
      <c r="E32" s="102">
        <v>9218</v>
      </c>
      <c r="F32" s="115">
        <v>0.11</v>
      </c>
      <c r="G32" s="10">
        <f t="shared" si="0"/>
        <v>1013.98</v>
      </c>
      <c r="H32" s="223"/>
      <c r="I32" s="224"/>
      <c r="K32" s="6"/>
    </row>
    <row r="33" spans="1:11" x14ac:dyDescent="0.25">
      <c r="A33" s="101" t="s">
        <v>364</v>
      </c>
      <c r="B33" s="32" t="s">
        <v>387</v>
      </c>
      <c r="C33" s="283" t="s">
        <v>372</v>
      </c>
      <c r="D33" s="28" t="s">
        <v>40</v>
      </c>
      <c r="E33" s="102">
        <v>6</v>
      </c>
      <c r="F33" s="115">
        <v>355.18</v>
      </c>
      <c r="G33" s="10">
        <f t="shared" si="0"/>
        <v>2131.08</v>
      </c>
      <c r="H33" s="223"/>
      <c r="I33" s="224"/>
      <c r="K33" s="6"/>
    </row>
    <row r="34" spans="1:11" x14ac:dyDescent="0.25">
      <c r="A34" s="101" t="s">
        <v>364</v>
      </c>
      <c r="B34" s="32" t="s">
        <v>388</v>
      </c>
      <c r="C34" s="283" t="s">
        <v>373</v>
      </c>
      <c r="D34" s="28" t="s">
        <v>40</v>
      </c>
      <c r="E34" s="102">
        <v>8.9</v>
      </c>
      <c r="F34" s="115">
        <v>77.84</v>
      </c>
      <c r="G34" s="10">
        <f t="shared" si="0"/>
        <v>692.78</v>
      </c>
      <c r="H34" s="223"/>
      <c r="I34" s="224"/>
      <c r="K34" s="6"/>
    </row>
    <row r="35" spans="1:11" ht="14.4" thickBot="1" x14ac:dyDescent="0.3">
      <c r="A35" s="101" t="s">
        <v>364</v>
      </c>
      <c r="B35" s="32" t="s">
        <v>389</v>
      </c>
      <c r="C35" s="283" t="s">
        <v>374</v>
      </c>
      <c r="D35" s="28" t="s">
        <v>41</v>
      </c>
      <c r="E35" s="102">
        <v>80</v>
      </c>
      <c r="F35" s="115">
        <v>241.73</v>
      </c>
      <c r="G35" s="10">
        <f t="shared" si="0"/>
        <v>19338.400000000001</v>
      </c>
      <c r="H35" s="223"/>
      <c r="I35" s="224"/>
      <c r="K35" s="6"/>
    </row>
    <row r="36" spans="1:11" ht="28.2" thickBot="1" x14ac:dyDescent="0.3">
      <c r="A36" s="217" t="s">
        <v>364</v>
      </c>
      <c r="B36" s="67" t="s">
        <v>395</v>
      </c>
      <c r="C36" s="286" t="s">
        <v>376</v>
      </c>
      <c r="D36" s="96" t="s">
        <v>41</v>
      </c>
      <c r="E36" s="103">
        <v>80</v>
      </c>
      <c r="F36" s="124">
        <v>34.479999999999997</v>
      </c>
      <c r="G36" s="58">
        <f t="shared" si="0"/>
        <v>2758.4</v>
      </c>
      <c r="H36" s="219" t="s">
        <v>277</v>
      </c>
      <c r="I36" s="218">
        <f>ROUND(SUM(G5:G36),2)</f>
        <v>360129.31</v>
      </c>
      <c r="K36" s="6"/>
    </row>
    <row r="37" spans="1:11" ht="42" thickBot="1" x14ac:dyDescent="0.3">
      <c r="A37" s="271"/>
      <c r="B37" s="271"/>
      <c r="C37" s="271"/>
      <c r="D37" s="333"/>
      <c r="E37" s="334"/>
      <c r="F37" s="272" t="s">
        <v>463</v>
      </c>
      <c r="G37" s="241">
        <f>ROUND(SUM(G5:G36),2)</f>
        <v>360129.31</v>
      </c>
      <c r="H37" s="222"/>
      <c r="I37" s="224"/>
      <c r="K37" s="6"/>
    </row>
  </sheetData>
  <sheetProtection algorithmName="SHA-512" hashValue="DqB2Y7FAs/cMPGdmLySABx4BIjb6UuprYFYucscJe6QqjX3DMKB0Av0uz7a44BT9sQJtIcU3Mm43eXKZEWT5RA==" saltValue="Jpv0qpAJLPnrb4m81Fdjyg==" spinCount="100000" sheet="1" objects="1" scenarios="1"/>
  <mergeCells count="2">
    <mergeCell ref="A3:E3"/>
    <mergeCell ref="A1:G1"/>
  </mergeCells>
  <pageMargins left="0.7" right="0.33823529411764708" top="0.75" bottom="0.75" header="0.3" footer="0.3"/>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f29297d6540406a493246a2d82cbb401">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2bac9981d9815e9bf383a1b5ea5971be"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A3A9A9-D534-4C9F-A702-381F4E975808}">
  <ds:schemaRefs>
    <ds:schemaRef ds:uri="http://schemas.microsoft.com/sharepoint/v3/contenttype/forms"/>
  </ds:schemaRefs>
</ds:datastoreItem>
</file>

<file path=customXml/itemProps2.xml><?xml version="1.0" encoding="utf-8"?>
<ds:datastoreItem xmlns:ds="http://schemas.openxmlformats.org/officeDocument/2006/customXml" ds:itemID="{92886325-8910-4912-A906-4A9F6F1ADDF3}">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customXml/itemProps3.xml><?xml version="1.0" encoding="utf-8"?>
<ds:datastoreItem xmlns:ds="http://schemas.openxmlformats.org/officeDocument/2006/customXml" ds:itemID="{513B3949-4028-4293-9893-5757754522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11</vt:i4>
      </vt:variant>
      <vt:variant>
        <vt:lpstr>Įvardytieji diapazonai</vt:lpstr>
      </vt:variant>
      <vt:variant>
        <vt:i4>9</vt:i4>
      </vt:variant>
    </vt:vector>
  </HeadingPairs>
  <TitlesOfParts>
    <vt:vector size="20" baseType="lpstr">
      <vt:lpstr>santrauka</vt:lpstr>
      <vt:lpstr>S_1.1</vt:lpstr>
      <vt:lpstr>S_1.1.1</vt:lpstr>
      <vt:lpstr>S_1.2</vt:lpstr>
      <vt:lpstr>S_1.2.1</vt:lpstr>
      <vt:lpstr>S_1.3</vt:lpstr>
      <vt:lpstr>S_1.3.1</vt:lpstr>
      <vt:lpstr>S_1.4</vt:lpstr>
      <vt:lpstr>S_1.4.1</vt:lpstr>
      <vt:lpstr>SK_2.1</vt:lpstr>
      <vt:lpstr>MS_3.1</vt:lpstr>
      <vt:lpstr>S_1.1!Print_Area</vt:lpstr>
      <vt:lpstr>S_1.1.1!Print_Area</vt:lpstr>
      <vt:lpstr>S_1.2!Print_Area</vt:lpstr>
      <vt:lpstr>S_1.2.1!Print_Area</vt:lpstr>
      <vt:lpstr>S_1.3!Print_Area</vt:lpstr>
      <vt:lpstr>S_1.3.1!Print_Area</vt:lpstr>
      <vt:lpstr>S_1.4!Print_Area</vt:lpstr>
      <vt:lpstr>S_1.4.1!Print_Area</vt:lpstr>
      <vt:lpstr>SK_2.1!Print_Area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Mantas Kuoja</cp:lastModifiedBy>
  <cp:lastPrinted>2024-10-04T07:39:12Z</cp:lastPrinted>
  <dcterms:created xsi:type="dcterms:W3CDTF">2020-10-05T14:48:34Z</dcterms:created>
  <dcterms:modified xsi:type="dcterms:W3CDTF">2024-12-19T07:32:04Z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y fmtid="{D5CDD505-2E9C-101B-9397-08002B2CF9AE}" pid="3" name="MediaServiceImageTags">
    <vt:lpwstr/>
  </property>
</Properties>
</file>