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nerijus_marma_kaunotiltai_lt/Documents/Documents/darbinins/Konkursai/5_Vilniaus g. Vievis/pasiūlymas/"/>
    </mc:Choice>
  </mc:AlternateContent>
  <xr:revisionPtr revIDLastSave="74" documentId="8_{4A434BEE-6A34-4C07-AF5F-15091A38D43C}" xr6:coauthVersionLast="47" xr6:coauthVersionMax="47" xr10:uidLastSave="{5D6138F4-D3E5-4D63-8A65-A794D5884997}"/>
  <bookViews>
    <workbookView xWindow="-25252" yWindow="-1479" windowWidth="25370" windowHeight="13667" xr2:uid="{96EC349D-9CD7-4267-BC13-DF20686F9676}"/>
  </bookViews>
  <sheets>
    <sheet name="Lapas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7" i="1"/>
  <c r="H39" i="1" l="1"/>
  <c r="H40" i="1" s="1"/>
  <c r="H41" i="1" s="1"/>
  <c r="A2" i="1"/>
  <c r="A3" i="1"/>
  <c r="A4" i="1"/>
  <c r="B39" i="1"/>
  <c r="B40" i="1"/>
  <c r="B41" i="1"/>
</calcChain>
</file>

<file path=xl/sharedStrings.xml><?xml version="1.0" encoding="utf-8"?>
<sst xmlns="http://schemas.openxmlformats.org/spreadsheetml/2006/main" count="133" uniqueCount="90">
  <si>
    <t>Eil.
Nr.</t>
  </si>
  <si>
    <t>Pavadinimas ir techninės
charakteristikos</t>
  </si>
  <si>
    <t>Žymuo</t>
  </si>
  <si>
    <t>Techninė specifikacija</t>
  </si>
  <si>
    <t>Mato vnt.</t>
  </si>
  <si>
    <t>Kiekis</t>
  </si>
  <si>
    <t>Medžiagos</t>
  </si>
  <si>
    <t>1.</t>
  </si>
  <si>
    <t>29W LED šviestuvas su atrama, h-3m
(gatvės toršerinio tipo)</t>
  </si>
  <si>
    <t>T.S. 1.6</t>
  </si>
  <si>
    <t>Kompl.</t>
  </si>
  <si>
    <t>2.</t>
  </si>
  <si>
    <t>LED kryptinis šviestuvas 30W</t>
  </si>
  <si>
    <t>T.S. 1.8</t>
  </si>
  <si>
    <t>3.</t>
  </si>
  <si>
    <t>Pamatas 3m atramai su šviestuvu</t>
  </si>
  <si>
    <t>T.S. 1.11</t>
  </si>
  <si>
    <t>4.</t>
  </si>
  <si>
    <t>Pamatas atramai (6,5m stulpui)</t>
  </si>
  <si>
    <t>5.</t>
  </si>
  <si>
    <t>Atrama šviestuvui 6,5m</t>
  </si>
  <si>
    <t>T.S. 1.10</t>
  </si>
  <si>
    <t>6.</t>
  </si>
  <si>
    <t>Įžeminimo sistema atramai 30 omų</t>
  </si>
  <si>
    <t>T.S. 1.1</t>
  </si>
  <si>
    <t>7.</t>
  </si>
  <si>
    <t>Žolės sėklos</t>
  </si>
  <si>
    <t>kg</t>
  </si>
  <si>
    <t>8.</t>
  </si>
  <si>
    <r>
      <t>0,4kV Al 4x25 mm2 kabelis Laidininkų skaičius- 4; Laidininkas - Atkaitintas aliuminis;
Laidininko skerspjūvio plotas –25mm</t>
    </r>
    <r>
      <rPr>
        <vertAlign val="superscript"/>
        <sz val="11"/>
        <color theme="1"/>
        <rFont val="Times New Roman"/>
        <family val="1"/>
        <charset val="186"/>
      </rPr>
      <t>2</t>
    </r>
  </si>
  <si>
    <t>T.S. 1.2</t>
  </si>
  <si>
    <t>m</t>
  </si>
  <si>
    <t>9.</t>
  </si>
  <si>
    <r>
      <t>0,4kV Cu 3x1,5 mm2 kabelis Laidininkų skaičius- 3; Laidininkas - Varis;
Laidininko skerspjūvio plotas –1,5mm</t>
    </r>
    <r>
      <rPr>
        <vertAlign val="superscript"/>
        <sz val="11"/>
        <color theme="1"/>
        <rFont val="Times New Roman"/>
        <family val="1"/>
        <charset val="186"/>
      </rPr>
      <t>2</t>
    </r>
  </si>
  <si>
    <t>T.S. 1.3</t>
  </si>
  <si>
    <t>10.</t>
  </si>
  <si>
    <t>Kabelių apsaugos vamzdžiai klojami kryptinio gręžimo būdu:
Išorinis vamzdžio skersmuo – 75 mm;
Vamzdžio išorinė sienelė – gofruota.</t>
  </si>
  <si>
    <t>T.S. 1.4</t>
  </si>
  <si>
    <t>11.</t>
  </si>
  <si>
    <t>Galinė mova 3x1,5 mm2 vidaus tipo
Kabelio gyslų skaičius – 3;
Jungiamų kabelių gyslų skerspjūvis – 1,5 mm2;.</t>
  </si>
  <si>
    <t>T.S. 1.5</t>
  </si>
  <si>
    <t>12.</t>
  </si>
  <si>
    <t>Galinė mova 4x25 mm2 vidaus tipo
Kabelio gyslų skaičius – 4;
Jungiamų kabelių gyslų skerspjūvis – 25 mm2;.</t>
  </si>
  <si>
    <t>13.</t>
  </si>
  <si>
    <t>Apsauginė guma pamatui</t>
  </si>
  <si>
    <t>T.S. 1.7</t>
  </si>
  <si>
    <t>14.</t>
  </si>
  <si>
    <t>Automatinis jungiklis 6A/1F</t>
  </si>
  <si>
    <t>T.S. 1.12</t>
  </si>
  <si>
    <t>Vnt.</t>
  </si>
  <si>
    <t>15.</t>
  </si>
  <si>
    <t>Automatinis jungiklis 10A/1F</t>
  </si>
  <si>
    <t>16.</t>
  </si>
  <si>
    <t>Įvairios metalo konstrukcijos</t>
  </si>
  <si>
    <t>Darbai</t>
  </si>
  <si>
    <t>17.</t>
  </si>
  <si>
    <t>Prieduobių kasimas</t>
  </si>
  <si>
    <t>T.S. 2
T.S. 3</t>
  </si>
  <si>
    <t>18.</t>
  </si>
  <si>
    <t>Esamų šviestuvų demontavimas</t>
  </si>
  <si>
    <t>19.</t>
  </si>
  <si>
    <t>Atramų montavimas</t>
  </si>
  <si>
    <t>20.</t>
  </si>
  <si>
    <t>0,4kV Al 4x25 mm2 kabelio tiesimas uždaru būdu vamzdyje (kryptinio gręžimo būdu)</t>
  </si>
  <si>
    <t>21.</t>
  </si>
  <si>
    <r>
      <t>0,4kV Cu 3x1,5 mm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kabelio tiesimas atramoje</t>
    </r>
  </si>
  <si>
    <t>22.</t>
  </si>
  <si>
    <t>Movų  montavimas  atramoje  Cu  el. kabeliui</t>
  </si>
  <si>
    <t>23.</t>
  </si>
  <si>
    <t>Movų montavimas atramoje Al el. kabeliui</t>
  </si>
  <si>
    <t>24.</t>
  </si>
  <si>
    <t>Kabelio izoliacijos varžos montavimas</t>
  </si>
  <si>
    <t>25.</t>
  </si>
  <si>
    <t>Grandinės kilpa fazė – 0 matavimas</t>
  </si>
  <si>
    <t>26.</t>
  </si>
  <si>
    <t>Atramos su šviestuvu montavimas ir pajungimas</t>
  </si>
  <si>
    <t>27.</t>
  </si>
  <si>
    <t>Atramų įžeminimas</t>
  </si>
  <si>
    <t>28.</t>
  </si>
  <si>
    <t>Dangų atstatymas į pradinę padėtį (žolės atsėjimas)</t>
  </si>
  <si>
    <r>
      <t>m</t>
    </r>
    <r>
      <rPr>
        <sz val="7"/>
        <color theme="1"/>
        <rFont val="Times New Roman"/>
        <family val="1"/>
        <charset val="186"/>
      </rPr>
      <t>2</t>
    </r>
  </si>
  <si>
    <t>29.</t>
  </si>
  <si>
    <t>Trasos nužymėjimas</t>
  </si>
  <si>
    <t>30.</t>
  </si>
  <si>
    <t>Atramų vietų nužymėjimas</t>
  </si>
  <si>
    <t>31.</t>
  </si>
  <si>
    <t>Pridavimo ir išpildomosios medžiagos paruošimas</t>
  </si>
  <si>
    <t xml:space="preserve">Sąmata Nr. </t>
  </si>
  <si>
    <t>Viso kaina, Eur be PVM</t>
  </si>
  <si>
    <t>Vieneto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</si>
</sst>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4"/>
    </xf>
    <xf numFmtId="0" fontId="0" fillId="0" borderId="0" xfId="0"/>
    <xf numFmtId="0" fontId="0" fillId="0" borderId="5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ktrenai-my.sharepoint.com/personal/algirdas_jasauskas_elektrenai_lt/Documents/Dokumentai/keliai/Rangos%20sutartys/2025/Vilniaus%20g/Lietaus.xlsx" TargetMode="External"/><Relationship Id="rId1" Type="http://schemas.openxmlformats.org/officeDocument/2006/relationships/externalLinkPath" Target="Lieta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ktrenai-my.sharepoint.com/personal/algirdas_jasauskas_elektrenai_lt/Documents/Dokumentai/keliai/Rangos%20sutartys/2025/Vilniaus%20g/Susisiek.xlsx" TargetMode="External"/><Relationship Id="rId1" Type="http://schemas.openxmlformats.org/officeDocument/2006/relationships/externalLinkPath" Target="Susisi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pas1"/>
    </sheetNames>
    <sheetDataSet>
      <sheetData sheetId="0">
        <row r="3">
          <cell r="A3" t="str">
            <v>Elektrėnų savivaldybė</v>
          </cell>
        </row>
        <row r="4">
          <cell r="A4" t="str">
            <v>Vilniaus g. atkarpos nuo žiedo iki sankryžos su Semeliškių g. Vievio m. kapitalinis remontas</v>
          </cell>
        </row>
        <row r="5">
          <cell r="A5" t="str">
            <v>Kapitalinio remonto darbai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pas1"/>
    </sheetNames>
    <sheetDataSet>
      <sheetData sheetId="0">
        <row r="5">
          <cell r="F5" t="str">
            <v>Kaina, Eur</v>
          </cell>
        </row>
        <row r="91">
          <cell r="B91" t="str">
            <v>Iš viso be PVM:</v>
          </cell>
        </row>
        <row r="92">
          <cell r="B92" t="str">
            <v>PVM:</v>
          </cell>
        </row>
        <row r="93">
          <cell r="B93" t="str">
            <v>Iš viso su PVM: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7697-D843-47B5-8A2A-D0A7C2FF1071}">
  <dimension ref="A1:H41"/>
  <sheetViews>
    <sheetView tabSelected="1" workbookViewId="0">
      <pane ySplit="5" topLeftCell="A30" activePane="bottomLeft" state="frozen"/>
      <selection pane="bottomLeft" activeCell="H39" sqref="H39"/>
    </sheetView>
  </sheetViews>
  <sheetFormatPr defaultRowHeight="15.05" x14ac:dyDescent="0.3"/>
  <cols>
    <col min="1" max="1" width="6.5546875" customWidth="1"/>
    <col min="2" max="2" width="45.44140625" customWidth="1"/>
    <col min="4" max="4" width="16.6640625" customWidth="1"/>
    <col min="7" max="8" width="12.88671875" customWidth="1"/>
  </cols>
  <sheetData>
    <row r="1" spans="1:8" x14ac:dyDescent="0.3">
      <c r="A1" s="15" t="s">
        <v>87</v>
      </c>
      <c r="B1" s="15"/>
      <c r="C1" s="15"/>
      <c r="D1" s="15"/>
      <c r="E1" s="15"/>
      <c r="F1" s="15"/>
      <c r="G1" s="15"/>
      <c r="H1" s="15"/>
    </row>
    <row r="2" spans="1:8" x14ac:dyDescent="0.3">
      <c r="A2" s="20" t="str">
        <f>[1]Lapas1!A3</f>
        <v>Elektrėnų savivaldybė</v>
      </c>
      <c r="B2" s="20"/>
      <c r="C2" s="20"/>
      <c r="D2" s="20"/>
      <c r="E2" s="20"/>
      <c r="F2" s="20"/>
      <c r="G2" s="20"/>
      <c r="H2" s="20"/>
    </row>
    <row r="3" spans="1:8" x14ac:dyDescent="0.3">
      <c r="A3" s="20" t="str">
        <f>[1]Lapas1!A4</f>
        <v>Vilniaus g. atkarpos nuo žiedo iki sankryžos su Semeliškių g. Vievio m. kapitalinis remontas</v>
      </c>
      <c r="B3" s="20"/>
      <c r="C3" s="20"/>
      <c r="D3" s="20"/>
      <c r="E3" s="20"/>
      <c r="F3" s="20"/>
      <c r="G3" s="20"/>
      <c r="H3" s="20"/>
    </row>
    <row r="4" spans="1:8" x14ac:dyDescent="0.3">
      <c r="A4" s="21" t="str">
        <f>[1]Lapas1!A5</f>
        <v>Kapitalinio remonto darbai</v>
      </c>
      <c r="B4" s="21"/>
      <c r="C4" s="21"/>
      <c r="D4" s="21"/>
      <c r="E4" s="21"/>
      <c r="F4" s="21"/>
      <c r="G4" s="21"/>
      <c r="H4" s="21"/>
    </row>
    <row r="5" spans="1:8" ht="28.8" x14ac:dyDescent="0.3">
      <c r="A5" s="1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3" t="s">
        <v>5</v>
      </c>
      <c r="G5" s="11" t="s">
        <v>89</v>
      </c>
      <c r="H5" s="11" t="s">
        <v>88</v>
      </c>
    </row>
    <row r="6" spans="1:8" ht="15.05" customHeight="1" x14ac:dyDescent="0.3">
      <c r="A6" s="16" t="s">
        <v>6</v>
      </c>
      <c r="B6" s="17"/>
      <c r="C6" s="17"/>
      <c r="D6" s="17"/>
      <c r="E6" s="17"/>
      <c r="F6" s="17"/>
      <c r="G6" s="18"/>
      <c r="H6" s="4"/>
    </row>
    <row r="7" spans="1:8" ht="28.8" x14ac:dyDescent="0.3">
      <c r="A7" s="5" t="s">
        <v>7</v>
      </c>
      <c r="B7" s="6" t="s">
        <v>8</v>
      </c>
      <c r="C7" s="7"/>
      <c r="D7" s="6" t="s">
        <v>9</v>
      </c>
      <c r="E7" s="6" t="s">
        <v>10</v>
      </c>
      <c r="F7" s="6">
        <v>26</v>
      </c>
      <c r="G7" s="22">
        <v>322.05</v>
      </c>
      <c r="H7" s="22">
        <f>+ROUND(G7*F7,2)</f>
        <v>8373.2999999999993</v>
      </c>
    </row>
    <row r="8" spans="1:8" x14ac:dyDescent="0.3">
      <c r="A8" s="8" t="s">
        <v>11</v>
      </c>
      <c r="B8" s="6" t="s">
        <v>12</v>
      </c>
      <c r="C8" s="7"/>
      <c r="D8" s="6" t="s">
        <v>13</v>
      </c>
      <c r="E8" s="6" t="s">
        <v>10</v>
      </c>
      <c r="F8" s="6">
        <v>7</v>
      </c>
      <c r="G8" s="22">
        <v>185.96</v>
      </c>
      <c r="H8" s="22">
        <f t="shared" ref="H8:H22" si="0">+ROUND(G8*F8,2)</f>
        <v>1301.72</v>
      </c>
    </row>
    <row r="9" spans="1:8" x14ac:dyDescent="0.3">
      <c r="A9" s="8" t="s">
        <v>14</v>
      </c>
      <c r="B9" s="6" t="s">
        <v>15</v>
      </c>
      <c r="C9" s="7"/>
      <c r="D9" s="6" t="s">
        <v>16</v>
      </c>
      <c r="E9" s="6" t="s">
        <v>10</v>
      </c>
      <c r="F9" s="6">
        <v>26</v>
      </c>
      <c r="G9" s="22">
        <v>155.83000000000001</v>
      </c>
      <c r="H9" s="22">
        <f t="shared" si="0"/>
        <v>4051.58</v>
      </c>
    </row>
    <row r="10" spans="1:8" x14ac:dyDescent="0.3">
      <c r="A10" s="8" t="s">
        <v>17</v>
      </c>
      <c r="B10" s="6" t="s">
        <v>18</v>
      </c>
      <c r="C10" s="7"/>
      <c r="D10" s="6" t="s">
        <v>16</v>
      </c>
      <c r="E10" s="6" t="s">
        <v>10</v>
      </c>
      <c r="F10" s="6">
        <v>7</v>
      </c>
      <c r="G10" s="22">
        <v>63.37</v>
      </c>
      <c r="H10" s="22">
        <f t="shared" si="0"/>
        <v>443.59</v>
      </c>
    </row>
    <row r="11" spans="1:8" x14ac:dyDescent="0.3">
      <c r="A11" s="8" t="s">
        <v>19</v>
      </c>
      <c r="B11" s="6" t="s">
        <v>20</v>
      </c>
      <c r="C11" s="7"/>
      <c r="D11" s="6" t="s">
        <v>21</v>
      </c>
      <c r="E11" s="6" t="s">
        <v>10</v>
      </c>
      <c r="F11" s="6">
        <v>7</v>
      </c>
      <c r="G11" s="22">
        <v>183.88</v>
      </c>
      <c r="H11" s="22">
        <f t="shared" si="0"/>
        <v>1287.1600000000001</v>
      </c>
    </row>
    <row r="12" spans="1:8" x14ac:dyDescent="0.3">
      <c r="A12" s="8" t="s">
        <v>22</v>
      </c>
      <c r="B12" s="6" t="s">
        <v>23</v>
      </c>
      <c r="C12" s="7"/>
      <c r="D12" s="6" t="s">
        <v>24</v>
      </c>
      <c r="E12" s="6" t="s">
        <v>10</v>
      </c>
      <c r="F12" s="6">
        <v>33</v>
      </c>
      <c r="G12" s="22">
        <v>62.33</v>
      </c>
      <c r="H12" s="22">
        <f t="shared" si="0"/>
        <v>2056.89</v>
      </c>
    </row>
    <row r="13" spans="1:8" x14ac:dyDescent="0.3">
      <c r="A13" s="8" t="s">
        <v>25</v>
      </c>
      <c r="B13" s="6" t="s">
        <v>26</v>
      </c>
      <c r="C13" s="7"/>
      <c r="D13" s="7"/>
      <c r="E13" s="6" t="s">
        <v>27</v>
      </c>
      <c r="F13" s="6">
        <v>4</v>
      </c>
      <c r="G13" s="22">
        <v>3.12</v>
      </c>
      <c r="H13" s="22">
        <f t="shared" si="0"/>
        <v>12.48</v>
      </c>
    </row>
    <row r="14" spans="1:8" ht="45.85" x14ac:dyDescent="0.3">
      <c r="A14" s="8" t="s">
        <v>28</v>
      </c>
      <c r="B14" s="6" t="s">
        <v>29</v>
      </c>
      <c r="C14" s="7"/>
      <c r="D14" s="6" t="s">
        <v>30</v>
      </c>
      <c r="E14" s="6" t="s">
        <v>31</v>
      </c>
      <c r="F14" s="6">
        <v>905</v>
      </c>
      <c r="G14" s="22">
        <v>2.6</v>
      </c>
      <c r="H14" s="22">
        <f t="shared" si="0"/>
        <v>2353</v>
      </c>
    </row>
    <row r="15" spans="1:8" ht="45.85" x14ac:dyDescent="0.3">
      <c r="A15" s="8" t="s">
        <v>32</v>
      </c>
      <c r="B15" s="6" t="s">
        <v>33</v>
      </c>
      <c r="C15" s="7"/>
      <c r="D15" s="6" t="s">
        <v>34</v>
      </c>
      <c r="E15" s="6" t="s">
        <v>31</v>
      </c>
      <c r="F15" s="6">
        <v>174</v>
      </c>
      <c r="G15" s="22">
        <v>0.68</v>
      </c>
      <c r="H15" s="22">
        <f t="shared" si="0"/>
        <v>118.32</v>
      </c>
    </row>
    <row r="16" spans="1:8" ht="57.6" x14ac:dyDescent="0.3">
      <c r="A16" s="8" t="s">
        <v>35</v>
      </c>
      <c r="B16" s="6" t="s">
        <v>36</v>
      </c>
      <c r="C16" s="7"/>
      <c r="D16" s="6" t="s">
        <v>37</v>
      </c>
      <c r="E16" s="6" t="s">
        <v>31</v>
      </c>
      <c r="F16" s="6">
        <v>905</v>
      </c>
      <c r="G16" s="22">
        <v>3.32</v>
      </c>
      <c r="H16" s="22">
        <f t="shared" si="0"/>
        <v>3004.6</v>
      </c>
    </row>
    <row r="17" spans="1:8" ht="43.2" x14ac:dyDescent="0.3">
      <c r="A17" s="8" t="s">
        <v>38</v>
      </c>
      <c r="B17" s="6" t="s">
        <v>39</v>
      </c>
      <c r="C17" s="7"/>
      <c r="D17" s="6" t="s">
        <v>40</v>
      </c>
      <c r="E17" s="6" t="s">
        <v>10</v>
      </c>
      <c r="F17" s="6">
        <v>68</v>
      </c>
      <c r="G17" s="22">
        <v>2.1800000000000002</v>
      </c>
      <c r="H17" s="22">
        <f t="shared" si="0"/>
        <v>148.24</v>
      </c>
    </row>
    <row r="18" spans="1:8" ht="43.2" x14ac:dyDescent="0.3">
      <c r="A18" s="8" t="s">
        <v>41</v>
      </c>
      <c r="B18" s="6" t="s">
        <v>42</v>
      </c>
      <c r="C18" s="7"/>
      <c r="D18" s="6" t="s">
        <v>40</v>
      </c>
      <c r="E18" s="6" t="s">
        <v>10</v>
      </c>
      <c r="F18" s="6">
        <v>68</v>
      </c>
      <c r="G18" s="22">
        <v>6.23</v>
      </c>
      <c r="H18" s="22">
        <f t="shared" si="0"/>
        <v>423.64</v>
      </c>
    </row>
    <row r="19" spans="1:8" x14ac:dyDescent="0.3">
      <c r="A19" s="8" t="s">
        <v>43</v>
      </c>
      <c r="B19" s="6" t="s">
        <v>44</v>
      </c>
      <c r="C19" s="7"/>
      <c r="D19" s="6" t="s">
        <v>45</v>
      </c>
      <c r="E19" s="6" t="s">
        <v>10</v>
      </c>
      <c r="F19" s="6">
        <v>33</v>
      </c>
      <c r="G19" s="22">
        <v>7.27</v>
      </c>
      <c r="H19" s="22">
        <f t="shared" si="0"/>
        <v>239.91</v>
      </c>
    </row>
    <row r="20" spans="1:8" x14ac:dyDescent="0.3">
      <c r="A20" s="9" t="s">
        <v>46</v>
      </c>
      <c r="B20" s="6" t="s">
        <v>47</v>
      </c>
      <c r="C20" s="7"/>
      <c r="D20" s="6" t="s">
        <v>48</v>
      </c>
      <c r="E20" s="6" t="s">
        <v>49</v>
      </c>
      <c r="F20" s="6">
        <v>33</v>
      </c>
      <c r="G20" s="22">
        <v>2.6</v>
      </c>
      <c r="H20" s="22">
        <f t="shared" si="0"/>
        <v>85.8</v>
      </c>
    </row>
    <row r="21" spans="1:8" x14ac:dyDescent="0.3">
      <c r="A21" s="9" t="s">
        <v>50</v>
      </c>
      <c r="B21" s="6" t="s">
        <v>51</v>
      </c>
      <c r="C21" s="7"/>
      <c r="D21" s="6" t="s">
        <v>48</v>
      </c>
      <c r="E21" s="6" t="s">
        <v>49</v>
      </c>
      <c r="F21" s="6">
        <v>1</v>
      </c>
      <c r="G21" s="22">
        <v>2.6</v>
      </c>
      <c r="H21" s="22">
        <f t="shared" si="0"/>
        <v>2.6</v>
      </c>
    </row>
    <row r="22" spans="1:8" x14ac:dyDescent="0.3">
      <c r="A22" s="9" t="s">
        <v>52</v>
      </c>
      <c r="B22" s="6" t="s">
        <v>53</v>
      </c>
      <c r="C22" s="7"/>
      <c r="D22" s="7"/>
      <c r="E22" s="6" t="s">
        <v>27</v>
      </c>
      <c r="F22" s="6">
        <v>21</v>
      </c>
      <c r="G22" s="22">
        <v>1.04</v>
      </c>
      <c r="H22" s="22">
        <f t="shared" si="0"/>
        <v>21.84</v>
      </c>
    </row>
    <row r="23" spans="1:8" x14ac:dyDescent="0.3">
      <c r="A23" s="19" t="s">
        <v>54</v>
      </c>
      <c r="B23" s="19"/>
      <c r="C23" s="19"/>
      <c r="D23" s="19"/>
      <c r="E23" s="19"/>
      <c r="F23" s="19"/>
      <c r="G23" s="19"/>
      <c r="H23" s="4"/>
    </row>
    <row r="24" spans="1:8" ht="28.8" x14ac:dyDescent="0.3">
      <c r="A24" s="9" t="s">
        <v>55</v>
      </c>
      <c r="B24" s="6" t="s">
        <v>56</v>
      </c>
      <c r="C24" s="7"/>
      <c r="D24" s="6" t="s">
        <v>57</v>
      </c>
      <c r="E24" s="6" t="s">
        <v>49</v>
      </c>
      <c r="F24" s="6">
        <v>33</v>
      </c>
      <c r="G24" s="22">
        <v>25.97</v>
      </c>
      <c r="H24" s="22">
        <f t="shared" ref="H24:H38" si="1">+ROUND(G24*F24,2)</f>
        <v>857.01</v>
      </c>
    </row>
    <row r="25" spans="1:8" ht="28.8" x14ac:dyDescent="0.3">
      <c r="A25" s="9" t="s">
        <v>58</v>
      </c>
      <c r="B25" s="6" t="s">
        <v>59</v>
      </c>
      <c r="C25" s="7"/>
      <c r="D25" s="6" t="s">
        <v>57</v>
      </c>
      <c r="E25" s="6" t="s">
        <v>49</v>
      </c>
      <c r="F25" s="6">
        <v>6</v>
      </c>
      <c r="G25" s="22">
        <v>36.36</v>
      </c>
      <c r="H25" s="22">
        <f t="shared" si="1"/>
        <v>218.16</v>
      </c>
    </row>
    <row r="26" spans="1:8" ht="28.8" x14ac:dyDescent="0.3">
      <c r="A26" s="9" t="s">
        <v>60</v>
      </c>
      <c r="B26" s="6" t="s">
        <v>61</v>
      </c>
      <c r="C26" s="7"/>
      <c r="D26" s="6" t="s">
        <v>57</v>
      </c>
      <c r="E26" s="6" t="s">
        <v>49</v>
      </c>
      <c r="F26" s="6">
        <v>33</v>
      </c>
      <c r="G26" s="22">
        <v>128.82</v>
      </c>
      <c r="H26" s="22">
        <f t="shared" si="1"/>
        <v>4251.0600000000004</v>
      </c>
    </row>
    <row r="27" spans="1:8" ht="28.8" x14ac:dyDescent="0.3">
      <c r="A27" s="9" t="s">
        <v>62</v>
      </c>
      <c r="B27" s="6" t="s">
        <v>63</v>
      </c>
      <c r="C27" s="7"/>
      <c r="D27" s="6" t="s">
        <v>57</v>
      </c>
      <c r="E27" s="6" t="s">
        <v>31</v>
      </c>
      <c r="F27" s="6">
        <v>905</v>
      </c>
      <c r="G27" s="22">
        <v>24.93</v>
      </c>
      <c r="H27" s="22">
        <f t="shared" si="1"/>
        <v>22561.65</v>
      </c>
    </row>
    <row r="28" spans="1:8" ht="28.8" x14ac:dyDescent="0.3">
      <c r="A28" s="9" t="s">
        <v>64</v>
      </c>
      <c r="B28" s="6" t="s">
        <v>65</v>
      </c>
      <c r="C28" s="7"/>
      <c r="D28" s="6" t="s">
        <v>57</v>
      </c>
      <c r="E28" s="6" t="s">
        <v>31</v>
      </c>
      <c r="F28" s="6">
        <v>174</v>
      </c>
      <c r="G28" s="22">
        <v>0.83</v>
      </c>
      <c r="H28" s="22">
        <f t="shared" si="1"/>
        <v>144.41999999999999</v>
      </c>
    </row>
    <row r="29" spans="1:8" ht="28.8" x14ac:dyDescent="0.3">
      <c r="A29" s="9" t="s">
        <v>66</v>
      </c>
      <c r="B29" s="6" t="s">
        <v>67</v>
      </c>
      <c r="C29" s="7"/>
      <c r="D29" s="6" t="s">
        <v>57</v>
      </c>
      <c r="E29" s="6" t="s">
        <v>49</v>
      </c>
      <c r="F29" s="6">
        <v>68</v>
      </c>
      <c r="G29" s="22">
        <v>1.87</v>
      </c>
      <c r="H29" s="22">
        <f t="shared" si="1"/>
        <v>127.16</v>
      </c>
    </row>
    <row r="30" spans="1:8" ht="28.8" x14ac:dyDescent="0.3">
      <c r="A30" s="9" t="s">
        <v>68</v>
      </c>
      <c r="B30" s="6" t="s">
        <v>69</v>
      </c>
      <c r="C30" s="7"/>
      <c r="D30" s="6" t="s">
        <v>57</v>
      </c>
      <c r="E30" s="6" t="s">
        <v>49</v>
      </c>
      <c r="F30" s="6">
        <v>68</v>
      </c>
      <c r="G30" s="22">
        <v>6.23</v>
      </c>
      <c r="H30" s="22">
        <f t="shared" si="1"/>
        <v>423.64</v>
      </c>
    </row>
    <row r="31" spans="1:8" ht="28.8" x14ac:dyDescent="0.3">
      <c r="A31" s="9" t="s">
        <v>70</v>
      </c>
      <c r="B31" s="6" t="s">
        <v>71</v>
      </c>
      <c r="C31" s="7"/>
      <c r="D31" s="6" t="s">
        <v>57</v>
      </c>
      <c r="E31" s="6" t="s">
        <v>49</v>
      </c>
      <c r="F31" s="6">
        <v>33</v>
      </c>
      <c r="G31" s="22">
        <v>5.19</v>
      </c>
      <c r="H31" s="22">
        <f t="shared" si="1"/>
        <v>171.27</v>
      </c>
    </row>
    <row r="32" spans="1:8" ht="28.8" x14ac:dyDescent="0.3">
      <c r="A32" s="9" t="s">
        <v>72</v>
      </c>
      <c r="B32" s="6" t="s">
        <v>73</v>
      </c>
      <c r="C32" s="7"/>
      <c r="D32" s="6" t="s">
        <v>57</v>
      </c>
      <c r="E32" s="6" t="s">
        <v>49</v>
      </c>
      <c r="F32" s="6">
        <v>33</v>
      </c>
      <c r="G32" s="22">
        <v>5.19</v>
      </c>
      <c r="H32" s="22">
        <f t="shared" si="1"/>
        <v>171.27</v>
      </c>
    </row>
    <row r="33" spans="1:8" ht="28.8" x14ac:dyDescent="0.3">
      <c r="A33" s="9" t="s">
        <v>74</v>
      </c>
      <c r="B33" s="6" t="s">
        <v>75</v>
      </c>
      <c r="C33" s="7"/>
      <c r="D33" s="6" t="s">
        <v>57</v>
      </c>
      <c r="E33" s="6" t="s">
        <v>10</v>
      </c>
      <c r="F33" s="6">
        <v>33</v>
      </c>
      <c r="G33" s="22">
        <v>270.11</v>
      </c>
      <c r="H33" s="22">
        <f t="shared" si="1"/>
        <v>8913.6299999999992</v>
      </c>
    </row>
    <row r="34" spans="1:8" ht="28.8" x14ac:dyDescent="0.3">
      <c r="A34" s="9" t="s">
        <v>76</v>
      </c>
      <c r="B34" s="6" t="s">
        <v>77</v>
      </c>
      <c r="C34" s="7"/>
      <c r="D34" s="6" t="s">
        <v>57</v>
      </c>
      <c r="E34" s="6" t="s">
        <v>49</v>
      </c>
      <c r="F34" s="6">
        <v>33</v>
      </c>
      <c r="G34" s="22">
        <v>36.36</v>
      </c>
      <c r="H34" s="22">
        <f t="shared" si="1"/>
        <v>1199.8800000000001</v>
      </c>
    </row>
    <row r="35" spans="1:8" ht="28.8" x14ac:dyDescent="0.3">
      <c r="A35" s="9" t="s">
        <v>78</v>
      </c>
      <c r="B35" s="6" t="s">
        <v>79</v>
      </c>
      <c r="C35" s="7"/>
      <c r="D35" s="6" t="s">
        <v>57</v>
      </c>
      <c r="E35" s="6" t="s">
        <v>80</v>
      </c>
      <c r="F35" s="6">
        <v>36</v>
      </c>
      <c r="G35" s="22">
        <v>36.36</v>
      </c>
      <c r="H35" s="22">
        <f t="shared" si="1"/>
        <v>1308.96</v>
      </c>
    </row>
    <row r="36" spans="1:8" ht="28.8" x14ac:dyDescent="0.3">
      <c r="A36" s="9" t="s">
        <v>81</v>
      </c>
      <c r="B36" s="6" t="s">
        <v>82</v>
      </c>
      <c r="C36" s="7"/>
      <c r="D36" s="6" t="s">
        <v>57</v>
      </c>
      <c r="E36" s="6" t="s">
        <v>31</v>
      </c>
      <c r="F36" s="6">
        <v>905</v>
      </c>
      <c r="G36" s="22">
        <v>0.31</v>
      </c>
      <c r="H36" s="22">
        <f t="shared" si="1"/>
        <v>280.55</v>
      </c>
    </row>
    <row r="37" spans="1:8" ht="28.8" x14ac:dyDescent="0.3">
      <c r="A37" s="9" t="s">
        <v>83</v>
      </c>
      <c r="B37" s="6" t="s">
        <v>84</v>
      </c>
      <c r="C37" s="7"/>
      <c r="D37" s="6" t="s">
        <v>57</v>
      </c>
      <c r="E37" s="6" t="s">
        <v>10</v>
      </c>
      <c r="F37" s="6">
        <v>33</v>
      </c>
      <c r="G37" s="22">
        <v>4.67</v>
      </c>
      <c r="H37" s="22">
        <f t="shared" si="1"/>
        <v>154.11000000000001</v>
      </c>
    </row>
    <row r="38" spans="1:8" ht="28.8" x14ac:dyDescent="0.3">
      <c r="A38" s="9" t="s">
        <v>85</v>
      </c>
      <c r="B38" s="6" t="s">
        <v>86</v>
      </c>
      <c r="C38" s="7"/>
      <c r="D38" s="6" t="s">
        <v>57</v>
      </c>
      <c r="E38" s="6" t="s">
        <v>10</v>
      </c>
      <c r="F38" s="6">
        <v>1</v>
      </c>
      <c r="G38" s="22">
        <v>623.33000000000004</v>
      </c>
      <c r="H38" s="22">
        <f t="shared" si="1"/>
        <v>623.33000000000004</v>
      </c>
    </row>
    <row r="39" spans="1:8" x14ac:dyDescent="0.3">
      <c r="A39" s="10"/>
      <c r="B39" s="12" t="str">
        <f>[2]Lapas1!B91</f>
        <v>Iš viso be PVM:</v>
      </c>
      <c r="C39" s="13"/>
      <c r="D39" s="13"/>
      <c r="E39" s="13"/>
      <c r="F39" s="13"/>
      <c r="G39" s="14"/>
      <c r="H39" s="22">
        <f>SUM(H7:H38)</f>
        <v>65330.76999999999</v>
      </c>
    </row>
    <row r="40" spans="1:8" x14ac:dyDescent="0.3">
      <c r="A40" s="10"/>
      <c r="B40" s="12" t="str">
        <f>[2]Lapas1!B92</f>
        <v>PVM:</v>
      </c>
      <c r="C40" s="13"/>
      <c r="D40" s="13"/>
      <c r="E40" s="13"/>
      <c r="F40" s="13"/>
      <c r="G40" s="14"/>
      <c r="H40" s="22">
        <f>+ROUND(H39*0.21,2)</f>
        <v>13719.46</v>
      </c>
    </row>
    <row r="41" spans="1:8" x14ac:dyDescent="0.3">
      <c r="A41" s="10"/>
      <c r="B41" s="12" t="str">
        <f>[2]Lapas1!B93</f>
        <v>Iš viso su PVM:</v>
      </c>
      <c r="C41" s="13"/>
      <c r="D41" s="13"/>
      <c r="E41" s="13"/>
      <c r="F41" s="13"/>
      <c r="G41" s="14"/>
      <c r="H41" s="22">
        <f>SUM(H39:H40)</f>
        <v>79050.229999999981</v>
      </c>
    </row>
  </sheetData>
  <mergeCells count="9">
    <mergeCell ref="B41:G41"/>
    <mergeCell ref="A1:H1"/>
    <mergeCell ref="A6:G6"/>
    <mergeCell ref="A23:G23"/>
    <mergeCell ref="B39:G39"/>
    <mergeCell ref="B40:G40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Jašauskas</dc:creator>
  <cp:lastModifiedBy>Nerijus Marma</cp:lastModifiedBy>
  <dcterms:created xsi:type="dcterms:W3CDTF">2025-02-19T09:25:49Z</dcterms:created>
  <dcterms:modified xsi:type="dcterms:W3CDTF">2025-04-08T11:32:14Z</dcterms:modified>
</cp:coreProperties>
</file>