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kaunotiltai365-my.sharepoint.com/personal/nerijus_marma_kaunotiltai_lt/Documents/Documents/darbinins/Konkursai/5_Vilniaus g. Vievis/pasiūlymas/"/>
    </mc:Choice>
  </mc:AlternateContent>
  <xr:revisionPtr revIDLastSave="98" documentId="13_ncr:1_{E66FF3E3-9FFF-4199-A003-56790A07A83F}" xr6:coauthVersionLast="47" xr6:coauthVersionMax="47" xr10:uidLastSave="{E1DA825B-8B13-43A5-8739-3A11930C947B}"/>
  <bookViews>
    <workbookView xWindow="-25252" yWindow="-1479" windowWidth="25370" windowHeight="13667" xr2:uid="{3C52E5E4-48DB-4D16-9C73-D17DC0D20796}"/>
  </bookViews>
  <sheets>
    <sheet name="Lapas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6" i="1"/>
  <c r="G27" i="1"/>
  <c r="G28" i="1"/>
  <c r="G29" i="1"/>
  <c r="G30" i="1"/>
  <c r="G31" i="1"/>
  <c r="G32" i="1"/>
  <c r="G33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" i="1"/>
  <c r="A1" i="1"/>
  <c r="B85" i="1"/>
  <c r="B86" i="1"/>
  <c r="B87" i="1"/>
  <c r="G85" i="1" l="1"/>
  <c r="G86" i="1" s="1"/>
  <c r="G87" i="1" s="1"/>
</calcChain>
</file>

<file path=xl/sharedStrings.xml><?xml version="1.0" encoding="utf-8"?>
<sst xmlns="http://schemas.openxmlformats.org/spreadsheetml/2006/main" count="309" uniqueCount="176">
  <si>
    <t>Eilės Nr.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</si>
  <si>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</si>
  <si>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</si>
  <si>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</si>
  <si>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</si>
  <si>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</si>
  <si>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</si>
  <si>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</si>
  <si>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</si>
  <si>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</si>
  <si>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</si>
  <si>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</si>
  <si>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</si>
  <si>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</si>
  <si>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</si>
  <si>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</si>
  <si>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 xml:space="preserve"> 1.16</t>
  </si>
  <si>
    <t>1.17</t>
  </si>
  <si>
    <t>2.1</t>
  </si>
  <si>
    <t>2.2</t>
  </si>
  <si>
    <t>2.3</t>
  </si>
  <si>
    <t>2.4</t>
  </si>
  <si>
    <t>2.5</t>
  </si>
  <si>
    <t>2.6</t>
  </si>
  <si>
    <t>2.7</t>
  </si>
  <si>
    <t>2.8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</si>
  <si>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</si>
  <si>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</si>
  <si>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</si>
  <si>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</si>
  <si>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</si>
  <si>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</si>
  <si>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</si>
  <si>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</si>
  <si>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</si>
  <si>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</si>
  <si>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</si>
  <si>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</si>
  <si>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</si>
  <si>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</si>
  <si>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</si>
  <si>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</si>
  <si>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3.19</t>
  </si>
  <si>
    <t>3.20</t>
  </si>
  <si>
    <t>3.21</t>
  </si>
  <si>
    <t>3.22</t>
  </si>
  <si>
    <t>3.23</t>
  </si>
  <si>
    <t>3.24</t>
  </si>
  <si>
    <t>3.25</t>
  </si>
  <si>
    <t>3.26</t>
  </si>
  <si>
    <t>3.27</t>
  </si>
  <si>
    <t>3.28</t>
  </si>
  <si>
    <t>3.30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</si>
  <si>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</si>
  <si>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</si>
  <si>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</si>
  <si>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</si>
  <si>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</si>
  <si>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</si>
  <si>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</si>
  <si>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</si>
  <si>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</si>
  <si>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</si>
  <si>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</si>
  <si>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</si>
  <si>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</si>
  <si>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</si>
  <si>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</si>
  <si>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5.16</t>
  </si>
  <si>
    <t>5.17</t>
  </si>
  <si>
    <t>5.18</t>
  </si>
  <si>
    <t>Darbo pavadinimas, aprašymas</t>
  </si>
  <si>
    <t>Susisiekimas</t>
  </si>
  <si>
    <t>1. Paruošiamieji darbai</t>
  </si>
  <si>
    <t>Gatvės trasos nužymėjimas</t>
  </si>
  <si>
    <t>Asfaltbetonio dangos ardymas, frezavimas, h, vid -  7 cm (numatomas asfalto panaudojimas įrengiant skaldos sluoksnį)</t>
  </si>
  <si>
    <t>Asfaltbetonio dangos ardymas, frezavimas, h, vid -  2 cm</t>
  </si>
  <si>
    <t>Betoninių trinkelių / plytelių demontavimas</t>
  </si>
  <si>
    <t>Esamų betoninių gatvės ir vejos bordiūrų ardymas</t>
  </si>
  <si>
    <t xml:space="preserve">Kelio ženklų vienstiebių metalinių atramų demontavimas </t>
  </si>
  <si>
    <t xml:space="preserve">Kelio ženklų skydų nuo vienstiebių metalinių atramų demontavimas </t>
  </si>
  <si>
    <t>Esamų šulinių dangčių pakeitimas į plaukiojančio tipo dangčius ir sureguliavimas (pakėlimas / nuleidimas) iki projektinio aukščio gelžbetoniais žiedais</t>
  </si>
  <si>
    <t>Esamų ryšių šulinių dangčių pakeitimas į plaukiojančio tipo ir sureguliavimas iki projektinio aukščio gelžbetoniais žiedais arba perdangos pakeitimu</t>
  </si>
  <si>
    <t>Tranšėjų kasimas rankiniu būdu ir užpylimas</t>
  </si>
  <si>
    <t>Paklotų kabelių apsauga surenkamais gaubtais 110 mm skersmens, atkasant kabelius ir įgilinant</t>
  </si>
  <si>
    <t>Medžių iki 24 cm skersm, medžių kirtimas ir kelmų rovimas</t>
  </si>
  <si>
    <t>Medžių iki 32 cm skersm, medžių kirtimas ir kelmų rovimas</t>
  </si>
  <si>
    <t>Medžių didesnių kaip 32 skersm, medžių kirtimas ir kelmų rovimas</t>
  </si>
  <si>
    <t>Tankų krūmų rovimas</t>
  </si>
  <si>
    <t xml:space="preserve">Šiukšliadėžių demontavimas </t>
  </si>
  <si>
    <t>Statybinių šiukšlių pakrovimas ir išvežimas iki 10 km</t>
  </si>
  <si>
    <t>2. Žemės darbai</t>
  </si>
  <si>
    <t>Augalinio grunto iki 15 cm nuėmimas, pervežimas iki 10 km ir sandėliavimas</t>
  </si>
  <si>
    <t>Žemės sankasos viršaus planiravimas mechanizuotai</t>
  </si>
  <si>
    <t>Žemės sankasos viršaus planiravimas rankiniu būdu</t>
  </si>
  <si>
    <t>II gr. grunto kasimas ekskavatoriais 0,65 m³ kaušu, pakrovimas į autosavivarčius ir išvežimas iki 10 km</t>
  </si>
  <si>
    <t>II gr. grunto kasimas rankiniu būdu,  pakrovimas į autosavivarčius ir išvežimas iki 10 km</t>
  </si>
  <si>
    <t>Žemės sankasos viršaus 0,30 m sluoksnio tankinimas</t>
  </si>
  <si>
    <t>Žemės sankasos viršaus 0,30 m sluoksnio tankinimas rankiniu būdu</t>
  </si>
  <si>
    <t>Šlaitų apėjimas žole 6 cm</t>
  </si>
  <si>
    <t>3. Dangos konstrukcijos įrengimas. 1 konstrukcijos variantas</t>
  </si>
  <si>
    <t>Asfalto  viršutinio sluoksnio iš mišinio SMA 8 S įrengimas, h-0,04 m</t>
  </si>
  <si>
    <t>Asfalto pagrindo sluoksnio pagruntavimas prieš asfalto apatinio sluoksnio įrengimą, panaudojant bituminę emulsiją C60BP4-S</t>
  </si>
  <si>
    <t>Asfalto išlyginamojo sluoksnio ir mišinio AC 16 AS įrengimas, h vid -0,07 m</t>
  </si>
  <si>
    <t>Asfalto  viršutinio sluoksnio iš mišinio SMA 8 S įrengimas, h-0,04 m sankryžose, dangų suvedime, ir lietaus nuotekų įrengimo metu</t>
  </si>
  <si>
    <t>Asfalto apatinio sluoksnio ir mišinio AC 16 AS įrengimas, h -0,05 m</t>
  </si>
  <si>
    <t>Skaldos pagrindas iš nesurištų mineralinių medžiagų mišinio 0/45 su NAG priemaiša iki 25 %,  h=0,20 m</t>
  </si>
  <si>
    <t>Apsauginio šalčiui atsparaus sluoksnio įrengimas, h-0,18m</t>
  </si>
  <si>
    <t>Gruntų sustiprinimas, h-0,15 m</t>
  </si>
  <si>
    <t>Asfalto pagrindo - dangos sluoksnio iš mišinio AC 16 PD įrengimas, h-0,08 m</t>
  </si>
  <si>
    <t>Skaldos pagrindas iš nesurištų mineralinių medžiagų mišinio 0/45 su NAG priemaiša iki 25 %, h=0,20 m</t>
  </si>
  <si>
    <t>Apsauginio šalčiui atsparaus sluoksnio įrengimas, h-0,37m</t>
  </si>
  <si>
    <t>Betoninių trinkelių įrengimas, h-0,08 m</t>
  </si>
  <si>
    <t>Išlyginamasis sluoksnis iš skaldos atsijų 0/5, h=0,03 m</t>
  </si>
  <si>
    <t>Skaldos pagrindas iš nesurištų mineralinių medžiagų mišinio 0/45 su NAG priemaiša iki 25 %, h=0,15 m</t>
  </si>
  <si>
    <t>Šalčiui nejautrių medžiagų sluoksnio įrengimas, h-0,19m</t>
  </si>
  <si>
    <t>Betoninių trinkelių per nuovažas įrengimas, h-0,08 m</t>
  </si>
  <si>
    <t>Apsauginio šalčiui atsparaus sluoksnio įrengimas, h-0,29m</t>
  </si>
  <si>
    <t>Gatvės bordiūrų 1000x150x300 įrengimas ant betono (C20/25) pagrindo</t>
  </si>
  <si>
    <t>Sužemintų gatvės bordiūrų įrengimas</t>
  </si>
  <si>
    <t>Vejos bordiūrų 1000x80x200 įrengimas ant betono (C12/15) pagrindo</t>
  </si>
  <si>
    <t>Sandarinimo juostos prie bordiūrų ir latakų įrengimas</t>
  </si>
  <si>
    <t>5. Eismo organizavimas ir kiti dabai</t>
  </si>
  <si>
    <t>Kelio ženklų vienstiebių metalinių 76,1 mm skersmens (sienelės storis 2,9 mm, h=4,00 m) atramų pastatymas</t>
  </si>
  <si>
    <t>Kelio ženklų skydų montavimas prie vienstiebių atramų</t>
  </si>
  <si>
    <t>Horizontalus kelio ženklinimas dažais, Nr. 1.1 (polimerinėmis medžiagomis su stiklo rutuliukais)</t>
  </si>
  <si>
    <t>Horizontalus kelio ženklinimas dažais, Nr. 1.2 (polimerinėmis medžiagomis su stiklo rutuliukais)</t>
  </si>
  <si>
    <t>Horizontalus kelio ženklinimas dažais, Nr. 1.4 (polimerinėmis medžiagomis su stiklo rutuliukais)</t>
  </si>
  <si>
    <t>Horizontalus kelio ženklinimas dažais, Nr. 1.5 (polimerinėmis medžiagomis su stiklo rutuliukais)</t>
  </si>
  <si>
    <t>Horizontalus kelio ženklinimas dažais, Nr. 1.6 (polimerinėmis medžiagomis su stiklo rutuliukais)</t>
  </si>
  <si>
    <t>Horizontalus kelio ženklinimas dažais, Nr. 1.7 (polimerinėmis medžiagomis su stiklo rutuliukais)</t>
  </si>
  <si>
    <t>Horizontalus kelio ženklinimas dažais, Nr. 1.12 (polimerinėmis medžiagomis su stiklo rutuliukais)</t>
  </si>
  <si>
    <t>Horizontalus kelio ženklinimas dažais, Nr. 1.13.1 (polimerinėmis medžiagomis su stiklo rutuliukais)</t>
  </si>
  <si>
    <t>Horizontalus kelio ženklinimas dažais, Nr. 1.22 (polimerinėmis medžiagomis su stiklo rutuliukais)</t>
  </si>
  <si>
    <t>Horizontalus kelio ženklinimas dažais, Nr. 1.25 (polimerinėmis medžiagomis su stiklo rutuliukais)</t>
  </si>
  <si>
    <t>Suoliukų įrengimas</t>
  </si>
  <si>
    <t>Šiukšliadėžių pastatymas</t>
  </si>
  <si>
    <t xml:space="preserve">Dviračių stovų įrengimas </t>
  </si>
  <si>
    <t xml:space="preserve">B tipo signaliniai stulpeliai prie iškiliųjų perėjų </t>
  </si>
  <si>
    <t xml:space="preserve">Medžių sodinukų  sodinimas </t>
  </si>
  <si>
    <t>Nuoroda į TS</t>
  </si>
  <si>
    <t>TS 02</t>
  </si>
  <si>
    <t>TS 03</t>
  </si>
  <si>
    <t>TS 010</t>
  </si>
  <si>
    <t>TS 07</t>
  </si>
  <si>
    <t>TS 04</t>
  </si>
  <si>
    <t>TS 05</t>
  </si>
  <si>
    <t>TS 08</t>
  </si>
  <si>
    <t>TS 09</t>
  </si>
  <si>
    <t>TS 011</t>
  </si>
  <si>
    <t>Mato vnt.</t>
  </si>
  <si>
    <t>km</t>
  </si>
  <si>
    <r>
      <t>m</t>
    </r>
    <r>
      <rPr>
        <vertAlign val="superscript"/>
        <sz val="11"/>
        <color rgb="FF000000"/>
        <rFont val="Times New Roman"/>
        <family val="1"/>
        <charset val="186"/>
      </rPr>
      <t>2</t>
    </r>
  </si>
  <si>
    <t>m</t>
  </si>
  <si>
    <t>vnt.</t>
  </si>
  <si>
    <t>ha</t>
  </si>
  <si>
    <t>t</t>
  </si>
  <si>
    <t>m²</t>
  </si>
  <si>
    <t>m³</t>
  </si>
  <si>
    <t>Kiekis</t>
  </si>
  <si>
    <t>Elektrėnų savivaldybė</t>
  </si>
  <si>
    <t>Vilniaus g. atkarpos nuo žiedo iki sankryžos su Semeliškių g. Vievio m. kapitalinis remontas</t>
  </si>
  <si>
    <t>Kapitalinio remonto darbai</t>
  </si>
  <si>
    <t>Atramų ir sferinių veidrodžių įrengimas</t>
  </si>
  <si>
    <t>Asfalto pagrindo sluoksnio įrengimas iš mišinio AC 22 PS, h-0,08 m</t>
  </si>
  <si>
    <t>Betoninių trinkelių su kauburėliais įrengimas, h=0,08 m</t>
  </si>
  <si>
    <t>TS 06</t>
  </si>
  <si>
    <t>Betoninių trinkelių su juostelėmis įrengimas, h=0,08 m</t>
  </si>
  <si>
    <t>3.17</t>
  </si>
  <si>
    <t>3.18</t>
  </si>
  <si>
    <t xml:space="preserve">Iškiliosios perėjos įrengimas </t>
  </si>
  <si>
    <t>3.29</t>
  </si>
  <si>
    <t>5.19.</t>
  </si>
  <si>
    <t>Medžių atstotamoji vertė</t>
  </si>
  <si>
    <t>Vieneto kaina, Eur be PVm</t>
  </si>
  <si>
    <t>Viso kaina, Eur be PVM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</si>
</sst>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vertAlign val="superscript"/>
      <sz val="11"/>
      <color rgb="FF000000"/>
      <name val="Times New Roman"/>
      <family val="1"/>
      <charset val="186"/>
    </font>
    <font>
      <b/>
      <sz val="11"/>
      <color theme="1"/>
      <name val="Aptos Narrow"/>
      <family val="2"/>
      <scheme val="minor"/>
    </font>
    <font>
      <sz val="8"/>
      <name val="Aptos Narrow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/>
    <xf numFmtId="4" fontId="0" fillId="0" borderId="1" xfId="0" applyNumberFormat="1" applyBorder="1" applyAlignment="1">
      <alignment wrapText="1"/>
    </xf>
    <xf numFmtId="4" fontId="0" fillId="0" borderId="0" xfId="0" applyNumberForma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/>
    <xf numFmtId="0" fontId="0" fillId="0" borderId="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lektrenai-my.sharepoint.com/personal/algirdas_jasauskas_elektrenai_lt/Documents/Dokumentai/keliai/Rangos%20sutartys/2024/Sabali&#353;ki&#371;%20&#353;aligatvis/&#8222;Sabali&#353;ki&#371;%20g.%20konkursin&#279;&#8220;%20kopija.xls" TargetMode="External"/><Relationship Id="rId1" Type="http://schemas.openxmlformats.org/officeDocument/2006/relationships/externalLinkPath" Target="/personal/algirdas_jasauskas_elektrenai_lt/Documents/Dokumentai/keliai/Rangos%20sutartys/2024/Sabali&#353;ki&#371;%20&#353;aligatvis/&#8222;Sabali&#353;ki&#371;%20g.%20konkursin&#279;&#8220;%20kopija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lektrenai-my.sharepoint.com/personal/algirdas_jasauskas_elektrenai_lt/Documents/Dokumentai/keliai/Rangos%20sutartys/2025/Vilniaus%20g/susisiekimas.xlsx" TargetMode="External"/><Relationship Id="rId1" Type="http://schemas.openxmlformats.org/officeDocument/2006/relationships/externalLinkPath" Target="/personal/algirdas_jasauskas_elektrenai_lt/Documents/Dokumentai/keliai/Rangos%20sutartys/2025/Vilniaus%20g/susisiekim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MATA"/>
    </sheetNames>
    <sheetDataSet>
      <sheetData sheetId="0">
        <row r="5">
          <cell r="D5" t="str">
            <v xml:space="preserve">Sąmata Nr. 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"/>
      <sheetName val="EA"/>
      <sheetName val="VN"/>
    </sheetNames>
    <sheetDataSet>
      <sheetData sheetId="0" refreshError="1"/>
      <sheetData sheetId="1" refreshError="1"/>
      <sheetData sheetId="2">
        <row r="1">
          <cell r="F1" t="str">
            <v>Kaina, Eur</v>
          </cell>
        </row>
        <row r="25">
          <cell r="A25" t="str">
            <v>Iš viso be PVM:</v>
          </cell>
        </row>
        <row r="26">
          <cell r="A26" t="str">
            <v>PVM:</v>
          </cell>
        </row>
        <row r="27">
          <cell r="A27" t="str">
            <v>Iš viso su PVM:</v>
          </cell>
        </row>
      </sheetData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DF6AF-BA43-4E6D-9EAE-456AA6EDC189}">
  <dimension ref="A1:G87"/>
  <sheetViews>
    <sheetView tabSelected="1" topLeftCell="A45" zoomScale="90" zoomScaleNormal="90" workbookViewId="0">
      <selection activeCell="I93" sqref="I93"/>
    </sheetView>
  </sheetViews>
  <sheetFormatPr defaultRowHeight="15.05" x14ac:dyDescent="0.3"/>
  <cols>
    <col min="1" max="1" width="5.6640625" customWidth="1"/>
    <col min="2" max="2" width="41.44140625" customWidth="1"/>
    <col min="3" max="3" width="14" customWidth="1"/>
    <col min="7" max="7" width="10.88671875" style="39" customWidth="1"/>
  </cols>
  <sheetData>
    <row r="1" spans="1:7" x14ac:dyDescent="0.3">
      <c r="A1" s="46" t="str">
        <f>[1]SAMATA!$D$5</f>
        <v xml:space="preserve">Sąmata Nr. </v>
      </c>
      <c r="B1" s="46"/>
      <c r="C1" s="46"/>
      <c r="D1" s="46"/>
      <c r="E1" s="46"/>
      <c r="F1" s="46"/>
      <c r="G1" s="46"/>
    </row>
    <row r="2" spans="1:7" x14ac:dyDescent="0.3">
      <c r="A2" s="47" t="s">
        <v>160</v>
      </c>
      <c r="B2" s="47"/>
      <c r="C2" s="47"/>
      <c r="D2" s="47"/>
      <c r="E2" s="47"/>
      <c r="F2" s="47"/>
      <c r="G2" s="47"/>
    </row>
    <row r="3" spans="1:7" x14ac:dyDescent="0.3">
      <c r="A3" s="47" t="s">
        <v>161</v>
      </c>
      <c r="B3" s="47"/>
      <c r="C3" s="47"/>
      <c r="D3" s="47"/>
      <c r="E3" s="47"/>
      <c r="F3" s="47"/>
      <c r="G3" s="47"/>
    </row>
    <row r="4" spans="1:7" x14ac:dyDescent="0.3">
      <c r="A4" s="48" t="s">
        <v>162</v>
      </c>
      <c r="B4" s="48"/>
      <c r="C4" s="48"/>
      <c r="D4" s="48"/>
      <c r="E4" s="48"/>
      <c r="F4" s="48"/>
      <c r="G4" s="48"/>
    </row>
    <row r="5" spans="1:7" ht="43.2" x14ac:dyDescent="0.3">
      <c r="A5" s="1" t="s">
        <v>0</v>
      </c>
      <c r="B5" s="1" t="s">
        <v>71</v>
      </c>
      <c r="C5" s="1" t="s">
        <v>140</v>
      </c>
      <c r="D5" s="1" t="s">
        <v>150</v>
      </c>
      <c r="E5" s="1" t="s">
        <v>159</v>
      </c>
      <c r="F5" s="1" t="s">
        <v>174</v>
      </c>
      <c r="G5" s="38" t="s">
        <v>175</v>
      </c>
    </row>
    <row r="6" spans="1:7" x14ac:dyDescent="0.3">
      <c r="A6" s="40" t="s">
        <v>72</v>
      </c>
      <c r="B6" s="41"/>
      <c r="C6" s="41"/>
      <c r="D6" s="41"/>
      <c r="E6" s="41"/>
      <c r="F6" s="41"/>
      <c r="G6" s="42"/>
    </row>
    <row r="7" spans="1:7" x14ac:dyDescent="0.3">
      <c r="A7" s="40" t="s">
        <v>73</v>
      </c>
      <c r="B7" s="41"/>
      <c r="C7" s="41"/>
      <c r="D7" s="41"/>
      <c r="E7" s="41"/>
      <c r="F7" s="41"/>
      <c r="G7" s="42"/>
    </row>
    <row r="8" spans="1:7" x14ac:dyDescent="0.3">
      <c r="A8" s="4" t="s">
        <v>1</v>
      </c>
      <c r="B8" s="5" t="s">
        <v>74</v>
      </c>
      <c r="C8" s="6" t="s">
        <v>141</v>
      </c>
      <c r="D8" s="1" t="s">
        <v>151</v>
      </c>
      <c r="E8" s="1">
        <v>0.55600000000000005</v>
      </c>
      <c r="F8" s="36">
        <v>542.01</v>
      </c>
      <c r="G8" s="37">
        <f>+ROUND(E8*F8,2)</f>
        <v>301.36</v>
      </c>
    </row>
    <row r="9" spans="1:7" ht="43.2" x14ac:dyDescent="0.3">
      <c r="A9" s="6" t="s">
        <v>2</v>
      </c>
      <c r="B9" s="8" t="s">
        <v>75</v>
      </c>
      <c r="C9" s="6" t="s">
        <v>141</v>
      </c>
      <c r="D9" s="6" t="s">
        <v>152</v>
      </c>
      <c r="E9" s="4">
        <v>1170</v>
      </c>
      <c r="F9" s="36">
        <v>2.0099999999999998</v>
      </c>
      <c r="G9" s="37">
        <f t="shared" ref="G9:G72" si="0">+ROUND(E9*F9,2)</f>
        <v>2351.6999999999998</v>
      </c>
    </row>
    <row r="10" spans="1:7" ht="17.05" x14ac:dyDescent="0.3">
      <c r="A10" s="4" t="s">
        <v>3</v>
      </c>
      <c r="B10" s="10" t="s">
        <v>76</v>
      </c>
      <c r="C10" s="6" t="s">
        <v>141</v>
      </c>
      <c r="D10" s="6" t="s">
        <v>152</v>
      </c>
      <c r="E10" s="4">
        <v>4310</v>
      </c>
      <c r="F10" s="36">
        <v>5.03</v>
      </c>
      <c r="G10" s="37">
        <f t="shared" si="0"/>
        <v>21679.3</v>
      </c>
    </row>
    <row r="11" spans="1:7" ht="17.05" x14ac:dyDescent="0.3">
      <c r="A11" s="6" t="s">
        <v>4</v>
      </c>
      <c r="B11" s="10" t="s">
        <v>77</v>
      </c>
      <c r="C11" s="6" t="s">
        <v>141</v>
      </c>
      <c r="D11" s="6" t="s">
        <v>152</v>
      </c>
      <c r="E11" s="4">
        <v>1325</v>
      </c>
      <c r="F11" s="36">
        <v>2.58</v>
      </c>
      <c r="G11" s="37">
        <f t="shared" si="0"/>
        <v>3418.5</v>
      </c>
    </row>
    <row r="12" spans="1:7" x14ac:dyDescent="0.3">
      <c r="A12" s="4" t="s">
        <v>5</v>
      </c>
      <c r="B12" s="10" t="s">
        <v>78</v>
      </c>
      <c r="C12" s="6" t="s">
        <v>141</v>
      </c>
      <c r="D12" s="6" t="s">
        <v>153</v>
      </c>
      <c r="E12" s="4">
        <v>1500</v>
      </c>
      <c r="F12" s="36">
        <v>2.2599999999999998</v>
      </c>
      <c r="G12" s="37">
        <f t="shared" si="0"/>
        <v>3390</v>
      </c>
    </row>
    <row r="13" spans="1:7" x14ac:dyDescent="0.3">
      <c r="A13" s="6" t="s">
        <v>6</v>
      </c>
      <c r="B13" s="10" t="s">
        <v>79</v>
      </c>
      <c r="C13" s="6" t="s">
        <v>141</v>
      </c>
      <c r="D13" s="6" t="s">
        <v>154</v>
      </c>
      <c r="E13" s="4">
        <v>6</v>
      </c>
      <c r="F13" s="36">
        <v>32.18</v>
      </c>
      <c r="G13" s="37">
        <f t="shared" si="0"/>
        <v>193.08</v>
      </c>
    </row>
    <row r="14" spans="1:7" ht="28.8" x14ac:dyDescent="0.3">
      <c r="A14" s="6" t="s">
        <v>7</v>
      </c>
      <c r="B14" s="8" t="s">
        <v>80</v>
      </c>
      <c r="C14" s="6" t="s">
        <v>141</v>
      </c>
      <c r="D14" s="6" t="s">
        <v>154</v>
      </c>
      <c r="E14" s="4">
        <v>19</v>
      </c>
      <c r="F14" s="36">
        <v>32.18</v>
      </c>
      <c r="G14" s="37">
        <f t="shared" si="0"/>
        <v>611.41999999999996</v>
      </c>
    </row>
    <row r="15" spans="1:7" ht="57.6" x14ac:dyDescent="0.3">
      <c r="A15" s="6" t="s">
        <v>8</v>
      </c>
      <c r="B15" s="8" t="s">
        <v>81</v>
      </c>
      <c r="C15" s="6" t="s">
        <v>141</v>
      </c>
      <c r="D15" s="6" t="s">
        <v>154</v>
      </c>
      <c r="E15" s="4">
        <v>22</v>
      </c>
      <c r="F15" s="36">
        <v>310.13</v>
      </c>
      <c r="G15" s="37">
        <f t="shared" si="0"/>
        <v>6822.86</v>
      </c>
    </row>
    <row r="16" spans="1:7" ht="57.6" x14ac:dyDescent="0.3">
      <c r="A16" s="6" t="s">
        <v>9</v>
      </c>
      <c r="B16" s="8" t="s">
        <v>82</v>
      </c>
      <c r="C16" s="6" t="s">
        <v>141</v>
      </c>
      <c r="D16" s="6" t="s">
        <v>154</v>
      </c>
      <c r="E16" s="4">
        <v>5</v>
      </c>
      <c r="F16" s="36">
        <v>412.67</v>
      </c>
      <c r="G16" s="37">
        <f t="shared" si="0"/>
        <v>2063.35</v>
      </c>
    </row>
    <row r="17" spans="1:7" x14ac:dyDescent="0.3">
      <c r="A17" s="6" t="s">
        <v>10</v>
      </c>
      <c r="B17" s="8" t="s">
        <v>83</v>
      </c>
      <c r="C17" s="6" t="s">
        <v>141</v>
      </c>
      <c r="D17" s="6" t="s">
        <v>153</v>
      </c>
      <c r="E17" s="4">
        <v>190</v>
      </c>
      <c r="F17" s="36">
        <v>4.32</v>
      </c>
      <c r="G17" s="37">
        <f t="shared" si="0"/>
        <v>820.8</v>
      </c>
    </row>
    <row r="18" spans="1:7" ht="28.8" x14ac:dyDescent="0.3">
      <c r="A18" s="6" t="s">
        <v>11</v>
      </c>
      <c r="B18" s="8" t="s">
        <v>84</v>
      </c>
      <c r="C18" s="6" t="s">
        <v>141</v>
      </c>
      <c r="D18" s="6" t="s">
        <v>153</v>
      </c>
      <c r="E18" s="4">
        <v>190</v>
      </c>
      <c r="F18" s="36">
        <v>12.77</v>
      </c>
      <c r="G18" s="37">
        <f t="shared" si="0"/>
        <v>2426.3000000000002</v>
      </c>
    </row>
    <row r="19" spans="1:7" ht="28.8" x14ac:dyDescent="0.3">
      <c r="A19" s="6" t="s">
        <v>12</v>
      </c>
      <c r="B19" s="8" t="s">
        <v>85</v>
      </c>
      <c r="C19" s="6" t="s">
        <v>141</v>
      </c>
      <c r="D19" s="6" t="s">
        <v>154</v>
      </c>
      <c r="E19" s="4">
        <v>4</v>
      </c>
      <c r="F19" s="36">
        <v>289.55</v>
      </c>
      <c r="G19" s="37">
        <f t="shared" si="0"/>
        <v>1158.2</v>
      </c>
    </row>
    <row r="20" spans="1:7" ht="28.8" x14ac:dyDescent="0.3">
      <c r="A20" s="6" t="s">
        <v>13</v>
      </c>
      <c r="B20" s="8" t="s">
        <v>86</v>
      </c>
      <c r="C20" s="6" t="s">
        <v>141</v>
      </c>
      <c r="D20" s="6" t="s">
        <v>154</v>
      </c>
      <c r="E20" s="4">
        <v>2</v>
      </c>
      <c r="F20" s="36">
        <v>289.55</v>
      </c>
      <c r="G20" s="37">
        <f t="shared" si="0"/>
        <v>579.1</v>
      </c>
    </row>
    <row r="21" spans="1:7" ht="28.8" x14ac:dyDescent="0.3">
      <c r="A21" s="6" t="s">
        <v>14</v>
      </c>
      <c r="B21" s="8" t="s">
        <v>87</v>
      </c>
      <c r="C21" s="6" t="s">
        <v>141</v>
      </c>
      <c r="D21" s="6" t="s">
        <v>154</v>
      </c>
      <c r="E21" s="4">
        <v>1</v>
      </c>
      <c r="F21" s="36">
        <v>1022.54</v>
      </c>
      <c r="G21" s="37">
        <f t="shared" si="0"/>
        <v>1022.54</v>
      </c>
    </row>
    <row r="22" spans="1:7" x14ac:dyDescent="0.3">
      <c r="A22" s="6" t="s">
        <v>15</v>
      </c>
      <c r="B22" s="10" t="s">
        <v>88</v>
      </c>
      <c r="C22" s="6" t="s">
        <v>141</v>
      </c>
      <c r="D22" s="6" t="s">
        <v>155</v>
      </c>
      <c r="E22" s="4">
        <v>0.1</v>
      </c>
      <c r="F22" s="36">
        <v>2131.7800000000002</v>
      </c>
      <c r="G22" s="37">
        <f t="shared" si="0"/>
        <v>213.18</v>
      </c>
    </row>
    <row r="23" spans="1:7" x14ac:dyDescent="0.3">
      <c r="A23" s="6" t="s">
        <v>16</v>
      </c>
      <c r="B23" s="8" t="s">
        <v>89</v>
      </c>
      <c r="C23" s="6" t="s">
        <v>141</v>
      </c>
      <c r="D23" s="6" t="s">
        <v>154</v>
      </c>
      <c r="E23" s="4">
        <v>2</v>
      </c>
      <c r="F23" s="36">
        <v>9.32</v>
      </c>
      <c r="G23" s="37">
        <f t="shared" si="0"/>
        <v>18.64</v>
      </c>
    </row>
    <row r="24" spans="1:7" ht="28.8" x14ac:dyDescent="0.3">
      <c r="A24" s="6" t="s">
        <v>17</v>
      </c>
      <c r="B24" s="8" t="s">
        <v>90</v>
      </c>
      <c r="C24" s="6" t="s">
        <v>141</v>
      </c>
      <c r="D24" s="6" t="s">
        <v>156</v>
      </c>
      <c r="E24" s="4">
        <v>746</v>
      </c>
      <c r="F24" s="36">
        <v>1.26</v>
      </c>
      <c r="G24" s="37">
        <f t="shared" si="0"/>
        <v>939.96</v>
      </c>
    </row>
    <row r="25" spans="1:7" x14ac:dyDescent="0.3">
      <c r="A25" s="9"/>
      <c r="B25" s="3" t="s">
        <v>91</v>
      </c>
      <c r="C25" s="7"/>
      <c r="D25" s="11"/>
      <c r="E25" s="11"/>
      <c r="F25" s="36"/>
      <c r="G25" s="37"/>
    </row>
    <row r="26" spans="1:7" ht="28.8" x14ac:dyDescent="0.3">
      <c r="A26" s="21" t="s">
        <v>18</v>
      </c>
      <c r="B26" s="26" t="s">
        <v>92</v>
      </c>
      <c r="C26" s="27" t="s">
        <v>142</v>
      </c>
      <c r="D26" s="28" t="s">
        <v>157</v>
      </c>
      <c r="E26" s="28">
        <v>1290</v>
      </c>
      <c r="F26" s="36">
        <v>0.39</v>
      </c>
      <c r="G26" s="37">
        <f t="shared" si="0"/>
        <v>503.1</v>
      </c>
    </row>
    <row r="27" spans="1:7" x14ac:dyDescent="0.3">
      <c r="A27" s="4" t="s">
        <v>19</v>
      </c>
      <c r="B27" s="12" t="s">
        <v>93</v>
      </c>
      <c r="C27" s="4" t="s">
        <v>142</v>
      </c>
      <c r="D27" s="4" t="s">
        <v>157</v>
      </c>
      <c r="E27" s="28">
        <v>3489</v>
      </c>
      <c r="F27" s="36">
        <v>0.11</v>
      </c>
      <c r="G27" s="37">
        <f t="shared" si="0"/>
        <v>383.79</v>
      </c>
    </row>
    <row r="28" spans="1:7" x14ac:dyDescent="0.3">
      <c r="A28" s="4" t="s">
        <v>20</v>
      </c>
      <c r="B28" s="12" t="s">
        <v>94</v>
      </c>
      <c r="C28" s="4" t="s">
        <v>142</v>
      </c>
      <c r="D28" s="4" t="s">
        <v>157</v>
      </c>
      <c r="E28" s="28">
        <v>872</v>
      </c>
      <c r="F28" s="36">
        <v>0.11</v>
      </c>
      <c r="G28" s="37">
        <f t="shared" si="0"/>
        <v>95.92</v>
      </c>
    </row>
    <row r="29" spans="1:7" ht="28.8" x14ac:dyDescent="0.3">
      <c r="A29" s="4" t="s">
        <v>21</v>
      </c>
      <c r="B29" s="12" t="s">
        <v>95</v>
      </c>
      <c r="C29" s="4" t="s">
        <v>142</v>
      </c>
      <c r="D29" s="4" t="s">
        <v>158</v>
      </c>
      <c r="E29" s="28">
        <v>976</v>
      </c>
      <c r="F29" s="36">
        <v>5.75</v>
      </c>
      <c r="G29" s="37">
        <f t="shared" si="0"/>
        <v>5612</v>
      </c>
    </row>
    <row r="30" spans="1:7" ht="28.8" x14ac:dyDescent="0.3">
      <c r="A30" s="4" t="s">
        <v>22</v>
      </c>
      <c r="B30" s="12" t="s">
        <v>96</v>
      </c>
      <c r="C30" s="4" t="s">
        <v>142</v>
      </c>
      <c r="D30" s="4" t="s">
        <v>158</v>
      </c>
      <c r="E30" s="4">
        <v>100</v>
      </c>
      <c r="F30" s="36">
        <v>5.67</v>
      </c>
      <c r="G30" s="37">
        <f t="shared" si="0"/>
        <v>567</v>
      </c>
    </row>
    <row r="31" spans="1:7" ht="28.8" x14ac:dyDescent="0.3">
      <c r="A31" s="4" t="s">
        <v>23</v>
      </c>
      <c r="B31" s="12" t="s">
        <v>97</v>
      </c>
      <c r="C31" s="4" t="s">
        <v>142</v>
      </c>
      <c r="D31" s="4" t="s">
        <v>158</v>
      </c>
      <c r="E31" s="28">
        <v>1047</v>
      </c>
      <c r="F31" s="36">
        <v>1.48</v>
      </c>
      <c r="G31" s="37">
        <f t="shared" si="0"/>
        <v>1549.56</v>
      </c>
    </row>
    <row r="32" spans="1:7" ht="28.8" x14ac:dyDescent="0.3">
      <c r="A32" s="4" t="s">
        <v>24</v>
      </c>
      <c r="B32" s="12" t="s">
        <v>98</v>
      </c>
      <c r="C32" s="4" t="s">
        <v>142</v>
      </c>
      <c r="D32" s="4" t="s">
        <v>158</v>
      </c>
      <c r="E32" s="28">
        <v>262</v>
      </c>
      <c r="F32" s="36">
        <v>1.48</v>
      </c>
      <c r="G32" s="37">
        <f t="shared" si="0"/>
        <v>387.76</v>
      </c>
    </row>
    <row r="33" spans="1:7" x14ac:dyDescent="0.3">
      <c r="A33" s="4" t="s">
        <v>25</v>
      </c>
      <c r="B33" s="12" t="s">
        <v>99</v>
      </c>
      <c r="C33" s="4" t="s">
        <v>143</v>
      </c>
      <c r="D33" s="4" t="s">
        <v>157</v>
      </c>
      <c r="E33" s="4">
        <v>1316</v>
      </c>
      <c r="F33" s="36">
        <v>2.64</v>
      </c>
      <c r="G33" s="37">
        <f t="shared" si="0"/>
        <v>3474.24</v>
      </c>
    </row>
    <row r="34" spans="1:7" ht="28.8" x14ac:dyDescent="0.3">
      <c r="A34" s="9"/>
      <c r="B34" s="13" t="s">
        <v>100</v>
      </c>
      <c r="C34" s="10"/>
      <c r="D34" s="10"/>
      <c r="E34" s="5"/>
      <c r="F34" s="36"/>
      <c r="G34" s="37"/>
    </row>
    <row r="35" spans="1:7" ht="28.8" x14ac:dyDescent="0.3">
      <c r="A35" s="6" t="s">
        <v>26</v>
      </c>
      <c r="B35" s="14" t="s">
        <v>101</v>
      </c>
      <c r="C35" s="6" t="s">
        <v>144</v>
      </c>
      <c r="D35" s="4" t="s">
        <v>157</v>
      </c>
      <c r="E35" s="28">
        <v>2948</v>
      </c>
      <c r="F35" s="36">
        <v>10.18</v>
      </c>
      <c r="G35" s="37">
        <f t="shared" si="0"/>
        <v>30010.639999999999</v>
      </c>
    </row>
    <row r="36" spans="1:7" ht="43.2" x14ac:dyDescent="0.3">
      <c r="A36" s="6" t="s">
        <v>27</v>
      </c>
      <c r="B36" s="8" t="s">
        <v>102</v>
      </c>
      <c r="C36" s="6" t="s">
        <v>144</v>
      </c>
      <c r="D36" s="4" t="s">
        <v>157</v>
      </c>
      <c r="E36" s="28">
        <v>2948</v>
      </c>
      <c r="F36" s="36">
        <v>0.31</v>
      </c>
      <c r="G36" s="37">
        <f t="shared" si="0"/>
        <v>913.88</v>
      </c>
    </row>
    <row r="37" spans="1:7" ht="28.8" x14ac:dyDescent="0.3">
      <c r="A37" s="6" t="s">
        <v>28</v>
      </c>
      <c r="B37" s="8" t="s">
        <v>103</v>
      </c>
      <c r="C37" s="6" t="s">
        <v>144</v>
      </c>
      <c r="D37" s="4" t="s">
        <v>157</v>
      </c>
      <c r="E37" s="28">
        <v>2948</v>
      </c>
      <c r="F37" s="36">
        <v>1.89</v>
      </c>
      <c r="G37" s="37">
        <f t="shared" si="0"/>
        <v>5571.72</v>
      </c>
    </row>
    <row r="38" spans="1:7" ht="43.2" x14ac:dyDescent="0.3">
      <c r="A38" s="6" t="s">
        <v>29</v>
      </c>
      <c r="B38" s="8" t="s">
        <v>102</v>
      </c>
      <c r="C38" s="6" t="s">
        <v>144</v>
      </c>
      <c r="D38" s="4" t="s">
        <v>157</v>
      </c>
      <c r="E38" s="28">
        <v>2948</v>
      </c>
      <c r="F38" s="36">
        <v>0.31</v>
      </c>
      <c r="G38" s="37">
        <f t="shared" si="0"/>
        <v>913.88</v>
      </c>
    </row>
    <row r="39" spans="1:7" ht="43.2" x14ac:dyDescent="0.3">
      <c r="A39" s="6" t="s">
        <v>30</v>
      </c>
      <c r="B39" s="14" t="s">
        <v>104</v>
      </c>
      <c r="C39" s="6" t="s">
        <v>144</v>
      </c>
      <c r="D39" s="4" t="s">
        <v>157</v>
      </c>
      <c r="E39" s="28">
        <v>1706</v>
      </c>
      <c r="F39" s="36">
        <v>10.18</v>
      </c>
      <c r="G39" s="37">
        <f t="shared" si="0"/>
        <v>17367.080000000002</v>
      </c>
    </row>
    <row r="40" spans="1:7" ht="43.2" x14ac:dyDescent="0.3">
      <c r="A40" s="6" t="s">
        <v>31</v>
      </c>
      <c r="B40" s="8" t="s">
        <v>102</v>
      </c>
      <c r="C40" s="6" t="s">
        <v>144</v>
      </c>
      <c r="D40" s="4" t="s">
        <v>157</v>
      </c>
      <c r="E40" s="28">
        <v>1706</v>
      </c>
      <c r="F40" s="36">
        <v>0.31</v>
      </c>
      <c r="G40" s="37">
        <f t="shared" si="0"/>
        <v>528.86</v>
      </c>
    </row>
    <row r="41" spans="1:7" ht="28.8" x14ac:dyDescent="0.3">
      <c r="A41" s="6" t="s">
        <v>32</v>
      </c>
      <c r="B41" s="8" t="s">
        <v>105</v>
      </c>
      <c r="C41" s="6" t="s">
        <v>144</v>
      </c>
      <c r="D41" s="4" t="s">
        <v>157</v>
      </c>
      <c r="E41" s="28">
        <v>1696</v>
      </c>
      <c r="F41" s="36">
        <v>9.98</v>
      </c>
      <c r="G41" s="37">
        <f t="shared" si="0"/>
        <v>16926.080000000002</v>
      </c>
    </row>
    <row r="42" spans="1:7" ht="43.2" x14ac:dyDescent="0.3">
      <c r="A42" s="6" t="s">
        <v>33</v>
      </c>
      <c r="B42" s="8" t="s">
        <v>102</v>
      </c>
      <c r="C42" s="6" t="s">
        <v>144</v>
      </c>
      <c r="D42" s="4" t="s">
        <v>157</v>
      </c>
      <c r="E42" s="28">
        <v>1696</v>
      </c>
      <c r="F42" s="36">
        <v>0.31</v>
      </c>
      <c r="G42" s="37">
        <f t="shared" si="0"/>
        <v>525.76</v>
      </c>
    </row>
    <row r="43" spans="1:7" ht="28.8" x14ac:dyDescent="0.3">
      <c r="A43" s="6" t="s">
        <v>34</v>
      </c>
      <c r="B43" s="29" t="s">
        <v>164</v>
      </c>
      <c r="C43" s="6" t="s">
        <v>144</v>
      </c>
      <c r="D43" s="4" t="s">
        <v>157</v>
      </c>
      <c r="E43" s="28">
        <v>1686</v>
      </c>
      <c r="F43" s="36">
        <v>11.68</v>
      </c>
      <c r="G43" s="37">
        <f t="shared" si="0"/>
        <v>19692.48</v>
      </c>
    </row>
    <row r="44" spans="1:7" ht="28.8" x14ac:dyDescent="0.3">
      <c r="A44" s="6" t="s">
        <v>35</v>
      </c>
      <c r="B44" s="8" t="s">
        <v>106</v>
      </c>
      <c r="C44" s="6" t="s">
        <v>145</v>
      </c>
      <c r="D44" s="4" t="s">
        <v>157</v>
      </c>
      <c r="E44" s="28">
        <v>1686</v>
      </c>
      <c r="F44" s="36">
        <v>13.72</v>
      </c>
      <c r="G44" s="37">
        <f t="shared" si="0"/>
        <v>23131.919999999998</v>
      </c>
    </row>
    <row r="45" spans="1:7" ht="28.8" x14ac:dyDescent="0.3">
      <c r="A45" s="6" t="s">
        <v>36</v>
      </c>
      <c r="B45" s="8" t="s">
        <v>107</v>
      </c>
      <c r="C45" s="6" t="s">
        <v>145</v>
      </c>
      <c r="D45" s="6" t="s">
        <v>158</v>
      </c>
      <c r="E45" s="28">
        <v>312</v>
      </c>
      <c r="F45" s="36">
        <v>24.52</v>
      </c>
      <c r="G45" s="37">
        <f t="shared" si="0"/>
        <v>7650.24</v>
      </c>
    </row>
    <row r="46" spans="1:7" x14ac:dyDescent="0.3">
      <c r="A46" s="6" t="s">
        <v>37</v>
      </c>
      <c r="B46" s="8" t="s">
        <v>108</v>
      </c>
      <c r="C46" s="6" t="s">
        <v>146</v>
      </c>
      <c r="D46" s="4" t="s">
        <v>157</v>
      </c>
      <c r="E46" s="28">
        <v>1686</v>
      </c>
      <c r="F46" s="36">
        <v>2.3199999999999998</v>
      </c>
      <c r="G46" s="37">
        <f t="shared" si="0"/>
        <v>3911.52</v>
      </c>
    </row>
    <row r="47" spans="1:7" ht="28.8" x14ac:dyDescent="0.3">
      <c r="A47" s="6" t="s">
        <v>38</v>
      </c>
      <c r="B47" s="14" t="s">
        <v>109</v>
      </c>
      <c r="C47" s="6" t="s">
        <v>144</v>
      </c>
      <c r="D47" s="6" t="s">
        <v>157</v>
      </c>
      <c r="E47" s="4">
        <v>57</v>
      </c>
      <c r="F47" s="36">
        <v>24.38</v>
      </c>
      <c r="G47" s="37">
        <f t="shared" si="0"/>
        <v>1389.66</v>
      </c>
    </row>
    <row r="48" spans="1:7" ht="28.8" x14ac:dyDescent="0.3">
      <c r="A48" s="6" t="s">
        <v>39</v>
      </c>
      <c r="B48" s="8" t="s">
        <v>110</v>
      </c>
      <c r="C48" s="6" t="s">
        <v>145</v>
      </c>
      <c r="D48" s="6" t="s">
        <v>157</v>
      </c>
      <c r="E48" s="4">
        <v>58</v>
      </c>
      <c r="F48" s="36">
        <v>13.72</v>
      </c>
      <c r="G48" s="37">
        <f t="shared" si="0"/>
        <v>795.76</v>
      </c>
    </row>
    <row r="49" spans="1:7" ht="28.8" x14ac:dyDescent="0.3">
      <c r="A49" s="6" t="s">
        <v>40</v>
      </c>
      <c r="B49" s="8" t="s">
        <v>111</v>
      </c>
      <c r="C49" s="6" t="s">
        <v>145</v>
      </c>
      <c r="D49" s="6" t="s">
        <v>158</v>
      </c>
      <c r="E49" s="1">
        <v>22</v>
      </c>
      <c r="F49" s="36">
        <v>27.31</v>
      </c>
      <c r="G49" s="37">
        <f t="shared" si="0"/>
        <v>600.82000000000005</v>
      </c>
    </row>
    <row r="50" spans="1:7" x14ac:dyDescent="0.3">
      <c r="A50" s="6" t="s">
        <v>41</v>
      </c>
      <c r="B50" s="14" t="s">
        <v>112</v>
      </c>
      <c r="C50" s="15" t="s">
        <v>147</v>
      </c>
      <c r="D50" s="6" t="s">
        <v>157</v>
      </c>
      <c r="E50" s="28">
        <v>1270</v>
      </c>
      <c r="F50" s="36">
        <v>31.69</v>
      </c>
      <c r="G50" s="37">
        <f t="shared" si="0"/>
        <v>40246.300000000003</v>
      </c>
    </row>
    <row r="51" spans="1:7" ht="28.8" x14ac:dyDescent="0.3">
      <c r="A51" s="25" t="s">
        <v>168</v>
      </c>
      <c r="B51" s="29" t="s">
        <v>165</v>
      </c>
      <c r="C51" s="30" t="s">
        <v>166</v>
      </c>
      <c r="D51" s="25" t="s">
        <v>157</v>
      </c>
      <c r="E51" s="28">
        <v>48</v>
      </c>
      <c r="F51" s="36">
        <v>38.15</v>
      </c>
      <c r="G51" s="37">
        <f t="shared" si="0"/>
        <v>1831.2</v>
      </c>
    </row>
    <row r="52" spans="1:7" ht="28.8" x14ac:dyDescent="0.3">
      <c r="A52" s="25" t="s">
        <v>169</v>
      </c>
      <c r="B52" s="29" t="s">
        <v>167</v>
      </c>
      <c r="C52" s="30" t="s">
        <v>166</v>
      </c>
      <c r="D52" s="25" t="s">
        <v>157</v>
      </c>
      <c r="E52" s="28">
        <v>47</v>
      </c>
      <c r="F52" s="36">
        <v>38.15</v>
      </c>
      <c r="G52" s="37">
        <f t="shared" si="0"/>
        <v>1793.05</v>
      </c>
    </row>
    <row r="53" spans="1:7" ht="28.8" x14ac:dyDescent="0.3">
      <c r="A53" s="6" t="s">
        <v>42</v>
      </c>
      <c r="B53" s="16" t="s">
        <v>113</v>
      </c>
      <c r="C53" s="17" t="s">
        <v>145</v>
      </c>
      <c r="D53" s="18" t="s">
        <v>157</v>
      </c>
      <c r="E53" s="31">
        <v>1365</v>
      </c>
      <c r="F53" s="36">
        <v>3.06</v>
      </c>
      <c r="G53" s="37">
        <f t="shared" si="0"/>
        <v>4176.8999999999996</v>
      </c>
    </row>
    <row r="54" spans="1:7" ht="28.8" x14ac:dyDescent="0.3">
      <c r="A54" s="6" t="s">
        <v>43</v>
      </c>
      <c r="B54" s="8" t="s">
        <v>114</v>
      </c>
      <c r="C54" s="15" t="s">
        <v>145</v>
      </c>
      <c r="D54" s="6" t="s">
        <v>157</v>
      </c>
      <c r="E54" s="28">
        <v>1365</v>
      </c>
      <c r="F54" s="36">
        <v>11.98</v>
      </c>
      <c r="G54" s="37">
        <f t="shared" si="0"/>
        <v>16352.7</v>
      </c>
    </row>
    <row r="55" spans="1:7" ht="28.8" x14ac:dyDescent="0.3">
      <c r="A55" s="6" t="s">
        <v>44</v>
      </c>
      <c r="B55" s="8" t="s">
        <v>115</v>
      </c>
      <c r="C55" s="15" t="s">
        <v>145</v>
      </c>
      <c r="D55" s="6" t="s">
        <v>158</v>
      </c>
      <c r="E55" s="28">
        <v>273</v>
      </c>
      <c r="F55" s="36">
        <v>24.52</v>
      </c>
      <c r="G55" s="37">
        <f t="shared" si="0"/>
        <v>6693.96</v>
      </c>
    </row>
    <row r="56" spans="1:7" ht="28.8" x14ac:dyDescent="0.3">
      <c r="A56" s="6" t="s">
        <v>45</v>
      </c>
      <c r="B56" s="14" t="s">
        <v>116</v>
      </c>
      <c r="C56" s="15" t="s">
        <v>147</v>
      </c>
      <c r="D56" s="6" t="s">
        <v>157</v>
      </c>
      <c r="E56" s="4">
        <v>525</v>
      </c>
      <c r="F56" s="36">
        <v>31.69</v>
      </c>
      <c r="G56" s="37">
        <f t="shared" si="0"/>
        <v>16637.25</v>
      </c>
    </row>
    <row r="57" spans="1:7" ht="28.8" x14ac:dyDescent="0.3">
      <c r="A57" s="6" t="s">
        <v>46</v>
      </c>
      <c r="B57" s="8" t="s">
        <v>113</v>
      </c>
      <c r="C57" s="15" t="s">
        <v>145</v>
      </c>
      <c r="D57" s="6" t="s">
        <v>157</v>
      </c>
      <c r="E57" s="4">
        <v>525</v>
      </c>
      <c r="F57" s="36">
        <v>3.06</v>
      </c>
      <c r="G57" s="37">
        <f t="shared" si="0"/>
        <v>1606.5</v>
      </c>
    </row>
    <row r="58" spans="1:7" ht="28.8" x14ac:dyDescent="0.3">
      <c r="A58" s="6" t="s">
        <v>47</v>
      </c>
      <c r="B58" s="8" t="s">
        <v>114</v>
      </c>
      <c r="C58" s="15" t="s">
        <v>145</v>
      </c>
      <c r="D58" s="6" t="s">
        <v>157</v>
      </c>
      <c r="E58" s="4">
        <v>525</v>
      </c>
      <c r="F58" s="36">
        <v>11.98</v>
      </c>
      <c r="G58" s="37">
        <f t="shared" si="0"/>
        <v>6289.5</v>
      </c>
    </row>
    <row r="59" spans="1:7" ht="28.8" x14ac:dyDescent="0.3">
      <c r="A59" s="6" t="s">
        <v>48</v>
      </c>
      <c r="B59" s="8" t="s">
        <v>117</v>
      </c>
      <c r="C59" s="15" t="s">
        <v>145</v>
      </c>
      <c r="D59" s="6" t="s">
        <v>158</v>
      </c>
      <c r="E59" s="4">
        <v>163</v>
      </c>
      <c r="F59" s="36">
        <v>24.52</v>
      </c>
      <c r="G59" s="37">
        <f t="shared" si="0"/>
        <v>3996.76</v>
      </c>
    </row>
    <row r="60" spans="1:7" x14ac:dyDescent="0.3">
      <c r="A60" s="25" t="s">
        <v>49</v>
      </c>
      <c r="B60" s="29" t="s">
        <v>170</v>
      </c>
      <c r="C60" s="30" t="s">
        <v>144</v>
      </c>
      <c r="D60" s="25" t="s">
        <v>154</v>
      </c>
      <c r="E60" s="28">
        <v>3</v>
      </c>
      <c r="F60" s="36">
        <v>1482.86</v>
      </c>
      <c r="G60" s="37">
        <f t="shared" si="0"/>
        <v>4448.58</v>
      </c>
    </row>
    <row r="61" spans="1:7" ht="28.8" x14ac:dyDescent="0.3">
      <c r="A61" s="32" t="s">
        <v>50</v>
      </c>
      <c r="B61" s="19" t="s">
        <v>118</v>
      </c>
      <c r="C61" s="17" t="s">
        <v>147</v>
      </c>
      <c r="D61" s="18" t="s">
        <v>153</v>
      </c>
      <c r="E61" s="20">
        <v>681</v>
      </c>
      <c r="F61" s="36">
        <v>36.57</v>
      </c>
      <c r="G61" s="37">
        <f t="shared" si="0"/>
        <v>24904.17</v>
      </c>
    </row>
    <row r="62" spans="1:7" x14ac:dyDescent="0.3">
      <c r="A62" s="25" t="s">
        <v>51</v>
      </c>
      <c r="B62" s="14" t="s">
        <v>119</v>
      </c>
      <c r="C62" s="15" t="s">
        <v>147</v>
      </c>
      <c r="D62" s="6" t="s">
        <v>153</v>
      </c>
      <c r="E62" s="1">
        <v>380</v>
      </c>
      <c r="F62" s="36">
        <v>35.89</v>
      </c>
      <c r="G62" s="37">
        <f t="shared" si="0"/>
        <v>13638.2</v>
      </c>
    </row>
    <row r="63" spans="1:7" ht="28.8" x14ac:dyDescent="0.3">
      <c r="A63" s="25" t="s">
        <v>171</v>
      </c>
      <c r="B63" s="14" t="s">
        <v>120</v>
      </c>
      <c r="C63" s="15" t="s">
        <v>147</v>
      </c>
      <c r="D63" s="6" t="s">
        <v>153</v>
      </c>
      <c r="E63" s="1">
        <v>1515</v>
      </c>
      <c r="F63" s="36">
        <v>17.23</v>
      </c>
      <c r="G63" s="37">
        <f t="shared" si="0"/>
        <v>26103.45</v>
      </c>
    </row>
    <row r="64" spans="1:7" ht="28.8" x14ac:dyDescent="0.3">
      <c r="A64" s="6" t="s">
        <v>52</v>
      </c>
      <c r="B64" s="8" t="s">
        <v>121</v>
      </c>
      <c r="C64" s="15" t="s">
        <v>144</v>
      </c>
      <c r="D64" s="6" t="s">
        <v>153</v>
      </c>
      <c r="E64" s="28">
        <v>1321</v>
      </c>
      <c r="F64" s="36">
        <v>2.2599999999999998</v>
      </c>
      <c r="G64" s="37">
        <f t="shared" si="0"/>
        <v>2985.46</v>
      </c>
    </row>
    <row r="65" spans="1:7" x14ac:dyDescent="0.3">
      <c r="A65" s="7"/>
      <c r="B65" s="13" t="s">
        <v>122</v>
      </c>
      <c r="C65" s="7"/>
      <c r="D65" s="9"/>
      <c r="E65" s="9"/>
      <c r="F65" s="36"/>
      <c r="G65" s="37"/>
    </row>
    <row r="66" spans="1:7" ht="43.2" x14ac:dyDescent="0.3">
      <c r="A66" s="15" t="s">
        <v>53</v>
      </c>
      <c r="B66" s="8" t="s">
        <v>123</v>
      </c>
      <c r="C66" s="15" t="s">
        <v>148</v>
      </c>
      <c r="D66" s="6" t="s">
        <v>154</v>
      </c>
      <c r="E66" s="4">
        <v>12</v>
      </c>
      <c r="F66" s="36">
        <v>93.5</v>
      </c>
      <c r="G66" s="37">
        <f t="shared" si="0"/>
        <v>1122</v>
      </c>
    </row>
    <row r="67" spans="1:7" ht="28.8" x14ac:dyDescent="0.3">
      <c r="A67" s="15" t="s">
        <v>54</v>
      </c>
      <c r="B67" s="8" t="s">
        <v>124</v>
      </c>
      <c r="C67" s="15" t="s">
        <v>148</v>
      </c>
      <c r="D67" s="25" t="s">
        <v>154</v>
      </c>
      <c r="E67" s="4">
        <v>39</v>
      </c>
      <c r="F67" s="36">
        <v>41.56</v>
      </c>
      <c r="G67" s="37">
        <f t="shared" si="0"/>
        <v>1620.84</v>
      </c>
    </row>
    <row r="68" spans="1:7" ht="31.6" customHeight="1" x14ac:dyDescent="0.3">
      <c r="A68" s="30" t="s">
        <v>55</v>
      </c>
      <c r="B68" s="29" t="s">
        <v>125</v>
      </c>
      <c r="C68" s="30" t="s">
        <v>148</v>
      </c>
      <c r="D68" s="25" t="s">
        <v>153</v>
      </c>
      <c r="E68" s="28">
        <v>159</v>
      </c>
      <c r="F68" s="36">
        <v>1.56</v>
      </c>
      <c r="G68" s="37">
        <f t="shared" si="0"/>
        <v>248.04</v>
      </c>
    </row>
    <row r="69" spans="1:7" ht="31.6" customHeight="1" x14ac:dyDescent="0.3">
      <c r="A69" s="25" t="s">
        <v>56</v>
      </c>
      <c r="B69" s="29" t="s">
        <v>126</v>
      </c>
      <c r="C69" s="30" t="s">
        <v>148</v>
      </c>
      <c r="D69" s="25" t="s">
        <v>153</v>
      </c>
      <c r="E69" s="28">
        <v>30</v>
      </c>
      <c r="F69" s="36">
        <v>3.25</v>
      </c>
      <c r="G69" s="37">
        <f t="shared" si="0"/>
        <v>97.5</v>
      </c>
    </row>
    <row r="70" spans="1:7" ht="31.6" customHeight="1" x14ac:dyDescent="0.3">
      <c r="A70" s="25" t="s">
        <v>57</v>
      </c>
      <c r="B70" s="29" t="s">
        <v>127</v>
      </c>
      <c r="C70" s="30" t="s">
        <v>148</v>
      </c>
      <c r="D70" s="25" t="s">
        <v>153</v>
      </c>
      <c r="E70" s="25">
        <v>4</v>
      </c>
      <c r="F70" s="36">
        <v>1.56</v>
      </c>
      <c r="G70" s="37">
        <f t="shared" si="0"/>
        <v>6.24</v>
      </c>
    </row>
    <row r="71" spans="1:7" ht="31.6" customHeight="1" x14ac:dyDescent="0.3">
      <c r="A71" s="25" t="s">
        <v>58</v>
      </c>
      <c r="B71" s="29" t="s">
        <v>128</v>
      </c>
      <c r="C71" s="30" t="s">
        <v>148</v>
      </c>
      <c r="D71" s="25" t="s">
        <v>153</v>
      </c>
      <c r="E71" s="25">
        <v>62</v>
      </c>
      <c r="F71" s="36">
        <v>0.39</v>
      </c>
      <c r="G71" s="37">
        <f t="shared" si="0"/>
        <v>24.18</v>
      </c>
    </row>
    <row r="72" spans="1:7" ht="31.6" customHeight="1" x14ac:dyDescent="0.3">
      <c r="A72" s="25" t="s">
        <v>59</v>
      </c>
      <c r="B72" s="29" t="s">
        <v>129</v>
      </c>
      <c r="C72" s="30" t="s">
        <v>148</v>
      </c>
      <c r="D72" s="25" t="s">
        <v>153</v>
      </c>
      <c r="E72" s="28">
        <v>168</v>
      </c>
      <c r="F72" s="36">
        <v>1.17</v>
      </c>
      <c r="G72" s="37">
        <f t="shared" si="0"/>
        <v>196.56</v>
      </c>
    </row>
    <row r="73" spans="1:7" ht="31.6" customHeight="1" x14ac:dyDescent="0.3">
      <c r="A73" s="25" t="s">
        <v>60</v>
      </c>
      <c r="B73" s="29" t="s">
        <v>130</v>
      </c>
      <c r="C73" s="30" t="s">
        <v>148</v>
      </c>
      <c r="D73" s="25" t="s">
        <v>153</v>
      </c>
      <c r="E73" s="28">
        <v>173</v>
      </c>
      <c r="F73" s="36">
        <v>0.78</v>
      </c>
      <c r="G73" s="37">
        <f t="shared" ref="G73:G83" si="1">+ROUND(E73*F73,2)</f>
        <v>134.94</v>
      </c>
    </row>
    <row r="74" spans="1:7" ht="31.6" customHeight="1" x14ac:dyDescent="0.3">
      <c r="A74" s="35" t="s">
        <v>61</v>
      </c>
      <c r="B74" s="34" t="s">
        <v>131</v>
      </c>
      <c r="C74" s="33" t="s">
        <v>148</v>
      </c>
      <c r="D74" s="25" t="s">
        <v>153</v>
      </c>
      <c r="E74" s="28">
        <v>83</v>
      </c>
      <c r="F74" s="36">
        <v>2.6</v>
      </c>
      <c r="G74" s="37">
        <f t="shared" si="1"/>
        <v>215.8</v>
      </c>
    </row>
    <row r="75" spans="1:7" ht="31.6" customHeight="1" x14ac:dyDescent="0.3">
      <c r="A75" s="25" t="s">
        <v>62</v>
      </c>
      <c r="B75" s="29" t="s">
        <v>132</v>
      </c>
      <c r="C75" s="30" t="s">
        <v>148</v>
      </c>
      <c r="D75" s="25" t="s">
        <v>157</v>
      </c>
      <c r="E75" s="28">
        <v>46</v>
      </c>
      <c r="F75" s="36">
        <v>12.99</v>
      </c>
      <c r="G75" s="37">
        <f t="shared" si="1"/>
        <v>597.54</v>
      </c>
    </row>
    <row r="76" spans="1:7" ht="31.6" customHeight="1" x14ac:dyDescent="0.3">
      <c r="A76" s="25" t="s">
        <v>63</v>
      </c>
      <c r="B76" s="29" t="s">
        <v>133</v>
      </c>
      <c r="C76" s="30" t="s">
        <v>148</v>
      </c>
      <c r="D76" s="25" t="s">
        <v>157</v>
      </c>
      <c r="E76" s="28">
        <v>13</v>
      </c>
      <c r="F76" s="36">
        <v>12.99</v>
      </c>
      <c r="G76" s="37">
        <f t="shared" si="1"/>
        <v>168.87</v>
      </c>
    </row>
    <row r="77" spans="1:7" ht="31.6" customHeight="1" x14ac:dyDescent="0.3">
      <c r="A77" s="35" t="s">
        <v>64</v>
      </c>
      <c r="B77" s="34" t="s">
        <v>134</v>
      </c>
      <c r="C77" s="33" t="s">
        <v>148</v>
      </c>
      <c r="D77" s="25" t="s">
        <v>157</v>
      </c>
      <c r="E77" s="28">
        <v>7</v>
      </c>
      <c r="F77" s="36">
        <v>12.99</v>
      </c>
      <c r="G77" s="37">
        <f t="shared" si="1"/>
        <v>90.93</v>
      </c>
    </row>
    <row r="78" spans="1:7" x14ac:dyDescent="0.3">
      <c r="A78" s="6" t="s">
        <v>65</v>
      </c>
      <c r="B78" s="8" t="s">
        <v>163</v>
      </c>
      <c r="C78" s="15" t="s">
        <v>148</v>
      </c>
      <c r="D78" s="6" t="s">
        <v>154</v>
      </c>
      <c r="E78" s="6">
        <v>3</v>
      </c>
      <c r="F78" s="36">
        <v>145.44</v>
      </c>
      <c r="G78" s="37">
        <f t="shared" si="1"/>
        <v>436.32</v>
      </c>
    </row>
    <row r="79" spans="1:7" x14ac:dyDescent="0.3">
      <c r="A79" s="6" t="s">
        <v>66</v>
      </c>
      <c r="B79" s="10" t="s">
        <v>135</v>
      </c>
      <c r="C79" s="15" t="s">
        <v>149</v>
      </c>
      <c r="D79" s="6" t="s">
        <v>154</v>
      </c>
      <c r="E79" s="4">
        <v>1</v>
      </c>
      <c r="F79" s="36">
        <v>467.5</v>
      </c>
      <c r="G79" s="37">
        <f t="shared" si="1"/>
        <v>467.5</v>
      </c>
    </row>
    <row r="80" spans="1:7" x14ac:dyDescent="0.3">
      <c r="A80" s="6" t="s">
        <v>67</v>
      </c>
      <c r="B80" s="10" t="s">
        <v>136</v>
      </c>
      <c r="C80" s="15" t="s">
        <v>149</v>
      </c>
      <c r="D80" s="6" t="s">
        <v>154</v>
      </c>
      <c r="E80" s="4">
        <v>2</v>
      </c>
      <c r="F80" s="36">
        <v>623.33000000000004</v>
      </c>
      <c r="G80" s="37">
        <f t="shared" si="1"/>
        <v>1246.6600000000001</v>
      </c>
    </row>
    <row r="81" spans="1:7" x14ac:dyDescent="0.3">
      <c r="A81" s="6" t="s">
        <v>68</v>
      </c>
      <c r="B81" s="8" t="s">
        <v>137</v>
      </c>
      <c r="C81" s="15" t="s">
        <v>149</v>
      </c>
      <c r="D81" s="6" t="s">
        <v>154</v>
      </c>
      <c r="E81" s="4">
        <v>1</v>
      </c>
      <c r="F81" s="36">
        <v>103.89</v>
      </c>
      <c r="G81" s="37">
        <f t="shared" si="1"/>
        <v>103.89</v>
      </c>
    </row>
    <row r="82" spans="1:7" x14ac:dyDescent="0.3">
      <c r="A82" s="6" t="s">
        <v>69</v>
      </c>
      <c r="B82" s="12" t="s">
        <v>138</v>
      </c>
      <c r="C82" s="15" t="s">
        <v>148</v>
      </c>
      <c r="D82" s="6" t="s">
        <v>154</v>
      </c>
      <c r="E82" s="1">
        <v>12</v>
      </c>
      <c r="F82" s="36">
        <v>20.78</v>
      </c>
      <c r="G82" s="37">
        <f t="shared" si="1"/>
        <v>249.36</v>
      </c>
    </row>
    <row r="83" spans="1:7" x14ac:dyDescent="0.3">
      <c r="A83" s="6" t="s">
        <v>70</v>
      </c>
      <c r="B83" s="12" t="s">
        <v>139</v>
      </c>
      <c r="C83" s="4" t="s">
        <v>143</v>
      </c>
      <c r="D83" s="25" t="s">
        <v>154</v>
      </c>
      <c r="E83" s="1">
        <v>18</v>
      </c>
      <c r="F83" s="36">
        <v>456.07</v>
      </c>
      <c r="G83" s="37">
        <f t="shared" si="1"/>
        <v>8209.26</v>
      </c>
    </row>
    <row r="84" spans="1:7" x14ac:dyDescent="0.3">
      <c r="A84" s="6" t="s">
        <v>172</v>
      </c>
      <c r="B84" s="22" t="s">
        <v>173</v>
      </c>
      <c r="C84" s="24"/>
      <c r="D84" s="25"/>
      <c r="E84" s="1"/>
      <c r="F84" s="23"/>
      <c r="G84" s="37">
        <v>4952</v>
      </c>
    </row>
    <row r="85" spans="1:7" x14ac:dyDescent="0.3">
      <c r="A85" s="2"/>
      <c r="B85" s="43" t="str">
        <f>[2]VN!A25</f>
        <v>Iš viso be PVM:</v>
      </c>
      <c r="C85" s="44"/>
      <c r="D85" s="44"/>
      <c r="E85" s="44"/>
      <c r="F85" s="45"/>
      <c r="G85" s="37">
        <f>SUM(G8:G84)</f>
        <v>382406.37</v>
      </c>
    </row>
    <row r="86" spans="1:7" x14ac:dyDescent="0.3">
      <c r="A86" s="2"/>
      <c r="B86" s="43" t="str">
        <f>[2]VN!A26</f>
        <v>PVM:</v>
      </c>
      <c r="C86" s="44"/>
      <c r="D86" s="44"/>
      <c r="E86" s="44"/>
      <c r="F86" s="45"/>
      <c r="G86" s="37">
        <f>+ROUND(G85*0.21,2)</f>
        <v>80305.34</v>
      </c>
    </row>
    <row r="87" spans="1:7" x14ac:dyDescent="0.3">
      <c r="A87" s="2"/>
      <c r="B87" s="43" t="str">
        <f>[2]VN!A27</f>
        <v>Iš viso su PVM:</v>
      </c>
      <c r="C87" s="44"/>
      <c r="D87" s="44"/>
      <c r="E87" s="44"/>
      <c r="F87" s="45"/>
      <c r="G87" s="37">
        <f>SUM(G85:G86)</f>
        <v>462711.70999999996</v>
      </c>
    </row>
  </sheetData>
  <mergeCells count="9">
    <mergeCell ref="A7:G7"/>
    <mergeCell ref="B85:F85"/>
    <mergeCell ref="B86:F86"/>
    <mergeCell ref="B87:F87"/>
    <mergeCell ref="A1:G1"/>
    <mergeCell ref="A2:G2"/>
    <mergeCell ref="A3:G3"/>
    <mergeCell ref="A4:G4"/>
    <mergeCell ref="A6:G6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Algirdas Jašauskas</dc:creator>
  <cp:lastModifiedBy>Nerijus Marma</cp:lastModifiedBy>
  <dcterms:created xsi:type="dcterms:W3CDTF">2025-02-19T09:17:24Z</dcterms:created>
  <dcterms:modified xsi:type="dcterms:W3CDTF">2025-04-08T11:51:28Z</dcterms:modified>
</cp:coreProperties>
</file>