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986\NUVIEŠINTA\"/>
    </mc:Choice>
  </mc:AlternateContent>
  <xr:revisionPtr revIDLastSave="0" documentId="8_{CCCFE877-AF0A-47EB-B2B5-7FEB2E16BE1B}" xr6:coauthVersionLast="47" xr6:coauthVersionMax="47" xr10:uidLastSave="{00000000-0000-0000-0000-000000000000}"/>
  <bookViews>
    <workbookView xWindow="-110" yWindow="-110" windowWidth="19420" windowHeight="104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6" i="1" s="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OG451" i="1"/>
  <c r="Z454" i="1"/>
  <c r="AC182" i="1"/>
  <c r="AB182" i="1" s="1"/>
  <c r="Z451" i="1"/>
  <c r="OG419" i="1"/>
  <c r="OI419" i="1" s="1"/>
  <c r="Z419" i="1"/>
  <c r="Z453" i="1"/>
  <c r="OI451" i="1"/>
  <c r="OG454" i="1"/>
  <c r="OG453" i="1"/>
  <c r="OI453" i="1" s="1"/>
  <c r="OG418" i="1"/>
  <c r="OI418" i="1" s="1"/>
  <c r="Z418" i="1"/>
  <c r="OG417" i="1"/>
  <c r="OI417" i="1" s="1"/>
  <c r="Z434" i="1"/>
  <c r="OG452" i="1"/>
  <c r="OI452" i="1" s="1"/>
  <c r="OG438" i="1"/>
  <c r="Z452" i="1"/>
  <c r="OI454" i="1"/>
  <c r="Z417" i="1"/>
  <c r="Z174" i="1"/>
  <c r="OG442" i="1"/>
  <c r="OI442" i="1" s="1"/>
  <c r="AB186" i="1"/>
  <c r="OG186" i="1"/>
  <c r="OI186" i="1" s="1"/>
  <c r="OG434" i="1"/>
  <c r="OI434" i="1" s="1"/>
  <c r="Z170" i="1"/>
  <c r="OG174" i="1"/>
  <c r="OI174" i="1" s="1"/>
  <c r="OG170" i="1"/>
  <c r="OI170" i="1" s="1"/>
  <c r="AB170" i="1"/>
  <c r="Z277" i="1"/>
  <c r="OG277" i="1"/>
  <c r="OI438" i="1"/>
  <c r="Z438" i="1"/>
  <c r="Z442" i="1"/>
  <c r="Z446" i="1"/>
  <c r="OG446" i="1"/>
  <c r="OI446" i="1" s="1"/>
  <c r="OG182" i="1"/>
  <c r="OI182" i="1" s="1"/>
  <c r="Z182" i="1"/>
  <c r="Z186" i="1"/>
  <c r="AC446" i="1"/>
  <c r="AB446" i="1" s="1"/>
  <c r="AC442" i="1"/>
  <c r="AB442" i="1" s="1"/>
  <c r="AC438" i="1"/>
  <c r="AB438" i="1" s="1"/>
  <c r="AC434" i="1"/>
  <c r="AB434" i="1" s="1"/>
  <c r="AC277" i="1"/>
  <c r="AB277" i="1" s="1"/>
  <c r="OI277"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OI142" i="1" s="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17" i="1"/>
  <c r="AD451" i="1"/>
  <c r="AD418" i="1"/>
  <c r="OG102" i="1"/>
  <c r="AD104" i="1"/>
  <c r="AC122"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2" i="1"/>
  <c r="AE419" i="1"/>
  <c r="AE454"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4" i="1"/>
  <c r="AF419" i="1"/>
  <c r="AF451" i="1"/>
  <c r="AF418" i="1"/>
  <c r="AF452"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18" i="1"/>
  <c r="AG451" i="1"/>
  <c r="AG453" i="1"/>
  <c r="AG417" i="1"/>
  <c r="AG419"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1" i="1"/>
  <c r="AH452" i="1"/>
  <c r="AH418" i="1"/>
  <c r="AH417" i="1"/>
  <c r="AH419"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I477" i="1"/>
  <c r="AH477" i="1"/>
  <c r="AG477" i="1"/>
  <c r="AF477" i="1"/>
  <c r="AE477" i="1"/>
  <c r="AD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5" i="1" l="1"/>
  <c r="AI426" i="1"/>
  <c r="AI475" i="1"/>
  <c r="AI493" i="1"/>
  <c r="AI344" i="1"/>
  <c r="AI321" i="1"/>
  <c r="AI471" i="1"/>
  <c r="AI504" i="1"/>
  <c r="AI341" i="1"/>
  <c r="AI236" i="1"/>
  <c r="AI467" i="1"/>
  <c r="AI469" i="1"/>
  <c r="AI483" i="1"/>
  <c r="AI489" i="1"/>
  <c r="AI364" i="1"/>
  <c r="AI365" i="1"/>
  <c r="AI270" i="1"/>
  <c r="AI473" i="1"/>
  <c r="AI501" i="1"/>
  <c r="AI388" i="1"/>
  <c r="AI479" i="1"/>
  <c r="AI498" i="1"/>
  <c r="AI499" i="1"/>
  <c r="AI315" i="1"/>
  <c r="AI316" i="1"/>
  <c r="AI346" i="1"/>
  <c r="AI347" i="1"/>
  <c r="AI233" i="1"/>
  <c r="AI451" i="1"/>
  <c r="AI453" i="1"/>
  <c r="AI419" i="1"/>
  <c r="AI454" i="1"/>
  <c r="AI417" i="1"/>
  <c r="AI452" i="1"/>
  <c r="AI418" i="1"/>
  <c r="AI495" i="1"/>
  <c r="AI362" i="1"/>
  <c r="AI340" i="1"/>
  <c r="AI342" i="1"/>
  <c r="AI343" i="1"/>
  <c r="AI226" i="1"/>
  <c r="AI227" i="1"/>
  <c r="AI229" i="1"/>
  <c r="AI232" i="1"/>
  <c r="AI311" i="1"/>
  <c r="AI312" i="1"/>
  <c r="AI314" i="1"/>
  <c r="AI317" i="1"/>
  <c r="AI485" i="1"/>
  <c r="AI486" i="1"/>
  <c r="AI488" i="1"/>
  <c r="AI490" i="1"/>
  <c r="AI492" i="1"/>
  <c r="AI497" i="1"/>
  <c r="AI500" i="1"/>
  <c r="AA419" i="1"/>
  <c r="AA418" i="1"/>
  <c r="AA417" i="1"/>
  <c r="AI381" i="1"/>
  <c r="AI384" i="1"/>
  <c r="AI386" i="1"/>
  <c r="AI387"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510" i="1"/>
  <c r="AI398" i="1"/>
  <c r="AI401" i="1"/>
  <c r="AI378" i="1"/>
  <c r="AI379" i="1"/>
  <c r="AI354" i="1"/>
  <c r="AI357" i="1"/>
  <c r="AI359" i="1"/>
  <c r="AI360" i="1"/>
  <c r="AI335" i="1"/>
  <c r="AI215" i="1"/>
  <c r="AI217" i="1"/>
  <c r="AI219" i="1"/>
  <c r="AI221" i="1"/>
  <c r="AI224" i="1"/>
  <c r="AI258" i="1"/>
  <c r="AI266" i="1"/>
  <c r="AI300" i="1"/>
  <c r="AI302" i="1"/>
  <c r="AI304" i="1"/>
  <c r="AI306" i="1"/>
  <c r="AI309" i="1"/>
  <c r="AI463" i="1"/>
  <c r="AI466" i="1"/>
  <c r="AI509" i="1"/>
  <c r="AI355" i="1"/>
  <c r="AI356" i="1"/>
  <c r="AI298" i="1"/>
  <c r="AI332" i="1"/>
  <c r="AI334" i="1"/>
  <c r="AI216" i="1"/>
  <c r="AI220" i="1"/>
  <c r="AI254" i="1"/>
  <c r="AI255" i="1"/>
  <c r="AI257" i="1"/>
  <c r="AI263" i="1"/>
  <c r="AI265" i="1"/>
  <c r="AI301" i="1"/>
  <c r="AI305" i="1"/>
  <c r="AI331" i="1"/>
  <c r="AI91" i="1"/>
  <c r="AI470" i="1"/>
  <c r="AI394" i="1"/>
  <c r="AI399" i="1"/>
  <c r="AI351" i="1"/>
  <c r="AI352" i="1"/>
  <c r="AI293" i="1"/>
  <c r="AI295" i="1"/>
  <c r="AI297" i="1"/>
  <c r="AI333" i="1"/>
  <c r="AI246" i="1"/>
  <c r="AI250" i="1"/>
  <c r="AI251" i="1"/>
  <c r="AI253" i="1"/>
  <c r="AI256" i="1"/>
  <c r="AI264" i="1"/>
  <c r="AI327" i="1"/>
  <c r="AI328" i="1"/>
  <c r="AI330" i="1"/>
  <c r="AI459" i="1"/>
  <c r="AI464" i="1"/>
  <c r="AI478" i="1"/>
  <c r="AI397" i="1"/>
  <c r="AI375" i="1"/>
  <c r="AI353" i="1"/>
  <c r="AI456" i="1"/>
  <c r="AI458" i="1"/>
  <c r="AI508" i="1"/>
  <c r="AI424" i="1"/>
  <c r="AI432" i="1"/>
  <c r="AI393" i="1"/>
  <c r="AI396" i="1"/>
  <c r="AI371" i="1"/>
  <c r="AI374"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74" i="1"/>
  <c r="AI507" i="1"/>
  <c r="AI400" i="1"/>
  <c r="AI460" i="1"/>
  <c r="AI462" i="1"/>
  <c r="AI465" i="1"/>
  <c r="AI395" i="1"/>
  <c r="AA453" i="1"/>
  <c r="AA452" i="1"/>
  <c r="AA454"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8" i="1"/>
  <c r="AB418" i="1" s="1"/>
  <c r="AC417" i="1"/>
  <c r="AB417" i="1" s="1"/>
  <c r="AC419" i="1"/>
  <c r="AB419" i="1" s="1"/>
  <c r="AJ190" i="1"/>
  <c r="AJ453" i="1"/>
  <c r="AJ418" i="1"/>
  <c r="AJ451" i="1"/>
  <c r="AJ454" i="1"/>
  <c r="AJ452" i="1"/>
  <c r="AJ419" i="1"/>
  <c r="AJ417" i="1"/>
  <c r="AJ207" i="1"/>
  <c r="AJ208" i="1"/>
  <c r="AB456" i="1"/>
  <c r="AC454" i="1"/>
  <c r="AB454" i="1" s="1"/>
  <c r="AC452" i="1"/>
  <c r="AB452" i="1" s="1"/>
  <c r="AC451" i="1"/>
  <c r="AB451" i="1" s="1"/>
  <c r="AC453" i="1"/>
  <c r="AB45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51"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35" i="1"/>
  <c r="AL39"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N453" i="1" l="1"/>
  <c r="AN454" i="1"/>
  <c r="AN419" i="1"/>
  <c r="AN452"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18" i="1"/>
  <c r="AO452" i="1"/>
  <c r="AO453" i="1"/>
  <c r="AO419" i="1"/>
  <c r="AO451"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1" i="1"/>
  <c r="AP452" i="1"/>
  <c r="AP453" i="1"/>
  <c r="AP419"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B22" i="1"/>
  <c r="OF22" i="1"/>
  <c r="OF26" i="1"/>
  <c r="OF31" i="1"/>
  <c r="OF35" i="1"/>
  <c r="AQ454" i="1" l="1"/>
  <c r="AQ453" i="1"/>
  <c r="AQ451" i="1"/>
  <c r="AQ452" i="1"/>
  <c r="AQ417" i="1"/>
  <c r="AQ418" i="1"/>
  <c r="AQ419"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18" i="1"/>
  <c r="AR451" i="1"/>
  <c r="AR452"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AS454" i="1"/>
  <c r="AS453" i="1"/>
  <c r="AS452" i="1"/>
  <c r="AS419" i="1"/>
  <c r="AS451" i="1"/>
  <c r="AS418" i="1"/>
  <c r="AS417"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2" i="1"/>
  <c r="AT417" i="1"/>
  <c r="AT453" i="1"/>
  <c r="AT451"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19" i="1"/>
  <c r="AV452" i="1"/>
  <c r="AV418" i="1"/>
  <c r="AV454" i="1"/>
  <c r="AV451"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18" i="1"/>
  <c r="AW451" i="1"/>
  <c r="AW452" i="1"/>
  <c r="AW419"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1" i="1"/>
  <c r="AX453" i="1"/>
  <c r="AX452"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1" i="1"/>
  <c r="AY452" i="1"/>
  <c r="AY417" i="1"/>
  <c r="AY419"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18" i="1"/>
  <c r="AZ451" i="1"/>
  <c r="AZ452"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19" i="1"/>
  <c r="BA452" i="1"/>
  <c r="BA417" i="1"/>
  <c r="BA418" i="1"/>
  <c r="BA451"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9"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19" i="1"/>
  <c r="BC418" i="1"/>
  <c r="BC451"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19" i="1"/>
  <c r="BD454" i="1"/>
  <c r="BD452"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1" i="1"/>
  <c r="BE454" i="1"/>
  <c r="BE419" i="1"/>
  <c r="BE418" i="1"/>
  <c r="BE452"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1" i="1" l="1"/>
  <c r="BF452" i="1"/>
  <c r="BF454" i="1"/>
  <c r="BF453"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2" i="1" l="1"/>
  <c r="BG454" i="1"/>
  <c r="BG451" i="1"/>
  <c r="BG453"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19" i="1"/>
  <c r="BH418" i="1"/>
  <c r="BH452" i="1"/>
  <c r="BH451"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7" i="1"/>
  <c r="BI419"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7" i="1"/>
  <c r="BJ451" i="1"/>
  <c r="BJ418"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2" i="1"/>
  <c r="BK419" i="1"/>
  <c r="BK454" i="1"/>
  <c r="BK451"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19" i="1"/>
  <c r="BL454" i="1"/>
  <c r="BL452" i="1"/>
  <c r="BL451"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18" i="1"/>
  <c r="BM451" i="1"/>
  <c r="BM419"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4" i="1"/>
  <c r="BN451" i="1"/>
  <c r="BN452" i="1"/>
  <c r="BN418" i="1"/>
  <c r="BN417" i="1"/>
  <c r="BN419"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2" i="1" l="1"/>
  <c r="BO454" i="1"/>
  <c r="BO451" i="1"/>
  <c r="BO453" i="1"/>
  <c r="BO419" i="1"/>
  <c r="BO417" i="1"/>
  <c r="BO418"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18" i="1"/>
  <c r="BP452" i="1"/>
  <c r="BP419" i="1"/>
  <c r="BP417" i="1"/>
  <c r="BP451"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18" i="1"/>
  <c r="BR417" i="1"/>
  <c r="BR451" i="1"/>
  <c r="BR452"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1" i="1"/>
  <c r="BS452"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19" i="1"/>
  <c r="BT454"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18" i="1"/>
  <c r="BU453" i="1"/>
  <c r="BU451" i="1"/>
  <c r="BU452" i="1"/>
  <c r="BU419"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1" i="1"/>
  <c r="BV453"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2" i="1" l="1"/>
  <c r="BW453" i="1"/>
  <c r="BW451" i="1"/>
  <c r="BW454" i="1"/>
  <c r="BW417" i="1"/>
  <c r="BW418" i="1"/>
  <c r="BW419"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8" i="1"/>
  <c r="BX451" i="1"/>
  <c r="BX417" i="1"/>
  <c r="BX419"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4"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1" i="1"/>
  <c r="BZ417" i="1"/>
  <c r="BZ452" i="1"/>
  <c r="BZ419" i="1"/>
  <c r="BZ453"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19" i="1"/>
  <c r="CB451" i="1"/>
  <c r="CB418" i="1"/>
  <c r="CB452"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8" i="1"/>
  <c r="CC419" i="1"/>
  <c r="CC451"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1" i="1"/>
  <c r="CD452" i="1"/>
  <c r="CD419" i="1"/>
  <c r="CD453"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3" i="1"/>
  <c r="CE419" i="1"/>
  <c r="CE417" i="1"/>
  <c r="CE454"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18" i="1"/>
  <c r="CF452" i="1"/>
  <c r="CF419" i="1"/>
  <c r="CF451"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4" i="1"/>
  <c r="CG452" i="1"/>
  <c r="CG451" i="1"/>
  <c r="CG417" i="1"/>
  <c r="CG418" i="1"/>
  <c r="CG419"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51" i="1"/>
  <c r="CH419" i="1"/>
  <c r="CH417"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19" i="1"/>
  <c r="CI452"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19" i="1"/>
  <c r="CJ452"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1" i="1"/>
  <c r="CL453"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54" i="1"/>
  <c r="CM451" i="1"/>
  <c r="CM453" i="1"/>
  <c r="CM418" i="1"/>
  <c r="CM417" i="1"/>
  <c r="CM419"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19" i="1"/>
  <c r="CN418" i="1"/>
  <c r="CN451" i="1"/>
  <c r="CN454" i="1"/>
  <c r="CN417" i="1"/>
  <c r="CN452"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17" i="1"/>
  <c r="CP452" i="1"/>
  <c r="CP419"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19" i="1"/>
  <c r="CQ453" i="1"/>
  <c r="CQ451"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19" i="1"/>
  <c r="CR454" i="1"/>
  <c r="CR451"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18" i="1"/>
  <c r="CS419" i="1"/>
  <c r="CS452" i="1"/>
  <c r="CS451"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1" i="1"/>
  <c r="CT452" i="1"/>
  <c r="CT419" i="1"/>
  <c r="CT453"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3" i="1"/>
  <c r="CU451" i="1"/>
  <c r="CU454"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18" i="1"/>
  <c r="CV454" i="1"/>
  <c r="CV451" i="1"/>
  <c r="CV417" i="1"/>
  <c r="CV419"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18" i="1"/>
  <c r="CX417" i="1"/>
  <c r="CX452"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19" i="1"/>
  <c r="CZ452" i="1"/>
  <c r="CZ451" i="1"/>
  <c r="CZ454"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2" i="1"/>
  <c r="DA454" i="1"/>
  <c r="DA418" i="1"/>
  <c r="DA451" i="1"/>
  <c r="DA419"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7" i="1"/>
  <c r="DC419"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18" i="1"/>
  <c r="DD451" i="1"/>
  <c r="DD452" i="1"/>
  <c r="DD419"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19" i="1"/>
  <c r="DE451" i="1"/>
  <c r="DE453"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7" i="1"/>
  <c r="DF419" i="1"/>
  <c r="DF451"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19" i="1"/>
  <c r="DH453" i="1"/>
  <c r="DH452" i="1"/>
  <c r="DH418" i="1"/>
  <c r="DH451"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18" i="1"/>
  <c r="DI419" i="1"/>
  <c r="DI451" i="1"/>
  <c r="DI452"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1" i="1"/>
  <c r="DJ452" i="1"/>
  <c r="DJ419" i="1"/>
  <c r="DJ454"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7" i="1"/>
  <c r="DK418" i="1"/>
  <c r="DK419"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8" i="1"/>
  <c r="DL419" i="1"/>
  <c r="DL451"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7" i="1"/>
  <c r="DM418" i="1"/>
  <c r="DM419"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2" i="1"/>
  <c r="DN451" i="1"/>
  <c r="DN417" i="1"/>
  <c r="DN453" i="1"/>
  <c r="DN418" i="1"/>
  <c r="DN419"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9" i="1" l="1"/>
  <c r="DO453" i="1"/>
  <c r="DO454" i="1"/>
  <c r="DO451" i="1"/>
  <c r="DO418" i="1"/>
  <c r="DO452"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19" i="1"/>
  <c r="DP454" i="1"/>
  <c r="DP451" i="1"/>
  <c r="DP452"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1" i="1"/>
  <c r="DR452"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2" i="1"/>
  <c r="DS451" i="1"/>
  <c r="DS418" i="1"/>
  <c r="DS454" i="1"/>
  <c r="DS417" i="1"/>
  <c r="DS419"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19" i="1"/>
  <c r="DT418" i="1"/>
  <c r="DT451" i="1"/>
  <c r="DT452"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7" i="1"/>
  <c r="DV419" i="1"/>
  <c r="DV451"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19" i="1"/>
  <c r="DW453"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19" i="1"/>
  <c r="DX453" i="1"/>
  <c r="DX451" i="1"/>
  <c r="DX454"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4" i="1"/>
  <c r="DY418" i="1"/>
  <c r="DY452" i="1"/>
  <c r="DY451" i="1"/>
  <c r="DY417" i="1"/>
  <c r="DY419"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1" i="1"/>
  <c r="DZ453" i="1"/>
  <c r="DZ452"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2" i="1" l="1"/>
  <c r="EA451" i="1"/>
  <c r="EA454" i="1"/>
  <c r="EA419" i="1"/>
  <c r="EA453"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8" i="1"/>
  <c r="EB451" i="1"/>
  <c r="EB417" i="1"/>
  <c r="EB419"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51" i="1"/>
  <c r="EC418"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19" i="1"/>
  <c r="ED452" i="1"/>
  <c r="ED418" i="1"/>
  <c r="ED417" i="1"/>
  <c r="ED451"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2" i="1"/>
  <c r="EF419" i="1"/>
  <c r="EF451"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18" i="1"/>
  <c r="EG419" i="1"/>
  <c r="EG451" i="1"/>
  <c r="EG417" i="1"/>
  <c r="EG453"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1" i="1"/>
  <c r="EH453"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2" i="1" l="1"/>
  <c r="EI451" i="1"/>
  <c r="EI453" i="1"/>
  <c r="EI454" i="1"/>
  <c r="EI419" i="1"/>
  <c r="EI417"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18" i="1"/>
  <c r="EJ451" i="1"/>
  <c r="EJ419" i="1"/>
  <c r="EJ452"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19" i="1"/>
  <c r="EK418" i="1"/>
  <c r="EK452"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7" i="1"/>
  <c r="EL451" i="1"/>
  <c r="EL418" i="1"/>
  <c r="EL419"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19" i="1"/>
  <c r="EN418" i="1"/>
  <c r="EN452" i="1"/>
  <c r="EN451"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4" i="1"/>
  <c r="EO453" i="1"/>
  <c r="EO418" i="1"/>
  <c r="EO419"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3" i="1"/>
  <c r="EP419" i="1"/>
  <c r="EP454" i="1"/>
  <c r="EP452"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3" i="1"/>
  <c r="EQ451" i="1"/>
  <c r="EQ454" i="1"/>
  <c r="EQ417" i="1"/>
  <c r="EQ418" i="1"/>
  <c r="EQ419"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18" i="1"/>
  <c r="ER451" i="1"/>
  <c r="ER417" i="1"/>
  <c r="ER419"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51" i="1"/>
  <c r="ES419" i="1"/>
  <c r="ES417"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7" i="1"/>
  <c r="ET419"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19" i="1"/>
  <c r="EV452"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1" i="1"/>
  <c r="EW419" i="1"/>
  <c r="EW418" i="1"/>
  <c r="EW452" i="1"/>
  <c r="EW453"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1" i="1"/>
  <c r="EX454" i="1"/>
  <c r="EX419" i="1"/>
  <c r="EX453"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2" i="1" l="1"/>
  <c r="EY451" i="1"/>
  <c r="EY454" i="1"/>
  <c r="EY453"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19" i="1"/>
  <c r="EZ418" i="1"/>
  <c r="EZ452" i="1"/>
  <c r="EZ451"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19" i="1"/>
  <c r="FA418" i="1"/>
  <c r="FA452"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17" i="1"/>
  <c r="FB451"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1" i="1"/>
  <c r="FC418" i="1"/>
  <c r="FC417" i="1"/>
  <c r="FC454"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19" i="1"/>
  <c r="FD454" i="1"/>
  <c r="FD452"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18" i="1"/>
  <c r="FE419" i="1"/>
  <c r="FE451" i="1"/>
  <c r="FE452"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1" i="1"/>
  <c r="FF452" i="1"/>
  <c r="FF418" i="1"/>
  <c r="FF417" i="1"/>
  <c r="FF419"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4" i="1"/>
  <c r="FG453" i="1"/>
  <c r="FG451"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8" i="1"/>
  <c r="FH451"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9" i="1" l="1"/>
  <c r="FK452" i="1"/>
  <c r="FK454" i="1"/>
  <c r="FK453" i="1"/>
  <c r="FK418" i="1"/>
  <c r="FK417" i="1"/>
  <c r="FK451"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9" i="1" l="1"/>
  <c r="FL452" i="1"/>
  <c r="FL453" i="1"/>
  <c r="FL454"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2" i="1"/>
  <c r="FM454" i="1"/>
  <c r="FM418" i="1"/>
  <c r="FM419"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1" i="1"/>
  <c r="FN419" i="1"/>
  <c r="FN452"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7" i="1"/>
  <c r="FO419"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18" i="1"/>
  <c r="FP451" i="1"/>
  <c r="FP419" i="1"/>
  <c r="FP452"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4"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2" i="1"/>
  <c r="FR419" i="1"/>
  <c r="FR417" i="1"/>
  <c r="FR453" i="1"/>
  <c r="FR451"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19" i="1"/>
  <c r="FS453" i="1"/>
  <c r="FS451" i="1"/>
  <c r="FS452"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19" i="1"/>
  <c r="FT454" i="1"/>
  <c r="FT452" i="1"/>
  <c r="FT418" i="1"/>
  <c r="FT451"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8" i="1"/>
  <c r="FU451" i="1"/>
  <c r="FU417" i="1"/>
  <c r="FU419"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7" i="1"/>
  <c r="FW419"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18" i="1"/>
  <c r="FX451" i="1"/>
  <c r="FX417" i="1"/>
  <c r="FX419"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19" i="1"/>
  <c r="FY417" i="1"/>
  <c r="FY418" i="1"/>
  <c r="FY451"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2" i="1"/>
  <c r="FZ451" i="1"/>
  <c r="FZ417" i="1"/>
  <c r="FZ453" i="1"/>
  <c r="FZ419"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19" i="1"/>
  <c r="GA453" i="1"/>
  <c r="GA418" i="1"/>
  <c r="GA454" i="1"/>
  <c r="GA451"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19" i="1"/>
  <c r="GB454" i="1"/>
  <c r="GB452"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1" i="1"/>
  <c r="GD453" i="1"/>
  <c r="GD418" i="1"/>
  <c r="GD452" i="1"/>
  <c r="GD419"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2" i="1"/>
  <c r="GE451" i="1"/>
  <c r="GE454"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9" i="1"/>
  <c r="GF418" i="1"/>
  <c r="GF451"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2" i="1"/>
  <c r="GH453" i="1"/>
  <c r="GH417" i="1"/>
  <c r="GH451" i="1"/>
  <c r="GH418" i="1"/>
  <c r="GH419"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2" i="1"/>
  <c r="GI419" i="1"/>
  <c r="GI451" i="1"/>
  <c r="GI454"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4" i="1"/>
  <c r="GJ419" i="1"/>
  <c r="GJ453" i="1"/>
  <c r="GJ451"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18" i="1"/>
  <c r="GK451" i="1"/>
  <c r="GK419"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1" i="1"/>
  <c r="GL454" i="1"/>
  <c r="GL418" i="1"/>
  <c r="GL452" i="1"/>
  <c r="GL417"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2" i="1" l="1"/>
  <c r="GM453" i="1"/>
  <c r="GM451" i="1"/>
  <c r="GM454"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18" i="1"/>
  <c r="GN419" i="1"/>
  <c r="GN452" i="1"/>
  <c r="GN417" i="1"/>
  <c r="GN451"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19" i="1"/>
  <c r="GP418" i="1"/>
  <c r="GP417" i="1"/>
  <c r="GP452" i="1"/>
  <c r="GP451"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19" i="1"/>
  <c r="GQ452"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19" i="1"/>
  <c r="GR452"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2" i="1" l="1"/>
  <c r="GS454" i="1"/>
  <c r="GS418" i="1"/>
  <c r="GS453" i="1"/>
  <c r="GS451" i="1"/>
  <c r="GS419"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2" i="1" l="1"/>
  <c r="GU453" i="1"/>
  <c r="GU451" i="1"/>
  <c r="GU419" i="1"/>
  <c r="GU454"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8" i="1"/>
  <c r="GV451" i="1"/>
  <c r="GV417" i="1"/>
  <c r="GV419"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7" i="1"/>
  <c r="GX419"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19" i="1"/>
  <c r="GY451" i="1"/>
  <c r="GY417" i="1"/>
  <c r="GY452"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19" i="1"/>
  <c r="GZ452" i="1"/>
  <c r="GZ451" i="1"/>
  <c r="GZ418" i="1"/>
  <c r="GZ417" i="1"/>
  <c r="GZ453"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4" i="1"/>
  <c r="HA418" i="1"/>
  <c r="HA452" i="1"/>
  <c r="HA419" i="1"/>
  <c r="HA451"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1" i="1"/>
  <c r="HB454" i="1"/>
  <c r="HB453"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4" i="1"/>
  <c r="HC451" i="1"/>
  <c r="HC453"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18" i="1"/>
  <c r="HD417" i="1"/>
  <c r="HD454" i="1"/>
  <c r="HD419" i="1"/>
  <c r="HD451"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17" i="1"/>
  <c r="HE451" i="1"/>
  <c r="HE418" i="1"/>
  <c r="HE419"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19" i="1"/>
  <c r="HG417" i="1"/>
  <c r="HG451"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9" i="1"/>
  <c r="HI418" i="1"/>
  <c r="HI452"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1" i="1"/>
  <c r="HJ419" i="1"/>
  <c r="HJ454" i="1"/>
  <c r="HJ418" i="1"/>
  <c r="HJ417" i="1"/>
  <c r="HJ452"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2" i="1" l="1"/>
  <c r="HK451" i="1"/>
  <c r="HK454" i="1"/>
  <c r="HK418" i="1"/>
  <c r="HK453" i="1"/>
  <c r="HK417" i="1"/>
  <c r="HK419"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4" i="1"/>
  <c r="HL419" i="1"/>
  <c r="HL418" i="1"/>
  <c r="HL417" i="1"/>
  <c r="HL451"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51"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52"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19" i="1"/>
  <c r="HO453" i="1"/>
  <c r="HO417" i="1"/>
  <c r="HO452" i="1"/>
  <c r="HO451"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19" i="1"/>
  <c r="HP454"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8" i="1"/>
  <c r="HQ419" i="1"/>
  <c r="HQ451"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2" i="1"/>
  <c r="HR451" i="1"/>
  <c r="HR419" i="1"/>
  <c r="HR418" i="1"/>
  <c r="HR453"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3" i="1"/>
  <c r="HS454"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8" i="1"/>
  <c r="HT417" i="1"/>
  <c r="HT451" i="1"/>
  <c r="HT419"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2" i="1" l="1"/>
  <c r="HU451" i="1"/>
  <c r="HU454" i="1"/>
  <c r="HU419" i="1"/>
  <c r="HU453"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18" i="1"/>
  <c r="HV451"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19" i="1"/>
  <c r="HW417" i="1"/>
  <c r="HW451" i="1"/>
  <c r="HW452"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19" i="1"/>
  <c r="HX452" i="1"/>
  <c r="HX454"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18" i="1"/>
  <c r="HY419" i="1"/>
  <c r="HY451" i="1"/>
  <c r="HY452"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7" i="1"/>
  <c r="HZ419"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1" i="1"/>
  <c r="IA453"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18" i="1"/>
  <c r="IB451"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2" i="1"/>
  <c r="ID417" i="1"/>
  <c r="ID453" i="1"/>
  <c r="ID419" i="1"/>
  <c r="ID451"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2" i="1"/>
  <c r="IE419" i="1"/>
  <c r="IE453" i="1"/>
  <c r="IE451"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18" i="1"/>
  <c r="IF451"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18" i="1"/>
  <c r="IG452" i="1"/>
  <c r="IG419" i="1"/>
  <c r="IG451"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1" i="1"/>
  <c r="IH419" i="1"/>
  <c r="IH452" i="1"/>
  <c r="IH418" i="1"/>
  <c r="IH417" i="1"/>
  <c r="IH454"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8" i="1"/>
  <c r="IJ417" i="1"/>
  <c r="IJ419" i="1"/>
  <c r="IJ451"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4" i="1"/>
  <c r="IK453" i="1"/>
  <c r="IK419" i="1"/>
  <c r="IK451"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3" i="1"/>
  <c r="IM454" i="1"/>
  <c r="IM419" i="1"/>
  <c r="IM417" i="1"/>
  <c r="IM451"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19" i="1"/>
  <c r="IN451" i="1"/>
  <c r="IN453" i="1"/>
  <c r="IN452"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54" i="1"/>
  <c r="IQ451" i="1"/>
  <c r="IQ418" i="1"/>
  <c r="IQ419"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19" i="1"/>
  <c r="IR418" i="1"/>
  <c r="IR417" i="1"/>
  <c r="IR451"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19" i="1"/>
  <c r="IT452"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53" i="1"/>
  <c r="IU419" i="1"/>
  <c r="IU417" i="1"/>
  <c r="IU451"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4" i="1"/>
  <c r="IV419" i="1"/>
  <c r="IV451" i="1"/>
  <c r="IV453"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18" i="1"/>
  <c r="IW451" i="1"/>
  <c r="IW454" i="1"/>
  <c r="IW417" i="1"/>
  <c r="IW419"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4" i="1"/>
  <c r="IX453" i="1"/>
  <c r="IX419" i="1"/>
  <c r="IX418" i="1"/>
  <c r="IX452"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2" i="1" l="1"/>
  <c r="IY454" i="1"/>
  <c r="IY453"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8" i="1"/>
  <c r="IZ417" i="1"/>
  <c r="IZ419" i="1"/>
  <c r="IZ451"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8" i="1"/>
  <c r="JA417" i="1"/>
  <c r="JA419"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19" i="1"/>
  <c r="JB418" i="1"/>
  <c r="JB451"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19" i="1"/>
  <c r="JC453" i="1"/>
  <c r="JC417" i="1"/>
  <c r="JC451"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19" i="1"/>
  <c r="JD453" i="1"/>
  <c r="JD451" i="1"/>
  <c r="JD452"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18" i="1"/>
  <c r="JE453" i="1"/>
  <c r="JE419" i="1"/>
  <c r="JE451"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3" i="1"/>
  <c r="JF454" i="1"/>
  <c r="JF417" i="1"/>
  <c r="JF419"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2" i="1" l="1"/>
  <c r="JG453" i="1"/>
  <c r="JG451" i="1"/>
  <c r="JG419" i="1"/>
  <c r="JG454"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18" i="1"/>
  <c r="JH451" i="1"/>
  <c r="JH417" i="1"/>
  <c r="JH452" i="1"/>
  <c r="JH419"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18" i="1"/>
  <c r="JI451"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17" i="1"/>
  <c r="JJ452" i="1"/>
  <c r="JJ451" i="1"/>
  <c r="JJ419"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19" i="1"/>
  <c r="JK451" i="1"/>
  <c r="JK417" i="1"/>
  <c r="JK452"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19" i="1"/>
  <c r="JL453" i="1"/>
  <c r="JL452" i="1"/>
  <c r="JL418" i="1"/>
  <c r="JL451"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18" i="1"/>
  <c r="JM419" i="1"/>
  <c r="JM451"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1" i="1"/>
  <c r="JN454"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1" i="1"/>
  <c r="JO454" i="1"/>
  <c r="JO419" i="1"/>
  <c r="JO418" i="1"/>
  <c r="JO417" i="1"/>
  <c r="JO453"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18" i="1"/>
  <c r="JP417" i="1"/>
  <c r="JP451" i="1"/>
  <c r="JP419"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4" i="1"/>
  <c r="JQ453" i="1"/>
  <c r="JQ451"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7" i="1"/>
  <c r="JR419" i="1"/>
  <c r="JR418"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19" i="1"/>
  <c r="JS417" i="1"/>
  <c r="JS452" i="1"/>
  <c r="JS451"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19" i="1"/>
  <c r="JT452" i="1"/>
  <c r="JT418" i="1"/>
  <c r="JT451"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19" i="1"/>
  <c r="JU418" i="1"/>
  <c r="JU417" i="1"/>
  <c r="JU453" i="1"/>
  <c r="JU452"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1" i="1"/>
  <c r="JV452" i="1"/>
  <c r="JV454"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1" i="1"/>
  <c r="JW454"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8" i="1"/>
  <c r="JX417"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2" i="1"/>
  <c r="JY453"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2" i="1"/>
  <c r="JZ453" i="1"/>
  <c r="JZ419" i="1"/>
  <c r="JZ451"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19" i="1"/>
  <c r="KA417" i="1"/>
  <c r="KA451"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19" i="1"/>
  <c r="KB451"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18" i="1"/>
  <c r="KC419" i="1"/>
  <c r="KC451" i="1"/>
  <c r="KC452"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1" i="1"/>
  <c r="KD418" i="1"/>
  <c r="KD452" i="1"/>
  <c r="KD417"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3" i="1"/>
  <c r="KE451" i="1"/>
  <c r="KE454"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18" i="1"/>
  <c r="KF417" i="1"/>
  <c r="KF451" i="1"/>
  <c r="KF454" i="1"/>
  <c r="KF419"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1" i="1"/>
  <c r="KG453" i="1"/>
  <c r="KG454" i="1"/>
  <c r="KG417" i="1"/>
  <c r="KG419" i="1"/>
  <c r="KG418"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19" i="1"/>
  <c r="KH451" i="1"/>
  <c r="KH418" i="1"/>
  <c r="KH452"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19" i="1"/>
  <c r="KI453" i="1"/>
  <c r="KI417" i="1"/>
  <c r="KI452" i="1"/>
  <c r="KI418" i="1"/>
  <c r="KI451"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19" i="1"/>
  <c r="KJ452"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2" i="1"/>
  <c r="KK454" i="1"/>
  <c r="KK418" i="1"/>
  <c r="KK419" i="1"/>
  <c r="KK451"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1" i="1"/>
  <c r="KM453"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18" i="1"/>
  <c r="KN451"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19" i="1"/>
  <c r="KO453" i="1"/>
  <c r="KO451"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2" i="1"/>
  <c r="KP453" i="1"/>
  <c r="KP419" i="1"/>
  <c r="KP417" i="1"/>
  <c r="KP451"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19" i="1"/>
  <c r="KQ451" i="1"/>
  <c r="KQ417" i="1"/>
  <c r="KQ452" i="1"/>
  <c r="KQ453"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19" i="1"/>
  <c r="KR453" i="1"/>
  <c r="KR452" i="1"/>
  <c r="KR418" i="1"/>
  <c r="KR451"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18" i="1"/>
  <c r="KS452" i="1"/>
  <c r="KS451" i="1"/>
  <c r="KS417" i="1"/>
  <c r="KS419"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1" i="1"/>
  <c r="KT452" i="1"/>
  <c r="KT419" i="1"/>
  <c r="KT454"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8" i="1"/>
  <c r="KV417" i="1"/>
  <c r="KV451" i="1"/>
  <c r="KV419"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19" i="1"/>
  <c r="KW417" i="1"/>
  <c r="KW418" i="1"/>
  <c r="KW451"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3" i="1"/>
  <c r="KY419" i="1"/>
  <c r="KY454" i="1"/>
  <c r="KY417" i="1"/>
  <c r="KY418" i="1"/>
  <c r="KY451"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2" i="1"/>
  <c r="KZ419" i="1"/>
  <c r="KZ453"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1" i="1"/>
  <c r="LA419" i="1"/>
  <c r="LA418" i="1"/>
  <c r="LA452"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1" i="1"/>
  <c r="LB454" i="1"/>
  <c r="LB418" i="1"/>
  <c r="LB419" i="1"/>
  <c r="LB417" i="1"/>
  <c r="LB452"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1" i="1"/>
  <c r="LC418" i="1"/>
  <c r="LC454"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17" i="1"/>
  <c r="LD418" i="1"/>
  <c r="LD451"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18" i="1"/>
  <c r="LE419" i="1"/>
  <c r="LE451" i="1"/>
  <c r="LE452"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3" i="1"/>
  <c r="LF451" i="1"/>
  <c r="LF418" i="1"/>
  <c r="LF417" i="1"/>
  <c r="LF419"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19" i="1"/>
  <c r="LG417" i="1"/>
  <c r="LG451" i="1"/>
  <c r="LG452"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4" i="1"/>
  <c r="LH419" i="1"/>
  <c r="LH451" i="1"/>
  <c r="LH453"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1" i="1"/>
  <c r="LI453"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1" i="1"/>
  <c r="LJ453" i="1"/>
  <c r="LJ418" i="1"/>
  <c r="LJ454"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1" i="1"/>
  <c r="LK418" i="1"/>
  <c r="LK454"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17" i="1"/>
  <c r="LL419" i="1"/>
  <c r="LL418" i="1"/>
  <c r="LL451"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1" i="1"/>
  <c r="LM452" i="1"/>
  <c r="LM419" i="1"/>
  <c r="LM417"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19" i="1"/>
  <c r="LN418" i="1"/>
  <c r="LN452" i="1"/>
  <c r="LN451"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19" i="1"/>
  <c r="LO452" i="1"/>
  <c r="LO417" i="1"/>
  <c r="LO451"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3" i="1"/>
  <c r="LP419" i="1"/>
  <c r="LP454" i="1"/>
  <c r="LP418" i="1"/>
  <c r="LP451"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2" i="1" l="1"/>
  <c r="LQ453" i="1"/>
  <c r="LQ454" i="1"/>
  <c r="LQ419" i="1"/>
  <c r="LQ451"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1" i="1"/>
  <c r="LR419" i="1"/>
  <c r="LR452"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1" i="1"/>
  <c r="LS418" i="1"/>
  <c r="LS454" i="1"/>
  <c r="LS453"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7" i="1"/>
  <c r="LT419"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7" i="1"/>
  <c r="LV419"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2" i="1"/>
  <c r="LW419" i="1"/>
  <c r="LW451"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19" i="1"/>
  <c r="LX453" i="1"/>
  <c r="LX451" i="1"/>
  <c r="LX452"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19" i="1"/>
  <c r="LY418" i="1"/>
  <c r="LY451" i="1"/>
  <c r="LY453"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18" i="1"/>
  <c r="MA454" i="1"/>
  <c r="MA453"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17" i="1"/>
  <c r="MB418" i="1"/>
  <c r="MB419" i="1"/>
  <c r="MB451"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18" i="1"/>
  <c r="MC419" i="1"/>
  <c r="MC417" i="1"/>
  <c r="MC451" i="1"/>
  <c r="MC454"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1" i="1"/>
  <c r="MD452"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19" i="1"/>
  <c r="ME417" i="1"/>
  <c r="ME451" i="1"/>
  <c r="ME452"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19" i="1"/>
  <c r="MF452" i="1"/>
  <c r="MF418" i="1"/>
  <c r="MF451"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1" i="1"/>
  <c r="MI418" i="1"/>
  <c r="MI454"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19" i="1"/>
  <c r="MJ417" i="1"/>
  <c r="MJ451"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2" i="1"/>
  <c r="MK451" i="1"/>
  <c r="MK453" i="1"/>
  <c r="MK419" i="1"/>
  <c r="MK417"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2" i="1"/>
  <c r="ML453" i="1"/>
  <c r="ML418" i="1"/>
  <c r="ML451" i="1"/>
  <c r="ML419"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19" i="1"/>
  <c r="MM417" i="1"/>
  <c r="MM452" i="1"/>
  <c r="MM451"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19" i="1"/>
  <c r="MN452"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18" i="1"/>
  <c r="MO419" i="1"/>
  <c r="MO452" i="1"/>
  <c r="MO451"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1" i="1"/>
  <c r="MP453"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3" i="1"/>
  <c r="MQ451" i="1"/>
  <c r="MQ418" i="1"/>
  <c r="MQ454"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7" i="1"/>
  <c r="MR419" i="1"/>
  <c r="MR451" i="1"/>
  <c r="MR418"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9" i="1"/>
  <c r="MS453"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19" i="1"/>
  <c r="MU453" i="1"/>
  <c r="MU417" i="1"/>
  <c r="MU418" i="1"/>
  <c r="MU451" i="1"/>
  <c r="MU454"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4" i="1"/>
  <c r="MV419" i="1"/>
  <c r="MV453"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19" i="1"/>
  <c r="MW451" i="1"/>
  <c r="MW452"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18" i="1"/>
  <c r="MX452" i="1"/>
  <c r="MX417" i="1"/>
  <c r="MX419"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18" i="1"/>
  <c r="MY453" i="1"/>
  <c r="MY419"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4" i="1"/>
  <c r="MZ451" i="1"/>
  <c r="MZ417" i="1"/>
  <c r="MZ419"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19" i="1"/>
  <c r="NA451" i="1"/>
  <c r="NA418" i="1"/>
  <c r="NA452"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3" i="1"/>
  <c r="NB417" i="1"/>
  <c r="NB419" i="1"/>
  <c r="NB451"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19" i="1"/>
  <c r="NC451" i="1"/>
  <c r="NC417" i="1"/>
  <c r="NC452"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19" i="1"/>
  <c r="ND452" i="1"/>
  <c r="ND418" i="1"/>
  <c r="ND453" i="1"/>
  <c r="ND451"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9" i="1"/>
  <c r="NE451"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1" i="1"/>
  <c r="NF419" i="1"/>
  <c r="NF454"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8" i="1"/>
  <c r="NH417" i="1"/>
  <c r="NH419" i="1"/>
  <c r="NH451"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4" i="1"/>
  <c r="NI419" i="1"/>
  <c r="NI451"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7" i="1"/>
  <c r="NJ418" i="1"/>
  <c r="NJ419"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19" i="1"/>
  <c r="NK417" i="1"/>
  <c r="NK452" i="1"/>
  <c r="NK451" i="1"/>
  <c r="NK453"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19" i="1"/>
  <c r="NL454" i="1"/>
  <c r="NL451" i="1"/>
  <c r="NL418" i="1"/>
  <c r="NL453"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1" i="1"/>
  <c r="NN419" i="1"/>
  <c r="NN417" i="1"/>
  <c r="NN418" i="1"/>
  <c r="NN452"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19" i="1"/>
  <c r="NP417" i="1"/>
  <c r="NP451"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18" i="1"/>
  <c r="NQ419" i="1"/>
  <c r="NQ451"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51"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3" i="1"/>
  <c r="NS419" i="1"/>
  <c r="NS417" i="1"/>
  <c r="NS451"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19" i="1"/>
  <c r="NT452" i="1"/>
  <c r="NT451"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19" i="1"/>
  <c r="NU451"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1" i="1"/>
  <c r="NV418" i="1"/>
  <c r="NV453" i="1"/>
  <c r="NV419"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1" i="1"/>
  <c r="NW418" i="1"/>
  <c r="NW453" i="1"/>
  <c r="NW454"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17" i="1"/>
  <c r="NX419" i="1"/>
  <c r="NX451"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1" i="1"/>
  <c r="NY418" i="1"/>
  <c r="NY452" i="1"/>
  <c r="NY417" i="1"/>
  <c r="NY419"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19" i="1"/>
  <c r="NZ418" i="1"/>
  <c r="NZ451" i="1"/>
  <c r="NZ452"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19" i="1"/>
  <c r="OA453" i="1"/>
  <c r="OA452" i="1"/>
  <c r="OA417" i="1"/>
  <c r="OA451" i="1"/>
  <c r="OA418"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19" i="1"/>
  <c r="OB454" i="1"/>
  <c r="OB451" i="1"/>
  <c r="OB452" i="1"/>
  <c r="OB417" i="1"/>
  <c r="OB418"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19" i="1"/>
  <c r="OC418" i="1"/>
  <c r="OC451"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8" i="1"/>
  <c r="OD417" i="1"/>
  <c r="OD419"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<sst xmlns="http://schemas.openxmlformats.org/spreadsheetml/2006/main" count="886" uniqueCount="421">
  <si>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</si>
  <si>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</si>
  <si>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</si>
  <si>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</si>
  <si>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</si>
  <si>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</si>
  <si>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</si>
  <si>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</si>
  <si>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</si>
  <si>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</si>
  <si>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</si>
  <si>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</si>
  <si>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</si>
  <si>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</si>
  <si>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</si>
  <si>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</si>
  <si>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</si>
  <si>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</si>
  <si>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</si>
  <si>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</si>
  <si>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</si>
  <si>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</si>
  <si>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</si>
  <si>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</si>
  <si>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</si>
  <si>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</si>
  <si>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</si>
  <si>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</si>
  <si>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</si>
  <si>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</si>
  <si>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</si>
  <si>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</si>
  <si>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</si>
  <si>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</si>
  <si>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</si>
  <si>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</si>
  <si>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</si>
  <si>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</si>
  <si>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</si>
  <si>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</si>
  <si>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</si>
  <si>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</si>
  <si>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</si>
  <si>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</si>
  <si>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</si>
  <si>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</si>
  <si>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</si>
  <si>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</si>
  <si>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</si>
  <si>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</si>
  <si>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</si>
  <si>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</si>
  <si>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</si>
  <si>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</si>
  <si>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</si>
  <si>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</si>
  <si>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</si>
  <si>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</si>
  <si>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</si>
  <si>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</si>
  <si>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</si>
  <si>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</si>
  <si>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</si>
  <si>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</si>
  <si>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</si>
  <si>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</si>
  <si>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</si>
  <si>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</si>
  <si>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</si>
  <si>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</si>
  <si>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</si>
  <si>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</si>
  <si>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</si>
  <si>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</si>
  <si>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</si>
  <si>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</si>
  <si>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</si>
  <si>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</si>
  <si>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</si>
  <si>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</si>
  <si>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</si>
  <si>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</si>
  <si>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</si>
  <si>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</si>
  <si>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</si>
  <si>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</si>
  <si>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</si>
  <si>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</si>
  <si>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</si>
  <si>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</si>
  <si>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</si>
  <si>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</si>
  <si>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</si>
  <si>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</si>
  <si>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</si>
  <si>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</si>
  <si>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</si>
  <si>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</si>
  <si>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</si>
  <si>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</si>
  <si>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</si>
  <si>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</si>
  <si>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</si>
  <si>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</si>
  <si>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</si>
  <si>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</si>
  <si>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</si>
  <si>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</si>
  <si>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</si>
  <si>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</si>
  <si>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</si>
  <si>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</si>
  <si>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</si>
  <si>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</si>
  <si>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</si>
  <si>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</si>
  <si>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</si>
  <si>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</si>
  <si>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</si>
  <si>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</si>
  <si>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</si>
  <si>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</si>
  <si>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</si>
  <si>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</si>
  <si>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</si>
  <si>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</si>
  <si>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</si>
  <si>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</si>
  <si>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</si>
  <si>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</si>
  <si>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</si>
  <si>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</si>
  <si>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</si>
  <si>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</si>
  <si>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</si>
  <si>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</si>
  <si>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</si>
  <si>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</si>
  <si>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</si>
  <si>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</si>
  <si>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</si>
  <si>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</si>
  <si>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</si>
  <si>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</si>
  <si>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</si>
  <si>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</si>
  <si>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</si>
  <si>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</si>
  <si>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</si>
  <si>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</si>
  <si>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</si>
  <si>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</si>
  <si>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</si>
  <si>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</si>
  <si>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</si>
  <si>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</si>
  <si>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</si>
  <si>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</si>
  <si>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</si>
  <si>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</si>
  <si>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</si>
  <si>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</si>
  <si>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</si>
  <si>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</si>
  <si>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</si>
  <si>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</si>
  <si>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</si>
  <si>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</si>
  <si>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</si>
  <si>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</si>
  <si>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</si>
  <si>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</si>
  <si>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</si>
  <si>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</si>
  <si>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</si>
  <si>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</si>
  <si>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</si>
  <si>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</si>
  <si>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</si>
  <si>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</si>
  <si>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</si>
  <si>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</si>
  <si>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</si>
  <si>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</si>
  <si>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</si>
  <si>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</si>
  <si>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</si>
  <si>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</si>
  <si>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</si>
  <si>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</si>
  <si>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</si>
  <si>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</si>
  <si>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</si>
  <si>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</si>
  <si>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</si>
  <si>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</si>
  <si>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</si>
  <si>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</si>
  <si>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</si>
  <si>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</si>
  <si>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</si>
  <si>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</si>
  <si>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</si>
  <si>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</si>
  <si>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</si>
  <si>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</si>
  <si>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</si>
  <si>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</si>
  <si>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</si>
  <si>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</si>
  <si>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</si>
  <si>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</si>
  <si>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</si>
  <si>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</si>
  <si>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</si>
  <si>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</si>
  <si>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</si>
  <si>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</si>
  <si>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</si>
  <si>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</si>
  <si>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</si>
  <si>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</si>
  <si>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</si>
  <si>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</si>
  <si>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</si>
  <si>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</si>
  <si>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</si>
  <si>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</si>
  <si>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</si>
  <si>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</si>
  <si>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</si>
  <si>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</si>
  <si>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</si>
  <si>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</si>
  <si>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</si>
  <si>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</si>
  <si>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</si>
  <si>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</si>
  <si>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</si>
  <si>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</si>
  <si>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</si>
  <si>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</si>
  <si>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</si>
  <si>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</si>
  <si>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</si>
  <si>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</si>
  <si>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</si>
  <si>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</si>
  <si>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</si>
  <si>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</si>
  <si>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</si>
  <si>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</si>
  <si>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</si>
  <si>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</si>
  <si>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</si>
  <si>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</si>
  <si>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</si>
  <si>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</si>
  <si>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</si>
  <si>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</si>
  <si>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</si>
  <si>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</si>
  <si>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</si>
  <si>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</si>
  <si>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</si>
  <si>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</si>
  <si>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</si>
  <si>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</si>
  <si>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</si>
  <si>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</si>
  <si>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</si>
  <si>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</si>
  <si>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</si>
  <si>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</si>
  <si>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</si>
  <si>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</si>
  <si>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</si>
  <si>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</si>
  <si>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</si>
  <si>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</si>
  <si>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</si>
  <si>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</si>
  <si>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</si>
  <si>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</si>
  <si>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</si>
  <si>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</si>
  <si>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</si>
  <si>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</si>
  <si>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</si>
  <si>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</si>
  <si>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</si>
  <si>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</si>
  <si>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</si>
  <si>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</si>
  <si>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</si>
  <si>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</si>
  <si>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</si>
  <si>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</si>
  <si>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</si>
  <si>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</si>
  <si>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</si>
  <si>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</si>
  <si>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</si>
  <si>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</si>
  <si>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</si>
  <si>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</si>
  <si>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</si>
  <si>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</si>
  <si>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</si>
  <si>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</si>
  <si>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</si>
  <si>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</si>
  <si>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</si>
  <si>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</si>
  <si>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</si>
  <si>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</si>
  <si>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</si>
  <si>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</si>
  <si>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</si>
  <si>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</si>
  <si>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</si>
  <si>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</si>
  <si>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</si>
  <si>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</si>
  <si>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</si>
  <si>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</si>
  <si>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</si>
  <si>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</si>
  <si>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</si>
  <si>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</si>
  <si>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</si>
  <si>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</si>
  <si>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</si>
  <si>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</si>
  <si>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</si>
  <si>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</si>
  <si>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</si>
  <si>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</si>
  <si>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</si>
  <si>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</si>
  <si>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</si>
  <si>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</si>
  <si>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</si>
  <si>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</si>
  <si>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</si>
  <si>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</si>
  <si>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</si>
  <si>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</si>
  <si>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</si>
  <si>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</si>
  <si>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</si>
  <si>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</si>
  <si>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</si>
  <si>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</si>
  <si>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</si>
  <si>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</si>
  <si>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</si>
  <si>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</si>
  <si>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</si>
  <si>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</si>
  <si>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</si>
  <si>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</si>
  <si>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</si>
  <si>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</si>
  <si>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</si>
  <si>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</si>
  <si>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</si>
  <si>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</si>
  <si>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</si>
  <si>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</si>
  <si>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</si>
  <si>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</si>
  <si>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</si>
  <si>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</si>
  <si>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</si>
  <si>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</si>
  <si>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</si>
  <si>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</si>
  <si>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</si>
  <si>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</si>
  <si>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</si>
  <si>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</si>
  <si>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</si>
  <si>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</si>
  <si>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</si>
  <si>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</si>
  <si>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</si>
  <si>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</si>
  <si>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</si>
  <si>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</si>
  <si>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</si>
  <si>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</si>
  <si>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</si>
  <si>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</si>
  <si>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</si>
  <si>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</si>
  <si>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</si>
  <si>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</si>
  <si>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</si>
  <si>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</si>
  <si>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</si>
  <si>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</si>
  <si>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</si>
  <si>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</si>
  <si>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</si>
  <si>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</si>
  <si>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</si>
  <si>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</si>
  <si>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</si>
  <si>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</si>
  <si>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</si>
  <si>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</si>
  <si>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</si>
  <si>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</si>
  <si>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</si>
  <si>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</si>
  <si>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kabeliai (kabelį tiekia Užsakovas-ESO)</t>
  </si>
  <si>
    <t>NV 10 kV elektros oro linijų keitimo požeminėmis elektros kabelių linijomis Smalininkų k., Jurbarko r. sav. [E2N2181186]</t>
  </si>
  <si>
    <t>Atr.Nr.700/11 - Atr.Nr.700/12</t>
  </si>
  <si>
    <t>Atr.Nr.401/9 - Atr.Nr.401/10</t>
  </si>
  <si>
    <t>Atr.Nr.800/11 - Atr.Nr.800/12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</si>
</sst>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5" borderId="11" xfId="0" applyNumberFormat="1" applyFont="1" applyFill="1" applyBorder="1" applyAlignment="1" applyProtection="1">
      <alignment horizontal="center" vertical="center"/>
    </xf>
    <xf numFmtId="14" fontId="0" fillId="5" borderId="11" xfId="0" applyNumberFormat="1" applyFont="1" applyFill="1" applyBorder="1" applyAlignment="1" applyProtection="1">
      <alignment horizontal="center" vertical="center"/>
    </xf>
    <xf numFmtId="1" fontId="0" fillId="5" borderId="11" xfId="0" applyNumberFormat="1" applyFont="1" applyFill="1" applyBorder="1" applyAlignment="1" applyProtection="1">
      <alignment horizontal="center" vertical="center"/>
    </xf>
    <xf numFmtId="165" fontId="0" fillId="0" borderId="11" xfId="0" applyNumberFormat="1" applyFont="1" applyFill="1" applyBorder="1" applyAlignment="1" applyProtection="1">
      <alignment horizontal="center" vertical="center"/>
    </xf>
    <xf numFmtId="14" fontId="5" fillId="5" borderId="11" xfId="0" applyNumberFormat="1" applyFont="1" applyFill="1" applyBorder="1" applyAlignment="1" applyProtection="1">
      <alignment horizontal="center" vertical="center"/>
    </xf>
    <xf numFmtId="1" fontId="5" fillId="5" borderId="11" xfId="0" applyNumberFormat="1" applyFont="1" applyFill="1" applyBorder="1" applyAlignment="1" applyProtection="1">
      <alignment horizontal="center" vertical="center"/>
    </xf>
    <xf numFmtId="165" fontId="5" fillId="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50" zoomScaleNormal="50" workbookViewId="0">
      <pane ySplit="20" topLeftCell="A473" activePane="bottomLeft" state="frozen"/>
      <selection pane="bottomLeft" activeCell="F499" sqref="F499"/>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0" t="s">
        <v>0</v>
      </c>
      <c r="B1" s="290"/>
      <c r="C1" s="290"/>
      <c r="D1" s="290"/>
      <c r="E1" s="290"/>
      <c r="F1" s="290"/>
      <c r="G1" s="290"/>
      <c r="H1" s="290"/>
      <c r="I1" s="95"/>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c r="EP1" s="270"/>
      <c r="EQ1" s="270"/>
      <c r="ER1" s="270"/>
      <c r="ES1" s="270"/>
      <c r="ET1" s="270"/>
      <c r="EU1" s="270"/>
      <c r="EV1" s="270"/>
      <c r="EW1" s="270"/>
      <c r="EX1" s="270"/>
      <c r="EY1" s="270"/>
      <c r="EZ1" s="270"/>
      <c r="FA1" s="270"/>
      <c r="FB1" s="270"/>
      <c r="FC1" s="270"/>
      <c r="FD1" s="270"/>
      <c r="FE1" s="270"/>
      <c r="FF1" s="270"/>
      <c r="FG1" s="270"/>
      <c r="FH1" s="270"/>
      <c r="FI1" s="270"/>
      <c r="FJ1" s="270"/>
      <c r="FK1" s="270"/>
      <c r="FL1" s="270"/>
      <c r="FM1" s="270"/>
      <c r="FN1" s="270"/>
      <c r="FO1" s="270"/>
      <c r="FP1" s="270"/>
      <c r="FQ1" s="270"/>
      <c r="FR1" s="270"/>
      <c r="FS1" s="270"/>
      <c r="FT1" s="270"/>
      <c r="FU1" s="270"/>
      <c r="FV1" s="270"/>
      <c r="FW1" s="270"/>
      <c r="FX1" s="270"/>
      <c r="FY1" s="270"/>
      <c r="FZ1" s="270"/>
      <c r="GA1" s="270"/>
      <c r="GB1" s="270"/>
      <c r="GC1" s="270"/>
      <c r="GD1" s="270"/>
      <c r="GE1" s="270"/>
      <c r="GF1" s="270"/>
      <c r="GG1" s="270"/>
      <c r="GH1" s="270"/>
      <c r="GI1" s="270"/>
      <c r="GJ1" s="270"/>
      <c r="GK1" s="270"/>
      <c r="GL1" s="270"/>
      <c r="GM1" s="270"/>
      <c r="GN1" s="270"/>
      <c r="GO1" s="270"/>
      <c r="GP1" s="270"/>
      <c r="GQ1" s="270"/>
      <c r="GR1" s="270"/>
      <c r="GS1" s="270"/>
      <c r="GT1" s="270"/>
      <c r="GU1" s="270"/>
      <c r="GV1" s="270"/>
      <c r="GW1" s="270"/>
      <c r="GX1" s="270"/>
      <c r="GY1" s="270"/>
      <c r="GZ1" s="270"/>
      <c r="HA1" s="270"/>
      <c r="HB1" s="270"/>
      <c r="HC1" s="270"/>
      <c r="HD1" s="270"/>
      <c r="HE1" s="270"/>
      <c r="HF1" s="270"/>
      <c r="HG1" s="270"/>
      <c r="HH1" s="270"/>
      <c r="HI1" s="270"/>
      <c r="HJ1" s="270"/>
      <c r="HK1" s="270"/>
      <c r="HL1" s="270"/>
      <c r="HM1" s="270"/>
      <c r="HN1" s="270"/>
      <c r="HO1" s="270"/>
      <c r="HP1" s="270"/>
      <c r="HQ1" s="270"/>
      <c r="HR1" s="270"/>
      <c r="HS1" s="270"/>
      <c r="HT1" s="270"/>
      <c r="HU1" s="270"/>
      <c r="HV1" s="270"/>
      <c r="HW1" s="270"/>
      <c r="HX1" s="270"/>
      <c r="HY1" s="270"/>
      <c r="HZ1" s="270"/>
      <c r="IA1" s="270"/>
      <c r="IB1" s="270"/>
      <c r="IC1" s="270"/>
      <c r="ID1" s="270"/>
      <c r="IE1" s="270"/>
      <c r="IF1" s="270"/>
      <c r="IG1" s="270"/>
      <c r="IH1" s="270"/>
      <c r="II1" s="270"/>
      <c r="IJ1" s="270"/>
      <c r="IK1" s="270"/>
      <c r="IL1" s="270"/>
      <c r="IM1" s="270"/>
      <c r="IN1" s="270"/>
      <c r="IO1" s="270"/>
      <c r="IP1" s="270"/>
      <c r="IQ1" s="270"/>
      <c r="IR1" s="270"/>
      <c r="IS1" s="270"/>
      <c r="IT1" s="270"/>
      <c r="IU1" s="270"/>
      <c r="IV1" s="270"/>
      <c r="IW1" s="270"/>
      <c r="IX1" s="270"/>
      <c r="IY1" s="270"/>
      <c r="IZ1" s="270"/>
      <c r="JA1" s="270"/>
      <c r="JB1" s="270"/>
      <c r="JC1" s="270"/>
      <c r="JD1" s="270"/>
      <c r="JE1" s="270"/>
      <c r="JF1" s="270"/>
      <c r="JG1" s="270"/>
      <c r="JH1" s="270"/>
      <c r="JI1" s="270"/>
      <c r="JJ1" s="270"/>
      <c r="JK1" s="270"/>
      <c r="JL1" s="270"/>
      <c r="JM1" s="270"/>
      <c r="JN1" s="270"/>
      <c r="JO1" s="270"/>
      <c r="JP1" s="270"/>
      <c r="JQ1" s="270"/>
      <c r="JR1" s="270"/>
      <c r="JS1" s="270"/>
      <c r="JT1" s="270"/>
      <c r="JU1" s="270"/>
      <c r="JV1" s="270"/>
      <c r="JW1" s="270"/>
      <c r="JX1" s="270"/>
      <c r="JY1" s="270"/>
      <c r="JZ1" s="270"/>
      <c r="KA1" s="270"/>
      <c r="KB1" s="270"/>
      <c r="KC1" s="270"/>
      <c r="KD1" s="270"/>
      <c r="KE1" s="270"/>
      <c r="KF1" s="270"/>
      <c r="KG1" s="270"/>
      <c r="KH1" s="270"/>
      <c r="KI1" s="270"/>
      <c r="KJ1" s="270"/>
      <c r="KK1" s="270"/>
      <c r="KL1" s="270"/>
      <c r="KM1" s="270"/>
      <c r="KN1" s="270"/>
      <c r="KO1" s="270"/>
      <c r="KP1" s="270"/>
      <c r="KQ1" s="270"/>
      <c r="KR1" s="270"/>
      <c r="KS1" s="270"/>
      <c r="KT1" s="270"/>
      <c r="KU1" s="270"/>
      <c r="KV1" s="270"/>
      <c r="KW1" s="270"/>
      <c r="KX1" s="270"/>
      <c r="KY1" s="270"/>
      <c r="KZ1" s="270"/>
      <c r="LA1" s="270"/>
      <c r="LB1" s="270"/>
      <c r="LC1" s="270"/>
      <c r="LD1" s="270"/>
      <c r="LE1" s="270"/>
      <c r="LF1" s="270"/>
      <c r="LG1" s="270"/>
      <c r="LH1" s="270"/>
      <c r="LI1" s="270"/>
      <c r="LJ1" s="270"/>
      <c r="LK1" s="270"/>
      <c r="LL1" s="270"/>
      <c r="LM1" s="270"/>
      <c r="LN1" s="270"/>
      <c r="LO1" s="270"/>
      <c r="LP1" s="270"/>
      <c r="LQ1" s="270"/>
      <c r="LR1" s="270"/>
      <c r="LS1" s="270"/>
      <c r="LT1" s="270"/>
      <c r="LU1" s="270"/>
      <c r="LV1" s="270"/>
      <c r="LW1" s="270"/>
      <c r="LX1" s="270"/>
      <c r="LY1" s="270"/>
      <c r="LZ1" s="270"/>
      <c r="MA1" s="270"/>
      <c r="MB1" s="270"/>
      <c r="MC1" s="270"/>
      <c r="MD1" s="270"/>
      <c r="ME1" s="270"/>
      <c r="MF1" s="270"/>
      <c r="MG1" s="270"/>
      <c r="MH1" s="270"/>
      <c r="MI1" s="270"/>
      <c r="MJ1" s="270"/>
      <c r="MK1" s="270"/>
      <c r="ML1" s="270"/>
      <c r="MM1" s="270"/>
      <c r="MN1" s="270"/>
      <c r="MO1" s="270"/>
      <c r="MP1" s="270"/>
      <c r="MQ1" s="270"/>
      <c r="MR1" s="270"/>
      <c r="MS1" s="270"/>
      <c r="MT1" s="270"/>
      <c r="MU1" s="270"/>
      <c r="MV1" s="270"/>
      <c r="MW1" s="270"/>
      <c r="MX1" s="270"/>
      <c r="MY1" s="270"/>
      <c r="MZ1" s="270"/>
      <c r="NA1" s="270"/>
      <c r="NB1" s="270"/>
      <c r="NC1" s="270"/>
      <c r="ND1" s="270"/>
      <c r="NE1" s="270"/>
      <c r="NF1" s="270"/>
      <c r="NG1" s="270"/>
      <c r="NH1" s="270"/>
      <c r="NI1" s="270"/>
      <c r="NJ1" s="270"/>
      <c r="NK1" s="270"/>
      <c r="NL1" s="270"/>
      <c r="NM1" s="270"/>
      <c r="NN1" s="270"/>
      <c r="NO1" s="270"/>
      <c r="NP1" s="270"/>
      <c r="NQ1" s="270"/>
      <c r="NR1" s="270"/>
      <c r="NS1" s="270"/>
      <c r="NT1" s="270"/>
      <c r="NU1" s="270"/>
      <c r="NV1" s="270"/>
      <c r="NW1" s="270"/>
      <c r="NX1" s="270"/>
      <c r="NY1" s="270"/>
      <c r="NZ1" s="270"/>
      <c r="OA1" s="270"/>
      <c r="OB1" s="270"/>
      <c r="OC1" s="270"/>
      <c r="OD1" s="270"/>
      <c r="OE1" s="58"/>
      <c r="OF1" s="58"/>
      <c r="OG1" s="58"/>
      <c r="OH1" s="58"/>
      <c r="OI1" s="58"/>
      <c r="OJ1" s="58"/>
      <c r="OK1" s="58"/>
      <c r="OL1" s="58"/>
    </row>
    <row r="2" spans="1:415" ht="16" customHeight="1" x14ac:dyDescent="0.25">
      <c r="A2" s="290" t="s">
        <v>417</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4" t="s">
        <v>3</v>
      </c>
      <c r="D5" s="295"/>
      <c r="E5" s="295"/>
      <c r="F5" s="295"/>
      <c r="G5" s="295"/>
      <c r="H5" s="296"/>
      <c r="I5" s="97"/>
      <c r="J5" s="89" t="s">
        <v>4</v>
      </c>
      <c r="K5" s="27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3" t="s">
        <v>6</v>
      </c>
      <c r="D7" s="293"/>
      <c r="E7" s="293"/>
      <c r="F7" s="293"/>
      <c r="G7" s="293"/>
      <c r="H7" s="293"/>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307">
        <v>43466</v>
      </c>
      <c r="D8" s="308"/>
      <c r="E8" s="308"/>
      <c r="F8" s="308"/>
      <c r="G8" s="308"/>
      <c r="H8" s="308"/>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300" t="s">
        <v>11</v>
      </c>
      <c r="D9" s="300"/>
      <c r="E9" s="300"/>
      <c r="F9" s="300"/>
      <c r="G9" s="300"/>
      <c r="H9" s="300"/>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300" t="s">
        <v>14</v>
      </c>
      <c r="D10" s="300"/>
      <c r="E10" s="300"/>
      <c r="F10" s="300"/>
      <c r="G10" s="300"/>
      <c r="H10" s="300"/>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1">
        <v>43466</v>
      </c>
      <c r="D11" s="292"/>
      <c r="E11" s="292"/>
      <c r="F11" s="292"/>
      <c r="G11" s="292"/>
      <c r="H11" s="292"/>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09" t="s">
        <v>17</v>
      </c>
      <c r="D12" s="309"/>
      <c r="E12" s="309"/>
      <c r="F12" s="309"/>
      <c r="G12" s="309"/>
      <c r="H12" s="309"/>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300" t="s">
        <v>17</v>
      </c>
      <c r="D13" s="300"/>
      <c r="E13" s="300"/>
      <c r="F13" s="300"/>
      <c r="G13" s="300"/>
      <c r="H13" s="300"/>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300" t="s">
        <v>17</v>
      </c>
      <c r="D14" s="300"/>
      <c r="E14" s="300"/>
      <c r="F14" s="300"/>
      <c r="G14" s="300"/>
      <c r="H14" s="300"/>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01" t="s">
        <v>20</v>
      </c>
      <c r="B16" s="302"/>
      <c r="C16" s="302"/>
      <c r="D16" s="302"/>
      <c r="E16" s="302"/>
      <c r="F16" s="302"/>
      <c r="G16" s="302"/>
      <c r="H16" s="303"/>
      <c r="I16" s="297" t="s">
        <v>21</v>
      </c>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9"/>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5">
      <c r="A17" s="323" t="s">
        <v>23</v>
      </c>
      <c r="B17" s="324"/>
      <c r="C17" s="324"/>
      <c r="D17" s="324"/>
      <c r="E17" s="324"/>
      <c r="F17" s="324"/>
      <c r="G17" s="324"/>
      <c r="H17" s="325"/>
      <c r="I17" s="99"/>
      <c r="J17" s="310" t="s">
        <v>24</v>
      </c>
      <c r="K17" s="311"/>
      <c r="L17" s="311"/>
      <c r="M17" s="311"/>
      <c r="N17" s="311"/>
      <c r="O17" s="311"/>
      <c r="P17" s="311"/>
      <c r="Q17" s="311"/>
      <c r="R17" s="311"/>
      <c r="S17" s="311"/>
      <c r="T17" s="311"/>
      <c r="U17" s="311"/>
      <c r="V17" s="311"/>
      <c r="W17" s="311"/>
      <c r="X17" s="311"/>
      <c r="Y17" s="311"/>
      <c r="Z17" s="311"/>
      <c r="AA17" s="311"/>
      <c r="AB17" s="311"/>
      <c r="AC17" s="31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179"/>
      <c r="OF17" s="280" t="s">
        <v>25</v>
      </c>
      <c r="OG17" s="281"/>
      <c r="OH17" s="281" t="s">
        <v>26</v>
      </c>
      <c r="OI17" s="281"/>
      <c r="OJ17" s="286" t="s">
        <v>27</v>
      </c>
      <c r="OK17" s="287"/>
      <c r="OL17" s="287"/>
      <c r="OM17" s="287"/>
      <c r="ON17" s="287"/>
      <c r="OO17" s="287"/>
      <c r="OP17" s="287"/>
      <c r="OQ17" s="287"/>
      <c r="OR17" s="287"/>
      <c r="OS17" s="287"/>
      <c r="OT17" s="287"/>
      <c r="OU17" s="287"/>
      <c r="OV17" s="287"/>
      <c r="OW17" s="287"/>
      <c r="OX17" s="287"/>
      <c r="OY17" s="181"/>
    </row>
    <row r="18" spans="1:415" ht="17.25" customHeight="1" x14ac:dyDescent="0.25">
      <c r="A18" s="326"/>
      <c r="B18" s="327"/>
      <c r="C18" s="327"/>
      <c r="D18" s="327"/>
      <c r="E18" s="327"/>
      <c r="F18" s="327"/>
      <c r="G18" s="327"/>
      <c r="H18" s="328"/>
      <c r="I18" s="100"/>
      <c r="J18" s="90" t="s">
        <v>28</v>
      </c>
      <c r="K18" s="313">
        <v>1</v>
      </c>
      <c r="L18" s="313"/>
      <c r="M18" s="313">
        <v>2</v>
      </c>
      <c r="N18" s="313"/>
      <c r="O18" s="313">
        <v>3</v>
      </c>
      <c r="P18" s="313"/>
      <c r="Q18" s="313">
        <v>4</v>
      </c>
      <c r="R18" s="313"/>
      <c r="S18" s="313">
        <v>5</v>
      </c>
      <c r="T18" s="313"/>
      <c r="U18" s="313">
        <v>6</v>
      </c>
      <c r="V18" s="313"/>
      <c r="W18" s="313">
        <v>7</v>
      </c>
      <c r="X18" s="313"/>
      <c r="Y18" s="314" t="s">
        <v>29</v>
      </c>
      <c r="Z18" s="315"/>
      <c r="AA18" s="313" t="s">
        <v>30</v>
      </c>
      <c r="AB18" s="316" t="s">
        <v>31</v>
      </c>
      <c r="AC18" s="313"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82"/>
      <c r="OG18" s="283"/>
      <c r="OH18" s="283"/>
      <c r="OI18" s="283"/>
      <c r="OJ18" s="90" t="s">
        <v>28</v>
      </c>
      <c r="OK18" s="279">
        <v>1</v>
      </c>
      <c r="OL18" s="279"/>
      <c r="OM18" s="279">
        <v>2</v>
      </c>
      <c r="ON18" s="279"/>
      <c r="OO18" s="279">
        <v>3</v>
      </c>
      <c r="OP18" s="279"/>
      <c r="OQ18" s="279">
        <v>4</v>
      </c>
      <c r="OR18" s="279"/>
      <c r="OS18" s="279">
        <v>5</v>
      </c>
      <c r="OT18" s="279"/>
      <c r="OU18" s="279">
        <v>6</v>
      </c>
      <c r="OV18" s="279"/>
      <c r="OW18" s="279">
        <v>7</v>
      </c>
      <c r="OX18" s="279"/>
      <c r="OY18" s="179"/>
    </row>
    <row r="19" spans="1:415" ht="21" customHeight="1" thickBot="1" x14ac:dyDescent="0.3">
      <c r="A19" s="329"/>
      <c r="B19" s="330"/>
      <c r="C19" s="330"/>
      <c r="D19" s="330"/>
      <c r="E19" s="330"/>
      <c r="F19" s="330"/>
      <c r="G19" s="330"/>
      <c r="H19" s="331"/>
      <c r="I19" s="100"/>
      <c r="J19" s="90" t="s">
        <v>7</v>
      </c>
      <c r="K19" s="317">
        <f>J8</f>
        <v>0</v>
      </c>
      <c r="L19" s="318"/>
      <c r="M19" s="317">
        <f>J9</f>
        <v>0</v>
      </c>
      <c r="N19" s="318"/>
      <c r="O19" s="317">
        <f>J10</f>
        <v>0</v>
      </c>
      <c r="P19" s="318"/>
      <c r="Q19" s="317">
        <f>J11</f>
        <v>0</v>
      </c>
      <c r="R19" s="318"/>
      <c r="S19" s="317">
        <f>J12</f>
        <v>0</v>
      </c>
      <c r="T19" s="318"/>
      <c r="U19" s="317">
        <f>J13</f>
        <v>0</v>
      </c>
      <c r="V19" s="318"/>
      <c r="W19" s="317">
        <f>J14</f>
        <v>0</v>
      </c>
      <c r="X19" s="318"/>
      <c r="Y19" s="310"/>
      <c r="Z19" s="312"/>
      <c r="AA19" s="313"/>
      <c r="AB19" s="316"/>
      <c r="AC19" s="313"/>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82"/>
      <c r="OG19" s="283"/>
      <c r="OH19" s="283"/>
      <c r="OI19" s="283"/>
      <c r="OJ19" s="90" t="s">
        <v>7</v>
      </c>
      <c r="OK19" s="284"/>
      <c r="OL19" s="285"/>
      <c r="OM19" s="284"/>
      <c r="ON19" s="285"/>
      <c r="OO19" s="284"/>
      <c r="OP19" s="285"/>
      <c r="OQ19" s="284"/>
      <c r="OR19" s="285"/>
      <c r="OS19" s="284"/>
      <c r="OT19" s="285"/>
      <c r="OU19" s="284"/>
      <c r="OV19" s="285"/>
      <c r="OW19" s="284"/>
      <c r="OX19" s="285"/>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74" t="s">
        <v>35</v>
      </c>
      <c r="K20" s="274" t="s">
        <v>42</v>
      </c>
      <c r="L20" s="274" t="s">
        <v>43</v>
      </c>
      <c r="M20" s="274" t="s">
        <v>42</v>
      </c>
      <c r="N20" s="274" t="s">
        <v>43</v>
      </c>
      <c r="O20" s="274" t="s">
        <v>42</v>
      </c>
      <c r="P20" s="274" t="s">
        <v>43</v>
      </c>
      <c r="Q20" s="274" t="s">
        <v>42</v>
      </c>
      <c r="R20" s="274" t="s">
        <v>43</v>
      </c>
      <c r="S20" s="274" t="s">
        <v>42</v>
      </c>
      <c r="T20" s="274" t="s">
        <v>43</v>
      </c>
      <c r="U20" s="274" t="s">
        <v>42</v>
      </c>
      <c r="V20" s="274" t="s">
        <v>43</v>
      </c>
      <c r="W20" s="274" t="s">
        <v>42</v>
      </c>
      <c r="X20" s="274" t="s">
        <v>43</v>
      </c>
      <c r="Y20" s="274" t="s">
        <v>42</v>
      </c>
      <c r="Z20" s="274" t="s">
        <v>43</v>
      </c>
      <c r="AA20" s="313"/>
      <c r="AB20" s="316"/>
      <c r="AC20" s="31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9" t="s">
        <v>44</v>
      </c>
      <c r="OG20" s="269" t="s">
        <v>45</v>
      </c>
      <c r="OH20" s="269" t="s">
        <v>46</v>
      </c>
      <c r="OI20" s="269" t="s">
        <v>47</v>
      </c>
      <c r="OJ20" s="91" t="s">
        <v>35</v>
      </c>
      <c r="OK20" s="274" t="s">
        <v>42</v>
      </c>
      <c r="OL20" s="274" t="s">
        <v>43</v>
      </c>
      <c r="OM20" s="274" t="s">
        <v>42</v>
      </c>
      <c r="ON20" s="274" t="s">
        <v>43</v>
      </c>
      <c r="OO20" s="274" t="s">
        <v>42</v>
      </c>
      <c r="OP20" s="274" t="s">
        <v>43</v>
      </c>
      <c r="OQ20" s="274" t="s">
        <v>42</v>
      </c>
      <c r="OR20" s="274" t="s">
        <v>43</v>
      </c>
      <c r="OS20" s="274" t="s">
        <v>42</v>
      </c>
      <c r="OT20" s="274" t="s">
        <v>43</v>
      </c>
      <c r="OU20" s="274" t="s">
        <v>42</v>
      </c>
      <c r="OV20" s="274" t="s">
        <v>43</v>
      </c>
      <c r="OW20" s="274" t="s">
        <v>42</v>
      </c>
      <c r="OX20" s="274"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0"/>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266"/>
      <c r="AB22" s="267">
        <f>AC22-AA22</f>
        <v>0</v>
      </c>
      <c r="AC22" s="266"/>
      <c r="AD22" s="268">
        <f t="shared" ref="AD22:AS34" si="18">AD$20</f>
        <v>43466</v>
      </c>
      <c r="AE22" s="268">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5" customHeight="1" collapsed="1" x14ac:dyDescent="0.25">
      <c r="A26" s="138" t="s">
        <v>54</v>
      </c>
      <c r="B26" s="55" t="s">
        <v>55</v>
      </c>
      <c r="C26" s="139" t="s">
        <v>52</v>
      </c>
      <c r="D26" s="93">
        <v>0</v>
      </c>
      <c r="E26" s="26">
        <f>D26</f>
        <v>0</v>
      </c>
      <c r="F26" s="260"/>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0"/>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0"/>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5" customHeight="1" collapsed="1" x14ac:dyDescent="0.25">
      <c r="A39" s="138" t="s">
        <v>62</v>
      </c>
      <c r="B39" s="55" t="s">
        <v>63</v>
      </c>
      <c r="C39" s="139" t="s">
        <v>52</v>
      </c>
      <c r="D39" s="93">
        <v>0</v>
      </c>
      <c r="E39" s="26">
        <f>D39</f>
        <v>0</v>
      </c>
      <c r="F39" s="260"/>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 customHeight="1" collapsed="1" x14ac:dyDescent="0.25">
      <c r="A43" s="138" t="s">
        <v>64</v>
      </c>
      <c r="B43" s="55" t="s">
        <v>65</v>
      </c>
      <c r="C43" s="139" t="s">
        <v>52</v>
      </c>
      <c r="D43" s="93">
        <v>0</v>
      </c>
      <c r="E43" s="26">
        <f>D43</f>
        <v>0</v>
      </c>
      <c r="F43" s="260"/>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0"/>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0"/>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0"/>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0"/>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0"/>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0"/>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0"/>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0"/>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0"/>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0"/>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0"/>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0"/>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51.65" customHeight="1" collapsed="1" x14ac:dyDescent="0.25">
      <c r="A98" s="138" t="s">
        <v>95</v>
      </c>
      <c r="B98" s="225" t="s">
        <v>96</v>
      </c>
      <c r="C98" s="139" t="s">
        <v>68</v>
      </c>
      <c r="D98" s="93">
        <v>0</v>
      </c>
      <c r="E98" s="26">
        <f t="shared" ref="E98" si="485">D98</f>
        <v>0</v>
      </c>
      <c r="F98" s="260"/>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98</v>
      </c>
      <c r="C102" s="139" t="s">
        <v>68</v>
      </c>
      <c r="D102" s="93">
        <v>0</v>
      </c>
      <c r="E102" s="26">
        <f>IF(D102&lt;10,LEFT(ROUND(D102,1),1)+IF(LEN(D102)=1,0,RIGHT(ROUND(D102,1),1)),LEFT(ROUND(D102,1),2)+IF(LEN(D102)&lt;=2,0,RIGHT(ROUND(D102,1),1)))</f>
        <v>0</v>
      </c>
      <c r="F102" s="260"/>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0"/>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0"/>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0"/>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0"/>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0"/>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0"/>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0"/>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0"/>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0"/>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0"/>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0"/>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0"/>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0"/>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0"/>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0"/>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0"/>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0"/>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0"/>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0"/>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0"/>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0"/>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0"/>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0"/>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0"/>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0"/>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0"/>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0"/>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0"/>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0"/>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32.5" customHeight="1" collapsed="1" x14ac:dyDescent="0.25">
      <c r="A223" s="138" t="s">
        <v>152</v>
      </c>
      <c r="B223" s="55" t="s">
        <v>153</v>
      </c>
      <c r="C223" s="139" t="s">
        <v>52</v>
      </c>
      <c r="D223" s="93">
        <v>0</v>
      </c>
      <c r="E223" s="26">
        <f>D223</f>
        <v>0</v>
      </c>
      <c r="F223" s="260"/>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5" customHeight="1" collapsed="1" x14ac:dyDescent="0.25">
      <c r="A227" s="138" t="s">
        <v>154</v>
      </c>
      <c r="B227" s="55" t="s">
        <v>155</v>
      </c>
      <c r="C227" s="139" t="s">
        <v>52</v>
      </c>
      <c r="D227" s="93">
        <v>0</v>
      </c>
      <c r="E227" s="26">
        <f>D227</f>
        <v>0</v>
      </c>
      <c r="F227" s="260"/>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0"/>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0"/>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0"/>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0"/>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0"/>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0"/>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0</v>
      </c>
      <c r="E255" s="26">
        <f>D255</f>
        <v>0</v>
      </c>
      <c r="F255" s="260"/>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v>
      </c>
      <c r="E259" s="26">
        <f>IF(D259&lt;10,LEFT(ROUND(D259,1),1)+IF(LEN(D259)=1,0,RIGHT(ROUND(D259,1),1)),LEFT(ROUND(D259,1),2)+IF(LEN(D259)&lt;=2,0,RIGHT(ROUND(D259,1),1)))</f>
        <v>0</v>
      </c>
      <c r="F259" s="260"/>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0"/>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5" customHeight="1" x14ac:dyDescent="0.25">
      <c r="A269" s="138" t="s">
        <v>178</v>
      </c>
      <c r="B269" s="225" t="s">
        <v>179</v>
      </c>
      <c r="C269" s="139" t="s">
        <v>68</v>
      </c>
      <c r="D269" s="93">
        <v>0</v>
      </c>
      <c r="E269" s="26">
        <f t="shared" ref="E269:E284" si="1133">D269</f>
        <v>0</v>
      </c>
      <c r="F269" s="260"/>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0</v>
      </c>
      <c r="OI269" s="29">
        <f>G269-OG269</f>
        <v>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260"/>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260"/>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260"/>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12.5" collapsed="1" x14ac:dyDescent="0.25">
      <c r="A273" s="226" t="s">
        <v>180</v>
      </c>
      <c r="B273" s="55" t="s">
        <v>98</v>
      </c>
      <c r="C273" s="229" t="s">
        <v>68</v>
      </c>
      <c r="D273" s="231">
        <v>0</v>
      </c>
      <c r="E273" s="224">
        <f>IF(D273&lt;10,LEFT(ROUND(D273,1),1)+IF(LEN(D273)=1,0,RIGHT(ROUND(D273,1),1)),LEFT(ROUND(D273,1),2)+IF(LEN(D273)&lt;=2,0,RIGHT(ROUND(D273,1),1)))</f>
        <v>0</v>
      </c>
      <c r="F273" s="260"/>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v>
      </c>
      <c r="OI273" s="29">
        <f>G273-OG273</f>
        <v>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13" hidden="1" outlineLevel="1" x14ac:dyDescent="0.25">
      <c r="A274" s="221"/>
      <c r="B274" s="141"/>
      <c r="C274" s="230"/>
      <c r="D274" s="78"/>
      <c r="E274" s="26">
        <f t="shared" si="1133"/>
        <v>0</v>
      </c>
      <c r="F274" s="216"/>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0"/>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0"/>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0"/>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0"/>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5" customHeight="1" x14ac:dyDescent="0.25">
      <c r="A295" s="138" t="s">
        <v>190</v>
      </c>
      <c r="B295" s="55" t="s">
        <v>191</v>
      </c>
      <c r="C295" s="139" t="s">
        <v>68</v>
      </c>
      <c r="D295" s="93">
        <v>0</v>
      </c>
      <c r="E295" s="26">
        <f t="shared" ref="E295" si="1225">D295</f>
        <v>0</v>
      </c>
      <c r="F295" s="260"/>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75"/>
      <c r="AE299" s="275"/>
      <c r="AF299" s="275"/>
      <c r="AG299" s="275"/>
      <c r="AH299" s="275"/>
      <c r="AI299" s="275"/>
      <c r="AJ299" s="275"/>
      <c r="AK299" s="275"/>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275"/>
      <c r="BU299" s="275"/>
      <c r="BV299" s="275"/>
      <c r="BW299" s="275"/>
      <c r="BX299" s="275"/>
      <c r="BY299" s="275"/>
      <c r="BZ299" s="275"/>
      <c r="CA299" s="275"/>
      <c r="CB299" s="275"/>
      <c r="CC299" s="275"/>
      <c r="CD299" s="275"/>
      <c r="CE299" s="275"/>
      <c r="CF299" s="275"/>
      <c r="CG299" s="275"/>
      <c r="CH299" s="275"/>
      <c r="CI299" s="275"/>
      <c r="CJ299" s="275"/>
      <c r="CK299" s="275"/>
      <c r="CL299" s="275"/>
      <c r="CM299" s="275"/>
      <c r="CN299" s="275"/>
      <c r="CO299" s="275"/>
      <c r="CP299" s="275"/>
      <c r="CQ299" s="275"/>
      <c r="CR299" s="275"/>
      <c r="CS299" s="275"/>
      <c r="CT299" s="275"/>
      <c r="CU299" s="275"/>
      <c r="CV299" s="275"/>
      <c r="CW299" s="275"/>
      <c r="CX299" s="275"/>
      <c r="CY299" s="275"/>
      <c r="CZ299" s="275"/>
      <c r="DA299" s="275"/>
      <c r="DB299" s="275"/>
      <c r="DC299" s="275"/>
      <c r="DD299" s="275"/>
      <c r="DE299" s="275"/>
      <c r="DF299" s="275"/>
      <c r="DG299" s="275"/>
      <c r="DH299" s="275"/>
      <c r="DI299" s="275"/>
      <c r="DJ299" s="275"/>
      <c r="DK299" s="275"/>
      <c r="DL299" s="275"/>
      <c r="DM299" s="275"/>
      <c r="DN299" s="275"/>
      <c r="DO299" s="275"/>
      <c r="DP299" s="275"/>
      <c r="DQ299" s="275"/>
      <c r="DR299" s="275"/>
      <c r="DS299" s="275"/>
      <c r="DT299" s="275"/>
      <c r="DU299" s="275"/>
      <c r="DV299" s="275"/>
      <c r="DW299" s="275"/>
      <c r="DX299" s="275"/>
      <c r="DY299" s="275"/>
      <c r="DZ299" s="275"/>
      <c r="EA299" s="275"/>
      <c r="EB299" s="275"/>
      <c r="EC299" s="275"/>
      <c r="ED299" s="275"/>
      <c r="EE299" s="275"/>
      <c r="EF299" s="275"/>
      <c r="EG299" s="275"/>
      <c r="EH299" s="275"/>
      <c r="EI299" s="275"/>
      <c r="EJ299" s="275"/>
      <c r="EK299" s="275"/>
      <c r="EL299" s="275"/>
      <c r="EM299" s="275"/>
      <c r="EN299" s="275"/>
      <c r="EO299" s="275"/>
      <c r="EP299" s="275"/>
      <c r="EQ299" s="275"/>
      <c r="ER299" s="275"/>
      <c r="ES299" s="275"/>
      <c r="ET299" s="275"/>
      <c r="EU299" s="275"/>
      <c r="EV299" s="275"/>
      <c r="EW299" s="275"/>
      <c r="EX299" s="275"/>
      <c r="EY299" s="275"/>
      <c r="EZ299" s="275"/>
      <c r="FA299" s="275"/>
      <c r="FB299" s="275"/>
      <c r="FC299" s="275"/>
      <c r="FD299" s="275"/>
      <c r="FE299" s="275"/>
      <c r="FF299" s="275"/>
      <c r="FG299" s="275"/>
      <c r="FH299" s="275"/>
      <c r="FI299" s="275"/>
      <c r="FJ299" s="275"/>
      <c r="FK299" s="275"/>
      <c r="FL299" s="275"/>
      <c r="FM299" s="275"/>
      <c r="FN299" s="275"/>
      <c r="FO299" s="275"/>
      <c r="FP299" s="275"/>
      <c r="FQ299" s="275"/>
      <c r="FR299" s="275"/>
      <c r="FS299" s="275"/>
      <c r="FT299" s="275"/>
      <c r="FU299" s="275"/>
      <c r="FV299" s="275"/>
      <c r="FW299" s="275"/>
      <c r="FX299" s="275"/>
      <c r="FY299" s="275"/>
      <c r="FZ299" s="275"/>
      <c r="GA299" s="275"/>
      <c r="GB299" s="275"/>
      <c r="GC299" s="275"/>
      <c r="GD299" s="275"/>
      <c r="GE299" s="275"/>
      <c r="GF299" s="275"/>
      <c r="GG299" s="275"/>
      <c r="GH299" s="275"/>
      <c r="GI299" s="275"/>
      <c r="GJ299" s="275"/>
      <c r="GK299" s="275"/>
      <c r="GL299" s="275"/>
      <c r="GM299" s="275"/>
      <c r="GN299" s="275"/>
      <c r="GO299" s="275"/>
      <c r="GP299" s="275"/>
      <c r="GQ299" s="275"/>
      <c r="GR299" s="275"/>
      <c r="GS299" s="275"/>
      <c r="GT299" s="275"/>
      <c r="GU299" s="275"/>
      <c r="GV299" s="275"/>
      <c r="GW299" s="275"/>
      <c r="GX299" s="275"/>
      <c r="GY299" s="275"/>
      <c r="GZ299" s="275"/>
      <c r="HA299" s="275"/>
      <c r="HB299" s="275"/>
      <c r="HC299" s="275"/>
      <c r="HD299" s="275"/>
      <c r="HE299" s="275"/>
      <c r="HF299" s="275"/>
      <c r="HG299" s="275"/>
      <c r="HH299" s="275"/>
      <c r="HI299" s="275"/>
      <c r="HJ299" s="275"/>
      <c r="HK299" s="275"/>
      <c r="HL299" s="275"/>
      <c r="HM299" s="275"/>
      <c r="HN299" s="275"/>
      <c r="HO299" s="275"/>
      <c r="HP299" s="275"/>
      <c r="HQ299" s="275"/>
      <c r="HR299" s="275"/>
      <c r="HS299" s="275"/>
      <c r="HT299" s="275"/>
      <c r="HU299" s="275"/>
      <c r="HV299" s="275"/>
      <c r="HW299" s="275"/>
      <c r="HX299" s="275"/>
      <c r="HY299" s="275"/>
      <c r="HZ299" s="275"/>
      <c r="IA299" s="275"/>
      <c r="IB299" s="275"/>
      <c r="IC299" s="275"/>
      <c r="ID299" s="275"/>
      <c r="IE299" s="275"/>
      <c r="IF299" s="275"/>
      <c r="IG299" s="275"/>
      <c r="IH299" s="275"/>
      <c r="II299" s="275"/>
      <c r="IJ299" s="275"/>
      <c r="IK299" s="275"/>
      <c r="IL299" s="275"/>
      <c r="IM299" s="275"/>
      <c r="IN299" s="275"/>
      <c r="IO299" s="275"/>
      <c r="IP299" s="275"/>
      <c r="IQ299" s="275"/>
      <c r="IR299" s="275"/>
      <c r="IS299" s="275"/>
      <c r="IT299" s="275"/>
      <c r="IU299" s="275"/>
      <c r="IV299" s="275"/>
      <c r="IW299" s="275"/>
      <c r="IX299" s="275"/>
      <c r="IY299" s="275"/>
      <c r="IZ299" s="275"/>
      <c r="JA299" s="275"/>
      <c r="JB299" s="275"/>
      <c r="JC299" s="275"/>
      <c r="JD299" s="275"/>
      <c r="JE299" s="275"/>
      <c r="JF299" s="275"/>
      <c r="JG299" s="275"/>
      <c r="JH299" s="275"/>
      <c r="JI299" s="275"/>
      <c r="JJ299" s="275"/>
      <c r="JK299" s="275"/>
      <c r="JL299" s="275"/>
      <c r="JM299" s="275"/>
      <c r="JN299" s="275"/>
      <c r="JO299" s="275"/>
      <c r="JP299" s="275"/>
      <c r="JQ299" s="275"/>
      <c r="JR299" s="275"/>
      <c r="JS299" s="275"/>
      <c r="JT299" s="275"/>
      <c r="JU299" s="275"/>
      <c r="JV299" s="275"/>
      <c r="JW299" s="275"/>
      <c r="JX299" s="275"/>
      <c r="JY299" s="275"/>
      <c r="JZ299" s="275"/>
      <c r="KA299" s="275"/>
      <c r="KB299" s="275"/>
      <c r="KC299" s="275"/>
      <c r="KD299" s="275"/>
      <c r="KE299" s="275"/>
      <c r="KF299" s="275"/>
      <c r="KG299" s="275"/>
      <c r="KH299" s="275"/>
      <c r="KI299" s="275"/>
      <c r="KJ299" s="275"/>
      <c r="KK299" s="275"/>
      <c r="KL299" s="275"/>
      <c r="KM299" s="275"/>
      <c r="KN299" s="275"/>
      <c r="KO299" s="275"/>
      <c r="KP299" s="275"/>
      <c r="KQ299" s="275"/>
      <c r="KR299" s="275"/>
      <c r="KS299" s="275"/>
      <c r="KT299" s="275"/>
      <c r="KU299" s="275"/>
      <c r="KV299" s="275"/>
      <c r="KW299" s="275"/>
      <c r="KX299" s="275"/>
      <c r="KY299" s="275"/>
      <c r="KZ299" s="275"/>
      <c r="LA299" s="275"/>
      <c r="LB299" s="275"/>
      <c r="LC299" s="275"/>
      <c r="LD299" s="275"/>
      <c r="LE299" s="275"/>
      <c r="LF299" s="275"/>
      <c r="LG299" s="275"/>
      <c r="LH299" s="275"/>
      <c r="LI299" s="275"/>
      <c r="LJ299" s="275"/>
      <c r="LK299" s="275"/>
      <c r="LL299" s="275"/>
      <c r="LM299" s="275"/>
      <c r="LN299" s="275"/>
      <c r="LO299" s="275"/>
      <c r="LP299" s="275"/>
      <c r="LQ299" s="275"/>
      <c r="LR299" s="275"/>
      <c r="LS299" s="275"/>
      <c r="LT299" s="275"/>
      <c r="LU299" s="275"/>
      <c r="LV299" s="275"/>
      <c r="LW299" s="275"/>
      <c r="LX299" s="275"/>
      <c r="LY299" s="275"/>
      <c r="LZ299" s="275"/>
      <c r="MA299" s="275"/>
      <c r="MB299" s="275"/>
      <c r="MC299" s="275"/>
      <c r="MD299" s="275"/>
      <c r="ME299" s="275"/>
      <c r="MF299" s="275"/>
      <c r="MG299" s="275"/>
      <c r="MH299" s="275"/>
      <c r="MI299" s="275"/>
      <c r="MJ299" s="275"/>
      <c r="MK299" s="275"/>
      <c r="ML299" s="275"/>
      <c r="MM299" s="275"/>
      <c r="MN299" s="275"/>
      <c r="MO299" s="275"/>
      <c r="MP299" s="275"/>
      <c r="MQ299" s="275"/>
      <c r="MR299" s="275"/>
      <c r="MS299" s="275"/>
      <c r="MT299" s="275"/>
      <c r="MU299" s="275"/>
      <c r="MV299" s="275"/>
      <c r="MW299" s="275"/>
      <c r="MX299" s="275"/>
      <c r="MY299" s="275"/>
      <c r="MZ299" s="275"/>
      <c r="NA299" s="275"/>
      <c r="NB299" s="275"/>
      <c r="NC299" s="275"/>
      <c r="ND299" s="275"/>
      <c r="NE299" s="275"/>
      <c r="NF299" s="275"/>
      <c r="NG299" s="275"/>
      <c r="NH299" s="275"/>
      <c r="NI299" s="275"/>
      <c r="NJ299" s="275"/>
      <c r="NK299" s="275"/>
      <c r="NL299" s="275"/>
      <c r="NM299" s="275"/>
      <c r="NN299" s="275"/>
      <c r="NO299" s="275"/>
      <c r="NP299" s="275"/>
      <c r="NQ299" s="275"/>
      <c r="NR299" s="275"/>
      <c r="NS299" s="275"/>
      <c r="NT299" s="275"/>
      <c r="NU299" s="275"/>
      <c r="NV299" s="275"/>
      <c r="NW299" s="275"/>
      <c r="NX299" s="275"/>
      <c r="NY299" s="275"/>
      <c r="NZ299" s="275"/>
      <c r="OA299" s="275"/>
      <c r="OB299" s="275"/>
      <c r="OC299" s="275"/>
      <c r="OD299" s="275"/>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0"/>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0</v>
      </c>
      <c r="E304" s="26">
        <f t="shared" ref="E304" si="1258">D304</f>
        <v>0</v>
      </c>
      <c r="F304" s="260"/>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1</v>
      </c>
      <c r="E308" s="26">
        <f>D308</f>
        <v>1</v>
      </c>
      <c r="F308" s="147">
        <v>10000</v>
      </c>
      <c r="G308" s="27">
        <f t="shared" ref="G308" si="1263">ROUND(ROUND(D308,3)*$F308,2)</f>
        <v>10000</v>
      </c>
      <c r="H308" s="85">
        <f t="shared" ref="H308" si="1264">ROUND(ROUND(E308,3)*$F308,2)</f>
        <v>10000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1</v>
      </c>
      <c r="OI308" s="29">
        <f>G308-OG308</f>
        <v>10000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5" customHeight="1" collapsed="1" x14ac:dyDescent="0.25">
      <c r="A312" s="138" t="s">
        <v>200</v>
      </c>
      <c r="B312" s="55" t="s">
        <v>201</v>
      </c>
      <c r="C312" s="139" t="s">
        <v>52</v>
      </c>
      <c r="D312" s="93">
        <v>0</v>
      </c>
      <c r="E312" s="26">
        <f>D312</f>
        <v>0</v>
      </c>
      <c r="F312" s="260"/>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0"/>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0"/>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0</v>
      </c>
      <c r="E324" s="26">
        <f>D324</f>
        <v>0</v>
      </c>
      <c r="F324" s="260"/>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0"/>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0</v>
      </c>
      <c r="E332" s="26">
        <f t="shared" ref="E332" si="1335">D332</f>
        <v>0</v>
      </c>
      <c r="F332" s="260"/>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0</v>
      </c>
      <c r="OI332" s="29">
        <f>G332-OG332</f>
        <v>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53.5" customHeight="1"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0"/>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0"/>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0"/>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45" customHeight="1"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0"/>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0"/>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0"/>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51" customHeight="1"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0"/>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0"/>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0"/>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42" customHeight="1"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0"/>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0"/>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0"/>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418</v>
      </c>
      <c r="C391" s="139" t="s">
        <v>76</v>
      </c>
      <c r="D391" s="186">
        <v>9.7000000000000003E-2</v>
      </c>
      <c r="E391" s="30">
        <f>D391*1.1</f>
        <v>0.10670000000000002</v>
      </c>
      <c r="F391" s="147">
        <v>500</v>
      </c>
      <c r="G391" s="27">
        <f t="shared" ref="G391" si="1508">ROUND(ROUND(D391,3)*$F391,2)</f>
        <v>48.5</v>
      </c>
      <c r="H391" s="85">
        <f t="shared" ref="H391" si="1509">ROUND(ROUND(E391,3)*$F391,2)</f>
        <v>53.5</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9.7000000000000003E-2</v>
      </c>
      <c r="OI391" s="29">
        <f>G391-OG391</f>
        <v>48.5</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78"/>
      <c r="G392" s="69"/>
      <c r="H392" s="86"/>
      <c r="I392" s="94" t="str">
        <f>B391</f>
        <v>Atr.Nr.700/11 - Atr.Nr.700/12</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78"/>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78"/>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t="s">
        <v>420</v>
      </c>
      <c r="C395" s="139" t="s">
        <v>76</v>
      </c>
      <c r="D395" s="186">
        <v>0.108</v>
      </c>
      <c r="E395" s="30">
        <f>D395*1.1</f>
        <v>0.1188</v>
      </c>
      <c r="F395" s="147">
        <v>500</v>
      </c>
      <c r="G395" s="27">
        <f t="shared" ref="G395" si="1536">ROUND(ROUND(D395,3)*$F395,2)</f>
        <v>54</v>
      </c>
      <c r="H395" s="85">
        <f t="shared" ref="H395" si="1537">ROUND(ROUND(E395,3)*$F395,2)</f>
        <v>59.5</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0.108</v>
      </c>
      <c r="OI395" s="29">
        <f>G395-OG395</f>
        <v>54</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78"/>
      <c r="G396" s="69"/>
      <c r="H396" s="86"/>
      <c r="I396" s="94" t="str">
        <f>B395</f>
        <v>Atr.Nr.800/11 - Atr.Nr.800/12</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78"/>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78"/>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t="s">
        <v>419</v>
      </c>
      <c r="C399" s="139" t="s">
        <v>76</v>
      </c>
      <c r="D399" s="186">
        <v>0.10199999999999999</v>
      </c>
      <c r="E399" s="30">
        <f>D399*1.1</f>
        <v>0.11220000000000001</v>
      </c>
      <c r="F399" s="147">
        <v>500</v>
      </c>
      <c r="G399" s="27">
        <f t="shared" ref="G399" si="1540">ROUND(ROUND(D399,3)*$F399,2)</f>
        <v>51</v>
      </c>
      <c r="H399" s="85">
        <f t="shared" ref="H399" si="1541">ROUND(ROUND(E399,3)*$F399,2)</f>
        <v>56</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0.10199999999999999</v>
      </c>
      <c r="OI399" s="29">
        <f>G399-OG399</f>
        <v>51</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16"/>
      <c r="G400" s="69"/>
      <c r="H400" s="86"/>
      <c r="I400" s="94" t="str">
        <f>B399</f>
        <v>Atr.Nr.401/9 - Atr.Nr.401/10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26" t="s">
        <v>243</v>
      </c>
      <c r="B404" s="233" t="s">
        <v>98</v>
      </c>
      <c r="C404" s="229" t="s">
        <v>76</v>
      </c>
      <c r="D404" s="186">
        <v>0</v>
      </c>
      <c r="E404" s="30">
        <f>D404*1.1</f>
        <v>0</v>
      </c>
      <c r="F404" s="260"/>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 hidden="1" outlineLevel="1" x14ac:dyDescent="0.25">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6" t="s">
        <v>244</v>
      </c>
      <c r="B408" s="233" t="s">
        <v>98</v>
      </c>
      <c r="C408" s="229" t="s">
        <v>76</v>
      </c>
      <c r="D408" s="186">
        <v>0</v>
      </c>
      <c r="E408" s="30">
        <f>D408*1.1</f>
        <v>0</v>
      </c>
      <c r="F408" s="260"/>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 hidden="1" outlineLevel="1" x14ac:dyDescent="0.25">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6" t="s">
        <v>245</v>
      </c>
      <c r="B412" s="233"/>
      <c r="C412" s="229" t="s">
        <v>76</v>
      </c>
      <c r="D412" s="186">
        <v>0</v>
      </c>
      <c r="E412" s="30">
        <f>D412*1.1</f>
        <v>0</v>
      </c>
      <c r="F412" s="260"/>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2" t="s">
        <v>246</v>
      </c>
      <c r="B416" s="162" t="s">
        <v>416</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6" t="s">
        <v>247</v>
      </c>
      <c r="B417" s="233" t="s">
        <v>355</v>
      </c>
      <c r="C417" s="229" t="s">
        <v>76</v>
      </c>
      <c r="D417" s="276">
        <v>1.0200000000000001E-2</v>
      </c>
      <c r="E417" s="277">
        <f>D417*11</f>
        <v>0.11220000000000001</v>
      </c>
      <c r="F417" s="147">
        <v>500</v>
      </c>
      <c r="G417" s="27">
        <f t="shared" ref="G417:G419" si="1597">ROUND(ROUND(D417,3)*$F417,2)</f>
        <v>5</v>
      </c>
      <c r="H417" s="85">
        <f t="shared" ref="H417:H419" si="1598">ROUND(ROUND(E417,3)*$F417,2)</f>
        <v>56</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1.0200000000000001E-2</v>
      </c>
      <c r="OI417" s="29">
        <f>G417-OG417</f>
        <v>5</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5" collapsed="1" x14ac:dyDescent="0.25">
      <c r="A418" s="226" t="s">
        <v>248</v>
      </c>
      <c r="B418" s="233" t="s">
        <v>361</v>
      </c>
      <c r="C418" s="229" t="s">
        <v>76</v>
      </c>
      <c r="D418" s="276">
        <v>2.0500000000000001E-2</v>
      </c>
      <c r="E418" s="277">
        <f>D418*11</f>
        <v>0.22550000000000001</v>
      </c>
      <c r="F418" s="147">
        <v>500</v>
      </c>
      <c r="G418" s="27">
        <f t="shared" si="1597"/>
        <v>10.5</v>
      </c>
      <c r="H418" s="85">
        <f t="shared" si="1598"/>
        <v>113</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2.0500000000000001E-2</v>
      </c>
      <c r="OI418" s="29">
        <f>G418-OG418</f>
        <v>10.5</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5" collapsed="1" x14ac:dyDescent="0.25">
      <c r="A419" s="226" t="s">
        <v>249</v>
      </c>
      <c r="B419" s="233"/>
      <c r="C419" s="229" t="s">
        <v>76</v>
      </c>
      <c r="D419" s="186">
        <v>0</v>
      </c>
      <c r="E419" s="30">
        <f>D419*11</f>
        <v>0</v>
      </c>
      <c r="F419" s="260"/>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48.65" customHeight="1" x14ac:dyDescent="0.25">
      <c r="A420" s="160" t="s">
        <v>250</v>
      </c>
      <c r="B420" s="162" t="s">
        <v>251</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138" t="s">
        <v>252</v>
      </c>
      <c r="B421" s="196"/>
      <c r="C421" s="139" t="s">
        <v>76</v>
      </c>
      <c r="D421" s="186">
        <v>0</v>
      </c>
      <c r="E421" s="30">
        <f>D421*1.1</f>
        <v>0</v>
      </c>
      <c r="F421" s="260"/>
      <c r="G421" s="27">
        <f t="shared" ref="G421" si="1608">ROUND(ROUND(D421,3)*$F421,2)</f>
        <v>0</v>
      </c>
      <c r="H421" s="85">
        <f t="shared" ref="H421" si="1609">ROUND(ROUND(E421,3)*$F421,2)</f>
        <v>0</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v>
      </c>
      <c r="OI421" s="29">
        <f>G421-OG421</f>
        <v>0</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 hidden="1" outlineLevel="1" x14ac:dyDescent="0.25">
      <c r="A422" s="143"/>
      <c r="B422" s="141"/>
      <c r="C422" s="142"/>
      <c r="D422" s="78"/>
      <c r="E422" s="78"/>
      <c r="F422" s="216"/>
      <c r="G422" s="69"/>
      <c r="H422" s="86"/>
      <c r="I422" s="94">
        <f>B421</f>
        <v>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43"/>
      <c r="B423" s="141"/>
      <c r="C423" s="142"/>
      <c r="D423" s="78"/>
      <c r="E423" s="78"/>
      <c r="F423" s="216"/>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43"/>
      <c r="B424" s="141"/>
      <c r="C424" s="142"/>
      <c r="D424" s="78"/>
      <c r="E424" s="78"/>
      <c r="F424" s="216"/>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5" collapsed="1" x14ac:dyDescent="0.25">
      <c r="A425" s="138" t="s">
        <v>253</v>
      </c>
      <c r="B425" s="196"/>
      <c r="C425" s="139" t="s">
        <v>76</v>
      </c>
      <c r="D425" s="186">
        <v>0</v>
      </c>
      <c r="E425" s="30">
        <f>D425*1.1</f>
        <v>0</v>
      </c>
      <c r="F425" s="260"/>
      <c r="G425" s="27">
        <f t="shared" ref="G425" si="1636">ROUND(ROUND(D425,3)*$F425,2)</f>
        <v>0</v>
      </c>
      <c r="H425" s="85">
        <f t="shared" ref="H425" si="1637">ROUND(ROUND(E425,3)*$F425,2)</f>
        <v>0</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38">OK425+OM425+OO425+OQ425+OS425+OU425+OW425</f>
        <v>0</v>
      </c>
      <c r="OG425" s="28">
        <f t="shared" ref="OG425" si="1639">OL425+ON425+OP425+OR425+OT425+OV425+OX425</f>
        <v>0</v>
      </c>
      <c r="OH425" s="198">
        <f>D425-OF425</f>
        <v>0</v>
      </c>
      <c r="OI425" s="29">
        <f>G425-OG425</f>
        <v>0</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 hidden="1" outlineLevel="1" x14ac:dyDescent="0.25">
      <c r="A426" s="143"/>
      <c r="B426" s="141"/>
      <c r="C426" s="142"/>
      <c r="D426" s="78"/>
      <c r="E426" s="78"/>
      <c r="F426" s="216"/>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 hidden="1" outlineLevel="2" x14ac:dyDescent="0.25">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5" collapsed="1" x14ac:dyDescent="0.25">
      <c r="A429" s="138" t="s">
        <v>254</v>
      </c>
      <c r="B429" s="196"/>
      <c r="C429" s="139" t="s">
        <v>76</v>
      </c>
      <c r="D429" s="186">
        <v>0</v>
      </c>
      <c r="E429" s="30">
        <f>D429*1.1</f>
        <v>0</v>
      </c>
      <c r="F429" s="260"/>
      <c r="G429" s="27">
        <f t="shared" ref="G429" si="1640">ROUND(ROUND(D429,3)*$F429,2)</f>
        <v>0</v>
      </c>
      <c r="H429" s="85">
        <f t="shared" ref="H429" si="1641">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2">OK429+OM429+OO429+OQ429+OS429+OU429+OW429</f>
        <v>0</v>
      </c>
      <c r="OG429" s="28">
        <f t="shared" ref="OG429" si="1643">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 hidden="1" outlineLevel="1" x14ac:dyDescent="0.25">
      <c r="A430" s="143"/>
      <c r="B430" s="141"/>
      <c r="C430" s="142"/>
      <c r="D430" s="78"/>
      <c r="E430" s="78"/>
      <c r="F430" s="216"/>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 collapsed="1" x14ac:dyDescent="0.25">
      <c r="A433" s="232" t="s">
        <v>255</v>
      </c>
      <c r="B433" s="162" t="s">
        <v>256</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5" x14ac:dyDescent="0.25">
      <c r="A434" s="226" t="s">
        <v>257</v>
      </c>
      <c r="B434" s="233" t="s">
        <v>98</v>
      </c>
      <c r="C434" s="139" t="s">
        <v>76</v>
      </c>
      <c r="D434" s="186">
        <v>0</v>
      </c>
      <c r="E434" s="30">
        <f>D434*1.1</f>
        <v>0</v>
      </c>
      <c r="F434" s="260"/>
      <c r="G434" s="27">
        <f t="shared" ref="G434" si="1644">ROUND(ROUND(D434,3)*$F434,2)</f>
        <v>0</v>
      </c>
      <c r="H434" s="85">
        <f t="shared" ref="H434" si="1645">ROUND(ROUND(E434,3)*$F434,2)</f>
        <v>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199">
        <f t="shared" ref="OF434" si="1669">OK434+OM434+OO434+OQ434+OS434+OU434+OW434</f>
        <v>0</v>
      </c>
      <c r="OG434" s="28">
        <f t="shared" ref="OG434" si="1670">OL434+ON434+OP434+OR434+OT434+OV434+OX434</f>
        <v>0</v>
      </c>
      <c r="OH434" s="198">
        <f>D434-OF434</f>
        <v>0</v>
      </c>
      <c r="OI434" s="29">
        <f>G434-OG434</f>
        <v>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 hidden="1" outlineLevel="1" x14ac:dyDescent="0.25">
      <c r="A435" s="108"/>
      <c r="B435" s="228"/>
      <c r="C435" s="142"/>
      <c r="D435" s="78"/>
      <c r="E435" s="78"/>
      <c r="F435" s="216"/>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5" collapsed="1" x14ac:dyDescent="0.25">
      <c r="A438" s="226" t="s">
        <v>258</v>
      </c>
      <c r="B438" s="233" t="s">
        <v>98</v>
      </c>
      <c r="C438" s="139" t="s">
        <v>76</v>
      </c>
      <c r="D438" s="186">
        <v>0</v>
      </c>
      <c r="E438" s="30">
        <f>D438*1.1</f>
        <v>0</v>
      </c>
      <c r="F438" s="260"/>
      <c r="G438" s="27">
        <f t="shared" ref="G438" si="1671">ROUND(ROUND(D438,3)*$F438,2)</f>
        <v>0</v>
      </c>
      <c r="H438" s="85">
        <f t="shared" ref="H438" si="1672">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199">
        <f t="shared" ref="OF438" si="1673">OK438+OM438+OO438+OQ438+OS438+OU438+OW438</f>
        <v>0</v>
      </c>
      <c r="OG438" s="28">
        <f t="shared" ref="OG438" si="1674">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 hidden="1" outlineLevel="1" x14ac:dyDescent="0.25">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5" collapsed="1" x14ac:dyDescent="0.25">
      <c r="A442" s="226" t="s">
        <v>259</v>
      </c>
      <c r="B442" s="233" t="s">
        <v>98</v>
      </c>
      <c r="C442" s="139" t="s">
        <v>76</v>
      </c>
      <c r="D442" s="186">
        <v>0</v>
      </c>
      <c r="E442" s="30">
        <f>D442*1.1</f>
        <v>0</v>
      </c>
      <c r="F442" s="260"/>
      <c r="G442" s="27">
        <f t="shared" ref="G442" si="1675">ROUND(ROUND(D442,3)*$F442,2)</f>
        <v>0</v>
      </c>
      <c r="H442" s="85">
        <f t="shared" ref="H442" si="1676">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199">
        <f t="shared" ref="OF442" si="1677">OK442+OM442+OO442+OQ442+OS442+OU442+OW442</f>
        <v>0</v>
      </c>
      <c r="OG442" s="28">
        <f t="shared" ref="OG442" si="1678">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 hidden="1" outlineLevel="1" x14ac:dyDescent="0.25">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5" collapsed="1" x14ac:dyDescent="0.25">
      <c r="A446" s="226" t="s">
        <v>260</v>
      </c>
      <c r="B446" s="233"/>
      <c r="C446" s="139" t="s">
        <v>76</v>
      </c>
      <c r="D446" s="186">
        <v>0</v>
      </c>
      <c r="E446" s="30">
        <f>D446*1.1</f>
        <v>0</v>
      </c>
      <c r="F446" s="260"/>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9"/>
      <c r="OF446" s="199">
        <f t="shared" ref="OF446" si="1681">OK446+OM446+OO446+OQ446+OS446+OU446+OW446</f>
        <v>0</v>
      </c>
      <c r="OG446" s="28">
        <f t="shared" ref="OG446" si="1682">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 collapsed="1" x14ac:dyDescent="0.25">
      <c r="A450" s="232" t="s">
        <v>261</v>
      </c>
      <c r="B450" s="162" t="s">
        <v>262</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5" x14ac:dyDescent="0.25">
      <c r="A451" s="226" t="s">
        <v>263</v>
      </c>
      <c r="B451" s="233" t="s">
        <v>98</v>
      </c>
      <c r="C451" s="139" t="s">
        <v>76</v>
      </c>
      <c r="D451" s="186">
        <v>0</v>
      </c>
      <c r="E451" s="30">
        <f>D451*11</f>
        <v>0</v>
      </c>
      <c r="F451" s="260"/>
      <c r="G451" s="27">
        <f t="shared" ref="G451:G454" si="1695">ROUND(ROUND(D451,3)*$F451,2)</f>
        <v>0</v>
      </c>
      <c r="H451" s="85">
        <f t="shared" ref="H451:H454" si="1696">ROUND(ROUND(E451,3)*$F451,2)</f>
        <v>0</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9"/>
      <c r="OF451" s="199">
        <f t="shared" ref="OF451:OF454" si="1708">OK451+OM451+OO451+OQ451+OS451+OU451+OW451</f>
        <v>0</v>
      </c>
      <c r="OG451" s="28">
        <f t="shared" ref="OG451:OG454" si="1709">OL451+ON451+OP451+OR451+OT451+OV451+OX451</f>
        <v>0</v>
      </c>
      <c r="OH451" s="198">
        <f>D451-OF451</f>
        <v>0</v>
      </c>
      <c r="OI451" s="29">
        <f>G451-OG451</f>
        <v>0</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5" collapsed="1" x14ac:dyDescent="0.25">
      <c r="A452" s="226" t="s">
        <v>264</v>
      </c>
      <c r="B452" s="233" t="s">
        <v>98</v>
      </c>
      <c r="C452" s="139" t="s">
        <v>76</v>
      </c>
      <c r="D452" s="186">
        <v>0</v>
      </c>
      <c r="E452" s="30">
        <f>D452*11</f>
        <v>0</v>
      </c>
      <c r="F452" s="260"/>
      <c r="G452" s="27">
        <f t="shared" si="1695"/>
        <v>0</v>
      </c>
      <c r="H452" s="85">
        <f t="shared" si="1696"/>
        <v>0</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9"/>
      <c r="OF452" s="199">
        <f t="shared" si="1708"/>
        <v>0</v>
      </c>
      <c r="OG452" s="28">
        <f t="shared" si="1709"/>
        <v>0</v>
      </c>
      <c r="OH452" s="198">
        <f>D452-OF452</f>
        <v>0</v>
      </c>
      <c r="OI452" s="29">
        <f>G452-OG452</f>
        <v>0</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5" collapsed="1" x14ac:dyDescent="0.25">
      <c r="A453" s="226" t="s">
        <v>265</v>
      </c>
      <c r="B453" s="233" t="s">
        <v>98</v>
      </c>
      <c r="C453" s="139" t="s">
        <v>76</v>
      </c>
      <c r="D453" s="186">
        <v>0</v>
      </c>
      <c r="E453" s="30">
        <f>D453*11</f>
        <v>0</v>
      </c>
      <c r="F453" s="260"/>
      <c r="G453" s="27">
        <f t="shared" si="1695"/>
        <v>0</v>
      </c>
      <c r="H453" s="85">
        <f t="shared" si="1696"/>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9"/>
      <c r="OF453" s="199">
        <f t="shared" si="1708"/>
        <v>0</v>
      </c>
      <c r="OG453" s="28">
        <f t="shared" si="1709"/>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5" collapsed="1" x14ac:dyDescent="0.25">
      <c r="A454" s="226" t="s">
        <v>266</v>
      </c>
      <c r="B454" s="233"/>
      <c r="C454" s="139" t="s">
        <v>76</v>
      </c>
      <c r="D454" s="186">
        <v>0</v>
      </c>
      <c r="E454" s="30">
        <f>D454*11</f>
        <v>0</v>
      </c>
      <c r="F454" s="260"/>
      <c r="G454" s="27">
        <f t="shared" si="1695"/>
        <v>0</v>
      </c>
      <c r="H454" s="85">
        <f t="shared" si="1696"/>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9"/>
      <c r="OF454" s="199">
        <f t="shared" si="1708"/>
        <v>0</v>
      </c>
      <c r="OG454" s="28">
        <f t="shared" si="1709"/>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 x14ac:dyDescent="0.25">
      <c r="A455" s="178" t="s">
        <v>267</v>
      </c>
      <c r="B455" s="153" t="s">
        <v>268</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5" x14ac:dyDescent="0.25">
      <c r="A456" s="138" t="s">
        <v>269</v>
      </c>
      <c r="B456" s="55" t="s">
        <v>270</v>
      </c>
      <c r="C456" s="139" t="s">
        <v>52</v>
      </c>
      <c r="D456" s="93">
        <v>0</v>
      </c>
      <c r="E456" s="26">
        <f>D456</f>
        <v>0</v>
      </c>
      <c r="F456" s="260"/>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9"/>
      <c r="OF456" s="28">
        <f t="shared" ref="OF456" si="1746">OK456+OM456+OO456+OQ456+OS456+OU456+OW456</f>
        <v>0</v>
      </c>
      <c r="OG456" s="28">
        <f t="shared" ref="OG456" si="1747">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5" collapsed="1" x14ac:dyDescent="0.25">
      <c r="A460" s="138" t="s">
        <v>271</v>
      </c>
      <c r="B460" s="55" t="s">
        <v>272</v>
      </c>
      <c r="C460" s="139" t="s">
        <v>52</v>
      </c>
      <c r="D460" s="93">
        <v>1</v>
      </c>
      <c r="E460" s="26">
        <f>D460</f>
        <v>1</v>
      </c>
      <c r="F460" s="147">
        <v>1</v>
      </c>
      <c r="G460" s="27">
        <f t="shared" ref="G460" si="1748">ROUND(ROUND(D460,3)*$F460,2)</f>
        <v>1</v>
      </c>
      <c r="H460" s="85">
        <f t="shared" ref="H460" si="1749">ROUND(ROUND(E460,3)*$F460,2)</f>
        <v>1</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9"/>
      <c r="OF460" s="28">
        <f t="shared" ref="OF460" si="1750">OK460+OM460+OO460+OQ460+OS460+OU460+OW460</f>
        <v>0</v>
      </c>
      <c r="OG460" s="28">
        <f t="shared" ref="OG460" si="1751">OL460+ON460+OP460+OR460+OT460+OV460+OX460</f>
        <v>0</v>
      </c>
      <c r="OH460" s="29">
        <f>D460-OF460</f>
        <v>1</v>
      </c>
      <c r="OI460" s="29">
        <f>G460-OG460</f>
        <v>1</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5" collapsed="1" x14ac:dyDescent="0.25">
      <c r="A464" s="138" t="s">
        <v>273</v>
      </c>
      <c r="B464" s="55" t="s">
        <v>274</v>
      </c>
      <c r="C464" s="139" t="s">
        <v>52</v>
      </c>
      <c r="D464" s="93">
        <v>0</v>
      </c>
      <c r="E464" s="26">
        <f>D464</f>
        <v>0</v>
      </c>
      <c r="F464" s="260"/>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9"/>
      <c r="OF464" s="28">
        <f t="shared" ref="OF464" si="1754">OK464+OM464+OO464+OQ464+OS464+OU464+OW464</f>
        <v>0</v>
      </c>
      <c r="OG464" s="28">
        <f t="shared" ref="OG464" si="1755">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 collapsed="1" x14ac:dyDescent="0.25">
      <c r="A468" s="178" t="s">
        <v>275</v>
      </c>
      <c r="B468" s="153" t="s">
        <v>276</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5" x14ac:dyDescent="0.25">
      <c r="A469" s="138" t="s">
        <v>277</v>
      </c>
      <c r="B469" s="55" t="s">
        <v>278</v>
      </c>
      <c r="C469" s="139" t="s">
        <v>52</v>
      </c>
      <c r="D469" s="93">
        <v>0</v>
      </c>
      <c r="E469" s="26">
        <f>D469</f>
        <v>0</v>
      </c>
      <c r="F469" s="260"/>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9"/>
      <c r="OF469" s="28">
        <f t="shared" ref="OF469" si="1758">OK469+OM469+OO469+OQ469+OS469+OU469+OW469</f>
        <v>0</v>
      </c>
      <c r="OG469" s="28">
        <f t="shared" ref="OG469" si="1759">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2.5" collapsed="1" x14ac:dyDescent="0.25">
      <c r="A473" s="138" t="s">
        <v>279</v>
      </c>
      <c r="B473" s="55" t="s">
        <v>280</v>
      </c>
      <c r="C473" s="139" t="s">
        <v>52</v>
      </c>
      <c r="D473" s="93">
        <v>0</v>
      </c>
      <c r="E473" s="26">
        <f>D473</f>
        <v>0</v>
      </c>
      <c r="F473" s="260"/>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9"/>
      <c r="OF473" s="28">
        <f t="shared" ref="OF473" si="1786">OK473+OM473+OO473+OQ473+OS473+OU473+OW473</f>
        <v>0</v>
      </c>
      <c r="OG473" s="28">
        <f t="shared" ref="OG473" si="1787">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12.5" collapsed="1" x14ac:dyDescent="0.25">
      <c r="A477" s="138" t="s">
        <v>281</v>
      </c>
      <c r="B477" s="55" t="s">
        <v>282</v>
      </c>
      <c r="C477" s="139" t="s">
        <v>52</v>
      </c>
      <c r="D477" s="93">
        <v>0</v>
      </c>
      <c r="E477" s="26">
        <f>D477</f>
        <v>0</v>
      </c>
      <c r="F477" s="260"/>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262">
        <f>SUM(L477,N477,P477,R477,T477,V477,X477)</f>
        <v>0</v>
      </c>
      <c r="AA477" s="263">
        <v>44630</v>
      </c>
      <c r="AB477" s="264">
        <v>50</v>
      </c>
      <c r="AC477" s="263">
        <f>MAX(AC478:AC480)</f>
        <v>0</v>
      </c>
      <c r="AD477" s="265">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9"/>
      <c r="OF477" s="28">
        <f t="shared" ref="OF477" si="1790">OK477+OM477+OO477+OQ477+OS477+OU477+OW477</f>
        <v>0</v>
      </c>
      <c r="OG477" s="28">
        <f t="shared" ref="OG477" si="1791">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 collapsed="1" x14ac:dyDescent="0.25">
      <c r="A481" s="178" t="s">
        <v>283</v>
      </c>
      <c r="B481" s="153" t="s">
        <v>284</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5" x14ac:dyDescent="0.25">
      <c r="A482" s="138" t="s">
        <v>285</v>
      </c>
      <c r="B482" s="55" t="s">
        <v>286</v>
      </c>
      <c r="C482" s="139" t="s">
        <v>52</v>
      </c>
      <c r="D482" s="93">
        <v>0</v>
      </c>
      <c r="E482" s="26">
        <f>D482</f>
        <v>0</v>
      </c>
      <c r="F482" s="260"/>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9"/>
      <c r="OF482" s="28">
        <f t="shared" ref="OF482" si="1818">OK482+OM482+OO482+OQ482+OS482+OU482+OW482</f>
        <v>0</v>
      </c>
      <c r="OG482" s="28">
        <f t="shared" ref="OG482" si="1819">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5" collapsed="1" x14ac:dyDescent="0.25">
      <c r="A486" s="138" t="s">
        <v>287</v>
      </c>
      <c r="B486" s="55" t="s">
        <v>288</v>
      </c>
      <c r="C486" s="139" t="s">
        <v>52</v>
      </c>
      <c r="D486" s="93">
        <v>1</v>
      </c>
      <c r="E486" s="26">
        <f>D486</f>
        <v>1</v>
      </c>
      <c r="F486" s="147">
        <v>5000</v>
      </c>
      <c r="G486" s="27">
        <f t="shared" ref="G486" si="1820">ROUND(ROUND(D486,3)*$F486,2)</f>
        <v>5000</v>
      </c>
      <c r="H486" s="85">
        <f t="shared" ref="H486" si="1821">ROUND(ROUND(E486,3)*$F486,2)</f>
        <v>5000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9"/>
      <c r="OF486" s="28">
        <f t="shared" ref="OF486" si="1822">OK486+OM486+OO486+OQ486+OS486+OU486+OW486</f>
        <v>0</v>
      </c>
      <c r="OG486" s="28">
        <f t="shared" ref="OG486" si="1823">OL486+ON486+OP486+OR486+OT486+OV486+OX486</f>
        <v>0</v>
      </c>
      <c r="OH486" s="29">
        <f>D486-OF486</f>
        <v>1</v>
      </c>
      <c r="OI486" s="29">
        <f>G486-OG486</f>
        <v>5000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 hidden="1" outlineLevel="1" x14ac:dyDescent="0.25">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 hidden="1" outlineLevel="2" x14ac:dyDescent="0.25">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5" collapsed="1" x14ac:dyDescent="0.25">
      <c r="A490" s="138" t="s">
        <v>289</v>
      </c>
      <c r="B490" s="55" t="s">
        <v>290</v>
      </c>
      <c r="C490" s="139" t="s">
        <v>52</v>
      </c>
      <c r="D490" s="93">
        <v>0</v>
      </c>
      <c r="E490" s="26">
        <f>D490</f>
        <v>0</v>
      </c>
      <c r="F490" s="260"/>
      <c r="G490" s="27">
        <f t="shared" ref="G490" si="1824">ROUND(ROUND(D490,3)*$F490,2)</f>
        <v>0</v>
      </c>
      <c r="H490" s="85">
        <f t="shared" ref="H490" si="1825">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9"/>
      <c r="OF490" s="28">
        <f t="shared" ref="OF490" si="1826">OK490+OM490+OO490+OQ490+OS490+OU490+OW490</f>
        <v>0</v>
      </c>
      <c r="OG490" s="28">
        <f t="shared" ref="OG490" si="1827">OL490+ON490+OP490+OR490+OT490+OV490+OX490</f>
        <v>0</v>
      </c>
      <c r="OH490" s="29">
        <f>D490-OF490</f>
        <v>0</v>
      </c>
      <c r="OI490" s="29">
        <f>G490-OG490</f>
        <v>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 collapsed="1" x14ac:dyDescent="0.25">
      <c r="A494" s="178" t="s">
        <v>291</v>
      </c>
      <c r="B494" s="168" t="s">
        <v>292</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5" customHeight="1" x14ac:dyDescent="0.25">
      <c r="A495" s="138" t="s">
        <v>293</v>
      </c>
      <c r="B495" s="55" t="s">
        <v>294</v>
      </c>
      <c r="C495" s="139" t="s">
        <v>52</v>
      </c>
      <c r="D495" s="93">
        <v>0</v>
      </c>
      <c r="E495" s="26">
        <f>D495</f>
        <v>0</v>
      </c>
      <c r="F495" s="260"/>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9"/>
      <c r="OF495" s="28">
        <f t="shared" ref="OF495" si="1830">OK495+OM495+OO495+OQ495+OS495+OU495+OW495</f>
        <v>0</v>
      </c>
      <c r="OG495" s="28">
        <f t="shared" ref="OG495" si="1831">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 collapsed="1" x14ac:dyDescent="0.25">
      <c r="A499" s="138" t="s">
        <v>295</v>
      </c>
      <c r="B499" s="55" t="s">
        <v>296</v>
      </c>
      <c r="C499" s="139" t="s">
        <v>52</v>
      </c>
      <c r="D499" s="93">
        <v>1</v>
      </c>
      <c r="E499" s="26">
        <f>D499</f>
        <v>1</v>
      </c>
      <c r="F499" s="147">
        <v>5000</v>
      </c>
      <c r="G499" s="27">
        <f t="shared" ref="G499" si="1856">ROUND(ROUND(D499,3)*$F499,2)</f>
        <v>5000</v>
      </c>
      <c r="H499" s="85">
        <f t="shared" ref="H499" si="1857">ROUND(ROUND(E499,3)*$F499,2)</f>
        <v>5000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9"/>
      <c r="OF499" s="28">
        <f t="shared" ref="OF499" si="1858">OK499+OM499+OO499+OQ499+OS499+OU499+OW499</f>
        <v>0</v>
      </c>
      <c r="OG499" s="28">
        <f t="shared" ref="OG499" si="1859">OL499+ON499+OP499+OR499+OT499+OV499+OX499</f>
        <v>0</v>
      </c>
      <c r="OH499" s="29">
        <f>D499-OF499</f>
        <v>1</v>
      </c>
      <c r="OI499" s="29">
        <f>G499-OG499</f>
        <v>5000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 hidden="1" outlineLevel="1" x14ac:dyDescent="0.25">
      <c r="A500" s="143"/>
      <c r="B500" s="141"/>
      <c r="C500" s="142"/>
      <c r="D500" s="78"/>
      <c r="E500" s="78"/>
      <c r="F500" s="216"/>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16"/>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 hidden="1" outlineLevel="2" x14ac:dyDescent="0.25">
      <c r="A502" s="143"/>
      <c r="B502" s="141"/>
      <c r="C502" s="142"/>
      <c r="D502" s="78"/>
      <c r="E502" s="78"/>
      <c r="F502" s="216"/>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1" customHeight="1" collapsed="1" x14ac:dyDescent="0.25">
      <c r="A503" s="138" t="s">
        <v>297</v>
      </c>
      <c r="B503" s="55" t="s">
        <v>298</v>
      </c>
      <c r="C503" s="139" t="s">
        <v>52</v>
      </c>
      <c r="D503" s="93">
        <v>0</v>
      </c>
      <c r="E503" s="26">
        <f>D503</f>
        <v>0</v>
      </c>
      <c r="F503" s="260"/>
      <c r="G503" s="27">
        <f t="shared" ref="G503" si="1860">ROUND(ROUND(D503,3)*$F503,2)</f>
        <v>0</v>
      </c>
      <c r="H503" s="85">
        <f t="shared" ref="H503" si="1861">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9"/>
      <c r="OF503" s="28">
        <f t="shared" ref="OF503" si="1862">OK503+OM503+OO503+OQ503+OS503+OU503+OW503</f>
        <v>0</v>
      </c>
      <c r="OG503" s="28">
        <f t="shared" ref="OG503" si="1863">OL503+ON503+OP503+OR503+OT503+OV503+OX503</f>
        <v>0</v>
      </c>
      <c r="OH503" s="29">
        <f>D503-OF503</f>
        <v>0</v>
      </c>
      <c r="OI503" s="29">
        <f>G503-OG503</f>
        <v>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 collapsed="1" x14ac:dyDescent="0.25">
      <c r="A507" s="129" t="s">
        <v>299</v>
      </c>
      <c r="B507" s="223" t="s">
        <v>300</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9"/>
      <c r="OF507" s="28">
        <f t="shared" ref="OF507" si="1864">OK507+OM507+OO507+OQ507+OS507+OU507+OW507</f>
        <v>0</v>
      </c>
      <c r="OG507" s="28">
        <f t="shared" ref="OG507" si="1865">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5" collapsed="1" x14ac:dyDescent="0.25">
      <c r="A511" s="226" t="s">
        <v>301</v>
      </c>
      <c r="B511" s="225" t="s">
        <v>302</v>
      </c>
      <c r="C511" s="229" t="s">
        <v>68</v>
      </c>
      <c r="D511" s="93">
        <v>0</v>
      </c>
      <c r="E511" s="26">
        <f t="shared" ref="E511" si="1866">D511</f>
        <v>0</v>
      </c>
      <c r="F511" s="261"/>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9"/>
      <c r="OF511" s="28">
        <f t="shared" ref="OF511" si="1869">OK511+OM511+OO511+OQ511+OS511+OU511+OW511</f>
        <v>0</v>
      </c>
      <c r="OG511" s="28">
        <f t="shared" ref="OG511" si="1870">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 hidden="1" outlineLevel="1" x14ac:dyDescent="0.25">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 hidden="1" outlineLevel="2" x14ac:dyDescent="0.25">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5" collapsed="1" x14ac:dyDescent="0.25">
      <c r="A515" s="226" t="s">
        <v>303</v>
      </c>
      <c r="B515" s="225" t="s">
        <v>300</v>
      </c>
      <c r="C515" s="229" t="s">
        <v>52</v>
      </c>
      <c r="D515" s="93">
        <v>0</v>
      </c>
      <c r="E515" s="26">
        <f t="shared" ref="E515" si="1889">D515</f>
        <v>0</v>
      </c>
      <c r="F515" s="261"/>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9"/>
      <c r="OF515" s="28">
        <f t="shared" ref="OF515" si="1892">OK515+OM515+OO515+OQ515+OS515+OU515+OW515</f>
        <v>0</v>
      </c>
      <c r="OG515" s="28">
        <f t="shared" ref="OG515" si="1893">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 collapsed="1" thickBot="1" x14ac:dyDescent="0.3">
      <c r="A519" s="226" t="s">
        <v>304</v>
      </c>
      <c r="B519" s="225" t="s">
        <v>300</v>
      </c>
      <c r="C519" s="229" t="s">
        <v>52</v>
      </c>
      <c r="D519" s="93">
        <v>0</v>
      </c>
      <c r="E519" s="26">
        <f t="shared" ref="E519" si="1900">D519</f>
        <v>0</v>
      </c>
      <c r="F519" s="261"/>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9"/>
      <c r="OF519" s="28">
        <f t="shared" ref="OF519" si="1913">OK519+OM519+OO519+OQ519+OS519+OU519+OW519</f>
        <v>0</v>
      </c>
      <c r="OG519" s="28">
        <f t="shared" ref="OG519" si="1914">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9</v>
      </c>
      <c r="E523" s="239">
        <f>COUNT(F21:F519)</f>
        <v>9</v>
      </c>
      <c r="F523" s="116" t="s">
        <v>305</v>
      </c>
      <c r="G523" s="117">
        <f>ROUND(SUM(G22:G519),2)</f>
        <v>20170</v>
      </c>
      <c r="H523" s="118">
        <f>ROUND(SUM(H22:H519),2)</f>
        <v>20339</v>
      </c>
      <c r="I523" s="114"/>
      <c r="J523" s="115"/>
      <c r="K523" s="43"/>
      <c r="L523" s="131">
        <f>ROUND(SUM(L22:L510),2)</f>
        <v>0</v>
      </c>
      <c r="M523" s="132" t="s">
        <v>306</v>
      </c>
      <c r="N523" s="131">
        <f>ROUND(SUM(N22:N510),2)</f>
        <v>0</v>
      </c>
      <c r="O523" s="132" t="s">
        <v>306</v>
      </c>
      <c r="P523" s="131">
        <f>ROUND(SUM(P22:P510),2)</f>
        <v>0</v>
      </c>
      <c r="Q523" s="132" t="s">
        <v>306</v>
      </c>
      <c r="R523" s="131">
        <f>ROUND(SUM(R22:R510),2)</f>
        <v>0</v>
      </c>
      <c r="S523" s="132" t="s">
        <v>306</v>
      </c>
      <c r="T523" s="131">
        <f>ROUND(SUM(T22:T510),2)</f>
        <v>0</v>
      </c>
      <c r="U523" s="132" t="s">
        <v>306</v>
      </c>
      <c r="V523" s="131">
        <f>ROUND(SUM(V22:V510),2)</f>
        <v>0</v>
      </c>
      <c r="W523" s="132" t="s">
        <v>306</v>
      </c>
      <c r="X523" s="115"/>
      <c r="Y523" s="43" t="s">
        <v>307</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307</v>
      </c>
      <c r="OG523" s="185">
        <f>ROUND(SUM(OG22:OG510),2)</f>
        <v>0</v>
      </c>
      <c r="OH523" s="135"/>
      <c r="OI523" s="131">
        <f>ROUND(SUM(OI22:OI510),2)</f>
        <v>20170</v>
      </c>
      <c r="OJ523" s="132" t="s">
        <v>306</v>
      </c>
      <c r="OK523" s="132"/>
      <c r="OL523" s="131">
        <f>ROUND(SUM(OL22:OL510),2)</f>
        <v>0</v>
      </c>
      <c r="OM523" s="132" t="s">
        <v>306</v>
      </c>
      <c r="ON523" s="131">
        <f>ROUND(SUM(ON22:ON510),2)</f>
        <v>0</v>
      </c>
      <c r="OO523" s="132" t="s">
        <v>306</v>
      </c>
      <c r="OP523" s="131">
        <f>ROUND(SUM(OP22:OP510),2)</f>
        <v>0</v>
      </c>
      <c r="OQ523" s="132" t="s">
        <v>306</v>
      </c>
      <c r="OR523" s="131">
        <f>ROUND(SUM(OR22:OR510),2)</f>
        <v>0</v>
      </c>
      <c r="OS523" s="132" t="s">
        <v>306</v>
      </c>
      <c r="OT523" s="131">
        <f>ROUND(SUM(OT22:OT510),2)</f>
        <v>0</v>
      </c>
      <c r="OU523" s="132" t="s">
        <v>306</v>
      </c>
      <c r="OV523" s="131">
        <f>ROUND(SUM(OV22:OV510),2)</f>
        <v>0</v>
      </c>
      <c r="OW523" s="132" t="s">
        <v>306</v>
      </c>
      <c r="OX523" s="131">
        <f>ROUND(SUM(OX22:OX510),2)</f>
        <v>0</v>
      </c>
      <c r="OY523" s="132"/>
    </row>
    <row r="524" spans="1:415" ht="27.75" customHeight="1" x14ac:dyDescent="0.25">
      <c r="A524" s="37"/>
      <c r="B524" s="31"/>
      <c r="C524" s="32"/>
      <c r="D524" s="32"/>
      <c r="E524" s="32"/>
      <c r="F524" s="34" t="s">
        <v>308</v>
      </c>
      <c r="G524" s="35">
        <f>ROUND(G523*0.21,2)</f>
        <v>4235.7</v>
      </c>
      <c r="H524" s="119">
        <f>ROUND(H523*0.21,2)</f>
        <v>4271.1899999999996</v>
      </c>
      <c r="I524" s="114"/>
      <c r="J524" s="115"/>
      <c r="K524" s="43"/>
      <c r="L524" s="131">
        <f>ROUND(L523*0.21,2)</f>
        <v>0</v>
      </c>
      <c r="M524" s="132" t="s">
        <v>308</v>
      </c>
      <c r="N524" s="131">
        <f>ROUND(N523*0.21,2)</f>
        <v>0</v>
      </c>
      <c r="O524" s="132" t="s">
        <v>308</v>
      </c>
      <c r="P524" s="131">
        <f>ROUND(P523*0.21,2)</f>
        <v>0</v>
      </c>
      <c r="Q524" s="132" t="s">
        <v>308</v>
      </c>
      <c r="R524" s="131">
        <f>ROUND(R523*0.21,2)</f>
        <v>0</v>
      </c>
      <c r="S524" s="132" t="s">
        <v>308</v>
      </c>
      <c r="T524" s="131">
        <f>ROUND(T523*0.21,2)</f>
        <v>0</v>
      </c>
      <c r="U524" s="132" t="s">
        <v>308</v>
      </c>
      <c r="V524" s="131">
        <f>ROUND(V523*0.21,2)</f>
        <v>0</v>
      </c>
      <c r="W524" s="132" t="s">
        <v>308</v>
      </c>
      <c r="X524" s="115"/>
      <c r="Y524" s="43" t="s">
        <v>309</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309</v>
      </c>
      <c r="OG524" s="133">
        <f>ROUND(OG523*0.21,2)</f>
        <v>0</v>
      </c>
      <c r="OH524" s="135"/>
      <c r="OI524" s="131">
        <f>ROUND(OI523*0.21,2)</f>
        <v>4235.7</v>
      </c>
      <c r="OJ524" s="132" t="s">
        <v>308</v>
      </c>
      <c r="OK524" s="132"/>
      <c r="OL524" s="131">
        <f>ROUND(OL523*0.21,2)</f>
        <v>0</v>
      </c>
      <c r="OM524" s="132" t="s">
        <v>308</v>
      </c>
      <c r="ON524" s="131">
        <f>ROUND(ON523*0.21,2)</f>
        <v>0</v>
      </c>
      <c r="OO524" s="132" t="s">
        <v>308</v>
      </c>
      <c r="OP524" s="131">
        <f>ROUND(OP523*0.21,2)</f>
        <v>0</v>
      </c>
      <c r="OQ524" s="132" t="s">
        <v>308</v>
      </c>
      <c r="OR524" s="131">
        <f>ROUND(OR523*0.21,2)</f>
        <v>0</v>
      </c>
      <c r="OS524" s="132" t="s">
        <v>308</v>
      </c>
      <c r="OT524" s="131">
        <f>ROUND(OT523*0.21,2)</f>
        <v>0</v>
      </c>
      <c r="OU524" s="132" t="s">
        <v>308</v>
      </c>
      <c r="OV524" s="131">
        <f>ROUND(OV523*0.21,2)</f>
        <v>0</v>
      </c>
      <c r="OW524" s="132" t="s">
        <v>308</v>
      </c>
      <c r="OX524" s="131">
        <f>ROUND(OX523*0.21,2)</f>
        <v>0</v>
      </c>
      <c r="OY524" s="132"/>
    </row>
    <row r="525" spans="1:415" ht="27.75" customHeight="1" thickBot="1" x14ac:dyDescent="0.3">
      <c r="A525" s="37"/>
      <c r="B525" s="31"/>
      <c r="C525" s="32"/>
      <c r="D525" s="32"/>
      <c r="E525" s="32"/>
      <c r="F525" s="38" t="s">
        <v>310</v>
      </c>
      <c r="G525" s="39">
        <f>SUM(G523:G524)</f>
        <v>24405.7</v>
      </c>
      <c r="H525" s="120">
        <f>SUM(H523:H524)</f>
        <v>24610.19</v>
      </c>
      <c r="I525" s="114"/>
      <c r="J525" s="115"/>
      <c r="K525" s="43"/>
      <c r="L525" s="131">
        <f>SUM(L523:L524)</f>
        <v>0</v>
      </c>
      <c r="M525" s="132" t="s">
        <v>311</v>
      </c>
      <c r="N525" s="131">
        <f>SUM(N523:N524)</f>
        <v>0</v>
      </c>
      <c r="O525" s="132" t="s">
        <v>311</v>
      </c>
      <c r="P525" s="131">
        <f>SUM(P523:P524)</f>
        <v>0</v>
      </c>
      <c r="Q525" s="132" t="s">
        <v>311</v>
      </c>
      <c r="R525" s="131">
        <f>SUM(R523:R524)</f>
        <v>0</v>
      </c>
      <c r="S525" s="132" t="s">
        <v>311</v>
      </c>
      <c r="T525" s="131">
        <f>SUM(T523:T524)</f>
        <v>0</v>
      </c>
      <c r="U525" s="132" t="s">
        <v>311</v>
      </c>
      <c r="V525" s="131">
        <f>SUM(V523:V524)</f>
        <v>0</v>
      </c>
      <c r="W525" s="132" t="s">
        <v>311</v>
      </c>
      <c r="X525" s="115"/>
      <c r="Y525" s="43" t="s">
        <v>312</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312</v>
      </c>
      <c r="OG525" s="134">
        <f>SUM(OG523:OG524)</f>
        <v>0</v>
      </c>
      <c r="OH525" s="135"/>
      <c r="OI525" s="131">
        <f>SUM(OI523:OI524)</f>
        <v>24405.7</v>
      </c>
      <c r="OJ525" s="132" t="s">
        <v>311</v>
      </c>
      <c r="OK525" s="132"/>
      <c r="OL525" s="131">
        <f>SUM(OL523:OL524)</f>
        <v>0</v>
      </c>
      <c r="OM525" s="132" t="s">
        <v>311</v>
      </c>
      <c r="ON525" s="131">
        <f>SUM(ON523:ON524)</f>
        <v>0</v>
      </c>
      <c r="OO525" s="132" t="s">
        <v>311</v>
      </c>
      <c r="OP525" s="131">
        <f>SUM(OP523:OP524)</f>
        <v>0</v>
      </c>
      <c r="OQ525" s="132" t="s">
        <v>311</v>
      </c>
      <c r="OR525" s="131">
        <f>SUM(OR523:OR524)</f>
        <v>0</v>
      </c>
      <c r="OS525" s="132" t="s">
        <v>311</v>
      </c>
      <c r="OT525" s="131">
        <f>SUM(OT523:OT524)</f>
        <v>0</v>
      </c>
      <c r="OU525" s="132" t="s">
        <v>311</v>
      </c>
      <c r="OV525" s="131">
        <f>SUM(OV523:OV524)</f>
        <v>0</v>
      </c>
      <c r="OW525" s="132" t="s">
        <v>311</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313</v>
      </c>
      <c r="C527" s="49"/>
      <c r="D527" s="49"/>
      <c r="E527" s="49"/>
      <c r="F527" s="33"/>
      <c r="G527" s="50"/>
      <c r="H527" s="18"/>
      <c r="I527" s="148"/>
      <c r="J527" s="148"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315</v>
      </c>
    </row>
    <row r="528" spans="1:415" ht="34.5" customHeight="1" x14ac:dyDescent="0.25">
      <c r="A528" s="321" t="s">
        <v>316</v>
      </c>
      <c r="B528" s="321"/>
      <c r="C528" s="321"/>
      <c r="D528" s="321"/>
      <c r="E528" s="321"/>
      <c r="F528" s="321"/>
      <c r="G528" s="321"/>
      <c r="H528" s="321"/>
      <c r="I528" s="106"/>
      <c r="J528" s="289" t="s">
        <v>316</v>
      </c>
      <c r="K528" s="289"/>
      <c r="L528" s="289"/>
      <c r="M528" s="289"/>
      <c r="N528" s="289"/>
      <c r="O528" s="289"/>
      <c r="P528" s="289"/>
      <c r="Q528" s="289"/>
      <c r="R528" s="289"/>
      <c r="S528" s="289"/>
      <c r="T528" s="289"/>
      <c r="U528" s="289"/>
      <c r="V528" s="289"/>
      <c r="W528" s="289"/>
      <c r="X528" s="289"/>
      <c r="Y528" s="289"/>
      <c r="Z528" s="289"/>
      <c r="AA528" s="289"/>
      <c r="AB528" s="289"/>
      <c r="AC528" s="28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9" t="s">
        <v>316</v>
      </c>
      <c r="OG528" s="289"/>
      <c r="OH528" s="289"/>
      <c r="OI528" s="289"/>
      <c r="OJ528" s="289"/>
      <c r="OK528" s="289"/>
      <c r="OL528" s="289"/>
      <c r="OM528" s="289"/>
      <c r="ON528" s="289"/>
      <c r="OO528" s="289"/>
      <c r="OP528" s="289"/>
      <c r="OQ528" s="289"/>
      <c r="OR528" s="289"/>
      <c r="OS528" s="289"/>
      <c r="OT528" s="289"/>
      <c r="OU528" s="289"/>
      <c r="OV528" s="289"/>
      <c r="OW528" s="289"/>
      <c r="OX528" s="289"/>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8" t="s">
        <v>317</v>
      </c>
      <c r="C530" s="288"/>
      <c r="D530" s="288"/>
      <c r="E530" s="288"/>
      <c r="F530" s="288"/>
      <c r="G530" s="288"/>
      <c r="H530" s="288"/>
      <c r="I530" s="106"/>
      <c r="J530" s="150"/>
      <c r="K530" s="288" t="s">
        <v>318</v>
      </c>
      <c r="L530" s="288"/>
      <c r="M530" s="288"/>
      <c r="N530" s="288"/>
      <c r="O530" s="288"/>
      <c r="P530" s="288"/>
      <c r="Q530" s="288"/>
      <c r="R530" s="288"/>
      <c r="S530" s="288"/>
      <c r="T530" s="288"/>
      <c r="U530" s="288"/>
      <c r="V530" s="288"/>
      <c r="W530" s="288"/>
      <c r="X530" s="288"/>
      <c r="Y530" s="288"/>
      <c r="Z530" s="288"/>
      <c r="AA530" s="288"/>
      <c r="AB530" s="288"/>
      <c r="AC530" s="28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8"/>
      <c r="OG530" s="288" t="s">
        <v>319</v>
      </c>
      <c r="OH530" s="288"/>
      <c r="OI530" s="288"/>
      <c r="OJ530" s="288"/>
      <c r="OK530" s="288"/>
      <c r="OL530" s="288"/>
      <c r="OM530" s="288"/>
      <c r="ON530" s="288"/>
      <c r="OO530" s="288"/>
      <c r="OP530" s="288"/>
      <c r="OQ530" s="288"/>
      <c r="OR530" s="288"/>
      <c r="OS530" s="288"/>
      <c r="OT530" s="288"/>
      <c r="OU530" s="288"/>
      <c r="OV530" s="288"/>
      <c r="OW530" s="288"/>
      <c r="OX530" s="288"/>
    </row>
    <row r="531" spans="1:414" s="194" customFormat="1" ht="11.25" customHeight="1" x14ac:dyDescent="0.25">
      <c r="A531" s="37"/>
      <c r="B531" s="191"/>
      <c r="C531" s="191"/>
      <c r="D531" s="191"/>
      <c r="E531" s="191"/>
      <c r="F531" s="191"/>
      <c r="G531" s="191"/>
      <c r="H531" s="191"/>
      <c r="I531" s="192"/>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33"/>
      <c r="OF531" s="37"/>
      <c r="OG531" s="191"/>
      <c r="OH531" s="191"/>
      <c r="OI531" s="191"/>
      <c r="OJ531" s="191"/>
      <c r="OK531" s="191"/>
      <c r="OL531" s="191"/>
      <c r="OM531" s="191"/>
      <c r="ON531" s="193"/>
      <c r="OO531" s="193"/>
      <c r="OP531" s="193"/>
      <c r="OQ531" s="193"/>
      <c r="OR531" s="193"/>
      <c r="OS531" s="193"/>
      <c r="OT531" s="193"/>
      <c r="OU531" s="193"/>
      <c r="OV531" s="193"/>
      <c r="OW531" s="193"/>
      <c r="OX531" s="193"/>
    </row>
    <row r="532" spans="1:414" ht="27.75" customHeight="1" x14ac:dyDescent="0.25">
      <c r="A532" s="149"/>
      <c r="B532" s="288" t="s">
        <v>320</v>
      </c>
      <c r="C532" s="288"/>
      <c r="D532" s="288"/>
      <c r="E532" s="288"/>
      <c r="F532" s="288"/>
      <c r="G532" s="288"/>
      <c r="H532" s="288"/>
      <c r="I532" s="106"/>
      <c r="J532" s="189"/>
      <c r="K532" s="288" t="s">
        <v>321</v>
      </c>
      <c r="L532" s="288"/>
      <c r="M532" s="288"/>
      <c r="N532" s="288"/>
      <c r="O532" s="288"/>
      <c r="P532" s="288"/>
      <c r="Q532" s="288"/>
      <c r="R532" s="288"/>
      <c r="S532" s="288"/>
      <c r="T532" s="288"/>
      <c r="U532" s="288"/>
      <c r="V532" s="288"/>
      <c r="W532" s="288"/>
      <c r="X532" s="288"/>
      <c r="Y532" s="288"/>
      <c r="Z532" s="288"/>
      <c r="AA532" s="288"/>
      <c r="AB532" s="288"/>
      <c r="AC532" s="28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9"/>
      <c r="OG532" s="288" t="s">
        <v>321</v>
      </c>
      <c r="OH532" s="288"/>
      <c r="OI532" s="288"/>
      <c r="OJ532" s="288"/>
      <c r="OK532" s="288"/>
      <c r="OL532" s="288"/>
      <c r="OM532" s="288"/>
      <c r="ON532" s="288"/>
      <c r="OO532" s="288"/>
      <c r="OP532" s="288"/>
      <c r="OQ532" s="288"/>
      <c r="OR532" s="288"/>
      <c r="OS532" s="288"/>
      <c r="OT532" s="288"/>
      <c r="OU532" s="288"/>
      <c r="OV532" s="288"/>
      <c r="OW532" s="288"/>
      <c r="OX532" s="288"/>
    </row>
    <row r="533" spans="1:414" s="194" customFormat="1" ht="10.5" customHeight="1" x14ac:dyDescent="0.25">
      <c r="A533" s="37"/>
      <c r="B533" s="191"/>
      <c r="C533" s="191"/>
      <c r="D533" s="191"/>
      <c r="E533" s="191"/>
      <c r="F533" s="191"/>
      <c r="G533" s="191"/>
      <c r="H533" s="191"/>
      <c r="I533" s="192"/>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193"/>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33"/>
      <c r="OF533" s="37"/>
      <c r="OG533" s="191"/>
      <c r="OH533" s="191"/>
      <c r="OI533" s="191"/>
      <c r="OJ533" s="191"/>
      <c r="OK533" s="191"/>
      <c r="OL533" s="191"/>
      <c r="OM533" s="191"/>
      <c r="ON533" s="193"/>
      <c r="OO533" s="193"/>
      <c r="OP533" s="193"/>
      <c r="OQ533" s="193"/>
      <c r="OR533" s="193"/>
      <c r="OS533" s="193"/>
      <c r="OT533" s="193"/>
      <c r="OU533" s="193"/>
      <c r="OV533" s="193"/>
      <c r="OW533" s="193"/>
      <c r="OX533" s="193"/>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ht="239.5" customHeight="1" x14ac:dyDescent="0.25">
      <c r="A535" s="240" t="s">
        <v>322</v>
      </c>
      <c r="B535" s="322" t="s">
        <v>323</v>
      </c>
      <c r="C535" s="322"/>
      <c r="D535" s="322"/>
      <c r="E535" s="322"/>
      <c r="F535" s="322"/>
      <c r="G535" s="322"/>
      <c r="H535" s="322"/>
      <c r="I535" s="106"/>
      <c r="J535" s="190"/>
      <c r="K535" s="288" t="s">
        <v>324</v>
      </c>
      <c r="L535" s="288"/>
      <c r="M535" s="288"/>
      <c r="N535" s="288"/>
      <c r="O535" s="288"/>
      <c r="P535" s="288"/>
      <c r="Q535" s="288"/>
      <c r="R535" s="288"/>
      <c r="S535" s="288"/>
      <c r="T535" s="288"/>
      <c r="U535" s="288"/>
      <c r="V535" s="288"/>
      <c r="W535" s="288"/>
      <c r="X535" s="288"/>
      <c r="Y535" s="288"/>
      <c r="Z535" s="288"/>
      <c r="AA535" s="288"/>
      <c r="AB535" s="288"/>
      <c r="AC535" s="28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88" t="s">
        <v>325</v>
      </c>
      <c r="OH535" s="288"/>
      <c r="OI535" s="288"/>
      <c r="OJ535" s="288"/>
      <c r="OK535" s="288"/>
      <c r="OL535" s="288"/>
      <c r="OM535" s="288"/>
      <c r="ON535" s="288"/>
      <c r="OO535" s="288"/>
      <c r="OP535" s="288"/>
      <c r="OQ535" s="288"/>
      <c r="OR535" s="288"/>
      <c r="OS535" s="288"/>
      <c r="OT535" s="288"/>
      <c r="OU535" s="288"/>
      <c r="OV535" s="288"/>
      <c r="OW535" s="288"/>
      <c r="OX535" s="288"/>
    </row>
    <row r="536" spans="1:414" ht="27.75" customHeight="1" x14ac:dyDescent="0.25">
      <c r="A536" s="37"/>
      <c r="B536" s="148" t="s">
        <v>326</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73" t="s">
        <v>327</v>
      </c>
      <c r="B537" s="319" t="s">
        <v>328</v>
      </c>
      <c r="C537" s="319"/>
      <c r="D537" s="319"/>
      <c r="E537" s="319"/>
      <c r="F537" s="319"/>
      <c r="G537" s="319"/>
      <c r="H537" s="319"/>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73" t="s">
        <v>329</v>
      </c>
      <c r="B538" s="319" t="s">
        <v>330</v>
      </c>
      <c r="C538" s="319"/>
      <c r="D538" s="319"/>
      <c r="E538" s="319"/>
      <c r="F538" s="319"/>
      <c r="G538" s="319"/>
      <c r="H538" s="319"/>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73" t="s">
        <v>331</v>
      </c>
      <c r="B539" s="319" t="s">
        <v>332</v>
      </c>
      <c r="C539" s="319"/>
      <c r="D539" s="319"/>
      <c r="E539" s="319"/>
      <c r="F539" s="319"/>
      <c r="G539" s="319"/>
      <c r="H539" s="319"/>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73" t="s">
        <v>333</v>
      </c>
      <c r="B540" s="319" t="s">
        <v>334</v>
      </c>
      <c r="C540" s="319"/>
      <c r="D540" s="319"/>
      <c r="E540" s="319"/>
      <c r="F540" s="319"/>
      <c r="G540" s="319"/>
      <c r="H540" s="319"/>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5" t="s">
        <v>335</v>
      </c>
      <c r="B541" s="319" t="s">
        <v>336</v>
      </c>
      <c r="C541" s="319"/>
      <c r="D541" s="319"/>
      <c r="E541" s="319"/>
      <c r="F541" s="319"/>
      <c r="G541" s="319"/>
      <c r="H541" s="319"/>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337</v>
      </c>
      <c r="B542" s="319" t="s">
        <v>338</v>
      </c>
      <c r="C542" s="319"/>
      <c r="D542" s="319"/>
      <c r="E542" s="319"/>
      <c r="F542" s="319"/>
      <c r="G542" s="319"/>
      <c r="H542" s="319"/>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5" t="s">
        <v>339</v>
      </c>
      <c r="B543" s="319" t="s">
        <v>340</v>
      </c>
      <c r="C543" s="319"/>
      <c r="D543" s="319"/>
      <c r="E543" s="319"/>
      <c r="F543" s="319"/>
      <c r="G543" s="319"/>
      <c r="H543" s="319"/>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5" t="s">
        <v>341</v>
      </c>
      <c r="B544" s="320" t="s">
        <v>342</v>
      </c>
      <c r="C544" s="320"/>
      <c r="D544" s="320"/>
      <c r="E544" s="320"/>
      <c r="F544" s="320"/>
      <c r="G544" s="320"/>
      <c r="H544" s="320"/>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5" t="s">
        <v>343</v>
      </c>
      <c r="B545" s="320" t="s">
        <v>344</v>
      </c>
      <c r="C545" s="320"/>
      <c r="D545" s="320"/>
      <c r="E545" s="320"/>
      <c r="F545" s="320"/>
      <c r="G545" s="320"/>
      <c r="H545" s="320"/>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N5PuKi0Dua1mctZEi4wducfOcsoucodazSjOxHopknfucCc92CzFKLRAZM++paQ0rvGrL1+qiWbtm+xCnj3apA==" saltValue="f8QmKxFhpo+vlf4wYsVMcg=="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A13" zoomScale="70" zoomScaleNormal="70" workbookViewId="0">
      <selection activeCell="E5" sqref="E5"/>
    </sheetView>
  </sheetViews>
  <sheetFormatPr defaultColWidth="8.7265625" defaultRowHeight="12.5" x14ac:dyDescent="0.25"/>
  <cols>
    <col min="1" max="1" width="6.81640625" style="254" customWidth="1"/>
    <col min="2" max="2" width="30.81640625" style="255" bestFit="1" customWidth="1"/>
    <col min="3" max="4" width="30.81640625" style="255" customWidth="1"/>
    <col min="5" max="5" width="30.81640625" style="254" customWidth="1"/>
    <col min="6" max="6" width="23" style="254" customWidth="1"/>
    <col min="7" max="7" width="25.81640625" style="254" customWidth="1"/>
    <col min="8" max="8" width="53.81640625" style="254" customWidth="1"/>
    <col min="9" max="16384" width="8.7265625" style="254"/>
  </cols>
  <sheetData>
    <row r="1" spans="1:7" ht="13" thickBot="1" x14ac:dyDescent="0.3"/>
    <row r="2" spans="1:7" ht="38.15" customHeight="1" thickBot="1" x14ac:dyDescent="0.3">
      <c r="A2" s="241" t="s">
        <v>33</v>
      </c>
      <c r="B2" s="242" t="s">
        <v>345</v>
      </c>
      <c r="C2" s="243" t="s">
        <v>346</v>
      </c>
      <c r="D2" s="243" t="s">
        <v>347</v>
      </c>
      <c r="E2" s="244" t="s">
        <v>348</v>
      </c>
      <c r="F2" s="244" t="s">
        <v>349</v>
      </c>
      <c r="G2" s="256" t="s">
        <v>350</v>
      </c>
    </row>
    <row r="3" spans="1:7" ht="46" x14ac:dyDescent="0.25">
      <c r="A3" s="245">
        <v>1</v>
      </c>
      <c r="B3" s="251" t="s">
        <v>351</v>
      </c>
      <c r="C3" s="247" t="s">
        <v>352</v>
      </c>
      <c r="D3" s="247" t="s">
        <v>353</v>
      </c>
      <c r="E3" s="257"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368</v>
      </c>
    </row>
    <row r="6" spans="1:7" ht="57.5" x14ac:dyDescent="0.25">
      <c r="A6" s="250">
        <v>4</v>
      </c>
      <c r="B6" s="251" t="s">
        <v>369</v>
      </c>
      <c r="C6" s="246" t="s">
        <v>370</v>
      </c>
      <c r="D6" s="247" t="s">
        <v>371</v>
      </c>
      <c r="E6" s="246" t="s">
        <v>372</v>
      </c>
      <c r="F6" s="248" t="s">
        <v>373</v>
      </c>
      <c r="G6" s="249" t="s">
        <v>374</v>
      </c>
    </row>
    <row r="7" spans="1:7" ht="57.5" x14ac:dyDescent="0.25">
      <c r="A7" s="250">
        <v>5</v>
      </c>
      <c r="B7" s="251" t="s">
        <v>375</v>
      </c>
      <c r="C7" s="246" t="s">
        <v>376</v>
      </c>
      <c r="D7" s="246" t="s">
        <v>377</v>
      </c>
      <c r="E7" s="251" t="s">
        <v>378</v>
      </c>
      <c r="F7" s="248" t="s">
        <v>379</v>
      </c>
      <c r="G7" s="249" t="s">
        <v>380</v>
      </c>
    </row>
    <row r="8" spans="1:7" ht="57.5" x14ac:dyDescent="0.25">
      <c r="A8" s="250">
        <v>6</v>
      </c>
      <c r="B8" s="251" t="s">
        <v>381</v>
      </c>
      <c r="C8" s="258" t="s">
        <v>382</v>
      </c>
      <c r="D8" s="251" t="s">
        <v>383</v>
      </c>
      <c r="E8" s="246" t="s">
        <v>384</v>
      </c>
      <c r="F8" s="248" t="s">
        <v>385</v>
      </c>
      <c r="G8" s="249" t="s">
        <v>386</v>
      </c>
    </row>
    <row r="9" spans="1:7" ht="57.5" x14ac:dyDescent="0.25">
      <c r="A9" s="250">
        <v>7</v>
      </c>
      <c r="B9" s="251" t="s">
        <v>387</v>
      </c>
      <c r="C9" s="253"/>
      <c r="D9" s="251" t="s">
        <v>388</v>
      </c>
      <c r="E9" s="248" t="s">
        <v>389</v>
      </c>
      <c r="F9" s="251" t="s">
        <v>390</v>
      </c>
      <c r="G9" s="249" t="s">
        <v>391</v>
      </c>
    </row>
    <row r="10" spans="1:7" ht="57.5" x14ac:dyDescent="0.25">
      <c r="A10" s="250">
        <v>8</v>
      </c>
      <c r="B10" s="251" t="s">
        <v>392</v>
      </c>
      <c r="C10" s="253"/>
      <c r="D10" s="251" t="s">
        <v>393</v>
      </c>
      <c r="E10" s="251" t="s">
        <v>394</v>
      </c>
      <c r="F10" s="251" t="s">
        <v>395</v>
      </c>
      <c r="G10" s="249" t="s">
        <v>396</v>
      </c>
    </row>
    <row r="11" spans="1:7" ht="57.5" x14ac:dyDescent="0.25">
      <c r="A11" s="250">
        <v>9</v>
      </c>
      <c r="B11" s="251" t="s">
        <v>397</v>
      </c>
      <c r="C11" s="253"/>
      <c r="D11" s="251" t="s">
        <v>398</v>
      </c>
      <c r="E11" s="251" t="s">
        <v>399</v>
      </c>
      <c r="G11" s="249" t="s">
        <v>400</v>
      </c>
    </row>
    <row r="12" spans="1:7" ht="46" x14ac:dyDescent="0.25">
      <c r="A12" s="250">
        <v>10</v>
      </c>
      <c r="B12" s="251" t="s">
        <v>401</v>
      </c>
      <c r="C12" s="253"/>
      <c r="D12" s="251" t="s">
        <v>402</v>
      </c>
      <c r="E12" s="251" t="s">
        <v>403</v>
      </c>
      <c r="G12" s="252"/>
    </row>
    <row r="13" spans="1:7" ht="34.5" x14ac:dyDescent="0.25">
      <c r="A13" s="250">
        <v>11</v>
      </c>
      <c r="B13" s="251" t="s">
        <v>404</v>
      </c>
      <c r="C13" s="253"/>
      <c r="D13" s="251" t="s">
        <v>405</v>
      </c>
    </row>
    <row r="14" spans="1:7" ht="34.5" x14ac:dyDescent="0.25">
      <c r="A14" s="250">
        <v>12</v>
      </c>
      <c r="B14" s="251" t="s">
        <v>406</v>
      </c>
      <c r="C14" s="253"/>
      <c r="D14" s="253"/>
    </row>
    <row r="15" spans="1:7" ht="34.5" x14ac:dyDescent="0.25">
      <c r="A15" s="250">
        <v>13</v>
      </c>
      <c r="B15" s="251" t="s">
        <v>407</v>
      </c>
      <c r="C15" s="253"/>
      <c r="D15" s="253"/>
    </row>
    <row r="16" spans="1:7" ht="34.5" x14ac:dyDescent="0.25">
      <c r="A16" s="250">
        <v>14</v>
      </c>
      <c r="B16" s="246" t="s">
        <v>408</v>
      </c>
      <c r="C16" s="253"/>
      <c r="D16" s="253"/>
      <c r="E16" s="257"/>
    </row>
    <row r="17" spans="1:5" ht="34.5" x14ac:dyDescent="0.25">
      <c r="A17" s="250">
        <v>15</v>
      </c>
      <c r="B17" s="251" t="s">
        <v>409</v>
      </c>
      <c r="C17" s="253"/>
      <c r="D17" s="253"/>
    </row>
    <row r="18" spans="1:5" ht="34.5" x14ac:dyDescent="0.25">
      <c r="A18" s="250">
        <v>16</v>
      </c>
      <c r="B18" s="251" t="s">
        <v>410</v>
      </c>
      <c r="C18" s="253"/>
      <c r="D18" s="253"/>
    </row>
    <row r="19" spans="1:5" ht="34.5" x14ac:dyDescent="0.25">
      <c r="A19" s="250">
        <v>17</v>
      </c>
      <c r="B19" s="251" t="s">
        <v>411</v>
      </c>
      <c r="C19" s="253"/>
      <c r="D19" s="253"/>
    </row>
    <row r="20" spans="1:5" ht="34.5" x14ac:dyDescent="0.25">
      <c r="A20" s="250">
        <v>18</v>
      </c>
      <c r="B20" s="251" t="s">
        <v>412</v>
      </c>
      <c r="C20" s="253"/>
      <c r="D20" s="253"/>
    </row>
    <row r="21" spans="1:5" ht="34.5" x14ac:dyDescent="0.25">
      <c r="A21" s="250">
        <v>19</v>
      </c>
      <c r="B21" s="251" t="s">
        <v>413</v>
      </c>
      <c r="C21" s="253"/>
      <c r="D21" s="253"/>
    </row>
    <row r="22" spans="1:5" ht="34.5" x14ac:dyDescent="0.25">
      <c r="A22" s="250">
        <v>20</v>
      </c>
      <c r="B22" s="251" t="s">
        <v>414</v>
      </c>
      <c r="C22" s="253"/>
      <c r="D22" s="253"/>
      <c r="E22" s="251"/>
    </row>
    <row r="23" spans="1:5" ht="34.5" x14ac:dyDescent="0.25">
      <c r="A23" s="250">
        <v>21</v>
      </c>
      <c r="B23" s="251" t="s">
        <v>415</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9d2387c0-5fc7-4abb-89fe-1836f1ce081e"/>
    <ds:schemaRef ds:uri="http://purl.org/dc/dcmitype/"/>
    <ds:schemaRef ds:uri="http://purl.org/dc/terms/"/>
    <ds:schemaRef ds:uri="38bb8c36-7c03-48a3-969f-967acf56083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2022-06-06T11:49:08Z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2022-06-06T11:49:01Z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a80b0ea3-08d0-43d5-a5c2-db4284ceaa4c</vt:lpwstr>
  </property>
  <property fmtid="{D5CDD505-2E9C-101B-9397-08002B2CF9AE}" pid="9" name="MSIP_Label_f302255e-cf28-4843-9031-c06177cecbc2_ContentBits">
    <vt:lpwstr>3</vt:lpwstr>
  </property>
</Properties>
</file>