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Klientai\2022 Klientai\LAKD\Tilto per Dūkštą VRRK Nr.5259 Sudervė–Paąžuoliai–Maišiagala 11.495km rekonstravimas\2_Pasiūlymas\"/>
    </mc:Choice>
  </mc:AlternateContent>
  <bookViews>
    <workbookView xWindow="-108" yWindow="-108" windowWidth="23256" windowHeight="12456" activeTab="2"/>
  </bookViews>
  <sheets>
    <sheet name="DKŽ_1 Konstrukcijų d" sheetId="1" r:id="rId1"/>
    <sheet name="DKŽ_2 Elektroninių ryšių d" sheetId="5" r:id="rId2"/>
    <sheet name="santrauka" sheetId="2" r:id="rId3"/>
  </sheets>
  <definedNames>
    <definedName name="_xlnm.Print_Area" localSheetId="2">santrauka!$A$1:$C$16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1" l="1"/>
  <c r="G12" i="1"/>
  <c r="G10" i="1"/>
  <c r="G99" i="1"/>
  <c r="G28" i="5"/>
  <c r="G20" i="5"/>
  <c r="G21" i="5"/>
  <c r="G22" i="5"/>
  <c r="G23" i="5"/>
  <c r="G24" i="5"/>
  <c r="G82" i="1"/>
  <c r="G69" i="1"/>
  <c r="G57" i="1"/>
  <c r="G58" i="1"/>
  <c r="G59" i="1"/>
  <c r="G60" i="1"/>
  <c r="G61" i="1"/>
  <c r="G62" i="1"/>
  <c r="G63" i="1"/>
  <c r="G64" i="1"/>
  <c r="G65" i="1"/>
  <c r="G66" i="1"/>
  <c r="G67" i="1"/>
  <c r="G68" i="1"/>
  <c r="G70" i="1"/>
  <c r="G71" i="1"/>
  <c r="G72" i="1"/>
  <c r="G73" i="1"/>
  <c r="G74" i="1"/>
  <c r="G75" i="1"/>
  <c r="G76" i="1"/>
  <c r="G77" i="1"/>
  <c r="G78" i="1"/>
  <c r="G79" i="1"/>
  <c r="G80" i="1"/>
  <c r="G81" i="1"/>
  <c r="G49" i="1"/>
  <c r="G50" i="1"/>
  <c r="G51" i="1"/>
  <c r="G52" i="1"/>
  <c r="G33" i="1"/>
  <c r="G34" i="1"/>
  <c r="G35" i="1"/>
  <c r="G36" i="1"/>
  <c r="G37" i="1"/>
  <c r="G38" i="1"/>
  <c r="G39" i="1"/>
  <c r="G40" i="1"/>
  <c r="G41" i="1"/>
  <c r="G42" i="1"/>
  <c r="G28" i="1"/>
  <c r="G29" i="1"/>
  <c r="G30" i="1"/>
  <c r="G12" i="5"/>
  <c r="G11" i="5"/>
  <c r="G13" i="1"/>
  <c r="G14" i="1"/>
  <c r="G15" i="1"/>
  <c r="G27" i="5" l="1"/>
  <c r="G26" i="5"/>
  <c r="G25" i="5"/>
  <c r="G19" i="5"/>
  <c r="G18" i="5"/>
  <c r="G17" i="5"/>
  <c r="G16" i="5"/>
  <c r="G15" i="5"/>
  <c r="G14" i="5"/>
  <c r="G13" i="5"/>
  <c r="G10" i="5"/>
  <c r="G9" i="5"/>
  <c r="G8" i="5"/>
  <c r="G7" i="5"/>
  <c r="G6" i="5"/>
  <c r="G5" i="5"/>
  <c r="G93" i="1"/>
  <c r="G92" i="1"/>
  <c r="G91" i="1"/>
  <c r="G90" i="1"/>
  <c r="G89" i="1"/>
  <c r="G88" i="1"/>
  <c r="G87" i="1"/>
  <c r="G96" i="1"/>
  <c r="G95" i="1"/>
  <c r="G94" i="1"/>
  <c r="G86" i="1"/>
  <c r="G97" i="1"/>
  <c r="G18" i="1"/>
  <c r="G17" i="1"/>
  <c r="G16" i="1"/>
  <c r="G11" i="1"/>
  <c r="G9" i="1"/>
  <c r="G8" i="1"/>
  <c r="G7" i="1"/>
  <c r="G26" i="1"/>
  <c r="G24" i="1"/>
  <c r="G23" i="1"/>
  <c r="G22" i="1"/>
  <c r="G21" i="1"/>
  <c r="G20" i="1"/>
  <c r="G19" i="1"/>
  <c r="G27" i="1"/>
  <c r="G6" i="1"/>
  <c r="I13" i="5" l="1"/>
  <c r="G29" i="5"/>
  <c r="I30" i="1"/>
  <c r="I15" i="1"/>
  <c r="I28" i="5"/>
  <c r="C5" i="2"/>
  <c r="G85" i="1"/>
  <c r="G84" i="1"/>
  <c r="I97" i="1" s="1"/>
  <c r="G55" i="1"/>
  <c r="G54" i="1"/>
  <c r="G53" i="1"/>
  <c r="G48" i="1"/>
  <c r="G47" i="1"/>
  <c r="G46" i="1"/>
  <c r="G45" i="1"/>
  <c r="G44" i="1"/>
  <c r="G43" i="1"/>
  <c r="G83" i="1" l="1"/>
  <c r="I83" i="1" s="1"/>
  <c r="G56" i="1"/>
  <c r="G32" i="1"/>
  <c r="G31" i="1"/>
  <c r="I56" i="1" l="1"/>
  <c r="G5" i="1"/>
  <c r="I8" i="1" l="1"/>
  <c r="G98" i="1"/>
  <c r="I99" i="1" s="1"/>
  <c r="G100" i="1" l="1"/>
  <c r="C4" i="2"/>
  <c r="C6" i="2" s="1"/>
</calcChain>
</file>

<file path=xl/sharedStrings.xml><?xml version="1.0" encoding="utf-8"?>
<sst xmlns="http://schemas.openxmlformats.org/spreadsheetml/2006/main" count="520" uniqueCount="283">
  <si>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</si>
  <si>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</si>
  <si>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</si>
  <si>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</si>
  <si>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</si>
  <si>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</si>
  <si>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</si>
  <si>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</si>
  <si>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t>
  </si>
  <si>
    <t>6.1</t>
  </si>
  <si>
    <t>1.1</t>
  </si>
  <si>
    <t>1.2</t>
  </si>
  <si>
    <t>1.4</t>
  </si>
  <si>
    <t>1.5</t>
  </si>
  <si>
    <t>1.6</t>
  </si>
  <si>
    <t>1.8</t>
  </si>
  <si>
    <t>vnt.</t>
  </si>
  <si>
    <t>2.1</t>
  </si>
  <si>
    <t>2.2</t>
  </si>
  <si>
    <t>2.3</t>
  </si>
  <si>
    <t>2.4</t>
  </si>
  <si>
    <t>2.5</t>
  </si>
  <si>
    <t>2.6</t>
  </si>
  <si>
    <t>2.7</t>
  </si>
  <si>
    <t>2.8</t>
  </si>
  <si>
    <t>2.9</t>
  </si>
  <si>
    <t>5.1</t>
  </si>
  <si>
    <t>5.2</t>
  </si>
  <si>
    <t>5.3</t>
  </si>
  <si>
    <t>5.4</t>
  </si>
  <si>
    <t>5.5</t>
  </si>
  <si>
    <t>5.6</t>
  </si>
  <si>
    <t>3.1</t>
  </si>
  <si>
    <t>3.2</t>
  </si>
  <si>
    <t>3.3</t>
  </si>
  <si>
    <t>3.4</t>
  </si>
  <si>
    <t>Skyrius</t>
  </si>
  <si>
    <t>Iš viso skyriuje 1, Eur be PVM</t>
  </si>
  <si>
    <t>Iš viso skyriuje 2, Eur be PVM</t>
  </si>
  <si>
    <t>Iš viso skyriuje 3, Eur be PVM</t>
  </si>
  <si>
    <t>Iš viso skyriuje 5, Eur be PVM</t>
  </si>
  <si>
    <t>Iš viso skyriuje 7, Eur be PVM</t>
  </si>
  <si>
    <t>IŠ VISO ŽINIARAŠTYJE 1, EUR BE PVM</t>
  </si>
  <si>
    <t>5.7</t>
  </si>
  <si>
    <t>5.8</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</si>
  <si>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</si>
  <si>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</si>
  <si>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</si>
  <si>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</si>
  <si>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</si>
  <si>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</si>
  <si>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</si>
  <si>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</si>
  <si>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</si>
  <si>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</si>
  <si>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</si>
  <si>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5.9</t>
  </si>
  <si>
    <t>Iš viso skyriuje 6, Eur be PVM</t>
  </si>
  <si>
    <t>1.9</t>
  </si>
  <si>
    <t>7.1</t>
  </si>
  <si>
    <t>Pastaba: Rangovas pildo pasirinktinai I arba II konstrukcijos variantą</t>
  </si>
  <si>
    <t>5.10</t>
  </si>
  <si>
    <t>5.11</t>
  </si>
  <si>
    <t>5.12</t>
  </si>
  <si>
    <t>t</t>
  </si>
  <si>
    <t>2.10</t>
  </si>
  <si>
    <t>2.11</t>
  </si>
  <si>
    <t>2.12</t>
  </si>
  <si>
    <t>4.1</t>
  </si>
  <si>
    <t>4.2</t>
  </si>
  <si>
    <t>4.3</t>
  </si>
  <si>
    <t>4.4</t>
  </si>
  <si>
    <t>4.5</t>
  </si>
  <si>
    <t>4.6</t>
  </si>
  <si>
    <t>4.7</t>
  </si>
  <si>
    <t>Iš viso skyriuje 4, Eur be PVM</t>
  </si>
  <si>
    <t>5.13</t>
  </si>
  <si>
    <t>5.14</t>
  </si>
  <si>
    <t>5.15</t>
  </si>
  <si>
    <t>5.16</t>
  </si>
  <si>
    <t>Trasos nužymėjimas</t>
  </si>
  <si>
    <t>vnt</t>
  </si>
  <si>
    <t>3.5</t>
  </si>
  <si>
    <t>6.2</t>
  </si>
  <si>
    <t>6.3</t>
  </si>
  <si>
    <t>6.4</t>
  </si>
  <si>
    <t>6.5</t>
  </si>
  <si>
    <t>6.6</t>
  </si>
  <si>
    <t>6.7</t>
  </si>
  <si>
    <t>6.8</t>
  </si>
  <si>
    <t>6.9</t>
  </si>
  <si>
    <t>6.10</t>
  </si>
  <si>
    <t>6.11</t>
  </si>
  <si>
    <t>6.12</t>
  </si>
  <si>
    <t>IŠ VISO ŽINIARAŠTYJE 2, EUR BE PVM</t>
  </si>
  <si>
    <t>3.6</t>
  </si>
  <si>
    <t>3.7</t>
  </si>
  <si>
    <t>3.8</t>
  </si>
  <si>
    <t>3.9</t>
  </si>
  <si>
    <t>3.10</t>
  </si>
  <si>
    <t>3.11</t>
  </si>
  <si>
    <t>3.12</t>
  </si>
  <si>
    <t>3.13</t>
  </si>
  <si>
    <t>3.14</t>
  </si>
  <si>
    <t>3.15</t>
  </si>
  <si>
    <t>4.8</t>
  </si>
  <si>
    <t>4.9</t>
  </si>
  <si>
    <t>4.10</t>
  </si>
  <si>
    <t>4.11</t>
  </si>
  <si>
    <t>4.12</t>
  </si>
  <si>
    <t>4.13</t>
  </si>
  <si>
    <t>4.14</t>
  </si>
  <si>
    <t>4.15</t>
  </si>
  <si>
    <t>4.16</t>
  </si>
  <si>
    <t>4.17</t>
  </si>
  <si>
    <t>4.18</t>
  </si>
  <si>
    <t>4.19</t>
  </si>
  <si>
    <t>4.20</t>
  </si>
  <si>
    <t>4.21</t>
  </si>
  <si>
    <t>4.22</t>
  </si>
  <si>
    <t>4.23</t>
  </si>
  <si>
    <t>4.24</t>
  </si>
  <si>
    <t>4.25</t>
  </si>
  <si>
    <t>4.26</t>
  </si>
  <si>
    <t>Šlaitų planiravimas</t>
  </si>
  <si>
    <t>2.13</t>
  </si>
  <si>
    <t>6.13</t>
  </si>
  <si>
    <t>6.14</t>
  </si>
  <si>
    <t>DARBŲ KIEKIŲ ŽINIARAŠTIS NR. 1 – KONSTRUKCIJŲ DALIS</t>
  </si>
  <si>
    <t>Augalinio sluoksnio nukasimas ir sandėliavimas vietoje</t>
  </si>
  <si>
    <t>2. Ardymo darbai</t>
  </si>
  <si>
    <t>Statybinių šiukšlių pakrovimas ir išvežimas</t>
  </si>
  <si>
    <t>3. Krantinių atramų įrengimas</t>
  </si>
  <si>
    <t>Grunto kasimas mechanizuotai</t>
  </si>
  <si>
    <t>Grunto kasimas rankiniu būdu</t>
  </si>
  <si>
    <t>Skylių išgręžimas grunte d-600 mm, h-9,0 m poliams</t>
  </si>
  <si>
    <t>Skylių išgręžimas grunte d-400 mm, h-4,0 m poliams</t>
  </si>
  <si>
    <t>Gelžbetoninių polių d-600 ir d-400 mm įrengimas</t>
  </si>
  <si>
    <t>Plotų planiravimas rankiniu būdu</t>
  </si>
  <si>
    <t>Skaldos 0/45 pagrindo sluoksnio įrengimas, h-20 cm</t>
  </si>
  <si>
    <t>Betono C20/25 pagrindo sluoksnio įrengimas, h-10 cm</t>
  </si>
  <si>
    <t>Krantinių atramų įrengimas</t>
  </si>
  <si>
    <t>Atramų užpylimas mechanizuotai ir sutankinimas gerai drenuojančiu gruntu (įskaitant kūgius)</t>
  </si>
  <si>
    <t>Gulekšnių įrengimas</t>
  </si>
  <si>
    <t>Pereinamųjų plokščių įrengimas</t>
  </si>
  <si>
    <t>Krantinių atramų fasadinės dalies impregnavimas</t>
  </si>
  <si>
    <t>Betoninių paviršių, besiliečiančių su gruntu, padengimas 2 sl. teptine hidroizoliacija</t>
  </si>
  <si>
    <t>Vandens atsiurbimas statybos darbų metu</t>
  </si>
  <si>
    <t>val.</t>
  </si>
  <si>
    <t>4. Perdangos įrengimas</t>
  </si>
  <si>
    <t>Elastomerinių atraminių guolių įrengimas</t>
  </si>
  <si>
    <t>Surenkamų g/b sijų įrengimas</t>
  </si>
  <si>
    <t>Sijų sumonolitinimas</t>
  </si>
  <si>
    <t>Surenkamų g/b turėklų blokų įrengimas</t>
  </si>
  <si>
    <t>Išlyginamojo betono sluoksnio įrengimas ant perdangos ir pereinamųjų plokščių</t>
  </si>
  <si>
    <t>Prilydomos 2 sl. hidroizoliacijos įrengimas</t>
  </si>
  <si>
    <t>Cemento skiedinio sl. po šalitilčio plokštėmis, h-2 cm</t>
  </si>
  <si>
    <t>Surenkamų g/b šalitilčio plokščių įrengimas</t>
  </si>
  <si>
    <t>Šalitilčio plokščių sumonolitinimas</t>
  </si>
  <si>
    <t>Drenažinės juostos įrengimas</t>
  </si>
  <si>
    <t>Vandeniui nelaidžios sandarinimo juostos įrengimas</t>
  </si>
  <si>
    <t>Tarpų tarp turėklinių blokų užtaisymas elastinga sandarinimo mastika, b-10 mm</t>
  </si>
  <si>
    <t>Tarpo tarp šalitilčio plokščių ir turėklinių blokų užtaisymas elastinga sandarinimo mastika, b-30 mm</t>
  </si>
  <si>
    <t>Cinkuotų metalinių H1-W2-A atitvarų ant tilto įrengimas</t>
  </si>
  <si>
    <t>Cinkuotų plieninių turėklų įrengimas</t>
  </si>
  <si>
    <t>Perdangos sijų ir turėklinių blokų fasadinės dalies impregnavimas</t>
  </si>
  <si>
    <t>Šalitilčio plokščių gruntavimas su smėlio pabarstu</t>
  </si>
  <si>
    <t>Šalitilčio plokščių padengimas epoksidine danga su smėlio pabarstu</t>
  </si>
  <si>
    <t>Šalitilčio plokščių padengimas UV viršutine apsaugine danga</t>
  </si>
  <si>
    <t>PVC vamzdžio d-200 mm po tiltu įrengimas</t>
  </si>
  <si>
    <t>Alkūnių, trišakių įrengimas</t>
  </si>
  <si>
    <t>Vertikalių skylių gręžimas, d-10 mm, L-100 mm</t>
  </si>
  <si>
    <t>Tvirtinimo metalo įrengimas</t>
  </si>
  <si>
    <t>Apkabų vamzdžiams įrengimas</t>
  </si>
  <si>
    <t>kg</t>
  </si>
  <si>
    <t>5. Tilto prieigų ir patiltės įrengimas</t>
  </si>
  <si>
    <t>Žvyro pagrindo sluoksnio įrengimas h-10 cm</t>
  </si>
  <si>
    <t>Skaldos pagrindo sluoksnio įrengimas h-15 cm</t>
  </si>
  <si>
    <t>Surenkamų šlaitų tvirtinimo plytelių betoninių atraminių blokų įrengimas</t>
  </si>
  <si>
    <t>Surenkamų šlaitų tvirtinimo plytelių 49x49x8 cm įrengimas</t>
  </si>
  <si>
    <t>Surenkamų šlaitų tvirtinimo plytelių 49x49x8 cm sumonolitinimas</t>
  </si>
  <si>
    <t>Upės vagos šlaitų tvirtinimas akmenų metiniu, h-20 cm</t>
  </si>
  <si>
    <t>Smėlio – žvyro 0/32 pagrindo sluoksnio įrengimas, h-20 cm</t>
  </si>
  <si>
    <t>PVC d-200 mm vamzdžių įrengimas</t>
  </si>
  <si>
    <t>PVC d-200 mm vamzdžių movos įrengimas</t>
  </si>
  <si>
    <t>PVC lietaus nuotakyno šulinio d-425 mm įrengimas</t>
  </si>
  <si>
    <t>Žioties d-200 įrengimas</t>
  </si>
  <si>
    <t>5.17</t>
  </si>
  <si>
    <t>5.18</t>
  </si>
  <si>
    <t>5.19</t>
  </si>
  <si>
    <t>5.20</t>
  </si>
  <si>
    <t>5.21</t>
  </si>
  <si>
    <t>5.22</t>
  </si>
  <si>
    <t>5.23</t>
  </si>
  <si>
    <t>5.24</t>
  </si>
  <si>
    <t>5.25</t>
  </si>
  <si>
    <t>5.26</t>
  </si>
  <si>
    <t>Ištekamojo antgalio bloko B-1 įrengimas</t>
  </si>
  <si>
    <t>Tėkmės slopintuvo įrengimas</t>
  </si>
  <si>
    <t>Teleskopinių vandens latakų TL-80 įrengimas</t>
  </si>
  <si>
    <t>Betoninių trinkelių 200x100x80 mm įrengimas</t>
  </si>
  <si>
    <t>Smėlio pasluoksnio įrengimas h-3 cm</t>
  </si>
  <si>
    <t>Skaldos pagrindo sluoksnio 0/32 įrengimas, h-15 cm</t>
  </si>
  <si>
    <t>AŠAS įrengimas, h-20 cm</t>
  </si>
  <si>
    <t>Betoninių kelio bortų 150x300x1000 mm ant betoninio C20/25 pagrindo sluoksnio įrengimas</t>
  </si>
  <si>
    <t>Betoninių vejos bortelių 80x200x1000 mm ant betoninio C20/25 pagrindo sluoksnio įrengimas</t>
  </si>
  <si>
    <t>Šlaitų tvirtinimas juodžemio sl. apsėjant žolių mišiniu, h-10 cm</t>
  </si>
  <si>
    <t>Cinkuotų metalinių atitvarų H1-W2-A įrengimas prietilčiuose</t>
  </si>
  <si>
    <t>Cinkuotų metalinių atitvarų PGK H1-W2-A įrengimas</t>
  </si>
  <si>
    <t>Cinkuotų metalinių atitvarų galinio nuleidimo elemento GE įrengimas</t>
  </si>
  <si>
    <t>5.27</t>
  </si>
  <si>
    <t>6. Važiuojamosios dalies ant tilto ir prietilčiuose įrengimas</t>
  </si>
  <si>
    <t>Asfalto pagrindo gruntavimas bitumine emulsija</t>
  </si>
  <si>
    <t>Apsauginio asfalto sluoksnio ant tilto ir pereinamųjų plokščių įrengimas, naudojant SMA 5 S asfaltą, h – 2 cm</t>
  </si>
  <si>
    <t>Apatinio asfalto sluoksnio ant tilto ir pereinamųjų plokščių įrengimas, naudojant AC 16 AS asfaltą, h – 4 cm</t>
  </si>
  <si>
    <t>Apatinio asfalto sluoksnio ant pereinamųjų plokščių įrengimas, naudojant AC 16 AS asfaltą, h – 8 cm</t>
  </si>
  <si>
    <t>Viršutinio asfalto sluoksnio ant tilto ir pereinamųjų plokščių įrengimas, naudojant SMA 11 S, h – 4 cm</t>
  </si>
  <si>
    <t>Apsauginio šalčiui atsparaus sluoksnio įrengimas, h – 42 cm</t>
  </si>
  <si>
    <t>Asfalto sluoksnio prietilčiuose įrengimas, naudojant AC 16 PD asfaltą, h – 8 cm</t>
  </si>
  <si>
    <t>Viršutinio asfalto sluoksnio siūlės sandarinimas bitumine mastika</t>
  </si>
  <si>
    <t>Naujo kalaus ketaus plaukiojančio tipo 40 t apkrovai skirto šulinio dangčio (d-700 mm) įrengimas projektuojamo kelio aukštyje</t>
  </si>
  <si>
    <t>Bituminio deformacinio pjūvio (b-40 cm) įrengimas</t>
  </si>
  <si>
    <t>Apsauginio šalčiui atsparaus sluoksnio įrengimas, h – 37 cm</t>
  </si>
  <si>
    <t>Žvyro pagrindo sluoksnis 0/45, h – 25 cm</t>
  </si>
  <si>
    <t>6. Važiuojamosios dalies ant tilto ir prietilčiuose įrengimas (I dangos konstrukcijos variantas)</t>
  </si>
  <si>
    <r>
      <t>m</t>
    </r>
    <r>
      <rPr>
        <vertAlign val="superscript"/>
        <sz val="11"/>
        <color theme="1"/>
        <rFont val="Times New Roman"/>
        <family val="1"/>
        <charset val="186"/>
      </rPr>
      <t>3</t>
    </r>
  </si>
  <si>
    <r>
      <t>m</t>
    </r>
    <r>
      <rPr>
        <vertAlign val="superscript"/>
        <sz val="11"/>
        <color theme="1"/>
        <rFont val="Times New Roman"/>
        <family val="1"/>
        <charset val="186"/>
      </rPr>
      <t>2</t>
    </r>
  </si>
  <si>
    <r>
      <t>Išlyginamojo asfalto sluoksnio ant pereinamųjų plokščių įrengimas, naudojant AC 22 PS asfaltą, h</t>
    </r>
    <r>
      <rPr>
        <vertAlign val="subscript"/>
        <sz val="11"/>
        <color theme="1"/>
        <rFont val="Times New Roman"/>
        <family val="1"/>
        <charset val="186"/>
      </rPr>
      <t>vid</t>
    </r>
    <r>
      <rPr>
        <sz val="11"/>
        <color theme="1"/>
        <rFont val="Times New Roman"/>
        <family val="1"/>
        <charset val="186"/>
      </rPr>
      <t xml:space="preserve"> – 8 cm</t>
    </r>
  </si>
  <si>
    <r>
      <t>Skaldos pagrindo sluoksnis iš mineralinės medžiagos mišinio 0/45, h</t>
    </r>
    <r>
      <rPr>
        <vertAlign val="subscript"/>
        <sz val="11"/>
        <color theme="1"/>
        <rFont val="Times New Roman"/>
        <family val="1"/>
        <charset val="186"/>
      </rPr>
      <t>vid</t>
    </r>
    <r>
      <rPr>
        <sz val="11"/>
        <color theme="1"/>
        <rFont val="Times New Roman"/>
        <family val="1"/>
        <charset val="186"/>
      </rPr>
      <t xml:space="preserve"> – 20 cm</t>
    </r>
  </si>
  <si>
    <t>DARBŲ KIEKIŲ ŽINIARAŠTIS NR. 2 – LAUKO ELEKTRONINIŲ RYŠIŲ DALIS</t>
  </si>
  <si>
    <t>1. Lauko elektroninių ryšių medžiagos ir įrenginiai</t>
  </si>
  <si>
    <t>Sudedamas apsauginis vamzdis d110mm</t>
  </si>
  <si>
    <t>HDPE vamzdis d110mm.</t>
  </si>
  <si>
    <t xml:space="preserve">Signalinė juosta </t>
  </si>
  <si>
    <t>Lengvo tipo liukas</t>
  </si>
  <si>
    <t>Ryšių šuliniai (su konsolėmis, laikikliais) (RKŠ-1 tipo)</t>
  </si>
  <si>
    <t>Ryšių kabelis VMOHBU 20x2x0,5mm.</t>
  </si>
  <si>
    <t>Ryšių kabelis VMOHBU 50x2x0,5mm.</t>
  </si>
  <si>
    <t>Mova  VMOHBU (50x2x0,5mm., bei 20x2x0,5mm) kabeliui</t>
  </si>
  <si>
    <t xml:space="preserve">Pagalbinės medžiagos </t>
  </si>
  <si>
    <t>m.</t>
  </si>
  <si>
    <t>2. Montavimo darbai</t>
  </si>
  <si>
    <t>2.14</t>
  </si>
  <si>
    <t>2.15</t>
  </si>
  <si>
    <t>Tranšėjos kasimas/užkasimas mechanizuotai</t>
  </si>
  <si>
    <t>Kryptinis gręžimas (per upę)</t>
  </si>
  <si>
    <t>Sudedamojo vamzdžio d110 klojimas tranšėjoje</t>
  </si>
  <si>
    <t>Signalinės juostos paklojimas</t>
  </si>
  <si>
    <t>HDPE vamzdžio d110mm. tiesimas</t>
  </si>
  <si>
    <t>Varinio ryšio kabelio VMOHBU 50x2x0,5mm.  tiesimas vamzdyje</t>
  </si>
  <si>
    <t>Varinio ryšio kabelio VMOHBU 20x2x0,5mm.  tiesimas vamzdyje</t>
  </si>
  <si>
    <t>Lengvo tipo liuko sumontavimas</t>
  </si>
  <si>
    <t>Ryšių šulinių sumontavimas (RKŠ-1 tipo)</t>
  </si>
  <si>
    <t>Esamų ryšių kabelių užvedimas į PTŠ-01, 02</t>
  </si>
  <si>
    <t>Varinės movos sumontavimas (50x2x0,5mm., bei 20x2x0,5mm kabeliams)</t>
  </si>
  <si>
    <t>„Telia AB“ atstovo iškvietimas</t>
  </si>
  <si>
    <t>Išpildomosios dokumentacijos paruošimas</t>
  </si>
  <si>
    <t>Demontuojamas esami ryšių kabeliai 50x2x0,5mm., bei 20x2x0,5mm</t>
  </si>
  <si>
    <t>KONSTRUKCIJŲ DALIS</t>
  </si>
  <si>
    <t>LAUKO ELEKTRONINIŲ RYŠIŲ DALIS</t>
  </si>
  <si>
    <t>Archeologiniai tyrimai</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</si>
  <si>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Širvintų kelių tarnyba, Zibalų g. 21, Širvintos.</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</si>
  <si>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Grįžtamosios medžiagos (nufrezuotas asfaltas) (vieneto kaina didesnė arba lygi ≥ 9,58 Eur/m3) (sąmatoje įvertinamas su minuso ženklu)</t>
  </si>
  <si>
    <t>Asfalto dangos nufrezavimas, pakrovimas ir išvežimas Rangovo pasirintu atstumu</t>
  </si>
  <si>
    <r>
      <t>Metalinių konstrukcijų demontavimas ir išvežimas į Užsakovo nurodytą vietą (</t>
    </r>
    <r>
      <rPr>
        <i/>
        <sz val="11"/>
        <color theme="1"/>
        <rFont val="Times New Roman"/>
        <family val="1"/>
        <charset val="186"/>
      </rPr>
      <t>žiūrėti žiniaraščio priedą dėl išvežimo</t>
    </r>
    <r>
      <rPr>
        <sz val="11"/>
        <color theme="1"/>
        <rFont val="Times New Roman"/>
        <family val="1"/>
        <charset val="186"/>
      </rPr>
      <t>)</t>
    </r>
  </si>
  <si>
    <r>
      <t>Laikinų pylimų įrengimas iš esamo grunto ir išardymas  (</t>
    </r>
    <r>
      <rPr>
        <i/>
        <sz val="11"/>
        <color theme="1"/>
        <rFont val="Times New Roman"/>
        <family val="1"/>
        <charset val="186"/>
      </rPr>
      <t>įvertinus grįžtamasias medžiagas</t>
    </r>
    <r>
      <rPr>
        <sz val="11"/>
        <color theme="1"/>
        <rFont val="Times New Roman"/>
        <family val="1"/>
        <charset val="186"/>
      </rPr>
      <t>)</t>
    </r>
  </si>
  <si>
    <t>Tilto per Dūkštą valstybinės reikšmės rajoninio kelio Nr. 5259 Sudervė - Paąžuoliai - Maišiagala 11,495 km rekonstravimas</t>
  </si>
  <si>
    <t>Tilto per Dūkštą valstybinės reikšmės rajoninio kelio Nr. 5259 Sudervė - Paąžuoliai - Maišiagala 11,495 km rekonstravimass</t>
  </si>
  <si>
    <r>
      <t>Laikinos pralaidos d-1,6 m įrengimas ir išardymas (</t>
    </r>
    <r>
      <rPr>
        <i/>
        <sz val="11"/>
        <color theme="1"/>
        <rFont val="Times New Roman"/>
        <family val="1"/>
        <charset val="186"/>
      </rPr>
      <t>įvertinus grįžtamasias medžiagas</t>
    </r>
    <r>
      <rPr>
        <sz val="11"/>
        <color theme="1"/>
        <rFont val="Times New Roman"/>
        <family val="1"/>
        <charset val="186"/>
      </rPr>
      <t>)</t>
    </r>
  </si>
  <si>
    <t>Kelio sankasos ir tilto prieigų demontavimas ir išvežimas Rangovo pasirinktu atstumu</t>
  </si>
  <si>
    <t xml:space="preserve">Gelžbetoninių konstrukcijų demontavimas </t>
  </si>
  <si>
    <t>Akmens mūro konstrukcijų išardymas ir išvežimas rangovo pasirintu atstumu</t>
  </si>
  <si>
    <t>Vandens surinkimo šulinėlių po danga įrengimas</t>
  </si>
  <si>
    <t>Vandens surinkimo šulinėlių  perdangoje įrengimas</t>
  </si>
  <si>
    <t>G/b šulinio įrengimas</t>
  </si>
  <si>
    <t>6. Važiuojamosios dalies ant tilto ir prietilčiuose įrengimas (II dangos konstrukcijos variantas)</t>
  </si>
  <si>
    <t xml:space="preserve">Apylankos kelio ženklų išdėstymas (pagal T DVAER 12, TES G I/17) ir išardymas  </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</si>
  <si>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</si>
  <si>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</si>
  <si>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Kelkraščių tvirtinimas skaldažolė fr. 11/16, h-10 cm</t>
  </si>
  <si>
    <r>
      <t>m</t>
    </r>
    <r>
      <rPr>
        <vertAlign val="superscript"/>
        <sz val="11"/>
        <color rgb="FFFF0000"/>
        <rFont val="Times New Roman"/>
        <family val="1"/>
        <charset val="186"/>
      </rPr>
      <t>2</t>
    </r>
  </si>
  <si>
    <t>7.2</t>
  </si>
  <si>
    <t>7. Kitos paslaugos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</si>
</sst>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22"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vertAlign val="superscript"/>
      <sz val="11"/>
      <color theme="1"/>
      <name val="Times New Roman"/>
      <family val="1"/>
      <charset val="186"/>
    </font>
    <font>
      <vertAlign val="subscript"/>
      <sz val="11"/>
      <color theme="1"/>
      <name val="Times New Roman"/>
      <family val="1"/>
      <charset val="186"/>
    </font>
    <font>
      <sz val="11"/>
      <color rgb="FF000000"/>
      <name val="Times New Roman"/>
      <family val="1"/>
      <charset val="186"/>
    </font>
    <font>
      <i/>
      <sz val="11"/>
      <color rgb="FFFF0000"/>
      <name val="Times New Roman"/>
      <family val="1"/>
      <charset val="186"/>
    </font>
    <font>
      <vertAlign val="superscript"/>
      <sz val="11"/>
      <color rgb="FFFF0000"/>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89">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2" fillId="0" borderId="0" xfId="1" applyNumberFormat="1" applyFont="1" applyAlignment="1" applyProtection="1">
      <alignment horizontal="center" vertical="center" wrapText="1"/>
    </xf>
    <xf numFmtId="4" fontId="4" fillId="4" borderId="1" xfId="4" applyNumberFormat="1" applyFont="1" applyFill="1" applyBorder="1" applyAlignment="1" applyProtection="1">
      <alignment horizontal="center" vertical="center" wrapText="1"/>
      <protection locked="0"/>
    </xf>
    <xf numFmtId="4" fontId="4" fillId="4" borderId="3" xfId="3" applyNumberFormat="1" applyFont="1" applyFill="1" applyBorder="1" applyAlignment="1" applyProtection="1">
      <alignment horizontal="center" vertical="center" wrapText="1"/>
      <protection locked="0"/>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7" fillId="0" borderId="0" xfId="0" applyFont="1" applyBorder="1" applyProtection="1">
      <protection locked="0"/>
    </xf>
    <xf numFmtId="0" fontId="2" fillId="0" borderId="18"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6" fillId="0" borderId="0" xfId="0" applyFont="1"/>
    <xf numFmtId="4" fontId="4" fillId="4" borderId="8" xfId="4" applyNumberFormat="1" applyFont="1" applyFill="1" applyBorder="1" applyAlignment="1" applyProtection="1">
      <alignment horizontal="center" vertical="center" wrapText="1"/>
      <protection locked="0"/>
    </xf>
    <xf numFmtId="4" fontId="4" fillId="4" borderId="16" xfId="3" applyNumberFormat="1" applyFont="1" applyFill="1" applyBorder="1" applyAlignment="1" applyProtection="1">
      <alignment horizontal="center" vertical="center" wrapText="1"/>
      <protection locked="0"/>
    </xf>
    <xf numFmtId="4" fontId="4" fillId="4" borderId="17" xfId="3" applyNumberFormat="1" applyFont="1" applyFill="1" applyBorder="1" applyAlignment="1" applyProtection="1">
      <alignment horizontal="center" vertical="center" wrapText="1"/>
      <protection locked="0"/>
    </xf>
    <xf numFmtId="0" fontId="2" fillId="0" borderId="22" xfId="2" applyFont="1" applyBorder="1" applyAlignment="1" applyProtection="1">
      <alignment horizontal="center" vertical="center" wrapText="1"/>
    </xf>
    <xf numFmtId="0" fontId="2" fillId="0" borderId="22" xfId="2" applyNumberFormat="1" applyFont="1" applyBorder="1" applyAlignment="1" applyProtection="1">
      <alignment horizontal="center" vertical="center" wrapText="1"/>
    </xf>
    <xf numFmtId="4" fontId="4" fillId="4" borderId="32" xfId="3" applyNumberFormat="1" applyFont="1" applyFill="1" applyBorder="1" applyAlignment="1" applyProtection="1">
      <alignment horizontal="center" vertical="center" wrapText="1"/>
      <protection locked="0"/>
    </xf>
    <xf numFmtId="4" fontId="4" fillId="4" borderId="18" xfId="3" applyNumberFormat="1" applyFont="1" applyFill="1" applyBorder="1" applyAlignment="1" applyProtection="1">
      <alignment horizontal="center" vertical="center" wrapText="1"/>
      <protection locked="0"/>
    </xf>
    <xf numFmtId="4" fontId="4" fillId="4" borderId="37" xfId="3" applyNumberFormat="1" applyFont="1" applyFill="1" applyBorder="1" applyAlignment="1" applyProtection="1">
      <alignment horizontal="center" vertical="center" wrapText="1"/>
      <protection locked="0"/>
    </xf>
    <xf numFmtId="164" fontId="5" fillId="4" borderId="17"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164" fontId="5" fillId="4" borderId="37" xfId="0" applyNumberFormat="1" applyFont="1" applyFill="1" applyBorder="1" applyAlignment="1" applyProtection="1">
      <alignment horizontal="center" vertical="center"/>
      <protection locked="0"/>
    </xf>
    <xf numFmtId="4" fontId="4" fillId="4" borderId="17" xfId="4" applyNumberFormat="1" applyFont="1" applyFill="1" applyBorder="1" applyAlignment="1" applyProtection="1">
      <alignment horizontal="center" vertical="center" wrapText="1"/>
      <protection locked="0"/>
    </xf>
    <xf numFmtId="4" fontId="5" fillId="4" borderId="8" xfId="0" applyNumberFormat="1" applyFont="1" applyFill="1" applyBorder="1" applyAlignment="1" applyProtection="1">
      <alignment horizontal="center" vertical="center" wrapText="1"/>
      <protection locked="0"/>
    </xf>
    <xf numFmtId="0" fontId="2" fillId="0" borderId="35" xfId="2" applyFont="1" applyBorder="1" applyAlignment="1" applyProtection="1">
      <alignment horizontal="center" vertical="center" wrapText="1"/>
    </xf>
    <xf numFmtId="0" fontId="2" fillId="0" borderId="37" xfId="2" applyFont="1" applyBorder="1" applyAlignment="1" applyProtection="1">
      <alignment horizontal="center" vertical="center" wrapText="1"/>
    </xf>
    <xf numFmtId="0" fontId="2" fillId="0" borderId="22" xfId="1" applyFont="1" applyBorder="1" applyAlignment="1" applyProtection="1">
      <alignment horizontal="center" vertical="center" wrapText="1"/>
    </xf>
    <xf numFmtId="0" fontId="2" fillId="0" borderId="23" xfId="1" applyFont="1" applyBorder="1" applyAlignment="1" applyProtection="1">
      <alignment horizontal="center" vertical="center" wrapText="1"/>
    </xf>
    <xf numFmtId="4" fontId="4" fillId="4" borderId="22" xfId="3" applyNumberFormat="1" applyFont="1" applyFill="1" applyBorder="1" applyAlignment="1" applyProtection="1">
      <alignment horizontal="center" vertical="center" wrapText="1"/>
      <protection locked="0"/>
    </xf>
    <xf numFmtId="164" fontId="5" fillId="4" borderId="8" xfId="0" applyNumberFormat="1" applyFont="1" applyFill="1" applyBorder="1" applyAlignment="1" applyProtection="1">
      <alignment horizontal="center" vertical="center"/>
      <protection locked="0"/>
    </xf>
    <xf numFmtId="164" fontId="6" fillId="4" borderId="1" xfId="0" applyNumberFormat="1" applyFont="1" applyFill="1" applyBorder="1" applyAlignment="1" applyProtection="1">
      <alignment horizontal="center" vertical="center"/>
      <protection locked="0"/>
    </xf>
    <xf numFmtId="4" fontId="3" fillId="4" borderId="3" xfId="4" applyNumberFormat="1"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13" fillId="0" borderId="0" xfId="0" applyFont="1" applyAlignment="1">
      <alignment horizontal="left" vertical="center"/>
    </xf>
    <xf numFmtId="4" fontId="6" fillId="4" borderId="3" xfId="4" applyNumberFormat="1"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9" fillId="2" borderId="0" xfId="1" applyFont="1" applyFill="1" applyAlignment="1" applyProtection="1">
      <alignment vertical="center"/>
    </xf>
    <xf numFmtId="0" fontId="2" fillId="3" borderId="10" xfId="1" applyFont="1" applyFill="1" applyBorder="1" applyAlignment="1" applyProtection="1">
      <alignment vertical="center"/>
    </xf>
    <xf numFmtId="0" fontId="2" fillId="3" borderId="11" xfId="1" applyFont="1" applyFill="1" applyBorder="1" applyAlignment="1" applyProtection="1">
      <alignment vertical="center"/>
    </xf>
    <xf numFmtId="0" fontId="2" fillId="3" borderId="12" xfId="1" applyFont="1" applyFill="1" applyBorder="1" applyAlignment="1" applyProtection="1">
      <alignment vertical="center"/>
    </xf>
    <xf numFmtId="4" fontId="4" fillId="0" borderId="0" xfId="4" applyNumberFormat="1" applyFont="1" applyBorder="1" applyAlignment="1" applyProtection="1">
      <alignment horizontal="right" vertical="center"/>
      <protection locked="0"/>
    </xf>
    <xf numFmtId="0" fontId="4" fillId="0" borderId="0" xfId="4"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xf>
    <xf numFmtId="49" fontId="5" fillId="0" borderId="31" xfId="0" applyNumberFormat="1" applyFont="1" applyBorder="1" applyAlignment="1" applyProtection="1">
      <alignment horizontal="center" vertical="center"/>
    </xf>
    <xf numFmtId="0" fontId="7" fillId="0" borderId="29" xfId="0" applyFont="1" applyBorder="1" applyAlignment="1" applyProtection="1">
      <alignment vertical="center" wrapText="1"/>
    </xf>
    <xf numFmtId="0" fontId="7" fillId="0" borderId="29" xfId="0" applyFont="1" applyBorder="1" applyAlignment="1" applyProtection="1">
      <alignment horizontal="center" vertical="center" wrapText="1"/>
    </xf>
    <xf numFmtId="2" fontId="7" fillId="0" borderId="29" xfId="0" applyNumberFormat="1" applyFont="1" applyBorder="1" applyAlignment="1" applyProtection="1">
      <alignment horizontal="center" vertical="center" wrapText="1"/>
    </xf>
    <xf numFmtId="49" fontId="11" fillId="0" borderId="5" xfId="0" applyNumberFormat="1" applyFont="1" applyBorder="1" applyAlignment="1" applyProtection="1">
      <alignment horizontal="center" vertical="center" wrapText="1"/>
    </xf>
    <xf numFmtId="49" fontId="5" fillId="0" borderId="21" xfId="0" applyNumberFormat="1" applyFont="1" applyBorder="1" applyAlignment="1" applyProtection="1">
      <alignment horizontal="center" vertical="center"/>
    </xf>
    <xf numFmtId="0" fontId="5" fillId="0" borderId="1" xfId="0" applyFont="1" applyBorder="1" applyAlignment="1" applyProtection="1">
      <alignment vertical="center" wrapText="1"/>
    </xf>
    <xf numFmtId="0" fontId="7" fillId="0" borderId="1" xfId="0" applyFont="1" applyBorder="1" applyAlignment="1" applyProtection="1">
      <alignment horizontal="center" vertical="center" wrapText="1"/>
    </xf>
    <xf numFmtId="2" fontId="7" fillId="0" borderId="1" xfId="0" applyNumberFormat="1" applyFont="1" applyBorder="1" applyAlignment="1" applyProtection="1">
      <alignment horizontal="center" vertical="center" wrapText="1"/>
    </xf>
    <xf numFmtId="0" fontId="7" fillId="0" borderId="1" xfId="0" applyFont="1" applyBorder="1" applyAlignment="1" applyProtection="1">
      <alignment vertical="center" wrapText="1"/>
    </xf>
    <xf numFmtId="49" fontId="11" fillId="0" borderId="7" xfId="0" applyNumberFormat="1" applyFont="1" applyBorder="1" applyAlignment="1" applyProtection="1">
      <alignment horizontal="center" vertical="center" wrapText="1"/>
    </xf>
    <xf numFmtId="49" fontId="5" fillId="0" borderId="34" xfId="0" applyNumberFormat="1" applyFont="1" applyBorder="1" applyAlignment="1" applyProtection="1">
      <alignment horizontal="center" vertical="center"/>
    </xf>
    <xf numFmtId="0" fontId="7" fillId="0" borderId="8" xfId="0" applyFont="1" applyBorder="1" applyAlignment="1" applyProtection="1">
      <alignment vertical="center" wrapText="1"/>
    </xf>
    <xf numFmtId="0" fontId="7" fillId="0" borderId="8" xfId="0" applyFont="1" applyBorder="1" applyAlignment="1" applyProtection="1">
      <alignment horizontal="center" vertical="center" wrapText="1"/>
    </xf>
    <xf numFmtId="2" fontId="7" fillId="0" borderId="8" xfId="0" applyNumberFormat="1" applyFont="1" applyBorder="1" applyAlignment="1" applyProtection="1">
      <alignment horizontal="center" vertical="center" wrapText="1"/>
    </xf>
    <xf numFmtId="49" fontId="11" fillId="0" borderId="2" xfId="0" applyNumberFormat="1" applyFont="1" applyBorder="1" applyAlignment="1" applyProtection="1">
      <alignment horizontal="center" vertical="center" wrapText="1"/>
    </xf>
    <xf numFmtId="49" fontId="5" fillId="0" borderId="16" xfId="0" applyNumberFormat="1" applyFont="1" applyBorder="1" applyAlignment="1" applyProtection="1">
      <alignment horizontal="center" vertical="center"/>
    </xf>
    <xf numFmtId="0" fontId="7"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2" fontId="7" fillId="0" borderId="3" xfId="0" applyNumberFormat="1" applyFont="1" applyBorder="1" applyAlignment="1" applyProtection="1">
      <alignment horizontal="center" vertical="center" wrapText="1"/>
    </xf>
    <xf numFmtId="49" fontId="5" fillId="0" borderId="17" xfId="0" applyNumberFormat="1" applyFont="1" applyBorder="1" applyAlignment="1" applyProtection="1">
      <alignment horizontal="center" vertical="center"/>
    </xf>
    <xf numFmtId="49" fontId="5" fillId="0" borderId="1" xfId="0" applyNumberFormat="1" applyFont="1" applyBorder="1" applyAlignment="1" applyProtection="1">
      <alignment horizontal="left" vertical="center" wrapText="1"/>
    </xf>
    <xf numFmtId="0" fontId="7" fillId="0" borderId="22" xfId="0" applyFont="1" applyBorder="1" applyAlignment="1" applyProtection="1">
      <alignment horizontal="center" vertical="center" wrapText="1"/>
    </xf>
    <xf numFmtId="2" fontId="7" fillId="0" borderId="22" xfId="0" applyNumberFormat="1" applyFont="1" applyBorder="1" applyAlignment="1" applyProtection="1">
      <alignment horizontal="center" vertical="center" wrapText="1"/>
    </xf>
    <xf numFmtId="49" fontId="11" fillId="0" borderId="38" xfId="0" applyNumberFormat="1" applyFont="1" applyBorder="1" applyAlignment="1" applyProtection="1">
      <alignment horizontal="center" vertical="center" wrapText="1"/>
    </xf>
    <xf numFmtId="0" fontId="7" fillId="0" borderId="20" xfId="0" applyFont="1" applyBorder="1" applyAlignment="1" applyProtection="1">
      <alignment vertical="center" wrapText="1"/>
    </xf>
    <xf numFmtId="49" fontId="5" fillId="0" borderId="3"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49" fontId="11" fillId="0" borderId="35" xfId="0" applyNumberFormat="1" applyFont="1" applyBorder="1" applyAlignment="1" applyProtection="1">
      <alignment horizontal="center" vertical="center" wrapText="1"/>
    </xf>
    <xf numFmtId="49" fontId="5" fillId="0" borderId="22" xfId="0" applyNumberFormat="1" applyFont="1" applyBorder="1" applyAlignment="1" applyProtection="1">
      <alignment horizontal="center" vertical="center"/>
    </xf>
    <xf numFmtId="0" fontId="7" fillId="0" borderId="22" xfId="0" applyFont="1" applyBorder="1" applyAlignment="1" applyProtection="1">
      <alignment vertical="center" wrapText="1"/>
    </xf>
    <xf numFmtId="49" fontId="5" fillId="0" borderId="11" xfId="0" applyNumberFormat="1" applyFont="1" applyBorder="1" applyAlignment="1" applyProtection="1">
      <alignment horizontal="center" vertical="center"/>
    </xf>
    <xf numFmtId="2" fontId="19" fillId="6" borderId="1" xfId="0" applyNumberFormat="1" applyFont="1" applyFill="1" applyBorder="1" applyAlignment="1" applyProtection="1">
      <alignment horizontal="center" vertical="center" wrapText="1"/>
    </xf>
    <xf numFmtId="49" fontId="11" fillId="0" borderId="15" xfId="0" applyNumberFormat="1" applyFont="1" applyBorder="1" applyAlignment="1" applyProtection="1">
      <alignment horizontal="center" vertical="center" wrapText="1"/>
    </xf>
    <xf numFmtId="49" fontId="5" fillId="0" borderId="36" xfId="0" applyNumberFormat="1" applyFont="1" applyBorder="1" applyAlignment="1" applyProtection="1">
      <alignment horizontal="center" vertical="center"/>
    </xf>
    <xf numFmtId="0" fontId="7" fillId="0" borderId="1" xfId="0" applyFont="1" applyBorder="1" applyAlignment="1" applyProtection="1">
      <alignment horizontal="left" vertical="center" wrapText="1"/>
    </xf>
    <xf numFmtId="49" fontId="20" fillId="0" borderId="5"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xf>
    <xf numFmtId="0" fontId="6" fillId="0" borderId="1" xfId="0" applyFont="1" applyBorder="1" applyAlignment="1" applyProtection="1">
      <alignment vertical="center" wrapText="1"/>
    </xf>
    <xf numFmtId="0" fontId="6" fillId="0" borderId="1" xfId="0" applyFont="1" applyBorder="1" applyAlignment="1" applyProtection="1">
      <alignment horizontal="center" vertical="center" wrapText="1"/>
    </xf>
    <xf numFmtId="2" fontId="6"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49" fontId="20" fillId="0" borderId="2" xfId="0" applyNumberFormat="1" applyFont="1" applyBorder="1" applyAlignment="1" applyProtection="1">
      <alignment horizontal="center" vertical="center" wrapText="1"/>
    </xf>
    <xf numFmtId="49" fontId="6" fillId="0" borderId="3" xfId="0" applyNumberFormat="1" applyFont="1" applyBorder="1" applyAlignment="1" applyProtection="1">
      <alignment horizontal="center" vertical="center" wrapText="1"/>
    </xf>
    <xf numFmtId="0" fontId="6" fillId="0" borderId="3" xfId="0" applyFont="1" applyBorder="1" applyAlignment="1" applyProtection="1">
      <alignment vertical="center" wrapText="1"/>
    </xf>
    <xf numFmtId="0" fontId="6" fillId="0" borderId="3" xfId="0" applyFont="1" applyBorder="1" applyAlignment="1" applyProtection="1">
      <alignment horizontal="center" vertical="center" wrapText="1"/>
    </xf>
    <xf numFmtId="2" fontId="6" fillId="0" borderId="3" xfId="0" applyNumberFormat="1"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49" fontId="5" fillId="0" borderId="8" xfId="0" applyNumberFormat="1" applyFont="1" applyBorder="1" applyAlignment="1" applyProtection="1">
      <alignment horizontal="center" vertical="center" wrapText="1"/>
    </xf>
    <xf numFmtId="49" fontId="20" fillId="0" borderId="2" xfId="4" applyNumberFormat="1" applyFont="1" applyBorder="1" applyAlignment="1" applyProtection="1">
      <alignment horizontal="center" vertical="center" wrapText="1"/>
    </xf>
    <xf numFmtId="49" fontId="6" fillId="0" borderId="3" xfId="4" applyNumberFormat="1" applyFont="1" applyBorder="1" applyAlignment="1" applyProtection="1">
      <alignment horizontal="center" vertical="center" wrapText="1"/>
    </xf>
    <xf numFmtId="0" fontId="6" fillId="0" borderId="3" xfId="4" applyFont="1" applyBorder="1" applyAlignment="1" applyProtection="1">
      <alignment horizontal="left" vertical="center" wrapText="1"/>
    </xf>
    <xf numFmtId="49" fontId="20" fillId="0" borderId="7" xfId="4" applyNumberFormat="1"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8" xfId="0" applyFont="1" applyBorder="1" applyAlignment="1" applyProtection="1">
      <alignment horizontal="left" vertical="center" wrapText="1"/>
    </xf>
    <xf numFmtId="2" fontId="6" fillId="0" borderId="8" xfId="0" applyNumberFormat="1" applyFont="1" applyBorder="1" applyAlignment="1" applyProtection="1">
      <alignment horizontal="center" vertical="center" wrapText="1"/>
    </xf>
    <xf numFmtId="0" fontId="4" fillId="0" borderId="0" xfId="4" applyFont="1" applyBorder="1" applyAlignment="1" applyProtection="1">
      <alignment vertical="center" wrapText="1"/>
    </xf>
    <xf numFmtId="0" fontId="4" fillId="0" borderId="0" xfId="4" applyFont="1" applyBorder="1" applyAlignment="1" applyProtection="1">
      <alignment vertical="center"/>
    </xf>
    <xf numFmtId="0" fontId="4" fillId="0" borderId="0" xfId="4" applyNumberFormat="1" applyFont="1" applyBorder="1" applyAlignment="1" applyProtection="1">
      <alignment vertical="center"/>
    </xf>
    <xf numFmtId="4" fontId="4" fillId="0" borderId="0" xfId="4" applyNumberFormat="1" applyFont="1" applyBorder="1" applyAlignment="1" applyProtection="1">
      <alignment horizontal="right" vertical="center" wrapText="1"/>
    </xf>
    <xf numFmtId="4" fontId="4" fillId="0" borderId="0" xfId="4" applyNumberFormat="1" applyFont="1" applyBorder="1" applyAlignment="1" applyProtection="1">
      <alignment horizontal="right" vertical="center"/>
    </xf>
    <xf numFmtId="0" fontId="4" fillId="0" borderId="0" xfId="4" applyNumberFormat="1" applyFont="1" applyBorder="1" applyAlignment="1" applyProtection="1">
      <alignment horizontal="right" vertical="center"/>
    </xf>
    <xf numFmtId="0" fontId="4" fillId="0" borderId="0" xfId="4" applyFont="1" applyAlignment="1" applyProtection="1">
      <alignment vertical="center" wrapText="1"/>
    </xf>
    <xf numFmtId="0" fontId="4" fillId="0" borderId="0" xfId="4" applyFont="1" applyAlignment="1" applyProtection="1">
      <alignment vertical="center"/>
    </xf>
    <xf numFmtId="0" fontId="4" fillId="0" borderId="0" xfId="4" applyNumberFormat="1" applyFont="1" applyAlignment="1" applyProtection="1">
      <alignment vertical="center"/>
    </xf>
    <xf numFmtId="0" fontId="7" fillId="0" borderId="0" xfId="0" applyFont="1" applyAlignment="1" applyProtection="1">
      <alignment wrapText="1"/>
    </xf>
    <xf numFmtId="0" fontId="7" fillId="0" borderId="0" xfId="0" applyFont="1" applyProtection="1"/>
    <xf numFmtId="0" fontId="7" fillId="0" borderId="0" xfId="0" applyFont="1" applyAlignment="1" applyProtection="1">
      <alignment vertical="center" wrapText="1"/>
    </xf>
    <xf numFmtId="0" fontId="7" fillId="0" borderId="0" xfId="0" applyNumberFormat="1" applyFont="1" applyProtection="1"/>
    <xf numFmtId="0" fontId="8" fillId="0" borderId="0" xfId="0" applyFont="1" applyAlignment="1" applyProtection="1">
      <alignment vertical="center" wrapText="1"/>
    </xf>
    <xf numFmtId="0" fontId="8" fillId="0" borderId="0" xfId="0" applyFont="1" applyAlignment="1" applyProtection="1">
      <alignment vertical="center"/>
    </xf>
    <xf numFmtId="0" fontId="8" fillId="0" borderId="0" xfId="0" applyNumberFormat="1" applyFont="1" applyAlignment="1" applyProtection="1">
      <alignment vertical="center"/>
    </xf>
    <xf numFmtId="0" fontId="8" fillId="0" borderId="0" xfId="0" applyFont="1" applyAlignment="1" applyProtection="1">
      <alignment horizontal="left" vertical="center" wrapText="1"/>
    </xf>
    <xf numFmtId="0" fontId="8" fillId="0" borderId="0" xfId="0" applyNumberFormat="1" applyFont="1" applyAlignment="1" applyProtection="1">
      <alignment horizontal="left" vertical="center" wrapText="1"/>
    </xf>
    <xf numFmtId="0" fontId="6" fillId="0" borderId="0" xfId="0" applyFont="1" applyProtection="1"/>
    <xf numFmtId="4" fontId="5" fillId="0" borderId="33" xfId="0" applyNumberFormat="1" applyFont="1" applyBorder="1" applyAlignment="1" applyProtection="1">
      <alignment horizontal="center" vertical="center" wrapText="1"/>
    </xf>
    <xf numFmtId="4" fontId="5" fillId="0" borderId="6" xfId="0" applyNumberFormat="1" applyFont="1" applyBorder="1" applyAlignment="1" applyProtection="1">
      <alignment horizontal="center" vertical="center" wrapText="1"/>
    </xf>
    <xf numFmtId="49" fontId="5" fillId="0" borderId="0" xfId="0" applyNumberFormat="1" applyFont="1" applyFill="1" applyBorder="1" applyAlignment="1" applyProtection="1">
      <alignment horizontal="left" vertical="center" wrapText="1"/>
    </xf>
    <xf numFmtId="4" fontId="5" fillId="0" borderId="9" xfId="0" applyNumberFormat="1" applyFont="1" applyBorder="1" applyAlignment="1" applyProtection="1">
      <alignment horizontal="center" vertical="center" wrapText="1"/>
    </xf>
    <xf numFmtId="4" fontId="4" fillId="0" borderId="13" xfId="0" applyNumberFormat="1" applyFont="1" applyBorder="1" applyAlignment="1" applyProtection="1">
      <alignment horizontal="center" vertical="center" wrapText="1"/>
    </xf>
    <xf numFmtId="4" fontId="12" fillId="0" borderId="14" xfId="0" applyNumberFormat="1" applyFont="1" applyBorder="1" applyAlignment="1" applyProtection="1">
      <alignment horizontal="center" vertical="center"/>
    </xf>
    <xf numFmtId="4" fontId="5" fillId="0" borderId="4"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4" fontId="5" fillId="0" borderId="23" xfId="0" applyNumberFormat="1" applyFont="1" applyBorder="1" applyAlignment="1" applyProtection="1">
      <alignment horizontal="center" vertical="center" wrapText="1"/>
    </xf>
    <xf numFmtId="0" fontId="6" fillId="0" borderId="0" xfId="0" applyFont="1" applyAlignment="1" applyProtection="1">
      <alignment wrapText="1"/>
    </xf>
    <xf numFmtId="4" fontId="4" fillId="0" borderId="24" xfId="0" applyNumberFormat="1" applyFont="1" applyBorder="1" applyAlignment="1" applyProtection="1">
      <alignment horizontal="center" vertical="center" wrapText="1"/>
    </xf>
    <xf numFmtId="4" fontId="12" fillId="0" borderId="24" xfId="0" applyNumberFormat="1" applyFont="1" applyBorder="1" applyAlignment="1" applyProtection="1">
      <alignment horizontal="center" vertical="center"/>
    </xf>
    <xf numFmtId="4" fontId="4" fillId="0" borderId="0" xfId="0" applyNumberFormat="1" applyFont="1" applyBorder="1" applyAlignment="1" applyProtection="1">
      <alignment horizontal="center" vertical="center" wrapText="1"/>
    </xf>
    <xf numFmtId="4" fontId="12" fillId="0" borderId="0" xfId="0" applyNumberFormat="1" applyFont="1" applyBorder="1" applyAlignment="1" applyProtection="1">
      <alignment horizontal="center" vertical="center"/>
    </xf>
    <xf numFmtId="4" fontId="6" fillId="0" borderId="6" xfId="0" applyNumberFormat="1" applyFont="1" applyBorder="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wrapText="1"/>
    </xf>
    <xf numFmtId="4" fontId="12" fillId="0" borderId="25" xfId="0" applyNumberFormat="1" applyFont="1" applyBorder="1" applyAlignment="1" applyProtection="1">
      <alignment horizontal="center" vertical="center"/>
    </xf>
    <xf numFmtId="4" fontId="6" fillId="0" borderId="4" xfId="0" applyNumberFormat="1" applyFont="1" applyBorder="1" applyAlignment="1" applyProtection="1">
      <alignment horizontal="center" vertical="center" wrapText="1"/>
    </xf>
    <xf numFmtId="4" fontId="5" fillId="0" borderId="42" xfId="0" applyNumberFormat="1" applyFont="1" applyBorder="1" applyAlignment="1" applyProtection="1">
      <alignment horizontal="center" vertical="center" wrapText="1"/>
    </xf>
    <xf numFmtId="4" fontId="3" fillId="0" borderId="0" xfId="0" applyNumberFormat="1" applyFont="1" applyBorder="1" applyAlignment="1" applyProtection="1">
      <alignment horizontal="center" vertical="center" wrapText="1"/>
    </xf>
    <xf numFmtId="4" fontId="3" fillId="0" borderId="0" xfId="0" applyNumberFormat="1" applyFont="1" applyBorder="1" applyAlignment="1" applyProtection="1">
      <alignment horizontal="center" vertical="center"/>
    </xf>
    <xf numFmtId="4" fontId="6" fillId="0" borderId="9" xfId="0" applyNumberFormat="1" applyFont="1" applyBorder="1" applyAlignment="1" applyProtection="1">
      <alignment horizontal="center" vertical="center" wrapText="1"/>
    </xf>
    <xf numFmtId="4" fontId="3" fillId="0" borderId="13" xfId="0" applyNumberFormat="1" applyFont="1" applyBorder="1" applyAlignment="1" applyProtection="1">
      <alignment horizontal="center" vertical="center" wrapText="1"/>
    </xf>
    <xf numFmtId="4" fontId="3" fillId="0" borderId="14" xfId="0" applyNumberFormat="1" applyFont="1" applyBorder="1" applyAlignment="1" applyProtection="1">
      <alignment horizontal="center" vertical="center"/>
    </xf>
    <xf numFmtId="4" fontId="4" fillId="0" borderId="14" xfId="3" applyNumberFormat="1" applyFont="1" applyBorder="1" applyAlignment="1" applyProtection="1">
      <alignment horizontal="center" vertical="center" wrapText="1"/>
    </xf>
    <xf numFmtId="4" fontId="4" fillId="0" borderId="0" xfId="3" applyNumberFormat="1" applyFont="1" applyBorder="1" applyAlignment="1" applyProtection="1">
      <alignment horizontal="center" vertical="center" wrapText="1"/>
    </xf>
    <xf numFmtId="4" fontId="4" fillId="0" borderId="0" xfId="3" applyNumberFormat="1" applyFont="1" applyAlignment="1" applyProtection="1">
      <alignment horizontal="center" vertical="center" wrapText="1"/>
    </xf>
    <xf numFmtId="0" fontId="4" fillId="0" borderId="41" xfId="3" applyFont="1" applyBorder="1" applyAlignment="1" applyProtection="1">
      <alignment horizontal="center" vertical="center" wrapText="1"/>
    </xf>
    <xf numFmtId="0" fontId="7" fillId="0" borderId="3" xfId="0" applyFont="1" applyBorder="1" applyAlignment="1" applyProtection="1">
      <alignment horizontal="center" vertical="center"/>
    </xf>
    <xf numFmtId="2" fontId="7" fillId="0" borderId="3" xfId="0" applyNumberFormat="1" applyFont="1" applyBorder="1" applyAlignment="1" applyProtection="1">
      <alignment horizontal="center" vertical="center"/>
    </xf>
    <xf numFmtId="0" fontId="7" fillId="0" borderId="1" xfId="0" applyFont="1" applyBorder="1" applyAlignment="1" applyProtection="1">
      <alignment horizontal="center" vertical="center"/>
    </xf>
    <xf numFmtId="2" fontId="7" fillId="0" borderId="1" xfId="0" applyNumberFormat="1" applyFont="1" applyBorder="1" applyAlignment="1" applyProtection="1">
      <alignment horizontal="center" vertical="center"/>
    </xf>
    <xf numFmtId="0" fontId="7" fillId="0" borderId="22" xfId="0" applyFont="1" applyBorder="1" applyAlignment="1" applyProtection="1">
      <alignment horizontal="center" vertical="center"/>
    </xf>
    <xf numFmtId="2" fontId="7" fillId="0" borderId="22" xfId="0" applyNumberFormat="1" applyFont="1" applyBorder="1" applyAlignment="1" applyProtection="1">
      <alignment horizontal="center" vertical="center"/>
    </xf>
    <xf numFmtId="49" fontId="5" fillId="0" borderId="8" xfId="0" applyNumberFormat="1" applyFont="1" applyBorder="1" applyAlignment="1" applyProtection="1">
      <alignment horizontal="center" vertical="center"/>
    </xf>
    <xf numFmtId="0" fontId="7" fillId="0" borderId="8" xfId="0" applyFont="1" applyBorder="1" applyProtection="1"/>
    <xf numFmtId="2" fontId="5" fillId="0" borderId="8" xfId="0" applyNumberFormat="1" applyFont="1" applyBorder="1" applyAlignment="1" applyProtection="1">
      <alignment horizontal="center" vertical="center"/>
    </xf>
    <xf numFmtId="0" fontId="7" fillId="0" borderId="0" xfId="0" applyFont="1" applyFill="1" applyBorder="1" applyProtection="1"/>
    <xf numFmtId="4" fontId="4" fillId="0" borderId="19" xfId="0" applyNumberFormat="1" applyFont="1" applyBorder="1" applyAlignment="1" applyProtection="1">
      <alignment horizontal="center" vertical="center" wrapText="1"/>
    </xf>
    <xf numFmtId="4" fontId="4" fillId="0" borderId="27" xfId="3" applyNumberFormat="1" applyFont="1" applyBorder="1" applyAlignment="1" applyProtection="1">
      <alignment horizontal="center" vertical="center" wrapText="1"/>
    </xf>
    <xf numFmtId="0" fontId="4" fillId="0" borderId="26" xfId="3" applyFont="1" applyBorder="1" applyAlignment="1" applyProtection="1">
      <alignment horizontal="center" vertical="center" wrapText="1"/>
    </xf>
    <xf numFmtId="0" fontId="6" fillId="0" borderId="39" xfId="0" applyFont="1" applyBorder="1" applyAlignment="1" applyProtection="1">
      <alignment horizontal="center" vertical="center" wrapText="1"/>
    </xf>
    <xf numFmtId="0" fontId="6" fillId="0" borderId="40"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17" xfId="0" applyFont="1" applyFill="1" applyBorder="1" applyAlignment="1">
      <alignment horizontal="center" vertical="center"/>
    </xf>
  </cellXfs>
  <cellStyles count="5">
    <cellStyle name="Įprastas" xfId="0" builtinId="0"/>
    <cellStyle name="Normal 2 2" xfId="1"/>
    <cellStyle name="Normal 3" xfId="4"/>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view="pageBreakPreview" topLeftCell="A97" zoomScale="60" zoomScaleNormal="55" workbookViewId="0">
      <selection activeCell="E100" sqref="E100"/>
    </sheetView>
  </sheetViews>
  <sheetFormatPr defaultColWidth="9.109375" defaultRowHeight="13.8" x14ac:dyDescent="0.25"/>
  <cols>
    <col min="1" max="1" width="39.6640625" style="125" customWidth="1"/>
    <col min="2" max="2" width="10.5546875" style="126" customWidth="1"/>
    <col min="3" max="3" width="71.6640625" style="127" customWidth="1"/>
    <col min="4" max="4" width="9.109375" style="126"/>
    <col min="5" max="5" width="16.33203125" style="128" customWidth="1"/>
    <col min="6" max="6" width="20.6640625" style="6" customWidth="1"/>
    <col min="7" max="7" width="14.6640625" style="126" customWidth="1"/>
    <col min="8" max="8" width="21.5546875" style="134" customWidth="1"/>
    <col min="9" max="9" width="20.6640625" style="126" customWidth="1"/>
    <col min="10" max="16384" width="9.109375" style="4"/>
  </cols>
  <sheetData>
    <row r="1" spans="1:9" ht="39.9" customHeight="1" x14ac:dyDescent="0.25">
      <c r="A1" s="51" t="s">
        <v>266</v>
      </c>
      <c r="B1" s="51"/>
      <c r="C1" s="51"/>
      <c r="D1" s="51"/>
      <c r="E1" s="51"/>
      <c r="F1" s="51"/>
      <c r="G1" s="51"/>
    </row>
    <row r="2" spans="1:9" ht="21.75" customHeight="1" thickBot="1" x14ac:dyDescent="0.3">
      <c r="A2" s="1"/>
      <c r="B2" s="1"/>
      <c r="C2" s="1"/>
      <c r="D2" s="1"/>
      <c r="E2" s="7"/>
      <c r="F2" s="1"/>
      <c r="G2" s="1"/>
    </row>
    <row r="3" spans="1:9" ht="21.75" customHeight="1" x14ac:dyDescent="0.25">
      <c r="A3" s="52" t="s">
        <v>128</v>
      </c>
      <c r="B3" s="53"/>
      <c r="C3" s="53"/>
      <c r="D3" s="53"/>
      <c r="E3" s="53"/>
      <c r="F3" s="53"/>
      <c r="G3" s="54"/>
    </row>
    <row r="4" spans="1:9" ht="28.2" thickBot="1" x14ac:dyDescent="0.3">
      <c r="A4" s="11" t="s">
        <v>36</v>
      </c>
      <c r="B4" s="17" t="s">
        <v>0</v>
      </c>
      <c r="C4" s="12" t="s">
        <v>1</v>
      </c>
      <c r="D4" s="12" t="s">
        <v>2</v>
      </c>
      <c r="E4" s="13" t="s">
        <v>3</v>
      </c>
      <c r="F4" s="14" t="s">
        <v>4</v>
      </c>
      <c r="G4" s="15" t="s">
        <v>5</v>
      </c>
    </row>
    <row r="5" spans="1:9" ht="29.25" customHeight="1" x14ac:dyDescent="0.25">
      <c r="A5" s="59" t="s">
        <v>6</v>
      </c>
      <c r="B5" s="60" t="s">
        <v>10</v>
      </c>
      <c r="C5" s="61" t="s">
        <v>129</v>
      </c>
      <c r="D5" s="62" t="s">
        <v>225</v>
      </c>
      <c r="E5" s="63">
        <v>20</v>
      </c>
      <c r="F5" s="31">
        <v>17.03</v>
      </c>
      <c r="G5" s="135">
        <f t="shared" ref="G5" si="0">ROUND((E5*F5),2)</f>
        <v>340.6</v>
      </c>
    </row>
    <row r="6" spans="1:9" ht="29.25" customHeight="1" x14ac:dyDescent="0.25">
      <c r="A6" s="64" t="s">
        <v>6</v>
      </c>
      <c r="B6" s="65" t="s">
        <v>11</v>
      </c>
      <c r="C6" s="66" t="s">
        <v>276</v>
      </c>
      <c r="D6" s="67" t="s">
        <v>7</v>
      </c>
      <c r="E6" s="68">
        <v>1</v>
      </c>
      <c r="F6" s="28">
        <v>2505.5100000000002</v>
      </c>
      <c r="G6" s="136">
        <f t="shared" ref="G6:G30" si="1">ROUND((E6*F6),2)</f>
        <v>2505.5100000000002</v>
      </c>
    </row>
    <row r="7" spans="1:9" ht="29.25" customHeight="1" thickBot="1" x14ac:dyDescent="0.3">
      <c r="A7" s="64" t="s">
        <v>6</v>
      </c>
      <c r="B7" s="65" t="s">
        <v>54</v>
      </c>
      <c r="C7" s="69" t="s">
        <v>265</v>
      </c>
      <c r="D7" s="67" t="s">
        <v>225</v>
      </c>
      <c r="E7" s="68">
        <v>15</v>
      </c>
      <c r="F7" s="28">
        <v>20.38</v>
      </c>
      <c r="G7" s="136">
        <f t="shared" si="1"/>
        <v>305.7</v>
      </c>
      <c r="I7" s="137"/>
    </row>
    <row r="8" spans="1:9" ht="31.5" customHeight="1" thickBot="1" x14ac:dyDescent="0.3">
      <c r="A8" s="70" t="s">
        <v>6</v>
      </c>
      <c r="B8" s="71" t="s">
        <v>12</v>
      </c>
      <c r="C8" s="72" t="s">
        <v>268</v>
      </c>
      <c r="D8" s="73" t="s">
        <v>8</v>
      </c>
      <c r="E8" s="74">
        <v>20</v>
      </c>
      <c r="F8" s="32">
        <v>517.37</v>
      </c>
      <c r="G8" s="138">
        <f t="shared" si="1"/>
        <v>10347.4</v>
      </c>
      <c r="H8" s="139" t="s">
        <v>37</v>
      </c>
      <c r="I8" s="140">
        <f>ROUND(SUM(G5:G8),2)</f>
        <v>13499.21</v>
      </c>
    </row>
    <row r="9" spans="1:9" ht="29.25" customHeight="1" x14ac:dyDescent="0.25">
      <c r="A9" s="75" t="s">
        <v>130</v>
      </c>
      <c r="B9" s="76" t="s">
        <v>17</v>
      </c>
      <c r="C9" s="77" t="s">
        <v>263</v>
      </c>
      <c r="D9" s="78" t="s">
        <v>226</v>
      </c>
      <c r="E9" s="79">
        <v>275</v>
      </c>
      <c r="F9" s="27">
        <v>11.1</v>
      </c>
      <c r="G9" s="141">
        <f t="shared" si="1"/>
        <v>3052.5</v>
      </c>
    </row>
    <row r="10" spans="1:9" ht="33" customHeight="1" x14ac:dyDescent="0.25">
      <c r="A10" s="64" t="s">
        <v>130</v>
      </c>
      <c r="B10" s="80" t="s">
        <v>18</v>
      </c>
      <c r="C10" s="81" t="s">
        <v>262</v>
      </c>
      <c r="D10" s="67" t="s">
        <v>225</v>
      </c>
      <c r="E10" s="68">
        <v>27.5</v>
      </c>
      <c r="F10" s="28">
        <v>-9.58</v>
      </c>
      <c r="G10" s="136">
        <f t="shared" ref="G10" si="2">ROUND((E10*F10),2)</f>
        <v>-263.45</v>
      </c>
      <c r="H10" s="142"/>
    </row>
    <row r="11" spans="1:9" ht="33" customHeight="1" x14ac:dyDescent="0.25">
      <c r="A11" s="64" t="s">
        <v>130</v>
      </c>
      <c r="B11" s="80" t="s">
        <v>18</v>
      </c>
      <c r="C11" s="61" t="s">
        <v>264</v>
      </c>
      <c r="D11" s="62" t="s">
        <v>64</v>
      </c>
      <c r="E11" s="63">
        <v>6.5</v>
      </c>
      <c r="F11" s="28">
        <v>128.80000000000001</v>
      </c>
      <c r="G11" s="136">
        <f t="shared" si="1"/>
        <v>837.2</v>
      </c>
      <c r="H11" s="142"/>
    </row>
    <row r="12" spans="1:9" ht="33" customHeight="1" x14ac:dyDescent="0.25">
      <c r="A12" s="64" t="s">
        <v>130</v>
      </c>
      <c r="B12" s="80" t="s">
        <v>19</v>
      </c>
      <c r="C12" s="69" t="s">
        <v>271</v>
      </c>
      <c r="D12" s="67" t="s">
        <v>225</v>
      </c>
      <c r="E12" s="68">
        <v>35</v>
      </c>
      <c r="F12" s="28">
        <v>154.56</v>
      </c>
      <c r="G12" s="136">
        <f t="shared" ref="G12" si="3">ROUND((E12*F12),2)</f>
        <v>5409.6</v>
      </c>
      <c r="H12" s="142"/>
    </row>
    <row r="13" spans="1:9" ht="33" customHeight="1" x14ac:dyDescent="0.25">
      <c r="A13" s="64" t="s">
        <v>130</v>
      </c>
      <c r="B13" s="80" t="s">
        <v>20</v>
      </c>
      <c r="C13" s="69" t="s">
        <v>269</v>
      </c>
      <c r="D13" s="67" t="s">
        <v>225</v>
      </c>
      <c r="E13" s="68">
        <v>348</v>
      </c>
      <c r="F13" s="28">
        <v>15.46</v>
      </c>
      <c r="G13" s="136">
        <f t="shared" si="1"/>
        <v>5380.08</v>
      </c>
      <c r="H13" s="142"/>
    </row>
    <row r="14" spans="1:9" ht="29.25" customHeight="1" thickBot="1" x14ac:dyDescent="0.3">
      <c r="A14" s="64" t="s">
        <v>130</v>
      </c>
      <c r="B14" s="80" t="s">
        <v>21</v>
      </c>
      <c r="C14" s="69" t="s">
        <v>270</v>
      </c>
      <c r="D14" s="82" t="s">
        <v>225</v>
      </c>
      <c r="E14" s="83">
        <v>65</v>
      </c>
      <c r="F14" s="28">
        <v>103.04</v>
      </c>
      <c r="G14" s="136">
        <f t="shared" si="1"/>
        <v>6697.6</v>
      </c>
    </row>
    <row r="15" spans="1:9" ht="31.5" customHeight="1" thickBot="1" x14ac:dyDescent="0.3">
      <c r="A15" s="84" t="s">
        <v>130</v>
      </c>
      <c r="B15" s="80" t="s">
        <v>22</v>
      </c>
      <c r="C15" s="85" t="s">
        <v>131</v>
      </c>
      <c r="D15" s="82" t="s">
        <v>225</v>
      </c>
      <c r="E15" s="68">
        <v>65</v>
      </c>
      <c r="F15" s="32">
        <v>43.79</v>
      </c>
      <c r="G15" s="138">
        <f>ROUND((E15*F15),2)</f>
        <v>2846.35</v>
      </c>
      <c r="H15" s="139" t="s">
        <v>38</v>
      </c>
      <c r="I15" s="140">
        <f>ROUND(SUM(G9:G15),2)</f>
        <v>23959.88</v>
      </c>
    </row>
    <row r="16" spans="1:9" ht="29.25" customHeight="1" x14ac:dyDescent="0.25">
      <c r="A16" s="75" t="s">
        <v>132</v>
      </c>
      <c r="B16" s="86" t="s">
        <v>32</v>
      </c>
      <c r="C16" s="77" t="s">
        <v>133</v>
      </c>
      <c r="D16" s="78" t="s">
        <v>225</v>
      </c>
      <c r="E16" s="79">
        <v>650</v>
      </c>
      <c r="F16" s="27">
        <v>15.41</v>
      </c>
      <c r="G16" s="141">
        <f t="shared" si="1"/>
        <v>10016.5</v>
      </c>
    </row>
    <row r="17" spans="1:9" ht="29.25" customHeight="1" x14ac:dyDescent="0.25">
      <c r="A17" s="64" t="s">
        <v>132</v>
      </c>
      <c r="B17" s="87" t="s">
        <v>33</v>
      </c>
      <c r="C17" s="69" t="s">
        <v>134</v>
      </c>
      <c r="D17" s="67" t="s">
        <v>225</v>
      </c>
      <c r="E17" s="68">
        <v>15</v>
      </c>
      <c r="F17" s="28">
        <v>51.25</v>
      </c>
      <c r="G17" s="136">
        <f t="shared" ref="G17:G18" si="4">ROUND((E17*F17),2)</f>
        <v>768.75</v>
      </c>
      <c r="I17" s="137"/>
    </row>
    <row r="18" spans="1:9" ht="31.5" customHeight="1" x14ac:dyDescent="0.25">
      <c r="A18" s="64" t="s">
        <v>132</v>
      </c>
      <c r="B18" s="87" t="s">
        <v>34</v>
      </c>
      <c r="C18" s="69" t="s">
        <v>135</v>
      </c>
      <c r="D18" s="67" t="s">
        <v>81</v>
      </c>
      <c r="E18" s="68">
        <v>14</v>
      </c>
      <c r="F18" s="28">
        <v>1722.09</v>
      </c>
      <c r="G18" s="136">
        <f t="shared" si="4"/>
        <v>24109.26</v>
      </c>
    </row>
    <row r="19" spans="1:9" ht="29.25" customHeight="1" x14ac:dyDescent="0.25">
      <c r="A19" s="64" t="s">
        <v>132</v>
      </c>
      <c r="B19" s="87" t="s">
        <v>35</v>
      </c>
      <c r="C19" s="69" t="s">
        <v>136</v>
      </c>
      <c r="D19" s="67" t="s">
        <v>81</v>
      </c>
      <c r="E19" s="68">
        <v>4</v>
      </c>
      <c r="F19" s="28">
        <v>985.11</v>
      </c>
      <c r="G19" s="136">
        <f t="shared" ref="G19:G26" si="5">ROUND((E19*F19),2)</f>
        <v>3940.44</v>
      </c>
      <c r="I19" s="137"/>
    </row>
    <row r="20" spans="1:9" ht="31.5" customHeight="1" x14ac:dyDescent="0.25">
      <c r="A20" s="64" t="s">
        <v>132</v>
      </c>
      <c r="B20" s="87" t="s">
        <v>82</v>
      </c>
      <c r="C20" s="69" t="s">
        <v>137</v>
      </c>
      <c r="D20" s="67" t="s">
        <v>225</v>
      </c>
      <c r="E20" s="68">
        <v>37.619999999999997</v>
      </c>
      <c r="F20" s="28">
        <v>443.93</v>
      </c>
      <c r="G20" s="136">
        <f t="shared" si="5"/>
        <v>16700.650000000001</v>
      </c>
    </row>
    <row r="21" spans="1:9" ht="29.25" customHeight="1" x14ac:dyDescent="0.25">
      <c r="A21" s="64" t="s">
        <v>132</v>
      </c>
      <c r="B21" s="87" t="s">
        <v>95</v>
      </c>
      <c r="C21" s="69" t="s">
        <v>138</v>
      </c>
      <c r="D21" s="67" t="s">
        <v>226</v>
      </c>
      <c r="E21" s="68">
        <v>70</v>
      </c>
      <c r="F21" s="28">
        <v>5.86</v>
      </c>
      <c r="G21" s="136">
        <f t="shared" si="5"/>
        <v>410.2</v>
      </c>
    </row>
    <row r="22" spans="1:9" ht="33" customHeight="1" x14ac:dyDescent="0.25">
      <c r="A22" s="64" t="s">
        <v>132</v>
      </c>
      <c r="B22" s="87" t="s">
        <v>96</v>
      </c>
      <c r="C22" s="69" t="s">
        <v>139</v>
      </c>
      <c r="D22" s="67" t="s">
        <v>226</v>
      </c>
      <c r="E22" s="68">
        <v>52</v>
      </c>
      <c r="F22" s="28">
        <v>22.02</v>
      </c>
      <c r="G22" s="136">
        <f t="shared" si="5"/>
        <v>1145.04</v>
      </c>
      <c r="H22" s="142"/>
    </row>
    <row r="23" spans="1:9" ht="29.25" customHeight="1" x14ac:dyDescent="0.25">
      <c r="A23" s="64" t="s">
        <v>132</v>
      </c>
      <c r="B23" s="87" t="s">
        <v>97</v>
      </c>
      <c r="C23" s="69" t="s">
        <v>140</v>
      </c>
      <c r="D23" s="67" t="s">
        <v>226</v>
      </c>
      <c r="E23" s="68">
        <v>34</v>
      </c>
      <c r="F23" s="28">
        <v>125.95</v>
      </c>
      <c r="G23" s="136">
        <f t="shared" si="5"/>
        <v>4282.3</v>
      </c>
    </row>
    <row r="24" spans="1:9" ht="29.25" customHeight="1" x14ac:dyDescent="0.25">
      <c r="A24" s="64" t="s">
        <v>132</v>
      </c>
      <c r="B24" s="87" t="s">
        <v>98</v>
      </c>
      <c r="C24" s="69" t="s">
        <v>141</v>
      </c>
      <c r="D24" s="67" t="s">
        <v>225</v>
      </c>
      <c r="E24" s="68">
        <v>60.66</v>
      </c>
      <c r="F24" s="28">
        <v>1421.04</v>
      </c>
      <c r="G24" s="136">
        <f t="shared" si="5"/>
        <v>86200.29</v>
      </c>
      <c r="I24" s="137"/>
    </row>
    <row r="25" spans="1:9" ht="31.5" customHeight="1" x14ac:dyDescent="0.25">
      <c r="A25" s="64" t="s">
        <v>132</v>
      </c>
      <c r="B25" s="87" t="s">
        <v>99</v>
      </c>
      <c r="C25" s="69" t="s">
        <v>142</v>
      </c>
      <c r="D25" s="67" t="s">
        <v>225</v>
      </c>
      <c r="E25" s="68">
        <v>590</v>
      </c>
      <c r="F25" s="28">
        <v>34.869999999999997</v>
      </c>
      <c r="G25" s="136">
        <f t="shared" ref="G25" si="6">ROUND((E25*F25),2)</f>
        <v>20573.3</v>
      </c>
    </row>
    <row r="26" spans="1:9" ht="29.25" customHeight="1" x14ac:dyDescent="0.25">
      <c r="A26" s="64" t="s">
        <v>132</v>
      </c>
      <c r="B26" s="87" t="s">
        <v>100</v>
      </c>
      <c r="C26" s="69" t="s">
        <v>143</v>
      </c>
      <c r="D26" s="67" t="s">
        <v>225</v>
      </c>
      <c r="E26" s="68">
        <v>5.41</v>
      </c>
      <c r="F26" s="28">
        <v>1209.94</v>
      </c>
      <c r="G26" s="136">
        <f t="shared" si="5"/>
        <v>6545.78</v>
      </c>
    </row>
    <row r="27" spans="1:9" ht="29.25" customHeight="1" x14ac:dyDescent="0.25">
      <c r="A27" s="64" t="s">
        <v>132</v>
      </c>
      <c r="B27" s="87" t="s">
        <v>101</v>
      </c>
      <c r="C27" s="69" t="s">
        <v>144</v>
      </c>
      <c r="D27" s="67" t="s">
        <v>16</v>
      </c>
      <c r="E27" s="68">
        <v>18</v>
      </c>
      <c r="F27" s="28">
        <v>975.04</v>
      </c>
      <c r="G27" s="136">
        <f t="shared" si="1"/>
        <v>17550.72</v>
      </c>
      <c r="I27" s="137"/>
    </row>
    <row r="28" spans="1:9" ht="29.25" customHeight="1" x14ac:dyDescent="0.25">
      <c r="A28" s="64" t="s">
        <v>132</v>
      </c>
      <c r="B28" s="87" t="s">
        <v>102</v>
      </c>
      <c r="C28" s="69" t="s">
        <v>145</v>
      </c>
      <c r="D28" s="67" t="s">
        <v>226</v>
      </c>
      <c r="E28" s="68">
        <v>53</v>
      </c>
      <c r="F28" s="28">
        <v>11.72</v>
      </c>
      <c r="G28" s="136">
        <f t="shared" si="1"/>
        <v>621.16</v>
      </c>
      <c r="I28" s="137"/>
    </row>
    <row r="29" spans="1:9" ht="29.25" customHeight="1" thickBot="1" x14ac:dyDescent="0.3">
      <c r="A29" s="64" t="s">
        <v>132</v>
      </c>
      <c r="B29" s="87" t="s">
        <v>103</v>
      </c>
      <c r="C29" s="69" t="s">
        <v>146</v>
      </c>
      <c r="D29" s="67" t="s">
        <v>226</v>
      </c>
      <c r="E29" s="68">
        <v>206</v>
      </c>
      <c r="F29" s="28">
        <v>9.31</v>
      </c>
      <c r="G29" s="136">
        <f t="shared" si="1"/>
        <v>1917.86</v>
      </c>
      <c r="I29" s="137"/>
    </row>
    <row r="30" spans="1:9" ht="29.25" customHeight="1" thickBot="1" x14ac:dyDescent="0.3">
      <c r="A30" s="88" t="s">
        <v>132</v>
      </c>
      <c r="B30" s="89" t="s">
        <v>104</v>
      </c>
      <c r="C30" s="90" t="s">
        <v>147</v>
      </c>
      <c r="D30" s="82" t="s">
        <v>148</v>
      </c>
      <c r="E30" s="83">
        <v>48</v>
      </c>
      <c r="F30" s="33">
        <v>200.46</v>
      </c>
      <c r="G30" s="143">
        <f t="shared" si="1"/>
        <v>9622.08</v>
      </c>
      <c r="H30" s="139" t="s">
        <v>39</v>
      </c>
      <c r="I30" s="140">
        <f>ROUND(SUM(G16:G30),2)</f>
        <v>204404.33</v>
      </c>
    </row>
    <row r="31" spans="1:9" s="5" customFormat="1" ht="30" customHeight="1" x14ac:dyDescent="0.25">
      <c r="A31" s="75" t="s">
        <v>149</v>
      </c>
      <c r="B31" s="91" t="s">
        <v>68</v>
      </c>
      <c r="C31" s="77" t="s">
        <v>150</v>
      </c>
      <c r="D31" s="78" t="s">
        <v>16</v>
      </c>
      <c r="E31" s="79">
        <v>14</v>
      </c>
      <c r="F31" s="35">
        <v>134.97</v>
      </c>
      <c r="G31" s="141">
        <f t="shared" ref="G31" si="7">ROUND((E31*F31),2)</f>
        <v>1889.58</v>
      </c>
      <c r="H31" s="144"/>
      <c r="I31" s="125"/>
    </row>
    <row r="32" spans="1:9" s="5" customFormat="1" ht="30" customHeight="1" x14ac:dyDescent="0.25">
      <c r="A32" s="59" t="s">
        <v>149</v>
      </c>
      <c r="B32" s="65" t="s">
        <v>69</v>
      </c>
      <c r="C32" s="69" t="s">
        <v>151</v>
      </c>
      <c r="D32" s="67" t="s">
        <v>225</v>
      </c>
      <c r="E32" s="68">
        <v>28</v>
      </c>
      <c r="F32" s="34">
        <v>2020.12</v>
      </c>
      <c r="G32" s="136">
        <f t="shared" ref="G32:G81" si="8">ROUND((E32*F32),2)</f>
        <v>56563.360000000001</v>
      </c>
      <c r="H32" s="144"/>
      <c r="I32" s="125"/>
    </row>
    <row r="33" spans="1:9" s="5" customFormat="1" ht="30" customHeight="1" x14ac:dyDescent="0.25">
      <c r="A33" s="59" t="s">
        <v>149</v>
      </c>
      <c r="B33" s="60" t="s">
        <v>70</v>
      </c>
      <c r="C33" s="69" t="s">
        <v>152</v>
      </c>
      <c r="D33" s="67" t="s">
        <v>225</v>
      </c>
      <c r="E33" s="68">
        <v>7.55</v>
      </c>
      <c r="F33" s="34">
        <v>1646.71</v>
      </c>
      <c r="G33" s="136">
        <f t="shared" si="8"/>
        <v>12432.66</v>
      </c>
      <c r="H33" s="144"/>
      <c r="I33" s="125"/>
    </row>
    <row r="34" spans="1:9" s="5" customFormat="1" ht="30" customHeight="1" x14ac:dyDescent="0.25">
      <c r="A34" s="59" t="s">
        <v>149</v>
      </c>
      <c r="B34" s="65" t="s">
        <v>71</v>
      </c>
      <c r="C34" s="69" t="s">
        <v>153</v>
      </c>
      <c r="D34" s="67" t="s">
        <v>225</v>
      </c>
      <c r="E34" s="68">
        <v>4.3099999999999996</v>
      </c>
      <c r="F34" s="34">
        <v>2591.62</v>
      </c>
      <c r="G34" s="136">
        <f t="shared" si="8"/>
        <v>11169.88</v>
      </c>
      <c r="H34" s="144"/>
      <c r="I34" s="125"/>
    </row>
    <row r="35" spans="1:9" s="5" customFormat="1" ht="30" customHeight="1" x14ac:dyDescent="0.25">
      <c r="A35" s="59" t="s">
        <v>149</v>
      </c>
      <c r="B35" s="60" t="s">
        <v>72</v>
      </c>
      <c r="C35" s="69" t="s">
        <v>154</v>
      </c>
      <c r="D35" s="67" t="s">
        <v>225</v>
      </c>
      <c r="E35" s="68">
        <v>5.95</v>
      </c>
      <c r="F35" s="34">
        <v>640.69000000000005</v>
      </c>
      <c r="G35" s="136">
        <f t="shared" si="8"/>
        <v>3812.11</v>
      </c>
      <c r="H35" s="144"/>
      <c r="I35" s="125"/>
    </row>
    <row r="36" spans="1:9" s="5" customFormat="1" ht="30" customHeight="1" x14ac:dyDescent="0.25">
      <c r="A36" s="59" t="s">
        <v>149</v>
      </c>
      <c r="B36" s="65" t="s">
        <v>73</v>
      </c>
      <c r="C36" s="69" t="s">
        <v>155</v>
      </c>
      <c r="D36" s="67" t="s">
        <v>226</v>
      </c>
      <c r="E36" s="68">
        <v>176</v>
      </c>
      <c r="F36" s="34">
        <v>63.33</v>
      </c>
      <c r="G36" s="136">
        <f t="shared" si="8"/>
        <v>11146.08</v>
      </c>
      <c r="H36" s="144"/>
      <c r="I36" s="125"/>
    </row>
    <row r="37" spans="1:9" s="5" customFormat="1" ht="30" customHeight="1" x14ac:dyDescent="0.25">
      <c r="A37" s="59" t="s">
        <v>149</v>
      </c>
      <c r="B37" s="60" t="s">
        <v>74</v>
      </c>
      <c r="C37" s="69" t="s">
        <v>156</v>
      </c>
      <c r="D37" s="67" t="s">
        <v>225</v>
      </c>
      <c r="E37" s="68">
        <v>1</v>
      </c>
      <c r="F37" s="34">
        <v>631.66</v>
      </c>
      <c r="G37" s="136">
        <f t="shared" si="8"/>
        <v>631.66</v>
      </c>
      <c r="H37" s="144"/>
      <c r="I37" s="125"/>
    </row>
    <row r="38" spans="1:9" s="5" customFormat="1" ht="30" customHeight="1" x14ac:dyDescent="0.25">
      <c r="A38" s="59" t="s">
        <v>149</v>
      </c>
      <c r="B38" s="65" t="s">
        <v>105</v>
      </c>
      <c r="C38" s="69" t="s">
        <v>157</v>
      </c>
      <c r="D38" s="67" t="s">
        <v>225</v>
      </c>
      <c r="E38" s="92">
        <v>8.83</v>
      </c>
      <c r="F38" s="34">
        <v>1234.6400000000001</v>
      </c>
      <c r="G38" s="136">
        <f t="shared" si="8"/>
        <v>10901.87</v>
      </c>
      <c r="H38" s="144"/>
      <c r="I38" s="125"/>
    </row>
    <row r="39" spans="1:9" s="5" customFormat="1" ht="30" customHeight="1" x14ac:dyDescent="0.25">
      <c r="A39" s="59" t="s">
        <v>149</v>
      </c>
      <c r="B39" s="60" t="s">
        <v>106</v>
      </c>
      <c r="C39" s="69" t="s">
        <v>158</v>
      </c>
      <c r="D39" s="67" t="s">
        <v>225</v>
      </c>
      <c r="E39" s="68">
        <v>0.32</v>
      </c>
      <c r="F39" s="34">
        <v>1756.61</v>
      </c>
      <c r="G39" s="136">
        <f t="shared" si="8"/>
        <v>562.12</v>
      </c>
      <c r="H39" s="144"/>
      <c r="I39" s="125"/>
    </row>
    <row r="40" spans="1:9" s="5" customFormat="1" ht="30" customHeight="1" x14ac:dyDescent="0.25">
      <c r="A40" s="59" t="s">
        <v>149</v>
      </c>
      <c r="B40" s="65" t="s">
        <v>107</v>
      </c>
      <c r="C40" s="69" t="s">
        <v>159</v>
      </c>
      <c r="D40" s="67" t="s">
        <v>8</v>
      </c>
      <c r="E40" s="68">
        <v>16</v>
      </c>
      <c r="F40" s="34">
        <v>14.89</v>
      </c>
      <c r="G40" s="136">
        <f t="shared" si="8"/>
        <v>238.24</v>
      </c>
      <c r="H40" s="144"/>
      <c r="I40" s="125"/>
    </row>
    <row r="41" spans="1:9" s="5" customFormat="1" ht="30" customHeight="1" x14ac:dyDescent="0.25">
      <c r="A41" s="59" t="s">
        <v>149</v>
      </c>
      <c r="B41" s="60" t="s">
        <v>108</v>
      </c>
      <c r="C41" s="69" t="s">
        <v>160</v>
      </c>
      <c r="D41" s="67" t="s">
        <v>8</v>
      </c>
      <c r="E41" s="68">
        <v>36.200000000000003</v>
      </c>
      <c r="F41" s="34">
        <v>7.41</v>
      </c>
      <c r="G41" s="136">
        <f t="shared" si="8"/>
        <v>268.24</v>
      </c>
      <c r="H41" s="144"/>
      <c r="I41" s="125"/>
    </row>
    <row r="42" spans="1:9" s="5" customFormat="1" ht="30" customHeight="1" x14ac:dyDescent="0.25">
      <c r="A42" s="59" t="s">
        <v>149</v>
      </c>
      <c r="B42" s="65" t="s">
        <v>109</v>
      </c>
      <c r="C42" s="69" t="s">
        <v>272</v>
      </c>
      <c r="D42" s="67" t="s">
        <v>16</v>
      </c>
      <c r="E42" s="68">
        <v>2</v>
      </c>
      <c r="F42" s="34">
        <v>655.87</v>
      </c>
      <c r="G42" s="136">
        <f t="shared" si="8"/>
        <v>1311.74</v>
      </c>
      <c r="H42" s="144"/>
      <c r="I42" s="125"/>
    </row>
    <row r="43" spans="1:9" s="5" customFormat="1" ht="30" customHeight="1" x14ac:dyDescent="0.25">
      <c r="A43" s="59" t="s">
        <v>149</v>
      </c>
      <c r="B43" s="60" t="s">
        <v>110</v>
      </c>
      <c r="C43" s="69" t="s">
        <v>273</v>
      </c>
      <c r="D43" s="67" t="s">
        <v>81</v>
      </c>
      <c r="E43" s="68">
        <v>4</v>
      </c>
      <c r="F43" s="34">
        <v>635.9</v>
      </c>
      <c r="G43" s="136">
        <f t="shared" ref="G43:G44" si="9">ROUND((E43*F43),2)</f>
        <v>2543.6</v>
      </c>
      <c r="H43" s="144"/>
      <c r="I43" s="125"/>
    </row>
    <row r="44" spans="1:9" s="5" customFormat="1" ht="30" customHeight="1" x14ac:dyDescent="0.25">
      <c r="A44" s="59" t="s">
        <v>149</v>
      </c>
      <c r="B44" s="65" t="s">
        <v>111</v>
      </c>
      <c r="C44" s="69" t="s">
        <v>161</v>
      </c>
      <c r="D44" s="67" t="s">
        <v>8</v>
      </c>
      <c r="E44" s="68">
        <v>8.8000000000000007</v>
      </c>
      <c r="F44" s="34">
        <v>16.77</v>
      </c>
      <c r="G44" s="136">
        <f t="shared" si="9"/>
        <v>147.58000000000001</v>
      </c>
      <c r="H44" s="144"/>
      <c r="I44" s="125"/>
    </row>
    <row r="45" spans="1:9" s="5" customFormat="1" ht="30" customHeight="1" x14ac:dyDescent="0.25">
      <c r="A45" s="59" t="s">
        <v>149</v>
      </c>
      <c r="B45" s="60" t="s">
        <v>112</v>
      </c>
      <c r="C45" s="69" t="s">
        <v>162</v>
      </c>
      <c r="D45" s="67" t="s">
        <v>8</v>
      </c>
      <c r="E45" s="68">
        <v>36.200000000000003</v>
      </c>
      <c r="F45" s="34">
        <v>16.309999999999999</v>
      </c>
      <c r="G45" s="136">
        <f t="shared" ref="G45:G55" si="10">ROUND((E45*F45),2)</f>
        <v>590.41999999999996</v>
      </c>
      <c r="H45" s="144"/>
      <c r="I45" s="125"/>
    </row>
    <row r="46" spans="1:9" s="5" customFormat="1" ht="33.75" customHeight="1" x14ac:dyDescent="0.25">
      <c r="A46" s="59" t="s">
        <v>149</v>
      </c>
      <c r="B46" s="65" t="s">
        <v>113</v>
      </c>
      <c r="C46" s="69" t="s">
        <v>163</v>
      </c>
      <c r="D46" s="67" t="s">
        <v>8</v>
      </c>
      <c r="E46" s="68">
        <v>36.200000000000003</v>
      </c>
      <c r="F46" s="34">
        <v>228.1</v>
      </c>
      <c r="G46" s="136">
        <f t="shared" si="10"/>
        <v>8257.2199999999993</v>
      </c>
      <c r="H46" s="144"/>
      <c r="I46" s="125"/>
    </row>
    <row r="47" spans="1:9" s="5" customFormat="1" ht="30" customHeight="1" x14ac:dyDescent="0.25">
      <c r="A47" s="59" t="s">
        <v>149</v>
      </c>
      <c r="B47" s="60" t="s">
        <v>114</v>
      </c>
      <c r="C47" s="69" t="s">
        <v>164</v>
      </c>
      <c r="D47" s="67" t="s">
        <v>174</v>
      </c>
      <c r="E47" s="68">
        <v>1440</v>
      </c>
      <c r="F47" s="34">
        <v>7.01</v>
      </c>
      <c r="G47" s="136">
        <f t="shared" si="10"/>
        <v>10094.4</v>
      </c>
      <c r="H47" s="144"/>
      <c r="I47" s="125"/>
    </row>
    <row r="48" spans="1:9" s="5" customFormat="1" ht="33" customHeight="1" x14ac:dyDescent="0.25">
      <c r="A48" s="59" t="s">
        <v>149</v>
      </c>
      <c r="B48" s="65" t="s">
        <v>115</v>
      </c>
      <c r="C48" s="69" t="s">
        <v>165</v>
      </c>
      <c r="D48" s="67" t="s">
        <v>226</v>
      </c>
      <c r="E48" s="68">
        <v>226.3</v>
      </c>
      <c r="F48" s="34">
        <v>9.2100000000000009</v>
      </c>
      <c r="G48" s="136">
        <f t="shared" si="10"/>
        <v>2084.2199999999998</v>
      </c>
      <c r="H48" s="144"/>
      <c r="I48" s="125"/>
    </row>
    <row r="49" spans="1:9" s="5" customFormat="1" ht="33" customHeight="1" x14ac:dyDescent="0.25">
      <c r="A49" s="59" t="s">
        <v>149</v>
      </c>
      <c r="B49" s="60" t="s">
        <v>116</v>
      </c>
      <c r="C49" s="69" t="s">
        <v>166</v>
      </c>
      <c r="D49" s="67" t="s">
        <v>226</v>
      </c>
      <c r="E49" s="68">
        <v>53.5</v>
      </c>
      <c r="F49" s="34">
        <v>25.82</v>
      </c>
      <c r="G49" s="136">
        <f t="shared" si="10"/>
        <v>1381.37</v>
      </c>
      <c r="H49" s="144"/>
      <c r="I49" s="125"/>
    </row>
    <row r="50" spans="1:9" s="5" customFormat="1" ht="33" customHeight="1" x14ac:dyDescent="0.25">
      <c r="A50" s="59" t="s">
        <v>149</v>
      </c>
      <c r="B50" s="65" t="s">
        <v>117</v>
      </c>
      <c r="C50" s="69" t="s">
        <v>167</v>
      </c>
      <c r="D50" s="67" t="s">
        <v>226</v>
      </c>
      <c r="E50" s="68">
        <v>53.5</v>
      </c>
      <c r="F50" s="34">
        <v>39.64</v>
      </c>
      <c r="G50" s="136">
        <f t="shared" si="10"/>
        <v>2120.7399999999998</v>
      </c>
      <c r="H50" s="144"/>
      <c r="I50" s="125"/>
    </row>
    <row r="51" spans="1:9" s="5" customFormat="1" ht="33" customHeight="1" x14ac:dyDescent="0.25">
      <c r="A51" s="59" t="s">
        <v>149</v>
      </c>
      <c r="B51" s="60" t="s">
        <v>118</v>
      </c>
      <c r="C51" s="69" t="s">
        <v>168</v>
      </c>
      <c r="D51" s="67" t="s">
        <v>226</v>
      </c>
      <c r="E51" s="68">
        <v>53.5</v>
      </c>
      <c r="F51" s="34">
        <v>16.649999999999999</v>
      </c>
      <c r="G51" s="136">
        <f t="shared" si="10"/>
        <v>890.78</v>
      </c>
      <c r="H51" s="144"/>
      <c r="I51" s="125"/>
    </row>
    <row r="52" spans="1:9" s="5" customFormat="1" ht="33" customHeight="1" x14ac:dyDescent="0.25">
      <c r="A52" s="59" t="s">
        <v>149</v>
      </c>
      <c r="B52" s="65" t="s">
        <v>119</v>
      </c>
      <c r="C52" s="69" t="s">
        <v>169</v>
      </c>
      <c r="D52" s="67" t="s">
        <v>8</v>
      </c>
      <c r="E52" s="68">
        <v>17</v>
      </c>
      <c r="F52" s="34">
        <v>36.880000000000003</v>
      </c>
      <c r="G52" s="136">
        <f t="shared" si="10"/>
        <v>626.96</v>
      </c>
      <c r="H52" s="144"/>
      <c r="I52" s="125"/>
    </row>
    <row r="53" spans="1:9" s="5" customFormat="1" ht="30" customHeight="1" x14ac:dyDescent="0.25">
      <c r="A53" s="59" t="s">
        <v>149</v>
      </c>
      <c r="B53" s="60" t="s">
        <v>120</v>
      </c>
      <c r="C53" s="69" t="s">
        <v>170</v>
      </c>
      <c r="D53" s="67" t="s">
        <v>16</v>
      </c>
      <c r="E53" s="68">
        <v>8</v>
      </c>
      <c r="F53" s="34">
        <v>52.56</v>
      </c>
      <c r="G53" s="136">
        <f t="shared" si="10"/>
        <v>420.48</v>
      </c>
      <c r="H53" s="144"/>
      <c r="I53" s="125"/>
    </row>
    <row r="54" spans="1:9" s="5" customFormat="1" ht="33" customHeight="1" x14ac:dyDescent="0.25">
      <c r="A54" s="59" t="s">
        <v>149</v>
      </c>
      <c r="B54" s="65" t="s">
        <v>121</v>
      </c>
      <c r="C54" s="69" t="s">
        <v>171</v>
      </c>
      <c r="D54" s="67" t="s">
        <v>16</v>
      </c>
      <c r="E54" s="68">
        <v>12</v>
      </c>
      <c r="F54" s="34">
        <v>5.29</v>
      </c>
      <c r="G54" s="136">
        <f t="shared" si="10"/>
        <v>63.48</v>
      </c>
      <c r="H54" s="144"/>
      <c r="I54" s="125"/>
    </row>
    <row r="55" spans="1:9" s="5" customFormat="1" ht="38.25" customHeight="1" thickBot="1" x14ac:dyDescent="0.3">
      <c r="A55" s="59" t="s">
        <v>149</v>
      </c>
      <c r="B55" s="60" t="s">
        <v>122</v>
      </c>
      <c r="C55" s="69" t="s">
        <v>172</v>
      </c>
      <c r="D55" s="67" t="s">
        <v>174</v>
      </c>
      <c r="E55" s="68">
        <v>29</v>
      </c>
      <c r="F55" s="34">
        <v>6.63</v>
      </c>
      <c r="G55" s="136">
        <f t="shared" si="10"/>
        <v>192.27</v>
      </c>
      <c r="H55" s="144"/>
      <c r="I55" s="125"/>
    </row>
    <row r="56" spans="1:9" s="5" customFormat="1" ht="38.25" customHeight="1" thickBot="1" x14ac:dyDescent="0.3">
      <c r="A56" s="93" t="s">
        <v>149</v>
      </c>
      <c r="B56" s="94" t="s">
        <v>123</v>
      </c>
      <c r="C56" s="90" t="s">
        <v>173</v>
      </c>
      <c r="D56" s="82" t="s">
        <v>16</v>
      </c>
      <c r="E56" s="83">
        <v>12</v>
      </c>
      <c r="F56" s="36">
        <v>194.39999999999998</v>
      </c>
      <c r="G56" s="143">
        <f t="shared" si="8"/>
        <v>2332.8000000000002</v>
      </c>
      <c r="H56" s="145" t="s">
        <v>75</v>
      </c>
      <c r="I56" s="146">
        <f>ROUND(SUM(G31:G56),2)</f>
        <v>142673.85999999999</v>
      </c>
    </row>
    <row r="57" spans="1:9" s="5" customFormat="1" ht="38.25" customHeight="1" x14ac:dyDescent="0.25">
      <c r="A57" s="75" t="s">
        <v>175</v>
      </c>
      <c r="B57" s="86" t="s">
        <v>26</v>
      </c>
      <c r="C57" s="77" t="s">
        <v>124</v>
      </c>
      <c r="D57" s="78" t="s">
        <v>226</v>
      </c>
      <c r="E57" s="79">
        <v>350</v>
      </c>
      <c r="F57" s="10">
        <v>3.45</v>
      </c>
      <c r="G57" s="141">
        <f t="shared" si="8"/>
        <v>1207.5</v>
      </c>
      <c r="H57" s="147"/>
      <c r="I57" s="148"/>
    </row>
    <row r="58" spans="1:9" s="5" customFormat="1" ht="38.25" customHeight="1" x14ac:dyDescent="0.25">
      <c r="A58" s="64" t="s">
        <v>175</v>
      </c>
      <c r="B58" s="87" t="s">
        <v>27</v>
      </c>
      <c r="C58" s="69" t="s">
        <v>176</v>
      </c>
      <c r="D58" s="67" t="s">
        <v>225</v>
      </c>
      <c r="E58" s="68">
        <v>9.4</v>
      </c>
      <c r="F58" s="3">
        <v>64.17</v>
      </c>
      <c r="G58" s="136">
        <f t="shared" si="8"/>
        <v>603.20000000000005</v>
      </c>
      <c r="H58" s="147"/>
      <c r="I58" s="148"/>
    </row>
    <row r="59" spans="1:9" s="5" customFormat="1" ht="38.25" customHeight="1" x14ac:dyDescent="0.25">
      <c r="A59" s="64" t="s">
        <v>175</v>
      </c>
      <c r="B59" s="87" t="s">
        <v>28</v>
      </c>
      <c r="C59" s="69" t="s">
        <v>177</v>
      </c>
      <c r="D59" s="67" t="s">
        <v>225</v>
      </c>
      <c r="E59" s="68">
        <v>11.3</v>
      </c>
      <c r="F59" s="3">
        <v>80.319999999999993</v>
      </c>
      <c r="G59" s="136">
        <f t="shared" si="8"/>
        <v>907.62</v>
      </c>
      <c r="H59" s="147"/>
      <c r="I59" s="148"/>
    </row>
    <row r="60" spans="1:9" s="5" customFormat="1" ht="38.25" customHeight="1" x14ac:dyDescent="0.25">
      <c r="A60" s="64" t="s">
        <v>175</v>
      </c>
      <c r="B60" s="87" t="s">
        <v>29</v>
      </c>
      <c r="C60" s="69" t="s">
        <v>178</v>
      </c>
      <c r="D60" s="67" t="s">
        <v>225</v>
      </c>
      <c r="E60" s="68">
        <v>7.6</v>
      </c>
      <c r="F60" s="3">
        <v>501.46</v>
      </c>
      <c r="G60" s="136">
        <f t="shared" si="8"/>
        <v>3811.1</v>
      </c>
      <c r="H60" s="147"/>
      <c r="I60" s="148"/>
    </row>
    <row r="61" spans="1:9" s="5" customFormat="1" ht="38.25" customHeight="1" x14ac:dyDescent="0.25">
      <c r="A61" s="64" t="s">
        <v>175</v>
      </c>
      <c r="B61" s="87" t="s">
        <v>30</v>
      </c>
      <c r="C61" s="69" t="s">
        <v>179</v>
      </c>
      <c r="D61" s="67" t="s">
        <v>226</v>
      </c>
      <c r="E61" s="68">
        <v>75</v>
      </c>
      <c r="F61" s="3">
        <v>121.45</v>
      </c>
      <c r="G61" s="136">
        <f t="shared" si="8"/>
        <v>9108.75</v>
      </c>
      <c r="H61" s="147"/>
      <c r="I61" s="148"/>
    </row>
    <row r="62" spans="1:9" s="5" customFormat="1" ht="38.25" customHeight="1" x14ac:dyDescent="0.25">
      <c r="A62" s="64" t="s">
        <v>175</v>
      </c>
      <c r="B62" s="87" t="s">
        <v>31</v>
      </c>
      <c r="C62" s="69" t="s">
        <v>180</v>
      </c>
      <c r="D62" s="67" t="s">
        <v>225</v>
      </c>
      <c r="E62" s="68">
        <v>0.6</v>
      </c>
      <c r="F62" s="3">
        <v>1052.77</v>
      </c>
      <c r="G62" s="136">
        <f t="shared" si="8"/>
        <v>631.66</v>
      </c>
      <c r="H62" s="147"/>
      <c r="I62" s="148"/>
    </row>
    <row r="63" spans="1:9" s="5" customFormat="1" ht="38.25" customHeight="1" x14ac:dyDescent="0.25">
      <c r="A63" s="64" t="s">
        <v>175</v>
      </c>
      <c r="B63" s="87" t="s">
        <v>43</v>
      </c>
      <c r="C63" s="69" t="s">
        <v>181</v>
      </c>
      <c r="D63" s="67" t="s">
        <v>225</v>
      </c>
      <c r="E63" s="68">
        <v>9.4</v>
      </c>
      <c r="F63" s="3">
        <v>228.13</v>
      </c>
      <c r="G63" s="136">
        <f t="shared" si="8"/>
        <v>2144.42</v>
      </c>
      <c r="H63" s="147"/>
      <c r="I63" s="148"/>
    </row>
    <row r="64" spans="1:9" s="5" customFormat="1" ht="38.25" customHeight="1" x14ac:dyDescent="0.25">
      <c r="A64" s="64" t="s">
        <v>175</v>
      </c>
      <c r="B64" s="87" t="s">
        <v>44</v>
      </c>
      <c r="C64" s="69" t="s">
        <v>182</v>
      </c>
      <c r="D64" s="67" t="s">
        <v>226</v>
      </c>
      <c r="E64" s="68">
        <v>13</v>
      </c>
      <c r="F64" s="3">
        <v>30.44</v>
      </c>
      <c r="G64" s="136">
        <f t="shared" si="8"/>
        <v>395.72</v>
      </c>
      <c r="H64" s="147"/>
      <c r="I64" s="148"/>
    </row>
    <row r="65" spans="1:9" s="5" customFormat="1" ht="38.25" customHeight="1" x14ac:dyDescent="0.25">
      <c r="A65" s="64" t="s">
        <v>175</v>
      </c>
      <c r="B65" s="87" t="s">
        <v>56</v>
      </c>
      <c r="C65" s="69" t="s">
        <v>183</v>
      </c>
      <c r="D65" s="67" t="s">
        <v>8</v>
      </c>
      <c r="E65" s="68">
        <v>24</v>
      </c>
      <c r="F65" s="3">
        <v>45.89</v>
      </c>
      <c r="G65" s="136">
        <f t="shared" si="8"/>
        <v>1101.3599999999999</v>
      </c>
      <c r="H65" s="147"/>
      <c r="I65" s="148"/>
    </row>
    <row r="66" spans="1:9" s="5" customFormat="1" ht="38.25" customHeight="1" x14ac:dyDescent="0.25">
      <c r="A66" s="64" t="s">
        <v>175</v>
      </c>
      <c r="B66" s="87" t="s">
        <v>61</v>
      </c>
      <c r="C66" s="69" t="s">
        <v>184</v>
      </c>
      <c r="D66" s="67" t="s">
        <v>16</v>
      </c>
      <c r="E66" s="68">
        <v>2</v>
      </c>
      <c r="F66" s="3">
        <v>41.6</v>
      </c>
      <c r="G66" s="136">
        <f t="shared" si="8"/>
        <v>83.2</v>
      </c>
      <c r="H66" s="147"/>
      <c r="I66" s="148"/>
    </row>
    <row r="67" spans="1:9" s="5" customFormat="1" ht="38.25" customHeight="1" x14ac:dyDescent="0.25">
      <c r="A67" s="64" t="s">
        <v>175</v>
      </c>
      <c r="B67" s="87" t="s">
        <v>62</v>
      </c>
      <c r="C67" s="69" t="s">
        <v>185</v>
      </c>
      <c r="D67" s="67" t="s">
        <v>16</v>
      </c>
      <c r="E67" s="68">
        <v>1</v>
      </c>
      <c r="F67" s="3">
        <v>559.39</v>
      </c>
      <c r="G67" s="136">
        <f t="shared" si="8"/>
        <v>559.39</v>
      </c>
      <c r="H67" s="147"/>
      <c r="I67" s="148"/>
    </row>
    <row r="68" spans="1:9" s="5" customFormat="1" ht="38.25" customHeight="1" x14ac:dyDescent="0.25">
      <c r="A68" s="64" t="s">
        <v>175</v>
      </c>
      <c r="B68" s="87" t="s">
        <v>63</v>
      </c>
      <c r="C68" s="69" t="s">
        <v>186</v>
      </c>
      <c r="D68" s="67" t="s">
        <v>16</v>
      </c>
      <c r="E68" s="68">
        <v>1</v>
      </c>
      <c r="F68" s="3">
        <v>151.59</v>
      </c>
      <c r="G68" s="136">
        <f t="shared" si="8"/>
        <v>151.59</v>
      </c>
      <c r="H68" s="147"/>
      <c r="I68" s="148"/>
    </row>
    <row r="69" spans="1:9" s="5" customFormat="1" ht="30" customHeight="1" x14ac:dyDescent="0.25">
      <c r="A69" s="64" t="s">
        <v>175</v>
      </c>
      <c r="B69" s="87" t="s">
        <v>76</v>
      </c>
      <c r="C69" s="95" t="s">
        <v>274</v>
      </c>
      <c r="D69" s="67" t="s">
        <v>16</v>
      </c>
      <c r="E69" s="68">
        <v>4</v>
      </c>
      <c r="F69" s="3">
        <v>813.27</v>
      </c>
      <c r="G69" s="136">
        <f t="shared" si="8"/>
        <v>3253.08</v>
      </c>
      <c r="H69" s="147"/>
      <c r="I69" s="148"/>
    </row>
    <row r="70" spans="1:9" s="5" customFormat="1" ht="38.25" customHeight="1" x14ac:dyDescent="0.25">
      <c r="A70" s="64" t="s">
        <v>175</v>
      </c>
      <c r="B70" s="87" t="s">
        <v>77</v>
      </c>
      <c r="C70" s="69" t="s">
        <v>197</v>
      </c>
      <c r="D70" s="67" t="s">
        <v>16</v>
      </c>
      <c r="E70" s="68">
        <v>1</v>
      </c>
      <c r="F70" s="3">
        <v>433.96</v>
      </c>
      <c r="G70" s="136">
        <f t="shared" si="8"/>
        <v>433.96</v>
      </c>
      <c r="H70" s="147"/>
      <c r="I70" s="148"/>
    </row>
    <row r="71" spans="1:9" s="5" customFormat="1" ht="38.25" customHeight="1" x14ac:dyDescent="0.25">
      <c r="A71" s="64" t="s">
        <v>175</v>
      </c>
      <c r="B71" s="87" t="s">
        <v>78</v>
      </c>
      <c r="C71" s="69" t="s">
        <v>198</v>
      </c>
      <c r="D71" s="67" t="s">
        <v>16</v>
      </c>
      <c r="E71" s="68">
        <v>1</v>
      </c>
      <c r="F71" s="3">
        <v>231.13</v>
      </c>
      <c r="G71" s="136">
        <f t="shared" si="8"/>
        <v>231.13</v>
      </c>
      <c r="H71" s="147"/>
      <c r="I71" s="148"/>
    </row>
    <row r="72" spans="1:9" s="5" customFormat="1" ht="38.25" customHeight="1" x14ac:dyDescent="0.25">
      <c r="A72" s="64" t="s">
        <v>175</v>
      </c>
      <c r="B72" s="87" t="s">
        <v>79</v>
      </c>
      <c r="C72" s="69" t="s">
        <v>199</v>
      </c>
      <c r="D72" s="67" t="s">
        <v>8</v>
      </c>
      <c r="E72" s="68">
        <v>1.5</v>
      </c>
      <c r="F72" s="3">
        <v>214.67</v>
      </c>
      <c r="G72" s="136">
        <f t="shared" si="8"/>
        <v>322.01</v>
      </c>
      <c r="H72" s="147"/>
      <c r="I72" s="148"/>
    </row>
    <row r="73" spans="1:9" s="5" customFormat="1" ht="38.25" customHeight="1" x14ac:dyDescent="0.25">
      <c r="A73" s="64" t="s">
        <v>175</v>
      </c>
      <c r="B73" s="87" t="s">
        <v>187</v>
      </c>
      <c r="C73" s="69" t="s">
        <v>200</v>
      </c>
      <c r="D73" s="67" t="s">
        <v>226</v>
      </c>
      <c r="E73" s="68">
        <v>14</v>
      </c>
      <c r="F73" s="3">
        <v>48</v>
      </c>
      <c r="G73" s="136">
        <f t="shared" si="8"/>
        <v>672</v>
      </c>
      <c r="H73" s="147"/>
      <c r="I73" s="148"/>
    </row>
    <row r="74" spans="1:9" s="5" customFormat="1" ht="38.25" customHeight="1" x14ac:dyDescent="0.25">
      <c r="A74" s="64" t="s">
        <v>175</v>
      </c>
      <c r="B74" s="87" t="s">
        <v>188</v>
      </c>
      <c r="C74" s="69" t="s">
        <v>201</v>
      </c>
      <c r="D74" s="67" t="s">
        <v>226</v>
      </c>
      <c r="E74" s="68">
        <v>14</v>
      </c>
      <c r="F74" s="3">
        <v>15.13</v>
      </c>
      <c r="G74" s="136">
        <f t="shared" si="8"/>
        <v>211.82</v>
      </c>
      <c r="H74" s="147"/>
      <c r="I74" s="148"/>
    </row>
    <row r="75" spans="1:9" s="5" customFormat="1" ht="38.25" customHeight="1" x14ac:dyDescent="0.25">
      <c r="A75" s="64" t="s">
        <v>175</v>
      </c>
      <c r="B75" s="87" t="s">
        <v>189</v>
      </c>
      <c r="C75" s="69" t="s">
        <v>202</v>
      </c>
      <c r="D75" s="67" t="s">
        <v>226</v>
      </c>
      <c r="E75" s="68">
        <v>14</v>
      </c>
      <c r="F75" s="3">
        <v>16.04</v>
      </c>
      <c r="G75" s="136">
        <f t="shared" si="8"/>
        <v>224.56</v>
      </c>
      <c r="H75" s="147"/>
      <c r="I75" s="148"/>
    </row>
    <row r="76" spans="1:9" s="5" customFormat="1" ht="38.25" customHeight="1" x14ac:dyDescent="0.25">
      <c r="A76" s="64" t="s">
        <v>175</v>
      </c>
      <c r="B76" s="87" t="s">
        <v>190</v>
      </c>
      <c r="C76" s="69" t="s">
        <v>203</v>
      </c>
      <c r="D76" s="67" t="s">
        <v>225</v>
      </c>
      <c r="E76" s="68">
        <v>2.8</v>
      </c>
      <c r="F76" s="3">
        <v>81.349999999999994</v>
      </c>
      <c r="G76" s="136">
        <f t="shared" si="8"/>
        <v>227.78</v>
      </c>
      <c r="H76" s="147"/>
      <c r="I76" s="148"/>
    </row>
    <row r="77" spans="1:9" s="5" customFormat="1" ht="38.25" customHeight="1" x14ac:dyDescent="0.25">
      <c r="A77" s="64" t="s">
        <v>175</v>
      </c>
      <c r="B77" s="87" t="s">
        <v>191</v>
      </c>
      <c r="C77" s="69" t="s">
        <v>204</v>
      </c>
      <c r="D77" s="67" t="s">
        <v>16</v>
      </c>
      <c r="E77" s="68">
        <v>28</v>
      </c>
      <c r="F77" s="3">
        <v>39.71</v>
      </c>
      <c r="G77" s="136">
        <f t="shared" si="8"/>
        <v>1111.8800000000001</v>
      </c>
      <c r="H77" s="147"/>
      <c r="I77" s="148"/>
    </row>
    <row r="78" spans="1:9" s="5" customFormat="1" ht="38.25" customHeight="1" x14ac:dyDescent="0.25">
      <c r="A78" s="64" t="s">
        <v>175</v>
      </c>
      <c r="B78" s="87" t="s">
        <v>192</v>
      </c>
      <c r="C78" s="69" t="s">
        <v>205</v>
      </c>
      <c r="D78" s="67" t="s">
        <v>16</v>
      </c>
      <c r="E78" s="68">
        <v>13</v>
      </c>
      <c r="F78" s="3">
        <v>23</v>
      </c>
      <c r="G78" s="136">
        <f t="shared" si="8"/>
        <v>299</v>
      </c>
      <c r="H78" s="147"/>
      <c r="I78" s="148"/>
    </row>
    <row r="79" spans="1:9" s="5" customFormat="1" ht="38.25" customHeight="1" x14ac:dyDescent="0.25">
      <c r="A79" s="96" t="s">
        <v>175</v>
      </c>
      <c r="B79" s="97" t="s">
        <v>193</v>
      </c>
      <c r="C79" s="98" t="s">
        <v>279</v>
      </c>
      <c r="D79" s="99" t="s">
        <v>280</v>
      </c>
      <c r="E79" s="100">
        <v>74</v>
      </c>
      <c r="F79" s="45">
        <v>9.41</v>
      </c>
      <c r="G79" s="149">
        <f t="shared" si="8"/>
        <v>696.34</v>
      </c>
      <c r="H79" s="147"/>
      <c r="I79" s="148"/>
    </row>
    <row r="80" spans="1:9" s="5" customFormat="1" ht="41.25" customHeight="1" x14ac:dyDescent="0.25">
      <c r="A80" s="64" t="s">
        <v>175</v>
      </c>
      <c r="B80" s="87" t="s">
        <v>194</v>
      </c>
      <c r="C80" s="69" t="s">
        <v>206</v>
      </c>
      <c r="D80" s="67" t="s">
        <v>226</v>
      </c>
      <c r="E80" s="68">
        <v>230</v>
      </c>
      <c r="F80" s="8">
        <v>5.31</v>
      </c>
      <c r="G80" s="136">
        <f t="shared" si="8"/>
        <v>1221.3</v>
      </c>
      <c r="H80" s="150"/>
      <c r="I80" s="151"/>
    </row>
    <row r="81" spans="1:9" s="5" customFormat="1" ht="41.25" customHeight="1" x14ac:dyDescent="0.25">
      <c r="A81" s="64" t="s">
        <v>175</v>
      </c>
      <c r="B81" s="87" t="s">
        <v>195</v>
      </c>
      <c r="C81" s="69" t="s">
        <v>207</v>
      </c>
      <c r="D81" s="67" t="s">
        <v>8</v>
      </c>
      <c r="E81" s="68">
        <v>65.599999999999994</v>
      </c>
      <c r="F81" s="8">
        <v>73.36</v>
      </c>
      <c r="G81" s="136">
        <f t="shared" si="8"/>
        <v>4812.42</v>
      </c>
      <c r="H81" s="150"/>
      <c r="I81" s="151"/>
    </row>
    <row r="82" spans="1:9" s="5" customFormat="1" ht="41.25" customHeight="1" thickBot="1" x14ac:dyDescent="0.3">
      <c r="A82" s="64" t="s">
        <v>175</v>
      </c>
      <c r="B82" s="101" t="s">
        <v>196</v>
      </c>
      <c r="C82" s="69" t="s">
        <v>208</v>
      </c>
      <c r="D82" s="67" t="s">
        <v>81</v>
      </c>
      <c r="E82" s="68">
        <v>3</v>
      </c>
      <c r="F82" s="8">
        <v>938.13</v>
      </c>
      <c r="G82" s="136">
        <f t="shared" ref="G82:G86" si="11">ROUND((E82*F82),2)</f>
        <v>2814.39</v>
      </c>
      <c r="H82" s="150"/>
      <c r="I82" s="151"/>
    </row>
    <row r="83" spans="1:9" s="5" customFormat="1" ht="47.25" customHeight="1" thickBot="1" x14ac:dyDescent="0.3">
      <c r="A83" s="70" t="s">
        <v>175</v>
      </c>
      <c r="B83" s="73" t="s">
        <v>210</v>
      </c>
      <c r="C83" s="72" t="s">
        <v>209</v>
      </c>
      <c r="D83" s="73" t="s">
        <v>16</v>
      </c>
      <c r="E83" s="74">
        <v>1</v>
      </c>
      <c r="F83" s="38">
        <v>219.16</v>
      </c>
      <c r="G83" s="138">
        <f t="shared" si="11"/>
        <v>219.16</v>
      </c>
      <c r="H83" s="145" t="s">
        <v>40</v>
      </c>
      <c r="I83" s="152">
        <f>ROUND(SUM(G57:G83),2)</f>
        <v>37456.339999999997</v>
      </c>
    </row>
    <row r="84" spans="1:9" s="5" customFormat="1" ht="30" customHeight="1" x14ac:dyDescent="0.25">
      <c r="A84" s="102" t="s">
        <v>211</v>
      </c>
      <c r="B84" s="103" t="s">
        <v>9</v>
      </c>
      <c r="C84" s="104" t="s">
        <v>212</v>
      </c>
      <c r="D84" s="105" t="s">
        <v>280</v>
      </c>
      <c r="E84" s="106">
        <v>585.5</v>
      </c>
      <c r="F84" s="46">
        <v>4.3</v>
      </c>
      <c r="G84" s="153">
        <f t="shared" si="11"/>
        <v>2517.65</v>
      </c>
      <c r="H84" s="151"/>
      <c r="I84" s="125"/>
    </row>
    <row r="85" spans="1:9" s="5" customFormat="1" ht="30" customHeight="1" x14ac:dyDescent="0.25">
      <c r="A85" s="64" t="s">
        <v>211</v>
      </c>
      <c r="B85" s="101" t="s">
        <v>83</v>
      </c>
      <c r="C85" s="69" t="s">
        <v>213</v>
      </c>
      <c r="D85" s="67" t="s">
        <v>226</v>
      </c>
      <c r="E85" s="68">
        <v>130.30000000000001</v>
      </c>
      <c r="F85" s="8">
        <v>83.6</v>
      </c>
      <c r="G85" s="136">
        <f t="shared" si="11"/>
        <v>10893.08</v>
      </c>
      <c r="H85" s="150"/>
      <c r="I85" s="125"/>
    </row>
    <row r="86" spans="1:9" s="5" customFormat="1" ht="30" customHeight="1" x14ac:dyDescent="0.25">
      <c r="A86" s="64" t="s">
        <v>211</v>
      </c>
      <c r="B86" s="101" t="s">
        <v>84</v>
      </c>
      <c r="C86" s="69" t="s">
        <v>227</v>
      </c>
      <c r="D86" s="67" t="s">
        <v>226</v>
      </c>
      <c r="E86" s="68">
        <v>28</v>
      </c>
      <c r="F86" s="8">
        <v>91.67</v>
      </c>
      <c r="G86" s="136">
        <f t="shared" si="11"/>
        <v>2566.7600000000002</v>
      </c>
      <c r="H86" s="150"/>
      <c r="I86" s="125"/>
    </row>
    <row r="87" spans="1:9" s="5" customFormat="1" ht="30" customHeight="1" x14ac:dyDescent="0.25">
      <c r="A87" s="64" t="s">
        <v>211</v>
      </c>
      <c r="B87" s="101" t="s">
        <v>85</v>
      </c>
      <c r="C87" s="69" t="s">
        <v>214</v>
      </c>
      <c r="D87" s="67" t="s">
        <v>226</v>
      </c>
      <c r="E87" s="68">
        <v>102</v>
      </c>
      <c r="F87" s="8">
        <v>77.33</v>
      </c>
      <c r="G87" s="136">
        <f t="shared" ref="G87:G93" si="12">ROUND((E87*F87),2)</f>
        <v>7887.66</v>
      </c>
      <c r="H87" s="150"/>
      <c r="I87" s="125"/>
    </row>
    <row r="88" spans="1:9" s="5" customFormat="1" ht="30" customHeight="1" x14ac:dyDescent="0.25">
      <c r="A88" s="64" t="s">
        <v>211</v>
      </c>
      <c r="B88" s="101" t="s">
        <v>86</v>
      </c>
      <c r="C88" s="69" t="s">
        <v>215</v>
      </c>
      <c r="D88" s="67" t="s">
        <v>226</v>
      </c>
      <c r="E88" s="68">
        <v>28</v>
      </c>
      <c r="F88" s="8">
        <v>93.73</v>
      </c>
      <c r="G88" s="136">
        <f t="shared" si="12"/>
        <v>2624.44</v>
      </c>
      <c r="H88" s="150"/>
      <c r="I88" s="125"/>
    </row>
    <row r="89" spans="1:9" s="5" customFormat="1" ht="30" customHeight="1" thickBot="1" x14ac:dyDescent="0.3">
      <c r="A89" s="64" t="s">
        <v>211</v>
      </c>
      <c r="B89" s="101" t="s">
        <v>87</v>
      </c>
      <c r="C89" s="69" t="s">
        <v>216</v>
      </c>
      <c r="D89" s="67" t="s">
        <v>226</v>
      </c>
      <c r="E89" s="83">
        <v>130.30000000000001</v>
      </c>
      <c r="F89" s="8">
        <v>48.03</v>
      </c>
      <c r="G89" s="136">
        <f t="shared" si="12"/>
        <v>6258.31</v>
      </c>
      <c r="H89" s="150"/>
      <c r="I89" s="125"/>
    </row>
    <row r="90" spans="1:9" s="5" customFormat="1" ht="41.4" customHeight="1" x14ac:dyDescent="0.25">
      <c r="A90" s="64" t="s">
        <v>224</v>
      </c>
      <c r="B90" s="101" t="s">
        <v>88</v>
      </c>
      <c r="C90" s="69" t="s">
        <v>217</v>
      </c>
      <c r="D90" s="107" t="s">
        <v>225</v>
      </c>
      <c r="E90" s="68">
        <v>75.599999999999994</v>
      </c>
      <c r="F90" s="37">
        <v>24.36</v>
      </c>
      <c r="G90" s="136">
        <f t="shared" si="12"/>
        <v>1841.62</v>
      </c>
      <c r="H90" s="177" t="s">
        <v>60</v>
      </c>
      <c r="I90" s="125"/>
    </row>
    <row r="91" spans="1:9" s="5" customFormat="1" ht="43.8" customHeight="1" x14ac:dyDescent="0.25">
      <c r="A91" s="64" t="s">
        <v>224</v>
      </c>
      <c r="B91" s="101" t="s">
        <v>89</v>
      </c>
      <c r="C91" s="69" t="s">
        <v>228</v>
      </c>
      <c r="D91" s="107" t="s">
        <v>226</v>
      </c>
      <c r="E91" s="68">
        <v>208</v>
      </c>
      <c r="F91" s="37">
        <v>15.67</v>
      </c>
      <c r="G91" s="136">
        <f t="shared" si="12"/>
        <v>3259.36</v>
      </c>
      <c r="H91" s="178"/>
      <c r="I91" s="125"/>
    </row>
    <row r="92" spans="1:9" s="5" customFormat="1" ht="48.6" customHeight="1" x14ac:dyDescent="0.25">
      <c r="A92" s="64" t="s">
        <v>275</v>
      </c>
      <c r="B92" s="101" t="s">
        <v>90</v>
      </c>
      <c r="C92" s="69" t="s">
        <v>222</v>
      </c>
      <c r="D92" s="67" t="s">
        <v>225</v>
      </c>
      <c r="E92" s="63">
        <v>66.599999999999994</v>
      </c>
      <c r="F92" s="8"/>
      <c r="G92" s="136">
        <f t="shared" si="12"/>
        <v>0</v>
      </c>
      <c r="H92" s="178"/>
      <c r="I92" s="125"/>
    </row>
    <row r="93" spans="1:9" s="5" customFormat="1" ht="45.6" customHeight="1" thickBot="1" x14ac:dyDescent="0.3">
      <c r="A93" s="64" t="s">
        <v>275</v>
      </c>
      <c r="B93" s="101" t="s">
        <v>91</v>
      </c>
      <c r="C93" s="69" t="s">
        <v>223</v>
      </c>
      <c r="D93" s="67" t="s">
        <v>226</v>
      </c>
      <c r="E93" s="68">
        <v>208</v>
      </c>
      <c r="F93" s="8"/>
      <c r="G93" s="136">
        <f t="shared" si="12"/>
        <v>0</v>
      </c>
      <c r="H93" s="179"/>
      <c r="I93" s="125"/>
    </row>
    <row r="94" spans="1:9" s="5" customFormat="1" ht="30" customHeight="1" x14ac:dyDescent="0.25">
      <c r="A94" s="64" t="s">
        <v>211</v>
      </c>
      <c r="B94" s="101" t="s">
        <v>92</v>
      </c>
      <c r="C94" s="69" t="s">
        <v>218</v>
      </c>
      <c r="D94" s="67" t="s">
        <v>226</v>
      </c>
      <c r="E94" s="68">
        <v>180</v>
      </c>
      <c r="F94" s="8">
        <v>57.63</v>
      </c>
      <c r="G94" s="136">
        <f t="shared" ref="G94:G96" si="13">ROUND((E94*F94),2)</f>
        <v>10373.4</v>
      </c>
      <c r="H94" s="150"/>
      <c r="I94" s="125"/>
    </row>
    <row r="95" spans="1:9" s="5" customFormat="1" ht="30" customHeight="1" x14ac:dyDescent="0.25">
      <c r="A95" s="64" t="s">
        <v>211</v>
      </c>
      <c r="B95" s="101" t="s">
        <v>93</v>
      </c>
      <c r="C95" s="69" t="s">
        <v>219</v>
      </c>
      <c r="D95" s="67" t="s">
        <v>8</v>
      </c>
      <c r="E95" s="68">
        <v>131.30000000000001</v>
      </c>
      <c r="F95" s="8">
        <v>5.27</v>
      </c>
      <c r="G95" s="136">
        <f t="shared" si="13"/>
        <v>691.95</v>
      </c>
      <c r="H95" s="150"/>
      <c r="I95" s="125"/>
    </row>
    <row r="96" spans="1:9" s="5" customFormat="1" ht="30" customHeight="1" thickBot="1" x14ac:dyDescent="0.3">
      <c r="A96" s="64" t="s">
        <v>211</v>
      </c>
      <c r="B96" s="101" t="s">
        <v>126</v>
      </c>
      <c r="C96" s="69" t="s">
        <v>220</v>
      </c>
      <c r="D96" s="67" t="s">
        <v>16</v>
      </c>
      <c r="E96" s="68">
        <v>1</v>
      </c>
      <c r="F96" s="8">
        <v>319.24</v>
      </c>
      <c r="G96" s="136">
        <f t="shared" si="13"/>
        <v>319.24</v>
      </c>
      <c r="H96" s="150"/>
      <c r="I96" s="125"/>
    </row>
    <row r="97" spans="1:10" s="5" customFormat="1" ht="30" customHeight="1" thickBot="1" x14ac:dyDescent="0.3">
      <c r="A97" s="70" t="s">
        <v>211</v>
      </c>
      <c r="B97" s="108" t="s">
        <v>127</v>
      </c>
      <c r="C97" s="72" t="s">
        <v>221</v>
      </c>
      <c r="D97" s="73" t="s">
        <v>8</v>
      </c>
      <c r="E97" s="74">
        <v>20</v>
      </c>
      <c r="F97" s="26">
        <v>1423.24</v>
      </c>
      <c r="G97" s="154">
        <f t="shared" ref="G97" si="14">ROUND((E97*F97),2)</f>
        <v>28464.799999999999</v>
      </c>
      <c r="H97" s="139" t="s">
        <v>57</v>
      </c>
      <c r="I97" s="140">
        <f>ROUND(SUM(G84:G97),2)</f>
        <v>77698.27</v>
      </c>
    </row>
    <row r="98" spans="1:10" s="5" customFormat="1" ht="76.2" customHeight="1" thickBot="1" x14ac:dyDescent="0.3">
      <c r="A98" s="109" t="s">
        <v>282</v>
      </c>
      <c r="B98" s="110" t="s">
        <v>59</v>
      </c>
      <c r="C98" s="111" t="s">
        <v>278</v>
      </c>
      <c r="D98" s="105" t="s">
        <v>7</v>
      </c>
      <c r="E98" s="106">
        <v>1</v>
      </c>
      <c r="F98" s="49">
        <v>6440</v>
      </c>
      <c r="G98" s="153">
        <f t="shared" ref="G98:G99" si="15">ROUND((E98*F98),2)</f>
        <v>6440</v>
      </c>
      <c r="H98" s="155"/>
      <c r="I98" s="156"/>
    </row>
    <row r="99" spans="1:10" s="5" customFormat="1" ht="30" customHeight="1" thickBot="1" x14ac:dyDescent="0.3">
      <c r="A99" s="112" t="s">
        <v>282</v>
      </c>
      <c r="B99" s="113" t="s">
        <v>281</v>
      </c>
      <c r="C99" s="114" t="s">
        <v>260</v>
      </c>
      <c r="D99" s="113" t="s">
        <v>7</v>
      </c>
      <c r="E99" s="115">
        <v>1</v>
      </c>
      <c r="F99" s="50">
        <v>6440</v>
      </c>
      <c r="G99" s="157">
        <f t="shared" si="15"/>
        <v>6440</v>
      </c>
      <c r="H99" s="158" t="s">
        <v>41</v>
      </c>
      <c r="I99" s="159">
        <f>ROUND(SUM(G98:G99),2)</f>
        <v>12880</v>
      </c>
    </row>
    <row r="100" spans="1:10" ht="44.25" customHeight="1" thickBot="1" x14ac:dyDescent="0.3">
      <c r="A100" s="116"/>
      <c r="B100" s="117"/>
      <c r="C100" s="116"/>
      <c r="D100" s="117"/>
      <c r="E100" s="118"/>
      <c r="F100" s="163" t="s">
        <v>42</v>
      </c>
      <c r="G100" s="160">
        <f>SUM(G5:G99)</f>
        <v>512571.88999999984</v>
      </c>
      <c r="H100" s="147"/>
      <c r="I100" s="148"/>
      <c r="J100" s="16"/>
    </row>
    <row r="101" spans="1:10" ht="20.25" customHeight="1" x14ac:dyDescent="0.25">
      <c r="A101" s="119"/>
      <c r="B101" s="120"/>
      <c r="C101" s="120"/>
      <c r="D101" s="120"/>
      <c r="E101" s="121"/>
      <c r="F101" s="55"/>
      <c r="G101" s="161"/>
    </row>
    <row r="102" spans="1:10" x14ac:dyDescent="0.25">
      <c r="A102" s="122"/>
      <c r="B102" s="123"/>
      <c r="C102" s="122"/>
      <c r="D102" s="123"/>
      <c r="E102" s="124"/>
      <c r="F102" s="56"/>
      <c r="G102" s="162"/>
    </row>
    <row r="103" spans="1:10" x14ac:dyDescent="0.25">
      <c r="A103" s="122"/>
      <c r="B103" s="123"/>
      <c r="C103" s="122"/>
      <c r="D103" s="123"/>
      <c r="E103" s="124"/>
      <c r="F103" s="56"/>
      <c r="G103" s="162"/>
    </row>
    <row r="105" spans="1:10" x14ac:dyDescent="0.25">
      <c r="A105" s="129"/>
      <c r="B105" s="130"/>
      <c r="C105" s="129"/>
      <c r="D105" s="130"/>
      <c r="E105" s="131"/>
      <c r="F105" s="57"/>
      <c r="G105" s="130"/>
    </row>
    <row r="106" spans="1:10" ht="26.25" customHeight="1" x14ac:dyDescent="0.25">
      <c r="A106" s="132"/>
      <c r="B106" s="132"/>
      <c r="C106" s="132"/>
      <c r="D106" s="132"/>
      <c r="E106" s="133"/>
      <c r="F106" s="58"/>
      <c r="G106" s="132"/>
    </row>
  </sheetData>
  <sheetProtection algorithmName="SHA-512" hashValue="7B8728HbJfZQN3LudC0G/4M7iVYPxSHOX3N0imCjW3Iqa89LyAHdvrSduAqyYtUpOH0IKndRfikUWTMfCfnJCg==" saltValue="ejibgZson5vq7yhI0dPk4w==" spinCount="100000" sheet="1" objects="1" scenarios="1"/>
  <mergeCells count="1">
    <mergeCell ref="H90:H93"/>
  </mergeCells>
  <phoneticPr fontId="10" type="noConversion"/>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60" zoomScaleNormal="55" workbookViewId="0">
      <selection activeCell="F5" sqref="F5:F28"/>
    </sheetView>
  </sheetViews>
  <sheetFormatPr defaultColWidth="9.109375" defaultRowHeight="13.8" x14ac:dyDescent="0.25"/>
  <cols>
    <col min="1" max="1" width="39.6640625" style="125" customWidth="1"/>
    <col min="2" max="2" width="10.5546875" style="126" customWidth="1"/>
    <col min="3" max="3" width="71.6640625" style="127" customWidth="1"/>
    <col min="4" max="4" width="9.109375" style="126"/>
    <col min="5" max="5" width="16.33203125" style="128" customWidth="1"/>
    <col min="6" max="6" width="20.6640625" style="6" customWidth="1"/>
    <col min="7" max="7" width="14.6640625" style="126" customWidth="1"/>
    <col min="8" max="8" width="21.5546875" style="134" customWidth="1"/>
    <col min="9" max="9" width="20.6640625" style="126" customWidth="1"/>
    <col min="10" max="16384" width="9.109375" style="4"/>
  </cols>
  <sheetData>
    <row r="1" spans="1:9" ht="39.9" customHeight="1" x14ac:dyDescent="0.25">
      <c r="A1" s="51" t="s">
        <v>267</v>
      </c>
      <c r="B1" s="51"/>
      <c r="C1" s="51"/>
      <c r="D1" s="51"/>
      <c r="E1" s="51"/>
      <c r="F1" s="51"/>
      <c r="G1" s="51"/>
    </row>
    <row r="2" spans="1:9" ht="21.75" customHeight="1" thickBot="1" x14ac:dyDescent="0.3">
      <c r="A2" s="1"/>
      <c r="B2" s="1"/>
      <c r="C2" s="1"/>
      <c r="D2" s="1"/>
      <c r="E2" s="7"/>
      <c r="F2" s="1"/>
      <c r="G2" s="1"/>
    </row>
    <row r="3" spans="1:9" ht="21.75" customHeight="1" x14ac:dyDescent="0.25">
      <c r="A3" s="52" t="s">
        <v>229</v>
      </c>
      <c r="B3" s="53"/>
      <c r="C3" s="53"/>
      <c r="D3" s="53"/>
      <c r="E3" s="53"/>
      <c r="F3" s="53"/>
      <c r="G3" s="54"/>
    </row>
    <row r="4" spans="1:9" ht="28.2" thickBot="1" x14ac:dyDescent="0.3">
      <c r="A4" s="39" t="s">
        <v>36</v>
      </c>
      <c r="B4" s="40" t="s">
        <v>0</v>
      </c>
      <c r="C4" s="29" t="s">
        <v>1</v>
      </c>
      <c r="D4" s="29" t="s">
        <v>2</v>
      </c>
      <c r="E4" s="30" t="s">
        <v>3</v>
      </c>
      <c r="F4" s="41" t="s">
        <v>4</v>
      </c>
      <c r="G4" s="42" t="s">
        <v>5</v>
      </c>
      <c r="I4" s="173"/>
    </row>
    <row r="5" spans="1:9" ht="29.25" customHeight="1" x14ac:dyDescent="0.25">
      <c r="A5" s="75" t="s">
        <v>230</v>
      </c>
      <c r="B5" s="86" t="s">
        <v>10</v>
      </c>
      <c r="C5" s="77" t="s">
        <v>231</v>
      </c>
      <c r="D5" s="164" t="s">
        <v>240</v>
      </c>
      <c r="E5" s="165">
        <v>15</v>
      </c>
      <c r="F5" s="9">
        <v>18.55</v>
      </c>
      <c r="G5" s="141">
        <f t="shared" ref="G5:G27" si="0">ROUND((E5*F5),2)</f>
        <v>278.25</v>
      </c>
      <c r="I5" s="137"/>
    </row>
    <row r="6" spans="1:9" ht="29.25" customHeight="1" x14ac:dyDescent="0.25">
      <c r="A6" s="64" t="s">
        <v>230</v>
      </c>
      <c r="B6" s="87" t="s">
        <v>11</v>
      </c>
      <c r="C6" s="69" t="s">
        <v>232</v>
      </c>
      <c r="D6" s="166" t="s">
        <v>240</v>
      </c>
      <c r="E6" s="167">
        <v>45</v>
      </c>
      <c r="F6" s="2">
        <v>16.23</v>
      </c>
      <c r="G6" s="136">
        <f t="shared" si="0"/>
        <v>730.35</v>
      </c>
      <c r="I6" s="137"/>
    </row>
    <row r="7" spans="1:9" ht="29.25" customHeight="1" x14ac:dyDescent="0.25">
      <c r="A7" s="64" t="s">
        <v>230</v>
      </c>
      <c r="B7" s="87" t="s">
        <v>54</v>
      </c>
      <c r="C7" s="69" t="s">
        <v>233</v>
      </c>
      <c r="D7" s="166" t="s">
        <v>240</v>
      </c>
      <c r="E7" s="167">
        <v>15</v>
      </c>
      <c r="F7" s="2">
        <v>0.21</v>
      </c>
      <c r="G7" s="136">
        <f t="shared" si="0"/>
        <v>3.15</v>
      </c>
      <c r="I7" s="137"/>
    </row>
    <row r="8" spans="1:9" ht="31.5" customHeight="1" x14ac:dyDescent="0.25">
      <c r="A8" s="64" t="s">
        <v>230</v>
      </c>
      <c r="B8" s="87" t="s">
        <v>12</v>
      </c>
      <c r="C8" s="69" t="s">
        <v>234</v>
      </c>
      <c r="D8" s="166" t="s">
        <v>16</v>
      </c>
      <c r="E8" s="167">
        <v>2</v>
      </c>
      <c r="F8" s="2">
        <v>276.92</v>
      </c>
      <c r="G8" s="136">
        <f t="shared" si="0"/>
        <v>553.84</v>
      </c>
      <c r="I8" s="137"/>
    </row>
    <row r="9" spans="1:9" ht="29.25" customHeight="1" x14ac:dyDescent="0.25">
      <c r="A9" s="64" t="s">
        <v>230</v>
      </c>
      <c r="B9" s="87" t="s">
        <v>13</v>
      </c>
      <c r="C9" s="69" t="s">
        <v>235</v>
      </c>
      <c r="D9" s="166" t="s">
        <v>7</v>
      </c>
      <c r="E9" s="167">
        <v>2</v>
      </c>
      <c r="F9" s="2">
        <v>265.33</v>
      </c>
      <c r="G9" s="136">
        <f t="shared" si="0"/>
        <v>530.66</v>
      </c>
      <c r="I9" s="137"/>
    </row>
    <row r="10" spans="1:9" ht="33" customHeight="1" x14ac:dyDescent="0.25">
      <c r="A10" s="64" t="s">
        <v>230</v>
      </c>
      <c r="B10" s="87" t="s">
        <v>14</v>
      </c>
      <c r="C10" s="69" t="s">
        <v>236</v>
      </c>
      <c r="D10" s="166" t="s">
        <v>240</v>
      </c>
      <c r="E10" s="167">
        <v>47</v>
      </c>
      <c r="F10" s="2">
        <v>2.7</v>
      </c>
      <c r="G10" s="136">
        <f t="shared" si="0"/>
        <v>126.9</v>
      </c>
      <c r="H10" s="142"/>
      <c r="I10" s="137"/>
    </row>
    <row r="11" spans="1:9" ht="33" customHeight="1" x14ac:dyDescent="0.25">
      <c r="A11" s="64" t="s">
        <v>230</v>
      </c>
      <c r="B11" s="87" t="s">
        <v>55</v>
      </c>
      <c r="C11" s="69" t="s">
        <v>237</v>
      </c>
      <c r="D11" s="166" t="s">
        <v>240</v>
      </c>
      <c r="E11" s="167">
        <v>47</v>
      </c>
      <c r="F11" s="2">
        <v>6.22</v>
      </c>
      <c r="G11" s="136">
        <f t="shared" si="0"/>
        <v>292.33999999999997</v>
      </c>
      <c r="H11" s="142"/>
      <c r="I11" s="137"/>
    </row>
    <row r="12" spans="1:9" ht="30" customHeight="1" thickBot="1" x14ac:dyDescent="0.3">
      <c r="A12" s="64" t="s">
        <v>230</v>
      </c>
      <c r="B12" s="87" t="s">
        <v>15</v>
      </c>
      <c r="C12" s="69" t="s">
        <v>238</v>
      </c>
      <c r="D12" s="166" t="s">
        <v>7</v>
      </c>
      <c r="E12" s="167">
        <v>4</v>
      </c>
      <c r="F12" s="2">
        <v>60.86</v>
      </c>
      <c r="G12" s="136">
        <f t="shared" si="0"/>
        <v>243.44</v>
      </c>
      <c r="H12" s="142"/>
      <c r="I12" s="137"/>
    </row>
    <row r="13" spans="1:9" ht="30" customHeight="1" thickBot="1" x14ac:dyDescent="0.3">
      <c r="A13" s="88" t="s">
        <v>230</v>
      </c>
      <c r="B13" s="89" t="s">
        <v>58</v>
      </c>
      <c r="C13" s="90" t="s">
        <v>239</v>
      </c>
      <c r="D13" s="168" t="s">
        <v>7</v>
      </c>
      <c r="E13" s="169">
        <v>1</v>
      </c>
      <c r="F13" s="43">
        <v>135.24</v>
      </c>
      <c r="G13" s="143">
        <f t="shared" si="0"/>
        <v>135.24</v>
      </c>
      <c r="H13" s="174" t="s">
        <v>37</v>
      </c>
      <c r="I13" s="140">
        <f>ROUND(SUM(G5:G13),2)</f>
        <v>2894.17</v>
      </c>
    </row>
    <row r="14" spans="1:9" s="5" customFormat="1" ht="30" customHeight="1" x14ac:dyDescent="0.25">
      <c r="A14" s="75" t="s">
        <v>241</v>
      </c>
      <c r="B14" s="86" t="s">
        <v>17</v>
      </c>
      <c r="C14" s="77" t="s">
        <v>244</v>
      </c>
      <c r="D14" s="164" t="s">
        <v>8</v>
      </c>
      <c r="E14" s="165">
        <v>15</v>
      </c>
      <c r="F14" s="10">
        <v>23.18</v>
      </c>
      <c r="G14" s="141">
        <f t="shared" si="0"/>
        <v>347.7</v>
      </c>
      <c r="H14" s="144"/>
      <c r="I14" s="125"/>
    </row>
    <row r="15" spans="1:9" s="5" customFormat="1" ht="30" customHeight="1" x14ac:dyDescent="0.25">
      <c r="A15" s="64" t="s">
        <v>241</v>
      </c>
      <c r="B15" s="87" t="s">
        <v>18</v>
      </c>
      <c r="C15" s="69" t="s">
        <v>245</v>
      </c>
      <c r="D15" s="166" t="s">
        <v>8</v>
      </c>
      <c r="E15" s="167">
        <v>45</v>
      </c>
      <c r="F15" s="3">
        <v>51.26</v>
      </c>
      <c r="G15" s="136">
        <f t="shared" si="0"/>
        <v>2306.6999999999998</v>
      </c>
      <c r="H15" s="144"/>
      <c r="I15" s="125"/>
    </row>
    <row r="16" spans="1:9" s="5" customFormat="1" ht="30" customHeight="1" x14ac:dyDescent="0.25">
      <c r="A16" s="64" t="s">
        <v>241</v>
      </c>
      <c r="B16" s="87" t="s">
        <v>19</v>
      </c>
      <c r="C16" s="69" t="s">
        <v>246</v>
      </c>
      <c r="D16" s="166" t="s">
        <v>8</v>
      </c>
      <c r="E16" s="167">
        <v>15</v>
      </c>
      <c r="F16" s="3">
        <v>7.08</v>
      </c>
      <c r="G16" s="136">
        <f t="shared" si="0"/>
        <v>106.2</v>
      </c>
      <c r="H16" s="144"/>
      <c r="I16" s="125"/>
    </row>
    <row r="17" spans="1:10" s="5" customFormat="1" ht="30" customHeight="1" x14ac:dyDescent="0.25">
      <c r="A17" s="64" t="s">
        <v>241</v>
      </c>
      <c r="B17" s="87" t="s">
        <v>20</v>
      </c>
      <c r="C17" s="69" t="s">
        <v>247</v>
      </c>
      <c r="D17" s="166" t="s">
        <v>8</v>
      </c>
      <c r="E17" s="167">
        <v>15</v>
      </c>
      <c r="F17" s="3">
        <v>0.26</v>
      </c>
      <c r="G17" s="136">
        <f t="shared" si="0"/>
        <v>3.9</v>
      </c>
      <c r="H17" s="144"/>
      <c r="I17" s="125"/>
    </row>
    <row r="18" spans="1:10" s="5" customFormat="1" ht="30" customHeight="1" x14ac:dyDescent="0.25">
      <c r="A18" s="64" t="s">
        <v>241</v>
      </c>
      <c r="B18" s="87" t="s">
        <v>21</v>
      </c>
      <c r="C18" s="69" t="s">
        <v>248</v>
      </c>
      <c r="D18" s="166" t="s">
        <v>8</v>
      </c>
      <c r="E18" s="167">
        <v>45</v>
      </c>
      <c r="F18" s="3">
        <v>2.58</v>
      </c>
      <c r="G18" s="136">
        <f t="shared" si="0"/>
        <v>116.1</v>
      </c>
      <c r="H18" s="144"/>
      <c r="I18" s="125"/>
    </row>
    <row r="19" spans="1:10" s="5" customFormat="1" ht="30" customHeight="1" x14ac:dyDescent="0.25">
      <c r="A19" s="64" t="s">
        <v>241</v>
      </c>
      <c r="B19" s="87" t="s">
        <v>22</v>
      </c>
      <c r="C19" s="69" t="s">
        <v>249</v>
      </c>
      <c r="D19" s="166" t="s">
        <v>8</v>
      </c>
      <c r="E19" s="167">
        <v>47</v>
      </c>
      <c r="F19" s="3">
        <v>1.42</v>
      </c>
      <c r="G19" s="136">
        <f t="shared" si="0"/>
        <v>66.739999999999995</v>
      </c>
      <c r="H19" s="144"/>
      <c r="I19" s="125"/>
    </row>
    <row r="20" spans="1:10" s="5" customFormat="1" ht="30" customHeight="1" x14ac:dyDescent="0.25">
      <c r="A20" s="64" t="s">
        <v>241</v>
      </c>
      <c r="B20" s="87" t="s">
        <v>23</v>
      </c>
      <c r="C20" s="69" t="s">
        <v>250</v>
      </c>
      <c r="D20" s="166" t="s">
        <v>8</v>
      </c>
      <c r="E20" s="167">
        <v>47</v>
      </c>
      <c r="F20" s="3">
        <v>1.42</v>
      </c>
      <c r="G20" s="136">
        <f t="shared" si="0"/>
        <v>66.739999999999995</v>
      </c>
      <c r="H20" s="144"/>
      <c r="I20" s="125"/>
    </row>
    <row r="21" spans="1:10" s="5" customFormat="1" ht="30" customHeight="1" x14ac:dyDescent="0.25">
      <c r="A21" s="64" t="s">
        <v>241</v>
      </c>
      <c r="B21" s="87" t="s">
        <v>24</v>
      </c>
      <c r="C21" s="69" t="s">
        <v>251</v>
      </c>
      <c r="D21" s="166" t="s">
        <v>7</v>
      </c>
      <c r="E21" s="167">
        <v>2</v>
      </c>
      <c r="F21" s="3">
        <v>38.64</v>
      </c>
      <c r="G21" s="136">
        <f t="shared" si="0"/>
        <v>77.28</v>
      </c>
      <c r="H21" s="144"/>
      <c r="I21" s="125"/>
    </row>
    <row r="22" spans="1:10" s="5" customFormat="1" ht="30" customHeight="1" x14ac:dyDescent="0.25">
      <c r="A22" s="64" t="s">
        <v>241</v>
      </c>
      <c r="B22" s="87" t="s">
        <v>25</v>
      </c>
      <c r="C22" s="69" t="s">
        <v>252</v>
      </c>
      <c r="D22" s="166" t="s">
        <v>7</v>
      </c>
      <c r="E22" s="167">
        <v>2</v>
      </c>
      <c r="F22" s="3">
        <v>370.95</v>
      </c>
      <c r="G22" s="136">
        <f t="shared" si="0"/>
        <v>741.9</v>
      </c>
      <c r="H22" s="144"/>
      <c r="I22" s="125"/>
    </row>
    <row r="23" spans="1:10" s="5" customFormat="1" ht="30" customHeight="1" x14ac:dyDescent="0.25">
      <c r="A23" s="64" t="s">
        <v>241</v>
      </c>
      <c r="B23" s="87" t="s">
        <v>65</v>
      </c>
      <c r="C23" s="69" t="s">
        <v>253</v>
      </c>
      <c r="D23" s="166" t="s">
        <v>7</v>
      </c>
      <c r="E23" s="167">
        <v>4</v>
      </c>
      <c r="F23" s="3">
        <v>61.83</v>
      </c>
      <c r="G23" s="136">
        <f t="shared" si="0"/>
        <v>247.32</v>
      </c>
      <c r="H23" s="144"/>
      <c r="I23" s="125"/>
    </row>
    <row r="24" spans="1:10" s="5" customFormat="1" ht="30" customHeight="1" x14ac:dyDescent="0.25">
      <c r="A24" s="64" t="s">
        <v>241</v>
      </c>
      <c r="B24" s="87" t="s">
        <v>66</v>
      </c>
      <c r="C24" s="69" t="s">
        <v>254</v>
      </c>
      <c r="D24" s="166" t="s">
        <v>7</v>
      </c>
      <c r="E24" s="167">
        <v>4</v>
      </c>
      <c r="F24" s="3">
        <v>171.31</v>
      </c>
      <c r="G24" s="136">
        <f t="shared" si="0"/>
        <v>685.24</v>
      </c>
      <c r="H24" s="144"/>
      <c r="I24" s="125"/>
    </row>
    <row r="25" spans="1:10" s="5" customFormat="1" ht="30" customHeight="1" x14ac:dyDescent="0.25">
      <c r="A25" s="64" t="s">
        <v>241</v>
      </c>
      <c r="B25" s="87" t="s">
        <v>67</v>
      </c>
      <c r="C25" s="69" t="s">
        <v>255</v>
      </c>
      <c r="D25" s="166" t="s">
        <v>7</v>
      </c>
      <c r="E25" s="167">
        <v>1</v>
      </c>
      <c r="F25" s="3">
        <v>128.80000000000001</v>
      </c>
      <c r="G25" s="136">
        <f t="shared" si="0"/>
        <v>128.80000000000001</v>
      </c>
      <c r="H25" s="144"/>
      <c r="I25" s="125"/>
    </row>
    <row r="26" spans="1:10" s="5" customFormat="1" ht="30" customHeight="1" x14ac:dyDescent="0.25">
      <c r="A26" s="64" t="s">
        <v>241</v>
      </c>
      <c r="B26" s="87" t="s">
        <v>125</v>
      </c>
      <c r="C26" s="69" t="s">
        <v>80</v>
      </c>
      <c r="D26" s="166" t="s">
        <v>7</v>
      </c>
      <c r="E26" s="167">
        <v>1</v>
      </c>
      <c r="F26" s="3">
        <v>77.28</v>
      </c>
      <c r="G26" s="136">
        <f t="shared" si="0"/>
        <v>77.28</v>
      </c>
      <c r="H26" s="144"/>
      <c r="I26" s="125"/>
    </row>
    <row r="27" spans="1:10" s="5" customFormat="1" ht="30" customHeight="1" thickBot="1" x14ac:dyDescent="0.3">
      <c r="A27" s="64" t="s">
        <v>241</v>
      </c>
      <c r="B27" s="87" t="s">
        <v>242</v>
      </c>
      <c r="C27" s="69" t="s">
        <v>256</v>
      </c>
      <c r="D27" s="166" t="s">
        <v>7</v>
      </c>
      <c r="E27" s="167">
        <v>1</v>
      </c>
      <c r="F27" s="3">
        <v>644</v>
      </c>
      <c r="G27" s="136">
        <f t="shared" si="0"/>
        <v>644</v>
      </c>
      <c r="H27" s="144"/>
      <c r="I27" s="125"/>
    </row>
    <row r="28" spans="1:10" s="5" customFormat="1" ht="30" customHeight="1" thickBot="1" x14ac:dyDescent="0.3">
      <c r="A28" s="70" t="s">
        <v>241</v>
      </c>
      <c r="B28" s="170" t="s">
        <v>243</v>
      </c>
      <c r="C28" s="171" t="s">
        <v>257</v>
      </c>
      <c r="D28" s="108" t="s">
        <v>8</v>
      </c>
      <c r="E28" s="172">
        <v>120</v>
      </c>
      <c r="F28" s="44">
        <v>3.09</v>
      </c>
      <c r="G28" s="138">
        <f>ROUND((E28*F28),2)</f>
        <v>370.8</v>
      </c>
      <c r="H28" s="174" t="s">
        <v>38</v>
      </c>
      <c r="I28" s="140">
        <f>ROUND(SUM(G14:G28),2)</f>
        <v>5986.7</v>
      </c>
    </row>
    <row r="29" spans="1:10" ht="44.25" customHeight="1" thickBot="1" x14ac:dyDescent="0.3">
      <c r="A29" s="116"/>
      <c r="B29" s="117"/>
      <c r="C29" s="116"/>
      <c r="D29" s="117"/>
      <c r="E29" s="118"/>
      <c r="F29" s="176" t="s">
        <v>94</v>
      </c>
      <c r="G29" s="175">
        <f>SUM(G5:G28)</f>
        <v>8880.8699999999972</v>
      </c>
      <c r="H29" s="142"/>
      <c r="I29" s="148"/>
      <c r="J29" s="16"/>
    </row>
    <row r="30" spans="1:10" ht="20.25" customHeight="1" x14ac:dyDescent="0.25">
      <c r="A30" s="119"/>
      <c r="B30" s="120"/>
      <c r="C30" s="120"/>
      <c r="D30" s="120"/>
      <c r="E30" s="121"/>
      <c r="F30" s="55"/>
      <c r="G30" s="161"/>
    </row>
    <row r="31" spans="1:10" x14ac:dyDescent="0.25">
      <c r="A31" s="122"/>
      <c r="B31" s="123"/>
      <c r="C31" s="122"/>
      <c r="D31" s="123"/>
      <c r="E31" s="124"/>
      <c r="F31" s="56"/>
      <c r="G31" s="162"/>
    </row>
    <row r="32" spans="1:10" x14ac:dyDescent="0.25">
      <c r="A32" s="122"/>
      <c r="B32" s="123"/>
      <c r="C32" s="122"/>
      <c r="D32" s="123"/>
      <c r="E32" s="124"/>
      <c r="F32" s="56"/>
      <c r="G32" s="162"/>
    </row>
    <row r="34" spans="1:7" x14ac:dyDescent="0.25">
      <c r="A34" s="129"/>
      <c r="B34" s="130"/>
      <c r="C34" s="129"/>
      <c r="D34" s="130"/>
      <c r="E34" s="131"/>
      <c r="F34" s="57"/>
      <c r="G34" s="130"/>
    </row>
    <row r="35" spans="1:7" ht="26.25" customHeight="1" x14ac:dyDescent="0.25">
      <c r="A35" s="132"/>
      <c r="B35" s="132"/>
      <c r="C35" s="132"/>
      <c r="D35" s="132"/>
      <c r="E35" s="133"/>
      <c r="F35" s="58"/>
      <c r="G35" s="132"/>
    </row>
  </sheetData>
  <sheetProtection algorithmName="SHA-512" hashValue="YeoDE31TaVU6JuTu7XUqWsAHYLNd1KjizGyM3kaI2q4RQs/uva0eCZHD0uY/F8eazBWrfM0Hhj7HbVKQ4V1Gog==" saltValue="E3mZ/y7BCfGhFyn91M0hLA==" spinCount="100000" sheet="1" objects="1" scenarios="1"/>
  <phoneticPr fontId="10" type="noConversion"/>
  <pageMargins left="0.7" right="0.7" top="0.75" bottom="0.75" header="0.3" footer="0.3"/>
  <pageSetup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view="pageBreakPreview" zoomScale="60" zoomScaleNormal="55" workbookViewId="0">
      <selection activeCell="E15" sqref="E15"/>
    </sheetView>
  </sheetViews>
  <sheetFormatPr defaultColWidth="9.109375" defaultRowHeight="14.4" x14ac:dyDescent="0.3"/>
  <cols>
    <col min="1" max="1" width="11.6640625" customWidth="1"/>
    <col min="2" max="2" width="65.6640625" customWidth="1"/>
    <col min="3" max="3" width="15.6640625" customWidth="1"/>
  </cols>
  <sheetData>
    <row r="1" spans="1:7" s="18" customFormat="1" ht="51.75" customHeight="1" x14ac:dyDescent="0.25">
      <c r="A1" s="183" t="s">
        <v>266</v>
      </c>
      <c r="B1" s="184"/>
      <c r="C1" s="185"/>
    </row>
    <row r="2" spans="1:7" s="18" customFormat="1" ht="13.2" x14ac:dyDescent="0.25">
      <c r="A2" s="186" t="s">
        <v>45</v>
      </c>
      <c r="B2" s="187"/>
      <c r="C2" s="188"/>
    </row>
    <row r="3" spans="1:7" s="18" customFormat="1" ht="39.6" x14ac:dyDescent="0.25">
      <c r="A3" s="19" t="s">
        <v>46</v>
      </c>
      <c r="B3" s="19" t="s">
        <v>47</v>
      </c>
      <c r="C3" s="19" t="s">
        <v>48</v>
      </c>
    </row>
    <row r="4" spans="1:7" s="18" customFormat="1" ht="20.100000000000001" customHeight="1" x14ac:dyDescent="0.25">
      <c r="A4" s="20">
        <v>1</v>
      </c>
      <c r="B4" s="21" t="s">
        <v>258</v>
      </c>
      <c r="C4" s="22">
        <f>'DKŽ_1 Konstrukcijų d'!G100</f>
        <v>512571.88999999984</v>
      </c>
    </row>
    <row r="5" spans="1:7" s="18" customFormat="1" ht="20.100000000000001" customHeight="1" x14ac:dyDescent="0.25">
      <c r="A5" s="20">
        <v>2</v>
      </c>
      <c r="B5" s="21" t="s">
        <v>259</v>
      </c>
      <c r="C5" s="22">
        <f>'DKŽ_2 Elektroninių ryšių d'!G29</f>
        <v>8880.8699999999972</v>
      </c>
    </row>
    <row r="6" spans="1:7" s="18" customFormat="1" ht="39.6" x14ac:dyDescent="0.25">
      <c r="A6" s="19" t="s">
        <v>49</v>
      </c>
      <c r="B6" s="23" t="s">
        <v>50</v>
      </c>
      <c r="C6" s="22">
        <f>ROUND(SUM(C4:C5),2)</f>
        <v>521452.76</v>
      </c>
    </row>
    <row r="7" spans="1:7" s="18" customFormat="1" ht="13.2" x14ac:dyDescent="0.25"/>
    <row r="8" spans="1:7" s="18" customFormat="1" ht="13.2" x14ac:dyDescent="0.25"/>
    <row r="9" spans="1:7" s="18" customFormat="1" ht="13.95" customHeight="1" x14ac:dyDescent="0.25">
      <c r="A9" s="24"/>
      <c r="B9" s="47"/>
      <c r="C9" s="24"/>
    </row>
    <row r="10" spans="1:7" s="48" customFormat="1" ht="86.55" customHeight="1" x14ac:dyDescent="0.3">
      <c r="A10" s="180" t="s">
        <v>277</v>
      </c>
      <c r="B10" s="180"/>
      <c r="C10" s="180"/>
      <c r="E10" s="180"/>
      <c r="F10" s="180"/>
      <c r="G10" s="180"/>
    </row>
    <row r="11" spans="1:7" s="48" customFormat="1" ht="13.2" x14ac:dyDescent="0.3">
      <c r="A11" s="47"/>
      <c r="B11" s="47"/>
      <c r="C11" s="47"/>
    </row>
    <row r="12" spans="1:7" s="18" customFormat="1" ht="13.2" x14ac:dyDescent="0.25">
      <c r="C12" s="25" t="s">
        <v>51</v>
      </c>
    </row>
    <row r="13" spans="1:7" s="18" customFormat="1" ht="13.2" x14ac:dyDescent="0.25"/>
    <row r="14" spans="1:7" s="18" customFormat="1" ht="198" customHeight="1" x14ac:dyDescent="0.25">
      <c r="A14" s="181" t="s">
        <v>261</v>
      </c>
      <c r="B14" s="182"/>
      <c r="C14" s="182"/>
    </row>
    <row r="15" spans="1:7" s="18" customFormat="1" ht="121.5" customHeight="1" x14ac:dyDescent="0.25">
      <c r="A15" s="181" t="s">
        <v>52</v>
      </c>
      <c r="B15" s="182"/>
      <c r="C15" s="182"/>
    </row>
    <row r="16" spans="1:7" s="18" customFormat="1" ht="66.75" customHeight="1" x14ac:dyDescent="0.25">
      <c r="A16" s="181" t="s">
        <v>53</v>
      </c>
      <c r="B16" s="182"/>
      <c r="C16" s="182"/>
    </row>
  </sheetData>
  <sheetProtection algorithmName="SHA-512" hashValue="SHwpZVzOj56adhR0VAsfPbPLdHosHWpNiySAWaxUzunTa7zsIpujsEYJolmokaUXA50ta108UO8/3mWFTPQVRg==" saltValue="4y16dvLaJB7llfzaLiArjw==" spinCount="100000" sheet="1" objects="1" scenarios="1"/>
  <mergeCells count="7">
    <mergeCell ref="E10:G10"/>
    <mergeCell ref="A16:C16"/>
    <mergeCell ref="A1:C1"/>
    <mergeCell ref="A2:C2"/>
    <mergeCell ref="A10:C10"/>
    <mergeCell ref="A14:C14"/>
    <mergeCell ref="A15:C15"/>
  </mergeCell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D3806D8C2D2A4D949ED27FFE1F5041" ma:contentTypeVersion="0" ma:contentTypeDescription="Create a new document." ma:contentTypeScope="" ma:versionID="9234f682093d3e842178226ce5b24d6d">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C0A01D-92C6-4C93-BCB1-6B35A737BA24}">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40CA079-4A6F-456B-9043-28581A0AFFD7}">
  <ds:schemaRefs>
    <ds:schemaRef ds:uri="http://schemas.microsoft.com/sharepoint/v3/contenttype/forms"/>
  </ds:schemaRefs>
</ds:datastoreItem>
</file>

<file path=customXml/itemProps3.xml><?xml version="1.0" encoding="utf-8"?>
<ds:datastoreItem xmlns:ds="http://schemas.openxmlformats.org/officeDocument/2006/customXml" ds:itemID="{751ADFF5-2FEF-4342-9B45-6F3F2FEBB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DKŽ_1 Konstrukcijų d</vt:lpstr>
      <vt:lpstr>DKŽ_2 Elektroninių ryšių d</vt:lpstr>
      <vt:lpstr>santrauka</vt:lpstr>
      <vt:lpstr>santrauka!Print_Area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Svajūnė Gruodienė</cp:lastModifiedBy>
  <dcterms:created xsi:type="dcterms:W3CDTF">2020-10-05T14:48:34Z</dcterms:created>
  <dcterms:modified xsi:type="dcterms:W3CDTF">2022-10-03T11:39:50Z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0x0101004537DE5F8C49044D8066C04B0D0B71F8</vt:lpwstr>
  </property>
</Properties>
</file>