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360" windowHeight="8925" activeTab="1"/>
  </bookViews>
  <sheets>
    <sheet name="1.1 priedas" sheetId="1" r:id="rId1"/>
    <sheet name="1.2 priedas" sheetId="2" r:id="rId2"/>
  </sheets>
  <definedNames>
    <definedName name="_xlnm.Print_Area" localSheetId="0">'1.1 priedas'!$A$1:$AC$55</definedName>
  </definedNames>
  <calcPr calcId="114210"/>
</workbook>
</file>

<file path=xl/calcChain.xml><?xml version="1.0" encoding="utf-8"?>
<calcChain xmlns="http://schemas.openxmlformats.org/spreadsheetml/2006/main">
  <c r="S18" i="2"/>
  <c r="V18"/>
  <c r="X18"/>
  <c r="Z18"/>
  <c r="AA18"/>
  <c r="AC18"/>
  <c r="S17"/>
  <c r="V17"/>
  <c r="X17"/>
  <c r="Z17"/>
  <c r="AA17"/>
  <c r="AC17"/>
  <c r="S16"/>
  <c r="V16"/>
  <c r="X16"/>
  <c r="Z16"/>
  <c r="AA16"/>
  <c r="AC16"/>
  <c r="S40" i="1"/>
  <c r="V40"/>
  <c r="X40"/>
  <c r="Z40"/>
  <c r="AA40"/>
  <c r="AC40"/>
  <c r="S39"/>
  <c r="V39"/>
  <c r="X39"/>
  <c r="Z39"/>
  <c r="AA39"/>
  <c r="AC39"/>
  <c r="S38"/>
  <c r="V38"/>
  <c r="X38"/>
  <c r="Z38"/>
  <c r="AA38"/>
  <c r="AC38"/>
  <c r="S37"/>
  <c r="V37"/>
  <c r="X37"/>
  <c r="Z37"/>
  <c r="AA37"/>
  <c r="AC37"/>
  <c r="S36"/>
  <c r="V36"/>
  <c r="X36"/>
  <c r="Z36"/>
  <c r="AA36"/>
  <c r="AC36"/>
  <c r="S35"/>
  <c r="V35"/>
  <c r="X35"/>
  <c r="Z35"/>
  <c r="AA35"/>
  <c r="AC35"/>
  <c r="S34"/>
  <c r="V34"/>
  <c r="X34"/>
  <c r="Z34"/>
  <c r="AA34"/>
  <c r="AC34"/>
  <c r="S33"/>
  <c r="V33"/>
  <c r="X33"/>
  <c r="Z33"/>
  <c r="AA33"/>
  <c r="AC33"/>
  <c r="S32"/>
  <c r="V32"/>
  <c r="X32"/>
  <c r="Z32"/>
  <c r="AA32"/>
  <c r="AC32"/>
  <c r="S31"/>
  <c r="V31"/>
  <c r="X31"/>
  <c r="Z31"/>
  <c r="AA31"/>
  <c r="AC31"/>
  <c r="S30"/>
  <c r="V30"/>
  <c r="X30"/>
  <c r="Z30"/>
  <c r="AA30"/>
  <c r="AC30"/>
  <c r="S29"/>
  <c r="V29"/>
  <c r="X29"/>
  <c r="Z29"/>
  <c r="AA29"/>
  <c r="AC29"/>
  <c r="S28"/>
  <c r="V28"/>
  <c r="X28"/>
  <c r="Z28"/>
  <c r="AA28"/>
  <c r="AC28"/>
  <c r="S27"/>
  <c r="V27"/>
  <c r="X27"/>
  <c r="Z27"/>
  <c r="AA27"/>
  <c r="AC27"/>
  <c r="S26"/>
  <c r="V26"/>
  <c r="X26"/>
  <c r="Z26"/>
  <c r="AA26"/>
  <c r="AC26"/>
  <c r="S25"/>
  <c r="V25"/>
  <c r="X25"/>
  <c r="Z25"/>
  <c r="AA25"/>
  <c r="AC25"/>
  <c r="S24"/>
  <c r="V24"/>
  <c r="X24"/>
  <c r="Z24"/>
  <c r="AA24"/>
  <c r="AC24"/>
  <c r="S23"/>
  <c r="V23"/>
  <c r="X23"/>
  <c r="Z23"/>
  <c r="AA23"/>
  <c r="AC23"/>
  <c r="S22"/>
  <c r="V22"/>
  <c r="X22"/>
  <c r="Z22"/>
  <c r="AA22"/>
  <c r="AC22"/>
  <c r="S21"/>
  <c r="V21"/>
  <c r="X21"/>
  <c r="Z21"/>
  <c r="AA21"/>
  <c r="AC21"/>
  <c r="S20"/>
  <c r="V20"/>
  <c r="X20"/>
  <c r="Z20"/>
  <c r="AA20"/>
  <c r="AC20"/>
  <c r="S19"/>
  <c r="V19"/>
  <c r="X19"/>
  <c r="Z19"/>
  <c r="AA19"/>
  <c r="AC19"/>
  <c r="S18"/>
  <c r="V18"/>
  <c r="X18"/>
  <c r="Z18"/>
  <c r="AA18"/>
  <c r="AC18"/>
  <c r="S17"/>
  <c r="V17"/>
  <c r="X17"/>
  <c r="Z17"/>
  <c r="AA17"/>
  <c r="AC17"/>
  <c r="S16"/>
  <c r="V16"/>
  <c r="X16"/>
  <c r="Z16"/>
  <c r="AA16"/>
  <c r="AC16"/>
</calcChain>
</file>

<file path=xl/sharedStrings.xml><?xml version="1.0" encoding="utf-8"?>
<sst xmlns="http://schemas.openxmlformats.org/spreadsheetml/2006/main" count="224" uniqueCount="99">
  <si>
    <t>Profesinių gebėjimų įvertinimas</t>
  </si>
  <si>
    <t>Profesinis orientavimas ir konsultavimas</t>
  </si>
  <si>
    <t>Profesinių gebėjimų atkūrimas arba naujų išugdymas</t>
  </si>
  <si>
    <t>Pagalba įsidarbinant</t>
  </si>
  <si>
    <t>Profesinis mokymas</t>
  </si>
  <si>
    <t xml:space="preserve">Maitinimo kaina visam programos laikotarpiui </t>
  </si>
  <si>
    <t>Apgyvendinimo kaina visam programos laikotarpiui</t>
  </si>
  <si>
    <t>Transporto kaina visam programos laikotarpiui</t>
  </si>
  <si>
    <t>Maitinimo paslaugos</t>
  </si>
  <si>
    <t>Apgyvendinimo paslaugos</t>
  </si>
  <si>
    <t>Transporto paslaugos</t>
  </si>
  <si>
    <t>Pastaba. Pasiūlymo kainų paskaičiavimai:</t>
  </si>
  <si>
    <t>Trukmė dienomis</t>
  </si>
  <si>
    <t>(Pasiūlymo lentelės formos pavyzdys)</t>
  </si>
  <si>
    <r>
      <rPr>
        <b/>
        <sz val="10"/>
        <color indexed="8"/>
        <rFont val="Times New Roman"/>
        <family val="1"/>
        <charset val="186"/>
      </rPr>
      <t>Formaliojo</t>
    </r>
    <r>
      <rPr>
        <sz val="10"/>
        <color indexed="8"/>
        <rFont val="Times New Roman"/>
        <family val="1"/>
        <charset val="186"/>
      </rPr>
      <t xml:space="preserve"> profesinio mokymo programos valstybinis kodas </t>
    </r>
  </si>
  <si>
    <t>Darbingumo lygis</t>
  </si>
  <si>
    <t>Tais atvejais, kai pagal galiojančius teisės aktus tiekėjui nereikia mokėti PVM, nurodo priežastis, dėl kurių PVM nemoka.</t>
  </si>
  <si>
    <t>Pirkimo objekto dalies Nr.</t>
  </si>
  <si>
    <t>Paslaugų teikimo vieta</t>
  </si>
  <si>
    <t>Reabilitacinio, socialinio, psichologinio, darbo imitavimo priemonės</t>
  </si>
  <si>
    <t xml:space="preserve">Tiekėjas: </t>
  </si>
  <si>
    <t>Tiekėjas:</t>
  </si>
  <si>
    <t>(tiekėjo pavadinimas, adresas, Jeigu dalyvauja ūkio subjektų grupė, surašomi visi dalyviai)</t>
  </si>
  <si>
    <t>(tiekėjo pavadinimas, adresas, jeigu dalyvauja ūkio subjektų grupė, surašomi visi dalyviai)</t>
  </si>
  <si>
    <t>Trukmė valandomis</t>
  </si>
  <si>
    <t>Palaikymas darbo vietoje</t>
  </si>
  <si>
    <r>
      <t>Profesinės reabilitacijos programos (</t>
    </r>
    <r>
      <rPr>
        <i/>
        <sz val="10"/>
        <color indexed="8"/>
        <rFont val="Times New Roman"/>
        <family val="1"/>
        <charset val="186"/>
      </rPr>
      <t>išskyrus "Palaikymo darbo vietoje" paslaugą</t>
    </r>
    <r>
      <rPr>
        <sz val="10"/>
        <color indexed="8"/>
        <rFont val="Times New Roman"/>
        <family val="1"/>
        <charset val="186"/>
      </rPr>
      <t>)</t>
    </r>
    <r>
      <rPr>
        <b/>
        <sz val="10"/>
        <color indexed="8"/>
        <rFont val="Times New Roman"/>
        <family val="1"/>
        <charset val="186"/>
      </rPr>
      <t xml:space="preserve"> trukmė dienomis</t>
    </r>
  </si>
  <si>
    <r>
      <t>Profesinės reabilitacijos programos (</t>
    </r>
    <r>
      <rPr>
        <i/>
        <sz val="10"/>
        <rFont val="Times New Roman"/>
        <family val="1"/>
        <charset val="186"/>
      </rPr>
      <t>išskyrus "Palaikymo darbo vietoje" paslaugą</t>
    </r>
    <r>
      <rPr>
        <sz val="10"/>
        <rFont val="Times New Roman"/>
        <family val="1"/>
        <charset val="186"/>
      </rPr>
      <t>)</t>
    </r>
    <r>
      <rPr>
        <b/>
        <sz val="10"/>
        <rFont val="Times New Roman"/>
        <family val="1"/>
        <charset val="186"/>
      </rPr>
      <t xml:space="preserve"> trukmė dienomis</t>
    </r>
  </si>
  <si>
    <t>Vienos dienos įkainis su PVM, Eur</t>
  </si>
  <si>
    <t>Vienos valandos įkainis su PVM, Eur</t>
  </si>
  <si>
    <r>
      <t>Profesinės reabilitacijos programos</t>
    </r>
    <r>
      <rPr>
        <b/>
        <sz val="10"/>
        <color indexed="8"/>
        <rFont val="Times New Roman"/>
        <family val="1"/>
        <charset val="186"/>
      </rPr>
      <t xml:space="preserve"> kaina Eur su PVM </t>
    </r>
  </si>
  <si>
    <t>Vienos dienos maitinimo kaina su PVM, Eur</t>
  </si>
  <si>
    <t>Vienos dienos apgyvendinimo kaina su PVM, Eur</t>
  </si>
  <si>
    <t>Vienos dienos transporto kaina su PVM, Eur</t>
  </si>
  <si>
    <r>
      <rPr>
        <b/>
        <sz val="11"/>
        <color indexed="8"/>
        <rFont val="Times New Roman"/>
        <family val="1"/>
        <charset val="186"/>
      </rPr>
      <t xml:space="preserve">Bendra profesinės reabilitacijos programos (ciklo) kaina </t>
    </r>
    <r>
      <rPr>
        <b/>
        <sz val="10"/>
        <color indexed="8"/>
        <rFont val="Times New Roman"/>
        <family val="1"/>
        <charset val="186"/>
      </rPr>
      <t>(</t>
    </r>
    <r>
      <rPr>
        <sz val="10"/>
        <color indexed="8"/>
        <rFont val="Times New Roman"/>
        <family val="1"/>
        <charset val="186"/>
      </rPr>
      <t xml:space="preserve">įskaitant apgyvendinimo, maitinimo ir transporto paslaugas) </t>
    </r>
    <r>
      <rPr>
        <b/>
        <sz val="10"/>
        <color indexed="8"/>
        <rFont val="Times New Roman"/>
        <family val="1"/>
        <charset val="186"/>
      </rPr>
      <t xml:space="preserve">               Eur su PVM                </t>
    </r>
    <r>
      <rPr>
        <i/>
        <sz val="10"/>
        <color indexed="8"/>
        <rFont val="Times New Roman"/>
        <family val="1"/>
        <charset val="186"/>
      </rPr>
      <t xml:space="preserve">(suma </t>
    </r>
    <r>
      <rPr>
        <b/>
        <i/>
        <sz val="10"/>
        <color indexed="8"/>
        <rFont val="Times New Roman"/>
        <family val="1"/>
        <charset val="186"/>
      </rPr>
      <t>skaičiais</t>
    </r>
    <r>
      <rPr>
        <i/>
        <sz val="10"/>
        <color indexed="8"/>
        <rFont val="Times New Roman"/>
        <family val="1"/>
        <charset val="186"/>
      </rPr>
      <t>)</t>
    </r>
  </si>
  <si>
    <t xml:space="preserve">Maksimalus dalyvių kiekis </t>
  </si>
  <si>
    <t>30-45 proc.</t>
  </si>
  <si>
    <t>0-25 proc.</t>
  </si>
  <si>
    <t>C ir CE kategorijų transporto priemonių vairuotojas</t>
  </si>
  <si>
    <t>Klaipėda</t>
  </si>
  <si>
    <t>Masažuotojo mokymo programa</t>
  </si>
  <si>
    <t>Viešbučio kambarinės mokymo programa</t>
  </si>
  <si>
    <r>
      <rPr>
        <b/>
        <sz val="11"/>
        <color indexed="8"/>
        <rFont val="Times New Roman"/>
        <family val="1"/>
        <charset val="186"/>
      </rPr>
      <t>Maksimalus dalyvių kiekis</t>
    </r>
    <r>
      <rPr>
        <b/>
        <sz val="10"/>
        <color indexed="8"/>
        <rFont val="Times New Roman"/>
        <family val="1"/>
        <charset val="186"/>
      </rPr>
      <t xml:space="preserve"> </t>
    </r>
  </si>
  <si>
    <r>
      <t>Profesinės</t>
    </r>
    <r>
      <rPr>
        <strike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reabilitacijos programos (ciklo) pavadinimas</t>
    </r>
  </si>
  <si>
    <t>Pasiūlymo kaina pirkimo objekto daliai              Eur su PVM                (suma skaičiais) (27x28)</t>
  </si>
  <si>
    <t>Administracijos darbuotojo mokymo programa</t>
  </si>
  <si>
    <r>
      <t>P</t>
    </r>
    <r>
      <rPr>
        <sz val="11"/>
        <color indexed="8"/>
        <rFont val="Times New Roman"/>
        <family val="1"/>
        <charset val="186"/>
      </rPr>
      <t>rofesinės</t>
    </r>
    <r>
      <rPr>
        <strike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reabilitacijos programos (ciklo) pavadinimas</t>
    </r>
  </si>
  <si>
    <t>Apskaitininko mokymo programa</t>
  </si>
  <si>
    <t>Autokrautuvo vairuotojo mokymo programa</t>
  </si>
  <si>
    <t>Dekoratyvinės kosmetikos mokymo programa</t>
  </si>
  <si>
    <t>Floristo - gėlių pardavėjo mokymo programa</t>
  </si>
  <si>
    <t>Floristo padėjėjo mokymo programa</t>
  </si>
  <si>
    <t>Įmonės darbo organizatoriaus mokymo programa</t>
  </si>
  <si>
    <t>Kasininko pardavėjo mokymo programa</t>
  </si>
  <si>
    <t>Krautuvų vairuotojo mokymo programa</t>
  </si>
  <si>
    <t>Manikiūrininko mokymo programa</t>
  </si>
  <si>
    <t>Pagalbinio virtuvės darbuotojo mokymo programa</t>
  </si>
  <si>
    <t>Pynėjo iš vytelių mokymo programa</t>
  </si>
  <si>
    <t>Plataus profilio kirpėjo mokymo programa</t>
  </si>
  <si>
    <t>Prekybinės salės darbuotojo mokymo programa</t>
  </si>
  <si>
    <t>Santechniko  mokymo programa</t>
  </si>
  <si>
    <t>Slaugytojo padėjėjo mokymo programa</t>
  </si>
  <si>
    <t>Socialinio darbuotojo padėjėjo mokymo programa</t>
  </si>
  <si>
    <t>Valytojo mokymo programa</t>
  </si>
  <si>
    <t>Virėjo mokymo programa</t>
  </si>
  <si>
    <r>
      <t xml:space="preserve">Neįgalumo pobūdis </t>
    </r>
    <r>
      <rPr>
        <b/>
        <sz val="10"/>
        <color indexed="8"/>
        <rFont val="Times New Roman"/>
        <family val="1"/>
        <charset val="186"/>
      </rPr>
      <t>(Nurodo tiekėjas)</t>
    </r>
  </si>
  <si>
    <r>
      <t>1.</t>
    </r>
    <r>
      <rPr>
        <sz val="11"/>
        <color indexed="8"/>
        <rFont val="Times New Roman"/>
        <family val="1"/>
        <charset val="186"/>
      </rPr>
      <t xml:space="preserve"> 19 stulpelyje nurodoma tik profesinės reabilitacijos programos (ciklo) kaina </t>
    </r>
  </si>
  <si>
    <t>t.y. (7 stulpelis x 8 stulpelis) + (9 stulpelis x 10 stulpelis) + (11 stulpelis x 12 stulpelis) + (13 stulpelis x 14 stulpelis) +(15 stulpelis x 16 stulpelis) + (17 stulpelis x 18 stulpelis)= visos programos kaina.</t>
  </si>
  <si>
    <r>
      <t>2.</t>
    </r>
    <r>
      <rPr>
        <sz val="11"/>
        <color indexed="8"/>
        <rFont val="Times New Roman"/>
        <family val="1"/>
        <charset val="186"/>
      </rPr>
      <t xml:space="preserve"> 22 stulpelyje nurodoma maitinimo kaina visam programos laikotarpiui, t.y. 20 stulpelis x 21 stulpelis = maitinimo kaina.</t>
    </r>
  </si>
  <si>
    <r>
      <t>3.</t>
    </r>
    <r>
      <rPr>
        <sz val="11"/>
        <color indexed="8"/>
        <rFont val="Times New Roman"/>
        <family val="1"/>
        <charset val="186"/>
      </rPr>
      <t xml:space="preserve"> 24 stulpelyje nurodoma apgyvendinimo kaina visam programos laikotarpiui t.y. ((20 stulpelis : 0,7 koeficiento) + 60 galimų ligos dienų (gautą sumą suapvalinam iki sveikų skaičių)) x 23 stulpelis = apgyvendinimo kaina.</t>
    </r>
  </si>
  <si>
    <t>1 pvz.: 20 stulpelio reikšmė yra 111 darbo dienų. Tai 111 darbo dienų : 0,7 koeficiento + 60 (galimų ligos dienų) = 218,57(gautą sumą suapvalinam iki sveikų skaičių), t.y. 219 kalendorinių dienų. Gautas kalendorines apgyvendinimo dienas, dauginam iš vienos dienos įkainio, pvz.: 219 x 3,76 Eur = 823,44 Eur.</t>
  </si>
  <si>
    <t>2 pvz.: 20 stulpelio reikšmė yra 180 darbo dienų. Tai 180 darbo dienų : 0,7 koeficiento + 60 (galimų ligos dienų) = 317,14 (gautą sumą suapvalinam iki sveikų skaičių), t.y. 317 kalendorinių dienų. Gautas kalendorines apgyvendinimo dienas, dauginam iš vienos dienos įkainio, pvz.: 317 x 3,76 Eur = 1191,92 Eur.</t>
  </si>
  <si>
    <r>
      <t>4.</t>
    </r>
    <r>
      <rPr>
        <sz val="11"/>
        <color indexed="8"/>
        <rFont val="Times New Roman"/>
        <family val="1"/>
        <charset val="186"/>
      </rPr>
      <t xml:space="preserve"> 26 stulpelyje nurodoma transporto kaina visam programos laikotarpiui t.y. 20 stulpelis x 25 stulpelis = transporto kaina.</t>
    </r>
  </si>
  <si>
    <r>
      <t>5.</t>
    </r>
    <r>
      <rPr>
        <sz val="11"/>
        <color indexed="8"/>
        <rFont val="Times New Roman"/>
        <family val="1"/>
        <charset val="186"/>
      </rPr>
      <t xml:space="preserve"> 27 stulpelyje nurodoma bendra profesinės reabilitacijos kaina vienam asmeniui t.y. 19 stulpelis + 22 stulpelis + 24 stulpelis + 26 stulpelis = bendra programos kaina skaičiais.</t>
    </r>
  </si>
  <si>
    <r>
      <t>3.</t>
    </r>
    <r>
      <rPr>
        <sz val="11"/>
        <color indexed="8"/>
        <rFont val="Times New Roman"/>
        <family val="1"/>
        <charset val="186"/>
      </rPr>
      <t xml:space="preserve"> 24 stulpelyje nurodoma apgyvendinimo kaina visam programos laikotarpiui t.y. ((20 stulpelis : 0,7 koeficiento) + 60 galimų ligos dienų (gautą sumą suapvalinam iki sveikų skaičių)) x 24 stulpelis = apgyvendinimo kaina.</t>
    </r>
  </si>
  <si>
    <r>
      <t xml:space="preserve">Pasiūlymo dėl profesinės reabilitacijos paslaugų, finansuojamų iš valstybės biudžeto, užimtumo fondo ir/ar ESF lėšų, pirkimo  </t>
    </r>
    <r>
      <rPr>
        <b/>
        <sz val="10"/>
        <color indexed="8"/>
        <rFont val="Times New Roman"/>
        <family val="1"/>
        <charset val="186"/>
      </rPr>
      <t xml:space="preserve">1.2. priedas </t>
    </r>
  </si>
  <si>
    <r>
      <t xml:space="preserve">Pasiūlymo dėl profesinės reabilitacijos paslaugų, finansuojamų iš valstybės biudžeto, užimtumo fondo ir/ar ESF lėšų, pirkimo                                                              </t>
    </r>
    <r>
      <rPr>
        <b/>
        <sz val="10"/>
        <color indexed="8"/>
        <rFont val="Times New Roman"/>
        <family val="1"/>
        <charset val="186"/>
      </rPr>
      <t xml:space="preserve">1.1. priedas </t>
    </r>
  </si>
  <si>
    <r>
      <t xml:space="preserve">6. </t>
    </r>
    <r>
      <rPr>
        <sz val="11"/>
        <color indexed="8"/>
        <rFont val="Times New Roman"/>
        <family val="1"/>
        <charset val="186"/>
      </rPr>
      <t>20 stulpelyje nurodoma visos profesinės reabilitacijos programos trukmė (išskyrus "Palaikymo darbo vietoje" paslaugą) darbo dienomis, t.y. 7 stulpelis + 9 stulpelis + 11 stulpelis + 13 stulpelis + 15 stulpelis = bendra programos trukmė (išskyrus "Palaikymo darbo vietoje" paslaugą, t.y. 17 stulpelį)</t>
    </r>
  </si>
  <si>
    <r>
      <t xml:space="preserve">6. </t>
    </r>
    <r>
      <rPr>
        <sz val="11"/>
        <color indexed="8"/>
        <rFont val="Times New Roman"/>
        <family val="1"/>
        <charset val="186"/>
      </rPr>
      <t>20 stulpelyje nurodoma visos profesinės reabilitacijos programos trukmė (išskyrus "Palaikymo darbo vietoje" paslaugą) darbo dienomis, t.y.7 stulpelis + 9 stulpelis + 11 stulpelis + 13 stulpelis + 15 stulpelis = bendra programos trukmė (išskyrus "Palaikymo darbo vietoje" paslaugą, t.y. 17 stulpelį)</t>
    </r>
  </si>
  <si>
    <r>
      <rPr>
        <b/>
        <sz val="10"/>
        <color indexed="8"/>
        <rFont val="Times New Roman"/>
        <family val="1"/>
        <charset val="186"/>
      </rPr>
      <t>Neformaliojo*</t>
    </r>
    <r>
      <rPr>
        <sz val="10"/>
        <color indexed="8"/>
        <rFont val="Times New Roman"/>
        <family val="1"/>
        <charset val="186"/>
      </rPr>
      <t xml:space="preserve"> profesinio mokymo programos valstybinis kodas </t>
    </r>
    <r>
      <rPr>
        <b/>
        <sz val="10"/>
        <color indexed="8"/>
        <rFont val="Times New Roman"/>
        <family val="1"/>
        <charset val="186"/>
      </rPr>
      <t>(Įrašo tiekėjas)</t>
    </r>
    <r>
      <rPr>
        <sz val="10"/>
        <color indexed="8"/>
        <rFont val="Times New Roman"/>
        <family val="1"/>
        <charset val="186"/>
      </rPr>
      <t xml:space="preserve"> </t>
    </r>
  </si>
  <si>
    <r>
      <rPr>
        <b/>
        <sz val="11"/>
        <color indexed="8"/>
        <rFont val="Times New Roman"/>
        <family val="1"/>
        <charset val="186"/>
      </rPr>
      <t>Pasiūlymo kaina pirkimo objekto daliai</t>
    </r>
    <r>
      <rPr>
        <b/>
        <sz val="10"/>
        <color indexed="8"/>
        <rFont val="Times New Roman"/>
        <family val="1"/>
        <charset val="186"/>
      </rPr>
      <t xml:space="preserve">              Eur su PVM                </t>
    </r>
    <r>
      <rPr>
        <i/>
        <sz val="10"/>
        <color indexed="8"/>
        <rFont val="Times New Roman"/>
        <family val="1"/>
        <charset val="186"/>
      </rPr>
      <t>(</t>
    </r>
    <r>
      <rPr>
        <b/>
        <i/>
        <sz val="10"/>
        <color indexed="8"/>
        <rFont val="Times New Roman"/>
        <family val="1"/>
        <charset val="186"/>
      </rPr>
      <t>suma</t>
    </r>
    <r>
      <rPr>
        <i/>
        <sz val="10"/>
        <color indexed="8"/>
        <rFont val="Times New Roman"/>
        <family val="1"/>
        <charset val="186"/>
      </rPr>
      <t xml:space="preserve"> </t>
    </r>
    <r>
      <rPr>
        <b/>
        <i/>
        <sz val="10"/>
        <color indexed="8"/>
        <rFont val="Times New Roman"/>
        <family val="1"/>
        <charset val="186"/>
      </rPr>
      <t>skaičiais</t>
    </r>
    <r>
      <rPr>
        <i/>
        <sz val="10"/>
        <color indexed="8"/>
        <rFont val="Times New Roman"/>
        <family val="1"/>
        <charset val="186"/>
      </rPr>
      <t xml:space="preserve">) </t>
    </r>
    <r>
      <rPr>
        <b/>
        <i/>
        <sz val="10"/>
        <color indexed="8"/>
        <rFont val="Times New Roman"/>
        <family val="1"/>
        <charset val="186"/>
      </rPr>
      <t>(27x28)</t>
    </r>
  </si>
  <si>
    <r>
      <rPr>
        <b/>
        <sz val="11"/>
        <color indexed="8"/>
        <rFont val="Times New Roman"/>
        <family val="1"/>
        <charset val="186"/>
      </rPr>
      <t xml:space="preserve">Bendra profesinės reabilitacijos programos (ciklo) kaina </t>
    </r>
    <r>
      <rPr>
        <b/>
        <sz val="10"/>
        <color indexed="8"/>
        <rFont val="Times New Roman"/>
        <family val="1"/>
        <charset val="186"/>
      </rPr>
      <t>(</t>
    </r>
    <r>
      <rPr>
        <sz val="10"/>
        <color indexed="8"/>
        <rFont val="Times New Roman"/>
        <family val="1"/>
        <charset val="186"/>
      </rPr>
      <t xml:space="preserve">įskaitant apgyvendinimo, maitinimo ir transporto paslaugas) </t>
    </r>
    <r>
      <rPr>
        <b/>
        <sz val="10"/>
        <color indexed="8"/>
        <rFont val="Times New Roman"/>
        <family val="1"/>
        <charset val="186"/>
      </rPr>
      <t xml:space="preserve">               Eur su PVM                </t>
    </r>
    <r>
      <rPr>
        <i/>
        <sz val="10"/>
        <color indexed="8"/>
        <rFont val="Times New Roman"/>
        <family val="1"/>
        <charset val="186"/>
      </rPr>
      <t>(</t>
    </r>
    <r>
      <rPr>
        <b/>
        <i/>
        <sz val="10"/>
        <color indexed="8"/>
        <rFont val="Times New Roman"/>
        <family val="1"/>
        <charset val="186"/>
      </rPr>
      <t>suma</t>
    </r>
    <r>
      <rPr>
        <i/>
        <sz val="10"/>
        <color indexed="8"/>
        <rFont val="Times New Roman"/>
        <family val="1"/>
        <charset val="186"/>
      </rPr>
      <t xml:space="preserve"> </t>
    </r>
    <r>
      <rPr>
        <b/>
        <i/>
        <sz val="10"/>
        <color indexed="8"/>
        <rFont val="Times New Roman"/>
        <family val="1"/>
        <charset val="186"/>
      </rPr>
      <t>skaičiais</t>
    </r>
    <r>
      <rPr>
        <i/>
        <sz val="10"/>
        <color indexed="8"/>
        <rFont val="Times New Roman"/>
        <family val="1"/>
        <charset val="186"/>
      </rPr>
      <t>)</t>
    </r>
  </si>
  <si>
    <r>
      <rPr>
        <sz val="12"/>
        <color indexed="8"/>
        <rFont val="Times New Roman"/>
        <family val="1"/>
        <charset val="186"/>
      </rPr>
      <t>PASIŪLYMAS  PROFESINĖS REABILITACIJOS PASLAUGŲ PAGAL NEFORMALIOJO PROFESINIO MOKYMO PROGRAMAS PIRKIMUI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(280-438</t>
    </r>
    <r>
      <rPr>
        <b/>
        <sz val="12"/>
        <color indexed="8"/>
        <rFont val="Times New Roman"/>
        <family val="1"/>
        <charset val="186"/>
      </rPr>
      <t xml:space="preserve"> PIRKIMO OBJEKTO DALYS)</t>
    </r>
  </si>
  <si>
    <r>
      <rPr>
        <sz val="12"/>
        <color indexed="8"/>
        <rFont val="Times New Roman"/>
        <family val="1"/>
        <charset val="186"/>
      </rPr>
      <t xml:space="preserve">PASIŪLYMAS  PROFESINĖS REABILITACIJOS PASLAUGŲ PAGAL FORMALIOJO PROFESINIO MOKYMO PROGRAMAS PIRKIMUI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186"/>
      </rPr>
      <t>(</t>
    </r>
    <r>
      <rPr>
        <b/>
        <sz val="12"/>
        <rFont val="Times New Roman"/>
        <family val="1"/>
        <charset val="186"/>
      </rPr>
      <t>1-279</t>
    </r>
    <r>
      <rPr>
        <b/>
        <sz val="12"/>
        <color indexed="8"/>
        <rFont val="Times New Roman"/>
        <family val="1"/>
        <charset val="186"/>
      </rPr>
      <t xml:space="preserve"> PIRKIMO OBJEKTO DALYS)</t>
    </r>
  </si>
  <si>
    <t xml:space="preserve">Fizinė negalia     </t>
  </si>
  <si>
    <t xml:space="preserve">Fizinė, jutimo negalios     </t>
  </si>
  <si>
    <t xml:space="preserve">Fizinė negalia      </t>
  </si>
  <si>
    <t xml:space="preserve">Fizinė negalia  </t>
  </si>
  <si>
    <t>Fizinė, psichikos negalios</t>
  </si>
  <si>
    <t>Fizinė, psichikos, sutrikusio intelekto negalios</t>
  </si>
  <si>
    <t xml:space="preserve">Fizinė, jutimo  negalios    </t>
  </si>
  <si>
    <t>Sutrikusio intelekto, fizinė, psichikos negalios</t>
  </si>
  <si>
    <t xml:space="preserve">Fizinė, psichikos negalios </t>
  </si>
  <si>
    <t>Sutrikusio intelekto, fizinė, psichikos, jutimo negalios</t>
  </si>
  <si>
    <t>Fizinė negalia</t>
  </si>
  <si>
    <t>Fizinė, jutimo negalios</t>
  </si>
  <si>
    <t>Jutimo negalia</t>
  </si>
  <si>
    <t>Klaipėdos Ernesto Galvanausko profesinio mokymo centras, Taikos pr. 67, Klaipėda</t>
  </si>
  <si>
    <t>Klaipėdos Ernesto Galvanausko profesinio mokymo centras, Taikos pr. 67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</si>
</sst>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vertAlign val="superscript"/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9C65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0" fillId="2" borderId="0" applyNumberFormat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7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vertical="top" wrapText="1"/>
    </xf>
    <xf numFmtId="0" fontId="6" fillId="0" borderId="0" xfId="0" applyFont="1" applyFill="1"/>
    <xf numFmtId="0" fontId="0" fillId="0" borderId="0" xfId="0" applyFill="1"/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vertical="top" wrapText="1"/>
    </xf>
    <xf numFmtId="0" fontId="12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1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2" fontId="15" fillId="0" borderId="1" xfId="0" applyNumberFormat="1" applyFont="1" applyBorder="1" applyAlignment="1">
      <alignment horizontal="justify" vertical="center" wrapText="1"/>
    </xf>
    <xf numFmtId="2" fontId="9" fillId="0" borderId="1" xfId="0" applyNumberFormat="1" applyFont="1" applyBorder="1" applyAlignment="1">
      <alignment horizontal="justify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C56"/>
  <sheetViews>
    <sheetView topLeftCell="A31" zoomScaleNormal="100" workbookViewId="0">
      <selection activeCell="Q9" sqref="Q9"/>
    </sheetView>
  </sheetViews>
  <sheetFormatPr defaultRowHeight="15"/>
  <cols>
    <col min="1" max="1" width="8.28515625" customWidth="1"/>
    <col min="2" max="2" width="17.7109375" customWidth="1"/>
    <col min="3" max="3" width="10.7109375" customWidth="1"/>
    <col min="4" max="4" width="10" customWidth="1"/>
    <col min="5" max="5" width="10.140625" customWidth="1"/>
    <col min="6" max="6" width="8.7109375" style="9" customWidth="1"/>
    <col min="7" max="7" width="4.5703125" customWidth="1"/>
    <col min="8" max="8" width="5.28515625" customWidth="1"/>
    <col min="9" max="9" width="4.5703125" customWidth="1"/>
    <col min="10" max="10" width="7.42578125" customWidth="1"/>
    <col min="11" max="11" width="7.140625" customWidth="1"/>
    <col min="12" max="12" width="7.28515625" customWidth="1"/>
    <col min="13" max="13" width="4.5703125" customWidth="1"/>
    <col min="14" max="14" width="6.28515625" customWidth="1"/>
    <col min="15" max="15" width="4.5703125" customWidth="1"/>
    <col min="16" max="16" width="5.85546875" customWidth="1"/>
    <col min="17" max="18" width="5.5703125" customWidth="1"/>
    <col min="19" max="19" width="11.7109375" customWidth="1"/>
    <col min="20" max="20" width="15.28515625" style="15" customWidth="1"/>
    <col min="21" max="21" width="7.85546875" customWidth="1"/>
    <col min="22" max="22" width="8" customWidth="1"/>
    <col min="23" max="26" width="7.85546875" customWidth="1"/>
    <col min="27" max="27" width="13.42578125" style="9" customWidth="1"/>
    <col min="29" max="29" width="11.28515625" customWidth="1"/>
  </cols>
  <sheetData>
    <row r="2" spans="1:29" ht="15" customHeight="1">
      <c r="U2" s="79" t="s">
        <v>76</v>
      </c>
      <c r="V2" s="79"/>
      <c r="W2" s="79"/>
      <c r="X2" s="79"/>
      <c r="Y2" s="79"/>
      <c r="Z2" s="79"/>
    </row>
    <row r="3" spans="1:29">
      <c r="F3" s="9" t="s">
        <v>13</v>
      </c>
      <c r="U3" s="79"/>
      <c r="V3" s="79"/>
      <c r="W3" s="79"/>
      <c r="X3" s="79"/>
      <c r="Y3" s="79"/>
      <c r="Z3" s="79"/>
    </row>
    <row r="4" spans="1:29" ht="15" customHeight="1">
      <c r="B4" s="78" t="s">
        <v>83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/>
      <c r="V4" s="79"/>
      <c r="W4" s="79"/>
      <c r="X4" s="79"/>
      <c r="Y4" s="79"/>
      <c r="Z4" s="79"/>
    </row>
    <row r="5" spans="1:29" ht="13.5" customHeight="1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9"/>
      <c r="V5" s="79"/>
      <c r="W5" s="79"/>
      <c r="X5" s="79"/>
      <c r="Y5" s="79"/>
      <c r="Z5" s="79"/>
    </row>
    <row r="6" spans="1:29" ht="15" customHeight="1"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80"/>
      <c r="V6" s="80"/>
      <c r="W6" s="80"/>
      <c r="X6" s="80"/>
      <c r="Y6" s="80"/>
      <c r="Z6" s="80"/>
    </row>
    <row r="7" spans="1:29" ht="15" customHeight="1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13"/>
      <c r="V7" s="13"/>
      <c r="W7" s="13"/>
      <c r="X7" s="13"/>
      <c r="Y7" s="13"/>
      <c r="Z7" s="13"/>
    </row>
    <row r="8" spans="1:29" ht="15" customHeight="1">
      <c r="B8" s="16" t="s">
        <v>20</v>
      </c>
      <c r="C8" s="81" t="s">
        <v>97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16"/>
      <c r="P8" s="16"/>
      <c r="Q8" s="16"/>
      <c r="R8" s="16"/>
      <c r="S8" s="16"/>
      <c r="T8" s="17"/>
      <c r="U8" s="13"/>
      <c r="V8" s="13"/>
      <c r="W8" s="13"/>
      <c r="X8" s="13"/>
      <c r="Y8" s="13"/>
      <c r="Z8" s="13"/>
    </row>
    <row r="9" spans="1:29" ht="15" customHeight="1">
      <c r="B9" s="16"/>
      <c r="C9" s="82" t="s">
        <v>22</v>
      </c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16"/>
      <c r="P9" s="16"/>
      <c r="Q9" s="16"/>
      <c r="R9" s="16"/>
      <c r="S9" s="16"/>
      <c r="T9" s="17"/>
      <c r="U9" s="13"/>
      <c r="V9" s="13"/>
      <c r="W9" s="13"/>
      <c r="X9" s="13"/>
      <c r="Y9" s="13"/>
      <c r="Z9" s="13"/>
    </row>
    <row r="10" spans="1:29" ht="15.75" thickBot="1"/>
    <row r="11" spans="1:29" ht="91.5" customHeight="1">
      <c r="A11" s="70" t="s">
        <v>17</v>
      </c>
      <c r="B11" s="68" t="s">
        <v>46</v>
      </c>
      <c r="C11" s="68" t="s">
        <v>14</v>
      </c>
      <c r="D11" s="68" t="s">
        <v>65</v>
      </c>
      <c r="E11" s="68" t="s">
        <v>15</v>
      </c>
      <c r="F11" s="75" t="s">
        <v>18</v>
      </c>
      <c r="G11" s="68" t="s">
        <v>0</v>
      </c>
      <c r="H11" s="68"/>
      <c r="I11" s="68" t="s">
        <v>1</v>
      </c>
      <c r="J11" s="68"/>
      <c r="K11" s="68" t="s">
        <v>2</v>
      </c>
      <c r="L11" s="68"/>
      <c r="M11" s="68"/>
      <c r="N11" s="68"/>
      <c r="O11" s="68" t="s">
        <v>3</v>
      </c>
      <c r="P11" s="68"/>
      <c r="Q11" s="63" t="s">
        <v>25</v>
      </c>
      <c r="R11" s="64"/>
      <c r="S11" s="68" t="s">
        <v>30</v>
      </c>
      <c r="T11" s="83" t="s">
        <v>26</v>
      </c>
      <c r="U11" s="68" t="s">
        <v>8</v>
      </c>
      <c r="V11" s="68"/>
      <c r="W11" s="68" t="s">
        <v>9</v>
      </c>
      <c r="X11" s="68"/>
      <c r="Y11" s="68" t="s">
        <v>10</v>
      </c>
      <c r="Z11" s="68"/>
      <c r="AA11" s="57" t="s">
        <v>34</v>
      </c>
      <c r="AB11" s="57" t="s">
        <v>42</v>
      </c>
      <c r="AC11" s="60" t="s">
        <v>44</v>
      </c>
    </row>
    <row r="12" spans="1:29" ht="71.25" customHeight="1">
      <c r="A12" s="71"/>
      <c r="B12" s="69"/>
      <c r="C12" s="69"/>
      <c r="D12" s="69"/>
      <c r="E12" s="69"/>
      <c r="F12" s="76"/>
      <c r="G12" s="69"/>
      <c r="H12" s="69"/>
      <c r="I12" s="69"/>
      <c r="J12" s="69"/>
      <c r="K12" s="69" t="s">
        <v>19</v>
      </c>
      <c r="L12" s="69"/>
      <c r="M12" s="69" t="s">
        <v>4</v>
      </c>
      <c r="N12" s="69"/>
      <c r="O12" s="69"/>
      <c r="P12" s="69"/>
      <c r="Q12" s="65"/>
      <c r="R12" s="66"/>
      <c r="S12" s="69"/>
      <c r="T12" s="84"/>
      <c r="U12" s="69"/>
      <c r="V12" s="69"/>
      <c r="W12" s="69"/>
      <c r="X12" s="69"/>
      <c r="Y12" s="69"/>
      <c r="Z12" s="69"/>
      <c r="AA12" s="58"/>
      <c r="AB12" s="58"/>
      <c r="AC12" s="58"/>
    </row>
    <row r="13" spans="1:29" ht="53.25" customHeight="1">
      <c r="A13" s="71"/>
      <c r="B13" s="69"/>
      <c r="C13" s="69"/>
      <c r="D13" s="69"/>
      <c r="E13" s="69"/>
      <c r="F13" s="76"/>
      <c r="G13" s="61" t="s">
        <v>12</v>
      </c>
      <c r="H13" s="61" t="s">
        <v>28</v>
      </c>
      <c r="I13" s="61" t="s">
        <v>12</v>
      </c>
      <c r="J13" s="61" t="s">
        <v>28</v>
      </c>
      <c r="K13" s="61" t="s">
        <v>12</v>
      </c>
      <c r="L13" s="61" t="s">
        <v>28</v>
      </c>
      <c r="M13" s="61" t="s">
        <v>12</v>
      </c>
      <c r="N13" s="61" t="s">
        <v>28</v>
      </c>
      <c r="O13" s="61" t="s">
        <v>12</v>
      </c>
      <c r="P13" s="61" t="s">
        <v>28</v>
      </c>
      <c r="Q13" s="61" t="s">
        <v>24</v>
      </c>
      <c r="R13" s="61" t="s">
        <v>29</v>
      </c>
      <c r="S13" s="69"/>
      <c r="T13" s="84"/>
      <c r="U13" s="61" t="s">
        <v>31</v>
      </c>
      <c r="V13" s="61" t="s">
        <v>5</v>
      </c>
      <c r="W13" s="61" t="s">
        <v>32</v>
      </c>
      <c r="X13" s="61" t="s">
        <v>6</v>
      </c>
      <c r="Y13" s="61" t="s">
        <v>33</v>
      </c>
      <c r="Z13" s="61" t="s">
        <v>7</v>
      </c>
      <c r="AA13" s="58"/>
      <c r="AB13" s="58"/>
      <c r="AC13" s="58"/>
    </row>
    <row r="14" spans="1:29" ht="52.5" customHeight="1" thickBot="1">
      <c r="A14" s="72"/>
      <c r="B14" s="74"/>
      <c r="C14" s="74"/>
      <c r="D14" s="74"/>
      <c r="E14" s="74"/>
      <c r="F14" s="77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74"/>
      <c r="T14" s="85"/>
      <c r="U14" s="62"/>
      <c r="V14" s="62"/>
      <c r="W14" s="62"/>
      <c r="X14" s="62"/>
      <c r="Y14" s="62"/>
      <c r="Z14" s="62"/>
      <c r="AA14" s="59"/>
      <c r="AB14" s="59"/>
      <c r="AC14" s="59"/>
    </row>
    <row r="15" spans="1:29" s="12" customFormat="1">
      <c r="A15" s="29">
        <v>1</v>
      </c>
      <c r="B15" s="26">
        <v>2</v>
      </c>
      <c r="C15" s="26">
        <v>3</v>
      </c>
      <c r="D15" s="27">
        <v>4</v>
      </c>
      <c r="E15" s="26">
        <v>5</v>
      </c>
      <c r="F15" s="26">
        <v>6</v>
      </c>
      <c r="G15" s="27">
        <v>7</v>
      </c>
      <c r="H15" s="26">
        <v>8</v>
      </c>
      <c r="I15" s="26">
        <v>9</v>
      </c>
      <c r="J15" s="27">
        <v>10</v>
      </c>
      <c r="K15" s="26">
        <v>11</v>
      </c>
      <c r="L15" s="26">
        <v>12</v>
      </c>
      <c r="M15" s="27">
        <v>13</v>
      </c>
      <c r="N15" s="26">
        <v>14</v>
      </c>
      <c r="O15" s="26">
        <v>15</v>
      </c>
      <c r="P15" s="27">
        <v>16</v>
      </c>
      <c r="Q15" s="27">
        <v>17</v>
      </c>
      <c r="R15" s="27">
        <v>18</v>
      </c>
      <c r="S15" s="27">
        <v>19</v>
      </c>
      <c r="T15" s="28">
        <v>20</v>
      </c>
      <c r="U15" s="27">
        <v>21</v>
      </c>
      <c r="V15" s="27">
        <v>22</v>
      </c>
      <c r="W15" s="27">
        <v>23</v>
      </c>
      <c r="X15" s="27">
        <v>24</v>
      </c>
      <c r="Y15" s="27">
        <v>25</v>
      </c>
      <c r="Z15" s="27">
        <v>26</v>
      </c>
      <c r="AA15" s="27">
        <v>27</v>
      </c>
      <c r="AB15" s="27">
        <v>28</v>
      </c>
      <c r="AC15" s="27">
        <v>29</v>
      </c>
    </row>
    <row r="16" spans="1:29" ht="45">
      <c r="A16" s="53">
        <v>5</v>
      </c>
      <c r="B16" s="56" t="s">
        <v>45</v>
      </c>
      <c r="C16" s="32">
        <v>362041301</v>
      </c>
      <c r="D16" s="39" t="s">
        <v>84</v>
      </c>
      <c r="E16" s="25" t="s">
        <v>37</v>
      </c>
      <c r="F16" s="32" t="s">
        <v>39</v>
      </c>
      <c r="G16" s="31">
        <v>5</v>
      </c>
      <c r="H16" s="39">
        <v>26.36</v>
      </c>
      <c r="I16" s="31">
        <v>5</v>
      </c>
      <c r="J16" s="31">
        <v>26.36</v>
      </c>
      <c r="K16" s="39">
        <v>30</v>
      </c>
      <c r="L16" s="39">
        <v>26.36</v>
      </c>
      <c r="M16" s="31">
        <v>90</v>
      </c>
      <c r="N16" s="39">
        <v>26.36</v>
      </c>
      <c r="O16" s="31">
        <v>5</v>
      </c>
      <c r="P16" s="40">
        <v>26.36</v>
      </c>
      <c r="Q16" s="31">
        <v>48</v>
      </c>
      <c r="R16" s="31">
        <v>3.75</v>
      </c>
      <c r="S16" s="40">
        <f t="shared" ref="S16:S40" si="0">ROUND(SUM(G16*H16)+I16*J16+K16*L16+M16*N16+O16*P16+Q16*R16,2)</f>
        <v>3738.6</v>
      </c>
      <c r="T16" s="31">
        <v>135</v>
      </c>
      <c r="U16" s="31">
        <v>2.2599999999999998</v>
      </c>
      <c r="V16" s="40">
        <f t="shared" ref="V16:V40" si="1">ROUND(SUM(T16)*U16,2)</f>
        <v>305.10000000000002</v>
      </c>
      <c r="W16" s="31">
        <v>5.65</v>
      </c>
      <c r="X16" s="40">
        <f t="shared" ref="X16:X40" si="2">ROUND((T16/0.7)+60,0)*W16</f>
        <v>1429.45</v>
      </c>
      <c r="Y16" s="31">
        <v>1.88</v>
      </c>
      <c r="Z16" s="40">
        <f>ROUND(SUM(T16)*Y16,2)</f>
        <v>253.8</v>
      </c>
      <c r="AA16" s="40">
        <f t="shared" ref="AA16:AA40" si="3">SUM(S16+V16+X16+Z16)</f>
        <v>5726.95</v>
      </c>
      <c r="AB16" s="25">
        <v>2</v>
      </c>
      <c r="AC16" s="40">
        <f t="shared" ref="AC16:AC40" si="4">SUM(AA16)*AB16</f>
        <v>11453.9</v>
      </c>
    </row>
    <row r="17" spans="1:29" ht="45">
      <c r="A17" s="53">
        <v>6</v>
      </c>
      <c r="B17" s="56" t="s">
        <v>45</v>
      </c>
      <c r="C17" s="32">
        <v>362041301</v>
      </c>
      <c r="D17" s="39" t="s">
        <v>85</v>
      </c>
      <c r="E17" s="25" t="s">
        <v>36</v>
      </c>
      <c r="F17" s="32" t="s">
        <v>39</v>
      </c>
      <c r="G17" s="31">
        <v>5</v>
      </c>
      <c r="H17" s="39">
        <v>22.59</v>
      </c>
      <c r="I17" s="31">
        <v>5</v>
      </c>
      <c r="J17" s="31">
        <v>22.59</v>
      </c>
      <c r="K17" s="39">
        <v>30</v>
      </c>
      <c r="L17" s="39">
        <v>22.59</v>
      </c>
      <c r="M17" s="31">
        <v>90</v>
      </c>
      <c r="N17" s="39">
        <v>22.59</v>
      </c>
      <c r="O17" s="31">
        <v>5</v>
      </c>
      <c r="P17" s="40">
        <v>22.59</v>
      </c>
      <c r="Q17" s="31">
        <v>48</v>
      </c>
      <c r="R17" s="31">
        <v>3.77</v>
      </c>
      <c r="S17" s="31">
        <f t="shared" si="0"/>
        <v>3230.61</v>
      </c>
      <c r="T17" s="31">
        <v>135</v>
      </c>
      <c r="U17" s="31">
        <v>2.2599999999999998</v>
      </c>
      <c r="V17" s="40">
        <f t="shared" si="1"/>
        <v>305.10000000000002</v>
      </c>
      <c r="W17" s="31">
        <v>5.65</v>
      </c>
      <c r="X17" s="40">
        <f t="shared" si="2"/>
        <v>1429.45</v>
      </c>
      <c r="Y17" s="31">
        <v>1.88</v>
      </c>
      <c r="Z17" s="40">
        <f t="shared" ref="Z17:Z40" si="5">ROUND(SUM(T17)*Y17,2)</f>
        <v>253.8</v>
      </c>
      <c r="AA17" s="40">
        <f t="shared" si="3"/>
        <v>5218.96</v>
      </c>
      <c r="AB17" s="25">
        <v>3</v>
      </c>
      <c r="AC17" s="40">
        <f t="shared" si="4"/>
        <v>15656.880000000001</v>
      </c>
    </row>
    <row r="18" spans="1:29" ht="30">
      <c r="A18" s="53">
        <v>27</v>
      </c>
      <c r="B18" s="56" t="s">
        <v>47</v>
      </c>
      <c r="C18" s="32">
        <v>362041101</v>
      </c>
      <c r="D18" s="39" t="s">
        <v>86</v>
      </c>
      <c r="E18" s="25" t="s">
        <v>37</v>
      </c>
      <c r="F18" s="32" t="s">
        <v>39</v>
      </c>
      <c r="G18" s="31">
        <v>5</v>
      </c>
      <c r="H18" s="39">
        <v>26.36</v>
      </c>
      <c r="I18" s="31">
        <v>5</v>
      </c>
      <c r="J18" s="31">
        <v>26.36</v>
      </c>
      <c r="K18" s="39">
        <v>30</v>
      </c>
      <c r="L18" s="39">
        <v>26.36</v>
      </c>
      <c r="M18" s="31">
        <v>100</v>
      </c>
      <c r="N18" s="39">
        <v>26.36</v>
      </c>
      <c r="O18" s="31">
        <v>5</v>
      </c>
      <c r="P18" s="40">
        <v>26.36</v>
      </c>
      <c r="Q18" s="31">
        <v>48</v>
      </c>
      <c r="R18" s="31">
        <v>3.75</v>
      </c>
      <c r="S18" s="40">
        <f t="shared" si="0"/>
        <v>4002.2</v>
      </c>
      <c r="T18" s="31">
        <v>145</v>
      </c>
      <c r="U18" s="31">
        <v>2.2599999999999998</v>
      </c>
      <c r="V18" s="40">
        <f t="shared" si="1"/>
        <v>327.7</v>
      </c>
      <c r="W18" s="31">
        <v>5.65</v>
      </c>
      <c r="X18" s="40">
        <f t="shared" si="2"/>
        <v>1508.5500000000002</v>
      </c>
      <c r="Y18" s="31">
        <v>1.88</v>
      </c>
      <c r="Z18" s="40">
        <f t="shared" si="5"/>
        <v>272.60000000000002</v>
      </c>
      <c r="AA18" s="40">
        <f t="shared" si="3"/>
        <v>6111.05</v>
      </c>
      <c r="AB18" s="25">
        <v>2</v>
      </c>
      <c r="AC18" s="40">
        <f t="shared" si="4"/>
        <v>12222.1</v>
      </c>
    </row>
    <row r="19" spans="1:29" ht="40.5">
      <c r="A19" s="53">
        <v>28</v>
      </c>
      <c r="B19" s="56" t="s">
        <v>47</v>
      </c>
      <c r="C19" s="32">
        <v>362041101</v>
      </c>
      <c r="D19" s="39" t="s">
        <v>85</v>
      </c>
      <c r="E19" s="25" t="s">
        <v>36</v>
      </c>
      <c r="F19" s="32" t="s">
        <v>39</v>
      </c>
      <c r="G19" s="31">
        <v>5</v>
      </c>
      <c r="H19" s="39">
        <v>22.59</v>
      </c>
      <c r="I19" s="31">
        <v>5</v>
      </c>
      <c r="J19" s="31">
        <v>22.59</v>
      </c>
      <c r="K19" s="39">
        <v>30</v>
      </c>
      <c r="L19" s="39">
        <v>22.59</v>
      </c>
      <c r="M19" s="31">
        <v>100</v>
      </c>
      <c r="N19" s="39">
        <v>22.59</v>
      </c>
      <c r="O19" s="31">
        <v>5</v>
      </c>
      <c r="P19" s="40">
        <v>22.59</v>
      </c>
      <c r="Q19" s="31">
        <v>48</v>
      </c>
      <c r="R19" s="31">
        <v>3.77</v>
      </c>
      <c r="S19" s="31">
        <f t="shared" si="0"/>
        <v>3456.51</v>
      </c>
      <c r="T19" s="31">
        <v>145</v>
      </c>
      <c r="U19" s="31">
        <v>2.2599999999999998</v>
      </c>
      <c r="V19" s="40">
        <f t="shared" si="1"/>
        <v>327.7</v>
      </c>
      <c r="W19" s="31">
        <v>5.65</v>
      </c>
      <c r="X19" s="40">
        <f t="shared" si="2"/>
        <v>1508.5500000000002</v>
      </c>
      <c r="Y19" s="31">
        <v>1.88</v>
      </c>
      <c r="Z19" s="40">
        <f t="shared" si="5"/>
        <v>272.60000000000002</v>
      </c>
      <c r="AA19" s="40">
        <f t="shared" si="3"/>
        <v>5565.3600000000006</v>
      </c>
      <c r="AB19" s="25">
        <v>25</v>
      </c>
      <c r="AC19" s="40">
        <f t="shared" si="4"/>
        <v>139134</v>
      </c>
    </row>
    <row r="20" spans="1:29" ht="45">
      <c r="A20" s="53">
        <v>34</v>
      </c>
      <c r="B20" s="56" t="s">
        <v>48</v>
      </c>
      <c r="C20" s="32">
        <v>261104101</v>
      </c>
      <c r="D20" s="39" t="s">
        <v>84</v>
      </c>
      <c r="E20" s="25" t="s">
        <v>37</v>
      </c>
      <c r="F20" s="32" t="s">
        <v>39</v>
      </c>
      <c r="G20" s="31">
        <v>5</v>
      </c>
      <c r="H20" s="39">
        <v>26.36</v>
      </c>
      <c r="I20" s="31">
        <v>5</v>
      </c>
      <c r="J20" s="31">
        <v>26.36</v>
      </c>
      <c r="K20" s="39">
        <v>30</v>
      </c>
      <c r="L20" s="39">
        <v>26.36</v>
      </c>
      <c r="M20" s="31">
        <v>20</v>
      </c>
      <c r="N20" s="39">
        <v>26.36</v>
      </c>
      <c r="O20" s="31">
        <v>5</v>
      </c>
      <c r="P20" s="40">
        <v>26.36</v>
      </c>
      <c r="Q20" s="31">
        <v>48</v>
      </c>
      <c r="R20" s="31">
        <v>3.76</v>
      </c>
      <c r="S20" s="31">
        <f t="shared" si="0"/>
        <v>1893.88</v>
      </c>
      <c r="T20" s="31">
        <v>65</v>
      </c>
      <c r="U20" s="31">
        <v>2.2599999999999998</v>
      </c>
      <c r="V20" s="40">
        <f t="shared" si="1"/>
        <v>146.9</v>
      </c>
      <c r="W20" s="31">
        <v>5.65</v>
      </c>
      <c r="X20" s="40">
        <f t="shared" si="2"/>
        <v>864.45</v>
      </c>
      <c r="Y20" s="31">
        <v>1.88</v>
      </c>
      <c r="Z20" s="40">
        <f t="shared" si="5"/>
        <v>122.2</v>
      </c>
      <c r="AA20" s="40">
        <f t="shared" si="3"/>
        <v>3027.4300000000003</v>
      </c>
      <c r="AB20" s="25">
        <v>3</v>
      </c>
      <c r="AC20" s="40">
        <f t="shared" si="4"/>
        <v>9082.2900000000009</v>
      </c>
    </row>
    <row r="21" spans="1:29" ht="45">
      <c r="A21" s="53">
        <v>35</v>
      </c>
      <c r="B21" s="56" t="s">
        <v>48</v>
      </c>
      <c r="C21" s="32">
        <v>261104101</v>
      </c>
      <c r="D21" s="39" t="s">
        <v>87</v>
      </c>
      <c r="E21" s="25" t="s">
        <v>36</v>
      </c>
      <c r="F21" s="32" t="s">
        <v>39</v>
      </c>
      <c r="G21" s="31">
        <v>5</v>
      </c>
      <c r="H21" s="39">
        <v>22.59</v>
      </c>
      <c r="I21" s="31">
        <v>5</v>
      </c>
      <c r="J21" s="31">
        <v>22.59</v>
      </c>
      <c r="K21" s="39">
        <v>30</v>
      </c>
      <c r="L21" s="39">
        <v>22.59</v>
      </c>
      <c r="M21" s="31">
        <v>20</v>
      </c>
      <c r="N21" s="39">
        <v>22.59</v>
      </c>
      <c r="O21" s="31">
        <v>5</v>
      </c>
      <c r="P21" s="40">
        <v>22.59</v>
      </c>
      <c r="Q21" s="31">
        <v>48</v>
      </c>
      <c r="R21" s="31">
        <v>3.77</v>
      </c>
      <c r="S21" s="31">
        <f t="shared" si="0"/>
        <v>1649.31</v>
      </c>
      <c r="T21" s="31">
        <v>65</v>
      </c>
      <c r="U21" s="31">
        <v>2.2599999999999998</v>
      </c>
      <c r="V21" s="40">
        <f t="shared" si="1"/>
        <v>146.9</v>
      </c>
      <c r="W21" s="31">
        <v>5.65</v>
      </c>
      <c r="X21" s="40">
        <f t="shared" si="2"/>
        <v>864.45</v>
      </c>
      <c r="Y21" s="31">
        <v>1.88</v>
      </c>
      <c r="Z21" s="40">
        <f t="shared" si="5"/>
        <v>122.2</v>
      </c>
      <c r="AA21" s="40">
        <f t="shared" si="3"/>
        <v>2782.8599999999997</v>
      </c>
      <c r="AB21" s="25">
        <v>2</v>
      </c>
      <c r="AC21" s="40">
        <f t="shared" si="4"/>
        <v>5565.7199999999993</v>
      </c>
    </row>
    <row r="22" spans="1:29" ht="45">
      <c r="A22" s="53">
        <v>57</v>
      </c>
      <c r="B22" s="56" t="s">
        <v>49</v>
      </c>
      <c r="C22" s="32">
        <v>362101201</v>
      </c>
      <c r="D22" s="39" t="s">
        <v>87</v>
      </c>
      <c r="E22" s="32" t="s">
        <v>36</v>
      </c>
      <c r="F22" s="32" t="s">
        <v>39</v>
      </c>
      <c r="G22" s="31">
        <v>5</v>
      </c>
      <c r="H22" s="39">
        <v>22.59</v>
      </c>
      <c r="I22" s="31">
        <v>5</v>
      </c>
      <c r="J22" s="31">
        <v>22.59</v>
      </c>
      <c r="K22" s="39">
        <v>30</v>
      </c>
      <c r="L22" s="39">
        <v>22.59</v>
      </c>
      <c r="M22" s="31">
        <v>110</v>
      </c>
      <c r="N22" s="39">
        <v>22.59</v>
      </c>
      <c r="O22" s="31">
        <v>5</v>
      </c>
      <c r="P22" s="40">
        <v>22.59</v>
      </c>
      <c r="Q22" s="31">
        <v>48</v>
      </c>
      <c r="R22" s="31">
        <v>3.77</v>
      </c>
      <c r="S22" s="31">
        <f t="shared" si="0"/>
        <v>3682.41</v>
      </c>
      <c r="T22" s="31">
        <v>155</v>
      </c>
      <c r="U22" s="31">
        <v>2.2599999999999998</v>
      </c>
      <c r="V22" s="40">
        <f t="shared" si="1"/>
        <v>350.3</v>
      </c>
      <c r="W22" s="31">
        <v>5.65</v>
      </c>
      <c r="X22" s="40">
        <f t="shared" si="2"/>
        <v>1587.65</v>
      </c>
      <c r="Y22" s="31">
        <v>1.88</v>
      </c>
      <c r="Z22" s="40">
        <f t="shared" si="5"/>
        <v>291.39999999999998</v>
      </c>
      <c r="AA22" s="40">
        <f t="shared" si="3"/>
        <v>5911.76</v>
      </c>
      <c r="AB22" s="25">
        <v>2</v>
      </c>
      <c r="AC22" s="40">
        <f t="shared" si="4"/>
        <v>11823.52</v>
      </c>
    </row>
    <row r="23" spans="1:29" ht="45">
      <c r="A23" s="53">
        <v>71</v>
      </c>
      <c r="B23" s="56" t="s">
        <v>50</v>
      </c>
      <c r="C23" s="32">
        <v>362021401</v>
      </c>
      <c r="D23" s="39" t="s">
        <v>88</v>
      </c>
      <c r="E23" s="25" t="s">
        <v>36</v>
      </c>
      <c r="F23" s="32" t="s">
        <v>39</v>
      </c>
      <c r="G23" s="31">
        <v>5</v>
      </c>
      <c r="H23" s="39">
        <v>22.59</v>
      </c>
      <c r="I23" s="31">
        <v>5</v>
      </c>
      <c r="J23" s="31">
        <v>22.59</v>
      </c>
      <c r="K23" s="39">
        <v>30</v>
      </c>
      <c r="L23" s="39">
        <v>22.59</v>
      </c>
      <c r="M23" s="31">
        <v>100</v>
      </c>
      <c r="N23" s="39">
        <v>22.59</v>
      </c>
      <c r="O23" s="31">
        <v>5</v>
      </c>
      <c r="P23" s="40">
        <v>22.59</v>
      </c>
      <c r="Q23" s="31">
        <v>48</v>
      </c>
      <c r="R23" s="31">
        <v>3.77</v>
      </c>
      <c r="S23" s="31">
        <f t="shared" si="0"/>
        <v>3456.51</v>
      </c>
      <c r="T23" s="31">
        <v>145</v>
      </c>
      <c r="U23" s="31">
        <v>2.2599999999999998</v>
      </c>
      <c r="V23" s="40">
        <f t="shared" si="1"/>
        <v>327.7</v>
      </c>
      <c r="W23" s="31">
        <v>5.65</v>
      </c>
      <c r="X23" s="40">
        <f t="shared" si="2"/>
        <v>1508.5500000000002</v>
      </c>
      <c r="Y23" s="31">
        <v>1.88</v>
      </c>
      <c r="Z23" s="40">
        <f t="shared" si="5"/>
        <v>272.60000000000002</v>
      </c>
      <c r="AA23" s="40">
        <f t="shared" si="3"/>
        <v>5565.3600000000006</v>
      </c>
      <c r="AB23" s="25">
        <v>12</v>
      </c>
      <c r="AC23" s="40">
        <f t="shared" si="4"/>
        <v>66784.320000000007</v>
      </c>
    </row>
    <row r="24" spans="1:29" ht="67.5">
      <c r="A24" s="53">
        <v>86</v>
      </c>
      <c r="B24" s="56" t="s">
        <v>51</v>
      </c>
      <c r="C24" s="32">
        <v>267021406</v>
      </c>
      <c r="D24" s="39" t="s">
        <v>89</v>
      </c>
      <c r="E24" s="25" t="s">
        <v>36</v>
      </c>
      <c r="F24" s="32" t="s">
        <v>39</v>
      </c>
      <c r="G24" s="31">
        <v>5</v>
      </c>
      <c r="H24" s="39">
        <v>22.59</v>
      </c>
      <c r="I24" s="31">
        <v>5</v>
      </c>
      <c r="J24" s="31">
        <v>22.59</v>
      </c>
      <c r="K24" s="39">
        <v>30</v>
      </c>
      <c r="L24" s="39">
        <v>22.59</v>
      </c>
      <c r="M24" s="31">
        <v>120</v>
      </c>
      <c r="N24" s="39">
        <v>22.59</v>
      </c>
      <c r="O24" s="31">
        <v>5</v>
      </c>
      <c r="P24" s="40">
        <v>22.59</v>
      </c>
      <c r="Q24" s="31">
        <v>48</v>
      </c>
      <c r="R24" s="31">
        <v>3.77</v>
      </c>
      <c r="S24" s="31">
        <f t="shared" si="0"/>
        <v>3908.31</v>
      </c>
      <c r="T24" s="31">
        <v>165</v>
      </c>
      <c r="U24" s="31">
        <v>2.2599999999999998</v>
      </c>
      <c r="V24" s="40">
        <f t="shared" si="1"/>
        <v>372.9</v>
      </c>
      <c r="W24" s="31">
        <v>5.65</v>
      </c>
      <c r="X24" s="40">
        <f t="shared" si="2"/>
        <v>1672.4</v>
      </c>
      <c r="Y24" s="31">
        <v>1.88</v>
      </c>
      <c r="Z24" s="40">
        <f t="shared" si="5"/>
        <v>310.2</v>
      </c>
      <c r="AA24" s="40">
        <f t="shared" si="3"/>
        <v>6263.81</v>
      </c>
      <c r="AB24" s="25">
        <v>3</v>
      </c>
      <c r="AC24" s="40">
        <f t="shared" si="4"/>
        <v>18791.43</v>
      </c>
    </row>
    <row r="25" spans="1:29" ht="45">
      <c r="A25" s="53">
        <v>99</v>
      </c>
      <c r="B25" s="56" t="s">
        <v>52</v>
      </c>
      <c r="C25" s="32">
        <v>362041702</v>
      </c>
      <c r="D25" s="39" t="s">
        <v>85</v>
      </c>
      <c r="E25" s="25" t="s">
        <v>37</v>
      </c>
      <c r="F25" s="32" t="s">
        <v>39</v>
      </c>
      <c r="G25" s="31">
        <v>5</v>
      </c>
      <c r="H25" s="39">
        <v>26.36</v>
      </c>
      <c r="I25" s="31">
        <v>5</v>
      </c>
      <c r="J25" s="31">
        <v>26.36</v>
      </c>
      <c r="K25" s="39">
        <v>30</v>
      </c>
      <c r="L25" s="39">
        <v>26.36</v>
      </c>
      <c r="M25" s="31">
        <v>110</v>
      </c>
      <c r="N25" s="39">
        <v>26.36</v>
      </c>
      <c r="O25" s="31">
        <v>5</v>
      </c>
      <c r="P25" s="40">
        <v>26.36</v>
      </c>
      <c r="Q25" s="31">
        <v>48</v>
      </c>
      <c r="R25" s="31">
        <v>3.75</v>
      </c>
      <c r="S25" s="40">
        <f t="shared" si="0"/>
        <v>4265.8</v>
      </c>
      <c r="T25" s="31">
        <v>155</v>
      </c>
      <c r="U25" s="31">
        <v>2.2599999999999998</v>
      </c>
      <c r="V25" s="40">
        <f t="shared" si="1"/>
        <v>350.3</v>
      </c>
      <c r="W25" s="31">
        <v>5.65</v>
      </c>
      <c r="X25" s="40">
        <f t="shared" si="2"/>
        <v>1587.65</v>
      </c>
      <c r="Y25" s="31">
        <v>1.88</v>
      </c>
      <c r="Z25" s="40">
        <f t="shared" si="5"/>
        <v>291.39999999999998</v>
      </c>
      <c r="AA25" s="40">
        <f t="shared" si="3"/>
        <v>6495.15</v>
      </c>
      <c r="AB25" s="25">
        <v>2</v>
      </c>
      <c r="AC25" s="40">
        <f t="shared" si="4"/>
        <v>12990.3</v>
      </c>
    </row>
    <row r="26" spans="1:29" ht="45">
      <c r="A26" s="53">
        <v>100</v>
      </c>
      <c r="B26" s="56" t="s">
        <v>52</v>
      </c>
      <c r="C26" s="32">
        <v>362041702</v>
      </c>
      <c r="D26" s="39" t="s">
        <v>85</v>
      </c>
      <c r="E26" s="25" t="s">
        <v>36</v>
      </c>
      <c r="F26" s="32" t="s">
        <v>39</v>
      </c>
      <c r="G26" s="31">
        <v>5</v>
      </c>
      <c r="H26" s="39">
        <v>22.59</v>
      </c>
      <c r="I26" s="31">
        <v>5</v>
      </c>
      <c r="J26" s="31">
        <v>22.59</v>
      </c>
      <c r="K26" s="39">
        <v>30</v>
      </c>
      <c r="L26" s="39">
        <v>22.59</v>
      </c>
      <c r="M26" s="31">
        <v>110</v>
      </c>
      <c r="N26" s="39">
        <v>22.59</v>
      </c>
      <c r="O26" s="31">
        <v>5</v>
      </c>
      <c r="P26" s="40">
        <v>22.59</v>
      </c>
      <c r="Q26" s="31">
        <v>48</v>
      </c>
      <c r="R26" s="31">
        <v>3.77</v>
      </c>
      <c r="S26" s="31">
        <f t="shared" si="0"/>
        <v>3682.41</v>
      </c>
      <c r="T26" s="31">
        <v>155</v>
      </c>
      <c r="U26" s="31">
        <v>2.2599999999999998</v>
      </c>
      <c r="V26" s="40">
        <f t="shared" si="1"/>
        <v>350.3</v>
      </c>
      <c r="W26" s="31">
        <v>5.65</v>
      </c>
      <c r="X26" s="40">
        <f t="shared" si="2"/>
        <v>1587.65</v>
      </c>
      <c r="Y26" s="31">
        <v>1.88</v>
      </c>
      <c r="Z26" s="40">
        <f t="shared" si="5"/>
        <v>291.39999999999998</v>
      </c>
      <c r="AA26" s="40">
        <f t="shared" si="3"/>
        <v>5911.76</v>
      </c>
      <c r="AB26" s="25">
        <v>8</v>
      </c>
      <c r="AC26" s="40">
        <f t="shared" si="4"/>
        <v>47294.080000000002</v>
      </c>
    </row>
    <row r="27" spans="1:29" ht="45">
      <c r="A27" s="53">
        <v>106</v>
      </c>
      <c r="B27" s="56" t="s">
        <v>53</v>
      </c>
      <c r="C27" s="32">
        <v>362041604</v>
      </c>
      <c r="D27" s="39" t="s">
        <v>85</v>
      </c>
      <c r="E27" s="25" t="s">
        <v>36</v>
      </c>
      <c r="F27" s="25" t="s">
        <v>39</v>
      </c>
      <c r="G27" s="31">
        <v>5</v>
      </c>
      <c r="H27" s="39">
        <v>22.59</v>
      </c>
      <c r="I27" s="31">
        <v>5</v>
      </c>
      <c r="J27" s="31">
        <v>22.59</v>
      </c>
      <c r="K27" s="39">
        <v>30</v>
      </c>
      <c r="L27" s="39">
        <v>22.59</v>
      </c>
      <c r="M27" s="31">
        <v>125</v>
      </c>
      <c r="N27" s="39">
        <v>22.59</v>
      </c>
      <c r="O27" s="31">
        <v>5</v>
      </c>
      <c r="P27" s="40">
        <v>22.59</v>
      </c>
      <c r="Q27" s="31">
        <v>48</v>
      </c>
      <c r="R27" s="31">
        <v>3.77</v>
      </c>
      <c r="S27" s="31">
        <f t="shared" si="0"/>
        <v>4021.26</v>
      </c>
      <c r="T27" s="31">
        <v>170</v>
      </c>
      <c r="U27" s="31">
        <v>2.2599999999999998</v>
      </c>
      <c r="V27" s="40">
        <f t="shared" si="1"/>
        <v>384.2</v>
      </c>
      <c r="W27" s="31">
        <v>5.65</v>
      </c>
      <c r="X27" s="40">
        <f t="shared" si="2"/>
        <v>1711.95</v>
      </c>
      <c r="Y27" s="31">
        <v>1.88</v>
      </c>
      <c r="Z27" s="40">
        <f t="shared" si="5"/>
        <v>319.60000000000002</v>
      </c>
      <c r="AA27" s="40">
        <f t="shared" si="3"/>
        <v>6437.01</v>
      </c>
      <c r="AB27" s="25">
        <v>3</v>
      </c>
      <c r="AC27" s="40">
        <f t="shared" si="4"/>
        <v>19311.03</v>
      </c>
    </row>
    <row r="28" spans="1:29" ht="45">
      <c r="A28" s="53">
        <v>129</v>
      </c>
      <c r="B28" s="56" t="s">
        <v>54</v>
      </c>
      <c r="C28" s="32">
        <v>261104108</v>
      </c>
      <c r="D28" s="39" t="s">
        <v>87</v>
      </c>
      <c r="E28" s="25" t="s">
        <v>36</v>
      </c>
      <c r="F28" s="25" t="s">
        <v>39</v>
      </c>
      <c r="G28" s="31">
        <v>5</v>
      </c>
      <c r="H28" s="39">
        <v>22.59</v>
      </c>
      <c r="I28" s="31">
        <v>5</v>
      </c>
      <c r="J28" s="31">
        <v>22.59</v>
      </c>
      <c r="K28" s="39">
        <v>30</v>
      </c>
      <c r="L28" s="39">
        <v>22.59</v>
      </c>
      <c r="M28" s="31">
        <v>30</v>
      </c>
      <c r="N28" s="39">
        <v>22.59</v>
      </c>
      <c r="O28" s="31">
        <v>5</v>
      </c>
      <c r="P28" s="40">
        <v>22.59</v>
      </c>
      <c r="Q28" s="31">
        <v>48</v>
      </c>
      <c r="R28" s="31">
        <v>3.77</v>
      </c>
      <c r="S28" s="31">
        <f t="shared" si="0"/>
        <v>1875.21</v>
      </c>
      <c r="T28" s="31">
        <v>75</v>
      </c>
      <c r="U28" s="31">
        <v>2.2599999999999998</v>
      </c>
      <c r="V28" s="40">
        <f t="shared" si="1"/>
        <v>169.5</v>
      </c>
      <c r="W28" s="31">
        <v>5.65</v>
      </c>
      <c r="X28" s="40">
        <f t="shared" si="2"/>
        <v>943.55000000000007</v>
      </c>
      <c r="Y28" s="31">
        <v>1.88</v>
      </c>
      <c r="Z28" s="40">
        <f t="shared" si="5"/>
        <v>141</v>
      </c>
      <c r="AA28" s="40">
        <f t="shared" si="3"/>
        <v>3129.26</v>
      </c>
      <c r="AB28" s="25">
        <v>3</v>
      </c>
      <c r="AC28" s="40">
        <f t="shared" si="4"/>
        <v>9387.7800000000007</v>
      </c>
    </row>
    <row r="29" spans="1:29" ht="30">
      <c r="A29" s="53">
        <v>146</v>
      </c>
      <c r="B29" s="56" t="s">
        <v>55</v>
      </c>
      <c r="C29" s="32">
        <v>262101201</v>
      </c>
      <c r="D29" s="39" t="s">
        <v>87</v>
      </c>
      <c r="E29" s="25" t="s">
        <v>37</v>
      </c>
      <c r="F29" s="32" t="s">
        <v>39</v>
      </c>
      <c r="G29" s="31">
        <v>5</v>
      </c>
      <c r="H29" s="39">
        <v>26.36</v>
      </c>
      <c r="I29" s="31">
        <v>5</v>
      </c>
      <c r="J29" s="31">
        <v>26.36</v>
      </c>
      <c r="K29" s="39">
        <v>30</v>
      </c>
      <c r="L29" s="39">
        <v>26.36</v>
      </c>
      <c r="M29" s="31">
        <v>65</v>
      </c>
      <c r="N29" s="39">
        <v>26.36</v>
      </c>
      <c r="O29" s="31">
        <v>5</v>
      </c>
      <c r="P29" s="40">
        <v>26.36</v>
      </c>
      <c r="Q29" s="31">
        <v>48</v>
      </c>
      <c r="R29" s="31">
        <v>3.75</v>
      </c>
      <c r="S29" s="40">
        <f t="shared" si="0"/>
        <v>3079.6</v>
      </c>
      <c r="T29" s="31">
        <v>110</v>
      </c>
      <c r="U29" s="31">
        <v>2.2599999999999998</v>
      </c>
      <c r="V29" s="40">
        <f t="shared" si="1"/>
        <v>248.6</v>
      </c>
      <c r="W29" s="31">
        <v>5.65</v>
      </c>
      <c r="X29" s="40">
        <f t="shared" si="2"/>
        <v>1226.0500000000002</v>
      </c>
      <c r="Y29" s="31">
        <v>1.88</v>
      </c>
      <c r="Z29" s="40">
        <f t="shared" si="5"/>
        <v>206.8</v>
      </c>
      <c r="AA29" s="40">
        <f t="shared" si="3"/>
        <v>4761.05</v>
      </c>
      <c r="AB29" s="25">
        <v>3</v>
      </c>
      <c r="AC29" s="40">
        <f t="shared" si="4"/>
        <v>14283.150000000001</v>
      </c>
    </row>
    <row r="30" spans="1:29" ht="40.5">
      <c r="A30" s="53">
        <v>147</v>
      </c>
      <c r="B30" s="56" t="s">
        <v>55</v>
      </c>
      <c r="C30" s="32">
        <v>262101201</v>
      </c>
      <c r="D30" s="39" t="s">
        <v>90</v>
      </c>
      <c r="E30" s="25" t="s">
        <v>36</v>
      </c>
      <c r="F30" s="32" t="s">
        <v>39</v>
      </c>
      <c r="G30" s="31">
        <v>5</v>
      </c>
      <c r="H30" s="39">
        <v>22.59</v>
      </c>
      <c r="I30" s="31">
        <v>5</v>
      </c>
      <c r="J30" s="31">
        <v>22.59</v>
      </c>
      <c r="K30" s="39">
        <v>30</v>
      </c>
      <c r="L30" s="39">
        <v>22.59</v>
      </c>
      <c r="M30" s="31">
        <v>65</v>
      </c>
      <c r="N30" s="39">
        <v>22.59</v>
      </c>
      <c r="O30" s="31">
        <v>5</v>
      </c>
      <c r="P30" s="40">
        <v>22.59</v>
      </c>
      <c r="Q30" s="31">
        <v>48</v>
      </c>
      <c r="R30" s="31">
        <v>3.77</v>
      </c>
      <c r="S30" s="31">
        <f t="shared" si="0"/>
        <v>2665.86</v>
      </c>
      <c r="T30" s="31">
        <v>110</v>
      </c>
      <c r="U30" s="31">
        <v>2.2599999999999998</v>
      </c>
      <c r="V30" s="40">
        <f t="shared" si="1"/>
        <v>248.6</v>
      </c>
      <c r="W30" s="31">
        <v>5.65</v>
      </c>
      <c r="X30" s="40">
        <f t="shared" si="2"/>
        <v>1226.0500000000002</v>
      </c>
      <c r="Y30" s="31">
        <v>1.88</v>
      </c>
      <c r="Z30" s="40">
        <f t="shared" si="5"/>
        <v>206.8</v>
      </c>
      <c r="AA30" s="40">
        <f t="shared" si="3"/>
        <v>4347.3100000000004</v>
      </c>
      <c r="AB30" s="25">
        <v>3</v>
      </c>
      <c r="AC30" s="40">
        <f t="shared" si="4"/>
        <v>13041.93</v>
      </c>
    </row>
    <row r="31" spans="1:29" ht="67.5">
      <c r="A31" s="53">
        <v>173</v>
      </c>
      <c r="B31" s="56" t="s">
        <v>56</v>
      </c>
      <c r="C31" s="32">
        <v>161101301</v>
      </c>
      <c r="D31" s="39" t="s">
        <v>91</v>
      </c>
      <c r="E31" s="54" t="s">
        <v>36</v>
      </c>
      <c r="F31" s="25" t="s">
        <v>39</v>
      </c>
      <c r="G31" s="31">
        <v>5</v>
      </c>
      <c r="H31" s="39">
        <v>22.59</v>
      </c>
      <c r="I31" s="31">
        <v>5</v>
      </c>
      <c r="J31" s="31">
        <v>22.59</v>
      </c>
      <c r="K31" s="39">
        <v>30</v>
      </c>
      <c r="L31" s="39">
        <v>22.59</v>
      </c>
      <c r="M31" s="31">
        <v>65</v>
      </c>
      <c r="N31" s="39">
        <v>22.59</v>
      </c>
      <c r="O31" s="31">
        <v>5</v>
      </c>
      <c r="P31" s="40">
        <v>22.59</v>
      </c>
      <c r="Q31" s="31">
        <v>48</v>
      </c>
      <c r="R31" s="31">
        <v>3.77</v>
      </c>
      <c r="S31" s="31">
        <f t="shared" si="0"/>
        <v>2665.86</v>
      </c>
      <c r="T31" s="31">
        <v>110</v>
      </c>
      <c r="U31" s="31">
        <v>2.2599999999999998</v>
      </c>
      <c r="V31" s="40">
        <f t="shared" si="1"/>
        <v>248.6</v>
      </c>
      <c r="W31" s="31">
        <v>5.65</v>
      </c>
      <c r="X31" s="40">
        <f t="shared" si="2"/>
        <v>1226.0500000000002</v>
      </c>
      <c r="Y31" s="31">
        <v>1.88</v>
      </c>
      <c r="Z31" s="40">
        <f t="shared" si="5"/>
        <v>206.8</v>
      </c>
      <c r="AA31" s="40">
        <f t="shared" si="3"/>
        <v>4347.3100000000004</v>
      </c>
      <c r="AB31" s="25">
        <v>3</v>
      </c>
      <c r="AC31" s="40">
        <f t="shared" si="4"/>
        <v>13041.93</v>
      </c>
    </row>
    <row r="32" spans="1:29" ht="40.5">
      <c r="A32" s="53">
        <v>186</v>
      </c>
      <c r="B32" s="56" t="s">
        <v>57</v>
      </c>
      <c r="C32" s="32">
        <v>262021402</v>
      </c>
      <c r="D32" s="39" t="s">
        <v>92</v>
      </c>
      <c r="E32" s="25" t="s">
        <v>36</v>
      </c>
      <c r="F32" s="25" t="s">
        <v>39</v>
      </c>
      <c r="G32" s="31">
        <v>5</v>
      </c>
      <c r="H32" s="39">
        <v>22.59</v>
      </c>
      <c r="I32" s="31">
        <v>5</v>
      </c>
      <c r="J32" s="31">
        <v>22.59</v>
      </c>
      <c r="K32" s="39">
        <v>30</v>
      </c>
      <c r="L32" s="39">
        <v>22.59</v>
      </c>
      <c r="M32" s="31">
        <v>120</v>
      </c>
      <c r="N32" s="39">
        <v>22.59</v>
      </c>
      <c r="O32" s="31">
        <v>5</v>
      </c>
      <c r="P32" s="40">
        <v>22.59</v>
      </c>
      <c r="Q32" s="31">
        <v>48</v>
      </c>
      <c r="R32" s="31">
        <v>3.77</v>
      </c>
      <c r="S32" s="31">
        <f t="shared" si="0"/>
        <v>3908.31</v>
      </c>
      <c r="T32" s="31">
        <v>165</v>
      </c>
      <c r="U32" s="31">
        <v>2.2599999999999998</v>
      </c>
      <c r="V32" s="40">
        <f t="shared" si="1"/>
        <v>372.9</v>
      </c>
      <c r="W32" s="31">
        <v>5.65</v>
      </c>
      <c r="X32" s="40">
        <f t="shared" si="2"/>
        <v>1672.4</v>
      </c>
      <c r="Y32" s="31">
        <v>1.88</v>
      </c>
      <c r="Z32" s="40">
        <f t="shared" si="5"/>
        <v>310.2</v>
      </c>
      <c r="AA32" s="40">
        <f t="shared" si="3"/>
        <v>6263.81</v>
      </c>
      <c r="AB32" s="25">
        <v>2</v>
      </c>
      <c r="AC32" s="40">
        <f t="shared" si="4"/>
        <v>12527.62</v>
      </c>
    </row>
    <row r="33" spans="1:29" ht="45">
      <c r="A33" s="53">
        <v>191</v>
      </c>
      <c r="B33" s="56" t="s">
        <v>58</v>
      </c>
      <c r="C33" s="32">
        <v>262101204</v>
      </c>
      <c r="D33" s="39" t="s">
        <v>87</v>
      </c>
      <c r="E33" s="25" t="s">
        <v>36</v>
      </c>
      <c r="F33" s="25" t="s">
        <v>39</v>
      </c>
      <c r="G33" s="41">
        <v>5</v>
      </c>
      <c r="H33" s="39">
        <v>22.59</v>
      </c>
      <c r="I33" s="41">
        <v>5</v>
      </c>
      <c r="J33" s="31">
        <v>22.59</v>
      </c>
      <c r="K33" s="42">
        <v>25</v>
      </c>
      <c r="L33" s="39">
        <v>22.59</v>
      </c>
      <c r="M33" s="41">
        <v>190</v>
      </c>
      <c r="N33" s="39">
        <v>22.59</v>
      </c>
      <c r="O33" s="41">
        <v>5</v>
      </c>
      <c r="P33" s="40">
        <v>22.59</v>
      </c>
      <c r="Q33" s="31">
        <v>48</v>
      </c>
      <c r="R33" s="31">
        <v>3.77</v>
      </c>
      <c r="S33" s="31">
        <f t="shared" si="0"/>
        <v>5376.66</v>
      </c>
      <c r="T33" s="31">
        <v>230</v>
      </c>
      <c r="U33" s="31">
        <v>2.2599999999999998</v>
      </c>
      <c r="V33" s="40">
        <f t="shared" si="1"/>
        <v>519.79999999999995</v>
      </c>
      <c r="W33" s="31">
        <v>5.65</v>
      </c>
      <c r="X33" s="40">
        <f t="shared" si="2"/>
        <v>2197.8500000000004</v>
      </c>
      <c r="Y33" s="31">
        <v>1.88</v>
      </c>
      <c r="Z33" s="40">
        <f t="shared" si="5"/>
        <v>432.4</v>
      </c>
      <c r="AA33" s="40">
        <f t="shared" si="3"/>
        <v>8526.7100000000009</v>
      </c>
      <c r="AB33" s="25">
        <v>4</v>
      </c>
      <c r="AC33" s="40">
        <f t="shared" si="4"/>
        <v>34106.840000000004</v>
      </c>
    </row>
    <row r="34" spans="1:29" ht="45">
      <c r="A34" s="53">
        <v>204</v>
      </c>
      <c r="B34" s="56" t="s">
        <v>59</v>
      </c>
      <c r="C34" s="32">
        <v>161041601</v>
      </c>
      <c r="D34" s="39" t="s">
        <v>88</v>
      </c>
      <c r="E34" s="25" t="s">
        <v>36</v>
      </c>
      <c r="F34" s="25" t="s">
        <v>39</v>
      </c>
      <c r="G34" s="31">
        <v>5</v>
      </c>
      <c r="H34" s="39">
        <v>22.59</v>
      </c>
      <c r="I34" s="31">
        <v>5</v>
      </c>
      <c r="J34" s="31">
        <v>22.59</v>
      </c>
      <c r="K34" s="39">
        <v>30</v>
      </c>
      <c r="L34" s="39">
        <v>22.59</v>
      </c>
      <c r="M34" s="31">
        <v>60</v>
      </c>
      <c r="N34" s="39">
        <v>22.59</v>
      </c>
      <c r="O34" s="31">
        <v>5</v>
      </c>
      <c r="P34" s="40">
        <v>22.59</v>
      </c>
      <c r="Q34" s="31">
        <v>48</v>
      </c>
      <c r="R34" s="31">
        <v>3.77</v>
      </c>
      <c r="S34" s="31">
        <f t="shared" si="0"/>
        <v>2552.91</v>
      </c>
      <c r="T34" s="31">
        <v>105</v>
      </c>
      <c r="U34" s="31">
        <v>2.2599999999999998</v>
      </c>
      <c r="V34" s="40">
        <f t="shared" si="1"/>
        <v>237.3</v>
      </c>
      <c r="W34" s="31">
        <v>5.65</v>
      </c>
      <c r="X34" s="40">
        <f t="shared" si="2"/>
        <v>1186.5</v>
      </c>
      <c r="Y34" s="31">
        <v>1.88</v>
      </c>
      <c r="Z34" s="40">
        <f t="shared" si="5"/>
        <v>197.4</v>
      </c>
      <c r="AA34" s="40">
        <f t="shared" si="3"/>
        <v>4174.1099999999997</v>
      </c>
      <c r="AB34" s="25">
        <v>3</v>
      </c>
      <c r="AC34" s="40">
        <f t="shared" si="4"/>
        <v>12522.329999999998</v>
      </c>
    </row>
    <row r="35" spans="1:29" ht="40.5">
      <c r="A35" s="53">
        <v>214</v>
      </c>
      <c r="B35" s="56" t="s">
        <v>60</v>
      </c>
      <c r="C35" s="32">
        <v>262073209</v>
      </c>
      <c r="D35" s="39" t="s">
        <v>85</v>
      </c>
      <c r="E35" s="25" t="s">
        <v>36</v>
      </c>
      <c r="F35" s="32" t="s">
        <v>39</v>
      </c>
      <c r="G35" s="31">
        <v>5</v>
      </c>
      <c r="H35" s="39">
        <v>22.59</v>
      </c>
      <c r="I35" s="31">
        <v>5</v>
      </c>
      <c r="J35" s="31">
        <v>22.59</v>
      </c>
      <c r="K35" s="39">
        <v>30</v>
      </c>
      <c r="L35" s="39">
        <v>22.59</v>
      </c>
      <c r="M35" s="31">
        <v>145</v>
      </c>
      <c r="N35" s="39">
        <v>22.59</v>
      </c>
      <c r="O35" s="31">
        <v>5</v>
      </c>
      <c r="P35" s="40">
        <v>22.59</v>
      </c>
      <c r="Q35" s="31">
        <v>48</v>
      </c>
      <c r="R35" s="31">
        <v>3.77</v>
      </c>
      <c r="S35" s="31">
        <f t="shared" si="0"/>
        <v>4473.0600000000004</v>
      </c>
      <c r="T35" s="31">
        <v>190</v>
      </c>
      <c r="U35" s="31">
        <v>2.2599999999999998</v>
      </c>
      <c r="V35" s="40">
        <f t="shared" si="1"/>
        <v>429.4</v>
      </c>
      <c r="W35" s="31">
        <v>5.65</v>
      </c>
      <c r="X35" s="40">
        <f t="shared" si="2"/>
        <v>1870.15</v>
      </c>
      <c r="Y35" s="31">
        <v>1.88</v>
      </c>
      <c r="Z35" s="40">
        <f t="shared" si="5"/>
        <v>357.2</v>
      </c>
      <c r="AA35" s="40">
        <f t="shared" si="3"/>
        <v>7129.81</v>
      </c>
      <c r="AB35" s="25">
        <v>3</v>
      </c>
      <c r="AC35" s="40">
        <f t="shared" si="4"/>
        <v>21389.43</v>
      </c>
    </row>
    <row r="36" spans="1:29" ht="30">
      <c r="A36" s="53">
        <v>225</v>
      </c>
      <c r="B36" s="56" t="s">
        <v>61</v>
      </c>
      <c r="C36" s="32">
        <v>361091301</v>
      </c>
      <c r="D36" s="39" t="s">
        <v>87</v>
      </c>
      <c r="E36" s="25" t="s">
        <v>36</v>
      </c>
      <c r="F36" s="25" t="s">
        <v>39</v>
      </c>
      <c r="G36" s="31">
        <v>5</v>
      </c>
      <c r="H36" s="39">
        <v>22.59</v>
      </c>
      <c r="I36" s="31">
        <v>5</v>
      </c>
      <c r="J36" s="31">
        <v>22.59</v>
      </c>
      <c r="K36" s="39">
        <v>30</v>
      </c>
      <c r="L36" s="39">
        <v>22.59</v>
      </c>
      <c r="M36" s="31">
        <v>45</v>
      </c>
      <c r="N36" s="39">
        <v>22.59</v>
      </c>
      <c r="O36" s="31">
        <v>5</v>
      </c>
      <c r="P36" s="40">
        <v>22.59</v>
      </c>
      <c r="Q36" s="31">
        <v>48</v>
      </c>
      <c r="R36" s="31">
        <v>3.77</v>
      </c>
      <c r="S36" s="31">
        <f t="shared" si="0"/>
        <v>2214.06</v>
      </c>
      <c r="T36" s="31">
        <v>90</v>
      </c>
      <c r="U36" s="31">
        <v>2.2599999999999998</v>
      </c>
      <c r="V36" s="40">
        <f t="shared" si="1"/>
        <v>203.4</v>
      </c>
      <c r="W36" s="31">
        <v>5.65</v>
      </c>
      <c r="X36" s="40">
        <f t="shared" si="2"/>
        <v>1067.8500000000001</v>
      </c>
      <c r="Y36" s="31">
        <v>1.88</v>
      </c>
      <c r="Z36" s="40">
        <f t="shared" si="5"/>
        <v>169.2</v>
      </c>
      <c r="AA36" s="40">
        <f t="shared" si="3"/>
        <v>3654.51</v>
      </c>
      <c r="AB36" s="25">
        <v>2</v>
      </c>
      <c r="AC36" s="40">
        <f t="shared" si="4"/>
        <v>7309.02</v>
      </c>
    </row>
    <row r="37" spans="1:29" ht="45">
      <c r="A37" s="53">
        <v>232</v>
      </c>
      <c r="B37" s="56" t="s">
        <v>62</v>
      </c>
      <c r="C37" s="32">
        <v>361092301</v>
      </c>
      <c r="D37" s="39" t="s">
        <v>88</v>
      </c>
      <c r="E37" s="25" t="s">
        <v>36</v>
      </c>
      <c r="F37" s="25" t="s">
        <v>39</v>
      </c>
      <c r="G37" s="31">
        <v>5</v>
      </c>
      <c r="H37" s="39">
        <v>22.59</v>
      </c>
      <c r="I37" s="31">
        <v>5</v>
      </c>
      <c r="J37" s="31">
        <v>22.59</v>
      </c>
      <c r="K37" s="39">
        <v>30</v>
      </c>
      <c r="L37" s="39">
        <v>22.59</v>
      </c>
      <c r="M37" s="31">
        <v>25</v>
      </c>
      <c r="N37" s="39">
        <v>22.59</v>
      </c>
      <c r="O37" s="31">
        <v>5</v>
      </c>
      <c r="P37" s="40">
        <v>22.59</v>
      </c>
      <c r="Q37" s="31">
        <v>48</v>
      </c>
      <c r="R37" s="31">
        <v>3.77</v>
      </c>
      <c r="S37" s="31">
        <f t="shared" si="0"/>
        <v>1762.26</v>
      </c>
      <c r="T37" s="31">
        <v>70</v>
      </c>
      <c r="U37" s="31">
        <v>2.2599999999999998</v>
      </c>
      <c r="V37" s="40">
        <f t="shared" si="1"/>
        <v>158.19999999999999</v>
      </c>
      <c r="W37" s="31">
        <v>5.65</v>
      </c>
      <c r="X37" s="40">
        <f t="shared" si="2"/>
        <v>904</v>
      </c>
      <c r="Y37" s="31">
        <v>1.88</v>
      </c>
      <c r="Z37" s="40">
        <f t="shared" si="5"/>
        <v>131.6</v>
      </c>
      <c r="AA37" s="40">
        <f t="shared" si="3"/>
        <v>2956.06</v>
      </c>
      <c r="AB37" s="25">
        <v>3</v>
      </c>
      <c r="AC37" s="40">
        <f t="shared" si="4"/>
        <v>8868.18</v>
      </c>
    </row>
    <row r="38" spans="1:29" ht="81">
      <c r="A38" s="53">
        <v>250</v>
      </c>
      <c r="B38" s="56" t="s">
        <v>63</v>
      </c>
      <c r="C38" s="32">
        <v>161101101</v>
      </c>
      <c r="D38" s="39" t="s">
        <v>93</v>
      </c>
      <c r="E38" s="25" t="s">
        <v>36</v>
      </c>
      <c r="F38" s="25" t="s">
        <v>39</v>
      </c>
      <c r="G38" s="31">
        <v>5</v>
      </c>
      <c r="H38" s="39">
        <v>22.59</v>
      </c>
      <c r="I38" s="31">
        <v>5</v>
      </c>
      <c r="J38" s="31">
        <v>22.59</v>
      </c>
      <c r="K38" s="39">
        <v>30</v>
      </c>
      <c r="L38" s="39">
        <v>22.59</v>
      </c>
      <c r="M38" s="31">
        <v>40</v>
      </c>
      <c r="N38" s="39">
        <v>22.59</v>
      </c>
      <c r="O38" s="31">
        <v>5</v>
      </c>
      <c r="P38" s="40">
        <v>22.59</v>
      </c>
      <c r="Q38" s="31">
        <v>48</v>
      </c>
      <c r="R38" s="31">
        <v>3.77</v>
      </c>
      <c r="S38" s="31">
        <f t="shared" si="0"/>
        <v>2101.11</v>
      </c>
      <c r="T38" s="31">
        <v>85</v>
      </c>
      <c r="U38" s="31">
        <v>2.2599999999999998</v>
      </c>
      <c r="V38" s="40">
        <f t="shared" si="1"/>
        <v>192.1</v>
      </c>
      <c r="W38" s="31">
        <v>5.65</v>
      </c>
      <c r="X38" s="40">
        <f t="shared" si="2"/>
        <v>1022.6500000000001</v>
      </c>
      <c r="Y38" s="31">
        <v>1.88</v>
      </c>
      <c r="Z38" s="40">
        <f t="shared" si="5"/>
        <v>159.80000000000001</v>
      </c>
      <c r="AA38" s="40">
        <f t="shared" si="3"/>
        <v>3475.6600000000003</v>
      </c>
      <c r="AB38" s="25">
        <v>6</v>
      </c>
      <c r="AC38" s="40">
        <f t="shared" si="4"/>
        <v>20853.960000000003</v>
      </c>
    </row>
    <row r="39" spans="1:29" ht="81">
      <c r="A39" s="53">
        <v>260</v>
      </c>
      <c r="B39" s="56" t="s">
        <v>41</v>
      </c>
      <c r="C39" s="32">
        <v>262101302</v>
      </c>
      <c r="D39" s="39" t="s">
        <v>93</v>
      </c>
      <c r="E39" s="25" t="s">
        <v>36</v>
      </c>
      <c r="F39" s="25" t="s">
        <v>39</v>
      </c>
      <c r="G39" s="31">
        <v>5</v>
      </c>
      <c r="H39" s="39">
        <v>22.59</v>
      </c>
      <c r="I39" s="31">
        <v>5</v>
      </c>
      <c r="J39" s="31">
        <v>22.59</v>
      </c>
      <c r="K39" s="39">
        <v>30</v>
      </c>
      <c r="L39" s="39">
        <v>22.59</v>
      </c>
      <c r="M39" s="31">
        <v>95</v>
      </c>
      <c r="N39" s="39">
        <v>22.59</v>
      </c>
      <c r="O39" s="31">
        <v>5</v>
      </c>
      <c r="P39" s="40">
        <v>22.59</v>
      </c>
      <c r="Q39" s="31">
        <v>48</v>
      </c>
      <c r="R39" s="31">
        <v>3.77</v>
      </c>
      <c r="S39" s="31">
        <f t="shared" si="0"/>
        <v>3343.56</v>
      </c>
      <c r="T39" s="31">
        <v>140</v>
      </c>
      <c r="U39" s="31">
        <v>2.2599999999999998</v>
      </c>
      <c r="V39" s="40">
        <f t="shared" si="1"/>
        <v>316.39999999999998</v>
      </c>
      <c r="W39" s="31">
        <v>5.65</v>
      </c>
      <c r="X39" s="40">
        <f t="shared" si="2"/>
        <v>1469</v>
      </c>
      <c r="Y39" s="31">
        <v>1.88</v>
      </c>
      <c r="Z39" s="40">
        <f t="shared" si="5"/>
        <v>263.2</v>
      </c>
      <c r="AA39" s="40">
        <f t="shared" si="3"/>
        <v>5392.16</v>
      </c>
      <c r="AB39" s="25">
        <v>6</v>
      </c>
      <c r="AC39" s="40">
        <f t="shared" si="4"/>
        <v>32352.959999999999</v>
      </c>
    </row>
    <row r="40" spans="1:29" ht="30" customHeight="1">
      <c r="A40" s="53">
        <v>269</v>
      </c>
      <c r="B40" s="56" t="s">
        <v>64</v>
      </c>
      <c r="C40" s="32">
        <v>262101303</v>
      </c>
      <c r="D40" s="39" t="s">
        <v>87</v>
      </c>
      <c r="E40" s="25" t="s">
        <v>36</v>
      </c>
      <c r="F40" s="25" t="s">
        <v>39</v>
      </c>
      <c r="G40" s="31">
        <v>5</v>
      </c>
      <c r="H40" s="39">
        <v>22.59</v>
      </c>
      <c r="I40" s="31">
        <v>5</v>
      </c>
      <c r="J40" s="31">
        <v>22.59</v>
      </c>
      <c r="K40" s="39">
        <v>30</v>
      </c>
      <c r="L40" s="39">
        <v>22.59</v>
      </c>
      <c r="M40" s="31">
        <v>160</v>
      </c>
      <c r="N40" s="39">
        <v>22.59</v>
      </c>
      <c r="O40" s="31">
        <v>5</v>
      </c>
      <c r="P40" s="40">
        <v>22.59</v>
      </c>
      <c r="Q40" s="31">
        <v>48</v>
      </c>
      <c r="R40" s="31">
        <v>3.77</v>
      </c>
      <c r="S40" s="31">
        <f t="shared" si="0"/>
        <v>4811.91</v>
      </c>
      <c r="T40" s="31">
        <v>205</v>
      </c>
      <c r="U40" s="31">
        <v>2.2599999999999998</v>
      </c>
      <c r="V40" s="40">
        <f t="shared" si="1"/>
        <v>463.3</v>
      </c>
      <c r="W40" s="31">
        <v>5.65</v>
      </c>
      <c r="X40" s="40">
        <f t="shared" si="2"/>
        <v>1994.45</v>
      </c>
      <c r="Y40" s="31">
        <v>1.88</v>
      </c>
      <c r="Z40" s="40">
        <f t="shared" si="5"/>
        <v>385.4</v>
      </c>
      <c r="AA40" s="40">
        <f t="shared" si="3"/>
        <v>7655.0599999999995</v>
      </c>
      <c r="AB40" s="25">
        <v>6</v>
      </c>
      <c r="AC40" s="40">
        <f t="shared" si="4"/>
        <v>45930.36</v>
      </c>
    </row>
    <row r="41" spans="1:29">
      <c r="A41" s="5"/>
      <c r="B41" s="6"/>
      <c r="C41" s="7"/>
      <c r="D41" s="7"/>
      <c r="E41" s="7"/>
      <c r="F41" s="10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8"/>
      <c r="U41" s="7"/>
      <c r="V41" s="7"/>
      <c r="W41" s="7"/>
      <c r="X41" s="7"/>
      <c r="Y41" s="7"/>
      <c r="Z41" s="7"/>
      <c r="AA41" s="11"/>
    </row>
    <row r="42" spans="1:29" ht="15.75">
      <c r="A42" s="1" t="s">
        <v>16</v>
      </c>
    </row>
    <row r="44" spans="1:29">
      <c r="A44" s="2" t="s">
        <v>11</v>
      </c>
    </row>
    <row r="45" spans="1:29">
      <c r="A45" s="8" t="s">
        <v>66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19"/>
      <c r="U45" s="8"/>
      <c r="V45" s="8"/>
    </row>
    <row r="46" spans="1:29">
      <c r="A46" s="4" t="s">
        <v>67</v>
      </c>
      <c r="B46" s="4"/>
      <c r="C46" s="4"/>
      <c r="D46" s="4"/>
      <c r="E46" s="4"/>
      <c r="F46" s="8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20"/>
      <c r="U46" s="4"/>
      <c r="V46" s="4"/>
    </row>
    <row r="47" spans="1:29">
      <c r="A47" s="8" t="s">
        <v>68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9"/>
      <c r="U47" s="8"/>
      <c r="V47" s="8"/>
    </row>
    <row r="48" spans="1:29">
      <c r="A48" s="3" t="s">
        <v>74</v>
      </c>
    </row>
    <row r="49" spans="1:29">
      <c r="A49" s="67" t="s">
        <v>70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</row>
    <row r="50" spans="1:29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</row>
    <row r="51" spans="1:29">
      <c r="A51" s="67" t="s">
        <v>71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</row>
    <row r="52" spans="1:29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</row>
    <row r="53" spans="1:29">
      <c r="A53" s="3" t="s">
        <v>72</v>
      </c>
    </row>
    <row r="54" spans="1:29">
      <c r="A54" s="3" t="s">
        <v>73</v>
      </c>
    </row>
    <row r="55" spans="1:29" ht="30.75" customHeight="1">
      <c r="A55" s="73" t="s">
        <v>77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C55" s="15"/>
    </row>
    <row r="56" spans="1:29">
      <c r="AB56" s="15"/>
    </row>
  </sheetData>
  <mergeCells count="47">
    <mergeCell ref="B4:T7"/>
    <mergeCell ref="G13:G14"/>
    <mergeCell ref="I13:I14"/>
    <mergeCell ref="U2:Z5"/>
    <mergeCell ref="U6:Z6"/>
    <mergeCell ref="Y11:Z12"/>
    <mergeCell ref="C8:N8"/>
    <mergeCell ref="W11:X12"/>
    <mergeCell ref="C9:N9"/>
    <mergeCell ref="T11:T14"/>
    <mergeCell ref="U11:V12"/>
    <mergeCell ref="K12:L12"/>
    <mergeCell ref="M12:N12"/>
    <mergeCell ref="S11:S14"/>
    <mergeCell ref="K11:N11"/>
    <mergeCell ref="E11:E14"/>
    <mergeCell ref="O11:P12"/>
    <mergeCell ref="A55:AA55"/>
    <mergeCell ref="W13:W14"/>
    <mergeCell ref="Y13:Y14"/>
    <mergeCell ref="Z13:Z14"/>
    <mergeCell ref="B11:B14"/>
    <mergeCell ref="C11:C14"/>
    <mergeCell ref="A51:AA52"/>
    <mergeCell ref="I11:J12"/>
    <mergeCell ref="F11:F14"/>
    <mergeCell ref="K13:K14"/>
    <mergeCell ref="AA11:AA14"/>
    <mergeCell ref="A49:AA50"/>
    <mergeCell ref="H13:H14"/>
    <mergeCell ref="G11:H12"/>
    <mergeCell ref="J13:J14"/>
    <mergeCell ref="X13:X14"/>
    <mergeCell ref="A11:A14"/>
    <mergeCell ref="U13:U14"/>
    <mergeCell ref="D11:D14"/>
    <mergeCell ref="O13:O14"/>
    <mergeCell ref="AB11:AB14"/>
    <mergeCell ref="AC11:AC14"/>
    <mergeCell ref="L13:L14"/>
    <mergeCell ref="Q13:Q14"/>
    <mergeCell ref="R13:R14"/>
    <mergeCell ref="Q11:R12"/>
    <mergeCell ref="N13:N14"/>
    <mergeCell ref="P13:P14"/>
    <mergeCell ref="V13:V14"/>
    <mergeCell ref="M13:M1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34"/>
  <sheetViews>
    <sheetView tabSelected="1" topLeftCell="A7" zoomScaleNormal="100" workbookViewId="0">
      <selection activeCell="C8" sqref="C8:N8"/>
    </sheetView>
  </sheetViews>
  <sheetFormatPr defaultRowHeight="15"/>
  <cols>
    <col min="1" max="1" width="7.42578125" customWidth="1"/>
    <col min="2" max="2" width="15.28515625" customWidth="1"/>
    <col min="3" max="3" width="13.7109375" customWidth="1"/>
    <col min="4" max="4" width="10" customWidth="1"/>
    <col min="5" max="5" width="10.28515625" customWidth="1"/>
    <col min="6" max="6" width="10" style="9" customWidth="1"/>
    <col min="7" max="7" width="4.7109375" customWidth="1"/>
    <col min="8" max="8" width="5.7109375" customWidth="1"/>
    <col min="9" max="9" width="4.5703125" customWidth="1"/>
    <col min="10" max="10" width="7.42578125" customWidth="1"/>
    <col min="11" max="11" width="7" customWidth="1"/>
    <col min="12" max="12" width="7.42578125" customWidth="1"/>
    <col min="13" max="13" width="4.7109375" customWidth="1"/>
    <col min="14" max="14" width="6.28515625" customWidth="1"/>
    <col min="15" max="15" width="4.7109375" customWidth="1"/>
    <col min="16" max="17" width="5.5703125" customWidth="1"/>
    <col min="18" max="18" width="5.5703125" style="9" customWidth="1"/>
    <col min="19" max="19" width="11.7109375" customWidth="1"/>
    <col min="20" max="20" width="15.28515625" style="22" customWidth="1"/>
    <col min="21" max="24" width="8" customWidth="1"/>
    <col min="25" max="25" width="8" style="9" customWidth="1"/>
    <col min="26" max="26" width="8" customWidth="1"/>
    <col min="27" max="27" width="15.28515625" customWidth="1"/>
    <col min="29" max="29" width="10.85546875" customWidth="1"/>
  </cols>
  <sheetData>
    <row r="2" spans="1:29" ht="15" customHeight="1">
      <c r="S2" s="79" t="s">
        <v>75</v>
      </c>
      <c r="T2" s="79"/>
      <c r="U2" s="79"/>
      <c r="V2" s="79"/>
      <c r="W2" s="79"/>
      <c r="X2" s="79"/>
    </row>
    <row r="3" spans="1:29">
      <c r="F3" s="9" t="s">
        <v>13</v>
      </c>
      <c r="S3" s="79"/>
      <c r="T3" s="79"/>
      <c r="U3" s="79"/>
      <c r="V3" s="79"/>
      <c r="W3" s="79"/>
      <c r="X3" s="79"/>
    </row>
    <row r="4" spans="1:29" ht="15" customHeight="1">
      <c r="B4" s="78" t="s">
        <v>82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S4" s="79"/>
      <c r="T4" s="79"/>
      <c r="U4" s="79"/>
      <c r="V4" s="79"/>
      <c r="W4" s="79"/>
      <c r="X4" s="79"/>
    </row>
    <row r="5" spans="1:29" ht="13.5" customHeight="1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S5" s="79"/>
      <c r="T5" s="79"/>
      <c r="U5" s="79"/>
      <c r="V5" s="79"/>
      <c r="W5" s="79"/>
      <c r="X5" s="79"/>
    </row>
    <row r="6" spans="1:29" ht="15" customHeight="1"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S6" s="80"/>
      <c r="T6" s="80"/>
      <c r="U6" s="80"/>
      <c r="V6" s="80"/>
      <c r="W6" s="80"/>
      <c r="X6" s="80"/>
    </row>
    <row r="7" spans="1:29" ht="15" customHeight="1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S7" s="13"/>
      <c r="T7" s="21"/>
      <c r="U7" s="13"/>
      <c r="V7" s="13"/>
      <c r="W7" s="13"/>
      <c r="X7" s="13"/>
    </row>
    <row r="8" spans="1:29" ht="15" customHeight="1">
      <c r="B8" s="16" t="s">
        <v>21</v>
      </c>
      <c r="C8" s="81" t="s">
        <v>98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16"/>
      <c r="P8" s="16"/>
      <c r="Q8" s="16"/>
      <c r="S8" s="13"/>
      <c r="T8" s="21"/>
      <c r="U8" s="13"/>
      <c r="V8" s="13"/>
      <c r="W8" s="13"/>
      <c r="X8" s="13"/>
    </row>
    <row r="9" spans="1:29" ht="15" customHeight="1">
      <c r="B9" s="16"/>
      <c r="C9" s="91" t="s">
        <v>23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16"/>
      <c r="P9" s="16"/>
      <c r="Q9" s="16"/>
      <c r="S9" s="13"/>
      <c r="T9" s="21"/>
      <c r="U9" s="13"/>
      <c r="V9" s="13"/>
      <c r="W9" s="13"/>
      <c r="X9" s="13"/>
    </row>
    <row r="10" spans="1:29" ht="15.75" thickBot="1"/>
    <row r="11" spans="1:29" ht="91.15" customHeight="1" thickBot="1">
      <c r="A11" s="86" t="s">
        <v>17</v>
      </c>
      <c r="B11" s="90" t="s">
        <v>43</v>
      </c>
      <c r="C11" s="88" t="s">
        <v>79</v>
      </c>
      <c r="D11" s="88" t="s">
        <v>65</v>
      </c>
      <c r="E11" s="88" t="s">
        <v>15</v>
      </c>
      <c r="F11" s="90" t="s">
        <v>18</v>
      </c>
      <c r="G11" s="88" t="s">
        <v>0</v>
      </c>
      <c r="H11" s="88"/>
      <c r="I11" s="88" t="s">
        <v>1</v>
      </c>
      <c r="J11" s="88"/>
      <c r="K11" s="88" t="s">
        <v>2</v>
      </c>
      <c r="L11" s="88"/>
      <c r="M11" s="88"/>
      <c r="N11" s="88"/>
      <c r="O11" s="88" t="s">
        <v>3</v>
      </c>
      <c r="P11" s="88"/>
      <c r="Q11" s="88" t="s">
        <v>25</v>
      </c>
      <c r="R11" s="88"/>
      <c r="S11" s="88" t="s">
        <v>30</v>
      </c>
      <c r="T11" s="92" t="s">
        <v>27</v>
      </c>
      <c r="U11" s="88" t="s">
        <v>8</v>
      </c>
      <c r="V11" s="88"/>
      <c r="W11" s="88" t="s">
        <v>9</v>
      </c>
      <c r="X11" s="88"/>
      <c r="Y11" s="88" t="s">
        <v>10</v>
      </c>
      <c r="Z11" s="88"/>
      <c r="AA11" s="86" t="s">
        <v>81</v>
      </c>
      <c r="AB11" s="87" t="s">
        <v>35</v>
      </c>
      <c r="AC11" s="86" t="s">
        <v>80</v>
      </c>
    </row>
    <row r="12" spans="1:29" ht="71.25" customHeight="1" thickBot="1">
      <c r="A12" s="88"/>
      <c r="B12" s="88"/>
      <c r="C12" s="88"/>
      <c r="D12" s="88"/>
      <c r="E12" s="88"/>
      <c r="F12" s="90"/>
      <c r="G12" s="88"/>
      <c r="H12" s="88"/>
      <c r="I12" s="88"/>
      <c r="J12" s="88"/>
      <c r="K12" s="88" t="s">
        <v>19</v>
      </c>
      <c r="L12" s="88"/>
      <c r="M12" s="88" t="s">
        <v>4</v>
      </c>
      <c r="N12" s="88"/>
      <c r="O12" s="88"/>
      <c r="P12" s="88"/>
      <c r="Q12" s="88"/>
      <c r="R12" s="88"/>
      <c r="S12" s="88"/>
      <c r="T12" s="92"/>
      <c r="U12" s="88"/>
      <c r="V12" s="88"/>
      <c r="W12" s="88"/>
      <c r="X12" s="88"/>
      <c r="Y12" s="88"/>
      <c r="Z12" s="88"/>
      <c r="AA12" s="86"/>
      <c r="AB12" s="86"/>
      <c r="AC12" s="86"/>
    </row>
    <row r="13" spans="1:29" ht="53.25" customHeight="1" thickBot="1">
      <c r="A13" s="88"/>
      <c r="B13" s="88"/>
      <c r="C13" s="88"/>
      <c r="D13" s="88"/>
      <c r="E13" s="88"/>
      <c r="F13" s="90"/>
      <c r="G13" s="89" t="s">
        <v>12</v>
      </c>
      <c r="H13" s="89" t="s">
        <v>28</v>
      </c>
      <c r="I13" s="89" t="s">
        <v>12</v>
      </c>
      <c r="J13" s="89" t="s">
        <v>28</v>
      </c>
      <c r="K13" s="89" t="s">
        <v>12</v>
      </c>
      <c r="L13" s="89" t="s">
        <v>28</v>
      </c>
      <c r="M13" s="89" t="s">
        <v>12</v>
      </c>
      <c r="N13" s="89" t="s">
        <v>28</v>
      </c>
      <c r="O13" s="89" t="s">
        <v>12</v>
      </c>
      <c r="P13" s="89" t="s">
        <v>28</v>
      </c>
      <c r="Q13" s="89" t="s">
        <v>24</v>
      </c>
      <c r="R13" s="89" t="s">
        <v>29</v>
      </c>
      <c r="S13" s="88"/>
      <c r="T13" s="92"/>
      <c r="U13" s="89" t="s">
        <v>31</v>
      </c>
      <c r="V13" s="89" t="s">
        <v>5</v>
      </c>
      <c r="W13" s="89" t="s">
        <v>32</v>
      </c>
      <c r="X13" s="89" t="s">
        <v>6</v>
      </c>
      <c r="Y13" s="89" t="s">
        <v>33</v>
      </c>
      <c r="Z13" s="89" t="s">
        <v>7</v>
      </c>
      <c r="AA13" s="86"/>
      <c r="AB13" s="86"/>
      <c r="AC13" s="86"/>
    </row>
    <row r="14" spans="1:29" ht="52.5" customHeight="1" thickBot="1">
      <c r="A14" s="88"/>
      <c r="B14" s="88"/>
      <c r="C14" s="88"/>
      <c r="D14" s="88"/>
      <c r="E14" s="88"/>
      <c r="F14" s="90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8"/>
      <c r="T14" s="92"/>
      <c r="U14" s="89"/>
      <c r="V14" s="89"/>
      <c r="W14" s="89"/>
      <c r="X14" s="89"/>
      <c r="Y14" s="89"/>
      <c r="Z14" s="89"/>
      <c r="AA14" s="86"/>
      <c r="AB14" s="86"/>
      <c r="AC14" s="86"/>
    </row>
    <row r="15" spans="1:29" s="12" customFormat="1">
      <c r="A15" s="33">
        <v>1</v>
      </c>
      <c r="B15" s="34">
        <v>2</v>
      </c>
      <c r="C15" s="34">
        <v>3</v>
      </c>
      <c r="D15" s="35">
        <v>4</v>
      </c>
      <c r="E15" s="34">
        <v>5</v>
      </c>
      <c r="F15" s="34">
        <v>6</v>
      </c>
      <c r="G15" s="35">
        <v>7</v>
      </c>
      <c r="H15" s="34">
        <v>8</v>
      </c>
      <c r="I15" s="34">
        <v>9</v>
      </c>
      <c r="J15" s="35">
        <v>10</v>
      </c>
      <c r="K15" s="34">
        <v>11</v>
      </c>
      <c r="L15" s="34">
        <v>12</v>
      </c>
      <c r="M15" s="35">
        <v>13</v>
      </c>
      <c r="N15" s="34">
        <v>14</v>
      </c>
      <c r="O15" s="34">
        <v>15</v>
      </c>
      <c r="P15" s="35">
        <v>16</v>
      </c>
      <c r="Q15" s="35">
        <v>17</v>
      </c>
      <c r="R15" s="35">
        <v>18</v>
      </c>
      <c r="S15" s="35">
        <v>19</v>
      </c>
      <c r="T15" s="36">
        <v>20</v>
      </c>
      <c r="U15" s="35">
        <v>21</v>
      </c>
      <c r="V15" s="35">
        <v>22</v>
      </c>
      <c r="W15" s="35">
        <v>23</v>
      </c>
      <c r="X15" s="35">
        <v>24</v>
      </c>
      <c r="Y15" s="35">
        <v>25</v>
      </c>
      <c r="Z15" s="35">
        <v>26</v>
      </c>
      <c r="AA15" s="35">
        <v>27</v>
      </c>
      <c r="AB15" s="35">
        <v>28</v>
      </c>
      <c r="AC15" s="37">
        <v>29</v>
      </c>
    </row>
    <row r="16" spans="1:29" ht="51">
      <c r="A16" s="53">
        <v>315</v>
      </c>
      <c r="B16" s="32" t="s">
        <v>38</v>
      </c>
      <c r="C16" s="32">
        <v>220002365</v>
      </c>
      <c r="D16" s="43" t="s">
        <v>94</v>
      </c>
      <c r="E16" s="54" t="s">
        <v>36</v>
      </c>
      <c r="F16" s="54" t="s">
        <v>39</v>
      </c>
      <c r="G16" s="42">
        <v>5</v>
      </c>
      <c r="H16" s="44">
        <v>22.59</v>
      </c>
      <c r="I16" s="45">
        <v>5</v>
      </c>
      <c r="J16" s="46">
        <v>22.59</v>
      </c>
      <c r="K16" s="45">
        <v>30</v>
      </c>
      <c r="L16" s="46">
        <v>22.59</v>
      </c>
      <c r="M16" s="45">
        <v>20</v>
      </c>
      <c r="N16" s="46">
        <v>22.59</v>
      </c>
      <c r="O16" s="45">
        <v>5</v>
      </c>
      <c r="P16" s="47">
        <v>22.59</v>
      </c>
      <c r="Q16" s="45">
        <v>48</v>
      </c>
      <c r="R16" s="46">
        <v>3.77</v>
      </c>
      <c r="S16" s="46">
        <f>ROUND(SUM(G16)*H16+I16*J16+K16*L16+M16*N16+O16*P16+Q16*R16,2)</f>
        <v>1649.31</v>
      </c>
      <c r="T16" s="42">
        <v>65</v>
      </c>
      <c r="U16" s="46">
        <v>2.2599999999999998</v>
      </c>
      <c r="V16" s="47">
        <f>ROUND(SUM(T16)*U16,2)</f>
        <v>146.9</v>
      </c>
      <c r="W16" s="46">
        <v>5.65</v>
      </c>
      <c r="X16" s="46">
        <f>ROUND((T16/0.7)+60,0)*W16</f>
        <v>864.45</v>
      </c>
      <c r="Y16" s="46">
        <v>1.88</v>
      </c>
      <c r="Z16" s="48">
        <f>ROUND(SUM(T16)*Y16,2)</f>
        <v>122.2</v>
      </c>
      <c r="AA16" s="49">
        <f>SUM(S16+V16+X16+Z16)</f>
        <v>2782.8599999999997</v>
      </c>
      <c r="AB16" s="25">
        <v>3</v>
      </c>
      <c r="AC16" s="49">
        <f>SUM(AA16*AB16)</f>
        <v>8348.5799999999981</v>
      </c>
    </row>
    <row r="17" spans="1:29" ht="38.25">
      <c r="A17" s="55">
        <v>376</v>
      </c>
      <c r="B17" s="32" t="s">
        <v>40</v>
      </c>
      <c r="C17" s="32">
        <v>223000744</v>
      </c>
      <c r="D17" s="43" t="s">
        <v>95</v>
      </c>
      <c r="E17" s="54" t="s">
        <v>36</v>
      </c>
      <c r="F17" s="54" t="s">
        <v>39</v>
      </c>
      <c r="G17" s="39">
        <v>5</v>
      </c>
      <c r="H17" s="50">
        <v>22.59</v>
      </c>
      <c r="I17" s="30">
        <v>5</v>
      </c>
      <c r="J17" s="51">
        <v>22.59</v>
      </c>
      <c r="K17" s="30">
        <v>30</v>
      </c>
      <c r="L17" s="51">
        <v>22.59</v>
      </c>
      <c r="M17" s="30">
        <v>80</v>
      </c>
      <c r="N17" s="51">
        <v>22.59</v>
      </c>
      <c r="O17" s="30">
        <v>5</v>
      </c>
      <c r="P17" s="48">
        <v>22.59</v>
      </c>
      <c r="Q17" s="30">
        <v>48</v>
      </c>
      <c r="R17" s="51">
        <v>3.77</v>
      </c>
      <c r="S17" s="51">
        <f>ROUND(SUM(G17)*H17+I17*J17+K17*L17+M17*N17+O17*P17+Q17*R17,2)</f>
        <v>3004.71</v>
      </c>
      <c r="T17" s="42">
        <v>125</v>
      </c>
      <c r="U17" s="51">
        <v>2.2599999999999998</v>
      </c>
      <c r="V17" s="48">
        <f>ROUND(SUM(T17)*U17,2)</f>
        <v>282.5</v>
      </c>
      <c r="W17" s="51">
        <v>5.65</v>
      </c>
      <c r="X17" s="51">
        <f>ROUND((T17/0.7)+60,0)*W17</f>
        <v>1350.3500000000001</v>
      </c>
      <c r="Y17" s="51">
        <v>1.88</v>
      </c>
      <c r="Z17" s="48">
        <f>ROUND(SUM(T17)*Y17,2)</f>
        <v>235</v>
      </c>
      <c r="AA17" s="52">
        <f>SUM(S17+V17+X17+Z17)</f>
        <v>4872.5600000000004</v>
      </c>
      <c r="AB17" s="25">
        <v>3</v>
      </c>
      <c r="AC17" s="52">
        <f>SUM(AA17*AB17)</f>
        <v>14617.68</v>
      </c>
    </row>
    <row r="18" spans="1:29" ht="25.5">
      <c r="A18" s="53">
        <v>377</v>
      </c>
      <c r="B18" s="32" t="s">
        <v>40</v>
      </c>
      <c r="C18" s="32">
        <v>223000744</v>
      </c>
      <c r="D18" s="43" t="s">
        <v>96</v>
      </c>
      <c r="E18" s="54" t="s">
        <v>37</v>
      </c>
      <c r="F18" s="54" t="s">
        <v>39</v>
      </c>
      <c r="G18" s="39">
        <v>5</v>
      </c>
      <c r="H18" s="50">
        <v>26.36</v>
      </c>
      <c r="I18" s="30">
        <v>5</v>
      </c>
      <c r="J18" s="51">
        <v>26.36</v>
      </c>
      <c r="K18" s="30">
        <v>30</v>
      </c>
      <c r="L18" s="51">
        <v>26.36</v>
      </c>
      <c r="M18" s="30">
        <v>80</v>
      </c>
      <c r="N18" s="51">
        <v>26.36</v>
      </c>
      <c r="O18" s="30">
        <v>5</v>
      </c>
      <c r="P18" s="48">
        <v>26.36</v>
      </c>
      <c r="Q18" s="30">
        <v>48</v>
      </c>
      <c r="R18" s="51">
        <v>3.75</v>
      </c>
      <c r="S18" s="48">
        <f>ROUND(SUM(G18)*H18+I18*J18+K18*L18+M18*N18+O18*P18+Q18*R18,2)</f>
        <v>3475</v>
      </c>
      <c r="T18" s="42">
        <v>125</v>
      </c>
      <c r="U18" s="51">
        <v>2.2599999999999998</v>
      </c>
      <c r="V18" s="48">
        <f>ROUND(SUM(T18)*U18,2)</f>
        <v>282.5</v>
      </c>
      <c r="W18" s="51">
        <v>5.65</v>
      </c>
      <c r="X18" s="51">
        <f>ROUND((T18/0.7)+60,0)*W18</f>
        <v>1350.3500000000001</v>
      </c>
      <c r="Y18" s="51">
        <v>1.88</v>
      </c>
      <c r="Z18" s="48">
        <f>ROUND(SUM(T18)*Y18,2)</f>
        <v>235</v>
      </c>
      <c r="AA18" s="52">
        <f>SUM(S18+V18+X18+Z18)</f>
        <v>5342.85</v>
      </c>
      <c r="AB18" s="25">
        <v>1</v>
      </c>
      <c r="AC18" s="52">
        <f>SUM(AA18*AB18)</f>
        <v>5342.85</v>
      </c>
    </row>
    <row r="19" spans="1:29" ht="15.75">
      <c r="A19" s="38" t="s">
        <v>16</v>
      </c>
    </row>
    <row r="20" spans="1:29" ht="15.75">
      <c r="A20" s="1"/>
    </row>
    <row r="22" spans="1:29">
      <c r="A22" s="2" t="s">
        <v>11</v>
      </c>
      <c r="R22"/>
      <c r="Y22"/>
      <c r="AA22" s="9"/>
    </row>
    <row r="23" spans="1:29">
      <c r="A23" s="8" t="s">
        <v>66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23"/>
      <c r="U23" s="8"/>
      <c r="V23" s="8"/>
      <c r="Y23"/>
      <c r="AA23" s="9"/>
    </row>
    <row r="24" spans="1:29">
      <c r="A24" s="4" t="s">
        <v>67</v>
      </c>
      <c r="B24" s="4"/>
      <c r="C24" s="4"/>
      <c r="D24" s="4"/>
      <c r="E24" s="4"/>
      <c r="F24" s="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24"/>
      <c r="U24" s="4"/>
      <c r="V24" s="4"/>
      <c r="Y24"/>
      <c r="AA24" s="9"/>
    </row>
    <row r="25" spans="1:29">
      <c r="A25" s="8" t="s">
        <v>68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23"/>
      <c r="U25" s="8"/>
      <c r="V25" s="8"/>
      <c r="Y25"/>
      <c r="AA25" s="9"/>
    </row>
    <row r="26" spans="1:29">
      <c r="A26" s="3" t="s">
        <v>69</v>
      </c>
      <c r="R26"/>
      <c r="Y26"/>
      <c r="AA26" s="9"/>
    </row>
    <row r="27" spans="1:29">
      <c r="A27" s="67" t="s">
        <v>70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</row>
    <row r="28" spans="1:29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</row>
    <row r="29" spans="1:29">
      <c r="A29" s="67" t="s">
        <v>71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</row>
    <row r="30" spans="1:29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</row>
    <row r="31" spans="1:29">
      <c r="A31" s="3" t="s">
        <v>72</v>
      </c>
      <c r="R31"/>
      <c r="Y31"/>
      <c r="AA31" s="9"/>
    </row>
    <row r="32" spans="1:29">
      <c r="A32" s="3" t="s">
        <v>73</v>
      </c>
      <c r="R32"/>
      <c r="Y32"/>
      <c r="AA32" s="9"/>
    </row>
    <row r="33" spans="1:29" ht="30" customHeight="1">
      <c r="A33" s="73" t="s">
        <v>78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15"/>
      <c r="AC33" s="15"/>
    </row>
    <row r="34" spans="1:29">
      <c r="A34" s="14"/>
    </row>
  </sheetData>
  <mergeCells count="47">
    <mergeCell ref="O13:O14"/>
    <mergeCell ref="J13:J14"/>
    <mergeCell ref="V13:V14"/>
    <mergeCell ref="W11:X12"/>
    <mergeCell ref="S11:S14"/>
    <mergeCell ref="U11:V12"/>
    <mergeCell ref="Q11:R12"/>
    <mergeCell ref="Q13:Q14"/>
    <mergeCell ref="T11:T14"/>
    <mergeCell ref="R13:R14"/>
    <mergeCell ref="K12:L12"/>
    <mergeCell ref="M12:N12"/>
    <mergeCell ref="I11:J12"/>
    <mergeCell ref="S2:X5"/>
    <mergeCell ref="B4:Q7"/>
    <mergeCell ref="S6:X6"/>
    <mergeCell ref="C8:N8"/>
    <mergeCell ref="C9:N9"/>
    <mergeCell ref="K11:N11"/>
    <mergeCell ref="G13:G14"/>
    <mergeCell ref="K13:K14"/>
    <mergeCell ref="L13:L14"/>
    <mergeCell ref="E11:E14"/>
    <mergeCell ref="F11:F14"/>
    <mergeCell ref="C11:C14"/>
    <mergeCell ref="D11:D14"/>
    <mergeCell ref="G11:H12"/>
    <mergeCell ref="A33:AA33"/>
    <mergeCell ref="A27:AA28"/>
    <mergeCell ref="N13:N14"/>
    <mergeCell ref="M13:M14"/>
    <mergeCell ref="I13:I14"/>
    <mergeCell ref="H13:H14"/>
    <mergeCell ref="A11:A14"/>
    <mergeCell ref="B11:B14"/>
    <mergeCell ref="U13:U14"/>
    <mergeCell ref="O11:P12"/>
    <mergeCell ref="AC11:AC14"/>
    <mergeCell ref="AB11:AB14"/>
    <mergeCell ref="AA11:AA14"/>
    <mergeCell ref="Y11:Z12"/>
    <mergeCell ref="A29:AA30"/>
    <mergeCell ref="P13:P14"/>
    <mergeCell ref="Z13:Z14"/>
    <mergeCell ref="Y13:Y14"/>
    <mergeCell ref="W13:W14"/>
    <mergeCell ref="X13:X1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1.1 priedas</vt:lpstr>
      <vt:lpstr>1.2 priedas</vt:lpstr>
      <vt:lpstr>'1.1 priedas'!Print_Area</vt:lpstr>
    </vt:vector>
  </TitlesOfParts>
  <Company>Lietuvos darbo birža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Vinskaitė</dc:creator>
  <cp:lastModifiedBy>Darb</cp:lastModifiedBy>
  <cp:lastPrinted>2017-05-10T17:12:25Z</cp:lastPrinted>
  <dcterms:created xsi:type="dcterms:W3CDTF">2011-12-09T07:52:29Z</dcterms:created>
  <dcterms:modified xsi:type="dcterms:W3CDTF">2017-05-11T07:15:00Z</dcterms:modified>
</cp:coreProperties>
</file>