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agate-d4\Gamybinis\Liucija\konkursai L\Konkursai 2018\2018-05\2018-05-04 (2140) iki 145 Ut. reg. (Ut.An.Ukm.mol)\Galutinis pasiūlymas Anykš. Utena 06-12\"/>
    </mc:Choice>
  </mc:AlternateContent>
  <xr:revisionPtr revIDLastSave="0" documentId="10_ncr:8100000_{57A9F69D-F739-4CBB-9DFB-ED26638C7CE1}" xr6:coauthVersionLast="33" xr6:coauthVersionMax="33" xr10:uidLastSave="{00000000-0000-0000-0000-000000000000}"/>
  <bookViews>
    <workbookView xWindow="0" yWindow="0" windowWidth="15576" windowHeight="9576" xr2:uid="{00000000-000D-0000-FFFF-FFFF00000000}"/>
  </bookViews>
  <sheets>
    <sheet name="priedas Nr. 6" sheetId="18" r:id="rId1"/>
  </sheets>
  <definedNames>
    <definedName name="_GoBack" localSheetId="0">'priedas Nr. 6'!$D$62</definedName>
    <definedName name="_xlnm.Print_Area" localSheetId="0">'priedas Nr. 6'!$A$1:$P$91</definedName>
  </definedNames>
  <calcPr calcId="162913"/>
</workbook>
</file>

<file path=xl/calcChain.xml><?xml version="1.0" encoding="utf-8"?>
<calcChain xmlns="http://schemas.openxmlformats.org/spreadsheetml/2006/main">
  <c r="P85" i="18" l="1"/>
  <c r="M85" i="18"/>
  <c r="O84" i="18" l="1"/>
  <c r="N84" i="18"/>
  <c r="O83" i="18"/>
  <c r="N83" i="18"/>
  <c r="O82" i="18"/>
  <c r="N82" i="18"/>
  <c r="O81" i="18"/>
  <c r="N81" i="18"/>
  <c r="O80" i="18"/>
  <c r="N80" i="18"/>
  <c r="O79" i="18"/>
  <c r="N79" i="18"/>
  <c r="O78" i="18"/>
  <c r="N78" i="18"/>
  <c r="O76" i="18"/>
  <c r="N76" i="18"/>
  <c r="O75" i="18"/>
  <c r="N75" i="18"/>
  <c r="O73" i="18"/>
  <c r="N73" i="18"/>
  <c r="O72" i="18"/>
  <c r="N72" i="18"/>
  <c r="O71" i="18"/>
  <c r="N71" i="18"/>
  <c r="O70" i="18"/>
  <c r="N70" i="18"/>
  <c r="N69" i="18" l="1"/>
  <c r="O69" i="18"/>
  <c r="O68" i="18"/>
  <c r="N68" i="18"/>
  <c r="O67" i="18"/>
  <c r="N67" i="18"/>
  <c r="O66" i="18"/>
  <c r="N66" i="18"/>
  <c r="N46" i="18" l="1"/>
  <c r="O46" i="18"/>
  <c r="N47" i="18"/>
  <c r="O47" i="18"/>
  <c r="O45" i="18"/>
  <c r="N45" i="18"/>
  <c r="N11" i="18" l="1"/>
  <c r="O11" i="18"/>
  <c r="N12" i="18"/>
  <c r="O12" i="18"/>
  <c r="O50" i="18" l="1"/>
  <c r="N50" i="18"/>
  <c r="O49" i="18"/>
  <c r="N49" i="18"/>
  <c r="N42" i="18"/>
  <c r="O42" i="18"/>
  <c r="N43" i="18"/>
  <c r="O43" i="18"/>
  <c r="N44" i="18"/>
  <c r="O44" i="18"/>
  <c r="N63" i="18" l="1"/>
  <c r="O63" i="18"/>
  <c r="N64" i="18"/>
  <c r="O64" i="18"/>
  <c r="O41" i="18" l="1"/>
  <c r="N41" i="18"/>
  <c r="O40" i="18"/>
  <c r="N40" i="18"/>
  <c r="O38" i="18"/>
  <c r="N38" i="18"/>
  <c r="O37" i="18"/>
  <c r="N37" i="18"/>
  <c r="O36" i="18"/>
  <c r="N36" i="18"/>
  <c r="O35" i="18"/>
  <c r="N35" i="18"/>
  <c r="O34" i="18"/>
  <c r="N34" i="18"/>
  <c r="O33" i="18"/>
  <c r="N33" i="18"/>
  <c r="O31" i="18"/>
  <c r="N31" i="18"/>
  <c r="O30" i="18"/>
  <c r="N30" i="18"/>
  <c r="O29" i="18"/>
  <c r="N29" i="18"/>
  <c r="O28" i="18"/>
  <c r="N28" i="18"/>
  <c r="O27" i="18"/>
  <c r="N27" i="18"/>
  <c r="O26" i="18"/>
  <c r="N26" i="18"/>
  <c r="O24" i="18"/>
  <c r="N24" i="18"/>
  <c r="O23" i="18"/>
  <c r="N23" i="18"/>
  <c r="O22" i="18"/>
  <c r="N22" i="18"/>
  <c r="O21" i="18"/>
  <c r="N21" i="18"/>
  <c r="O20" i="18"/>
  <c r="N20" i="18"/>
  <c r="O19" i="18"/>
  <c r="N19" i="18"/>
  <c r="O18" i="18"/>
  <c r="N18" i="18"/>
  <c r="O17" i="18"/>
  <c r="N17" i="18"/>
  <c r="O16" i="18"/>
  <c r="N16" i="18"/>
  <c r="O15" i="18"/>
  <c r="N15" i="18"/>
  <c r="O14" i="18"/>
  <c r="N14" i="18"/>
  <c r="O62" i="18" l="1"/>
  <c r="N62" i="18"/>
  <c r="O61" i="18"/>
  <c r="N61" i="18"/>
  <c r="O60" i="18"/>
  <c r="N60" i="18"/>
  <c r="O59" i="18"/>
  <c r="N59" i="18"/>
  <c r="O58" i="18"/>
  <c r="N58" i="18"/>
  <c r="O57" i="18"/>
  <c r="N57" i="18"/>
  <c r="O56" i="18"/>
  <c r="N56" i="18"/>
  <c r="O55" i="18"/>
  <c r="N55" i="18"/>
  <c r="O54" i="18"/>
  <c r="N54" i="18"/>
  <c r="O53" i="18"/>
  <c r="N53" i="18"/>
  <c r="O10" i="18"/>
  <c r="N10" i="18"/>
  <c r="O9" i="18"/>
  <c r="N9" i="18"/>
  <c r="O7" i="18"/>
  <c r="N7" i="18"/>
  <c r="O85" i="18" l="1"/>
</calcChain>
</file>

<file path=xl/sharedStrings.xml><?xml version="1.0" encoding="utf-8"?>
<sst xmlns="http://schemas.openxmlformats.org/spreadsheetml/2006/main" count="237" uniqueCount="165">
  <si>
    <t>Mato vnt.</t>
  </si>
  <si>
    <t>vnt.</t>
  </si>
  <si>
    <t>kompl.</t>
  </si>
  <si>
    <t>1.</t>
  </si>
  <si>
    <t>Eil. Nr.</t>
  </si>
  <si>
    <t>Medžiagų ir/arba įrengimų pavadinimas, tipas, markė</t>
  </si>
  <si>
    <t>PVM, Eur</t>
  </si>
  <si>
    <t>Vnt. kaina, Eur su PVM</t>
  </si>
  <si>
    <t>Maksimalus įkainis, Eur be PVM</t>
  </si>
  <si>
    <t>Automatizuotos elektros energijos apskaitos sistemos (AEEAS) įranga</t>
  </si>
  <si>
    <t>1.1.</t>
  </si>
  <si>
    <t>2.</t>
  </si>
  <si>
    <t>2.1.</t>
  </si>
  <si>
    <t>1 kompl. (arba 3 vnt.)</t>
  </si>
  <si>
    <t>3.</t>
  </si>
  <si>
    <t>3.1.</t>
  </si>
  <si>
    <t>3.2.</t>
  </si>
  <si>
    <t>3.2.1.</t>
  </si>
  <si>
    <t>3.2.2.</t>
  </si>
  <si>
    <t>3.2.3.</t>
  </si>
  <si>
    <t>3.2.4.</t>
  </si>
  <si>
    <t>3.2.5.</t>
  </si>
  <si>
    <t>3.2.6.</t>
  </si>
  <si>
    <t>3.3.</t>
  </si>
  <si>
    <t>3.3.1.</t>
  </si>
  <si>
    <t>3.3.2.</t>
  </si>
  <si>
    <t>3.3.3.</t>
  </si>
  <si>
    <t>3.3.4.</t>
  </si>
  <si>
    <t>3.3.5.</t>
  </si>
  <si>
    <t>3.3.6.</t>
  </si>
  <si>
    <t>4.</t>
  </si>
  <si>
    <t>10 kV modulinės transformatorinės</t>
  </si>
  <si>
    <t>4.1.</t>
  </si>
  <si>
    <t>5.</t>
  </si>
  <si>
    <t>25 – 1000 kVA 10/0,4-0,42 kV trifaziai galios transformatoriai</t>
  </si>
  <si>
    <t>Galia, kVA</t>
  </si>
  <si>
    <t>Jungimo grupė</t>
  </si>
  <si>
    <r>
      <t>Tuščiosios eigos nuostoliai P</t>
    </r>
    <r>
      <rPr>
        <b/>
        <vertAlign val="subscript"/>
        <sz val="10"/>
        <color theme="1"/>
        <rFont val="Arial"/>
        <family val="2"/>
        <charset val="186"/>
      </rPr>
      <t>0</t>
    </r>
    <r>
      <rPr>
        <b/>
        <sz val="10"/>
        <color theme="1"/>
        <rFont val="Arial"/>
        <family val="2"/>
        <charset val="186"/>
      </rPr>
      <t>, W (ne didesni kaip)</t>
    </r>
  </si>
  <si>
    <r>
      <t>Trumpojo jungimo nuostoliai P</t>
    </r>
    <r>
      <rPr>
        <b/>
        <vertAlign val="subscript"/>
        <sz val="10"/>
        <color theme="1"/>
        <rFont val="Arial"/>
        <family val="2"/>
        <charset val="186"/>
      </rPr>
      <t>K</t>
    </r>
    <r>
      <rPr>
        <b/>
        <sz val="10"/>
        <color theme="1"/>
        <rFont val="Arial"/>
        <family val="2"/>
        <charset val="186"/>
      </rPr>
      <t xml:space="preserve"> (t=75°C), W (ne didesni kaip</t>
    </r>
  </si>
  <si>
    <r>
      <t>Triukšmo lygis L</t>
    </r>
    <r>
      <rPr>
        <b/>
        <vertAlign val="subscript"/>
        <sz val="10"/>
        <color theme="1"/>
        <rFont val="Arial"/>
        <family val="2"/>
        <charset val="186"/>
      </rPr>
      <t>WA</t>
    </r>
    <r>
      <rPr>
        <b/>
        <sz val="10"/>
        <color theme="1"/>
        <rFont val="Arial"/>
        <family val="2"/>
        <charset val="186"/>
      </rPr>
      <t>, dB(A), (ne didesnis kaip)</t>
    </r>
  </si>
  <si>
    <t>5.1.</t>
  </si>
  <si>
    <t>Yzn11</t>
  </si>
  <si>
    <t>5.2.</t>
  </si>
  <si>
    <t>5.3.</t>
  </si>
  <si>
    <t>5.4.</t>
  </si>
  <si>
    <t>5.5.</t>
  </si>
  <si>
    <t>Yyn0 arba Δyn 11</t>
  </si>
  <si>
    <t>5.6.</t>
  </si>
  <si>
    <t>5.7.</t>
  </si>
  <si>
    <t>5.8.</t>
  </si>
  <si>
    <t>5.9.</t>
  </si>
  <si>
    <t>5.10.</t>
  </si>
  <si>
    <r>
      <t xml:space="preserve">Pastaba: </t>
    </r>
    <r>
      <rPr>
        <sz val="10"/>
        <color rgb="FF000000"/>
        <rFont val="Arial"/>
        <family val="2"/>
        <charset val="186"/>
      </rPr>
      <t>užsakyme 160÷1000 kVA galios transformatoriams turi būti nurodyta viena iš 1‑oje lentelėje pateiktų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jungimo schemų ir grupių.</t>
    </r>
  </si>
  <si>
    <t>Konkrečius medžiagų ir/arba įrengimų pavadinimus, tipus, markes, mato vienetus pateikdamas pasiūlymą privalo nurodyti Tiekėją.</t>
  </si>
  <si>
    <t>Trumpojo jungimo įtampa UK, % (leistini nuokrypiai ne daugiau kaip ±10 %)</t>
  </si>
  <si>
    <t>10 kV viengyslių ir trigyslių kabelių plastikine izoliacija galinės movos (termosusitraukiančios arba šalto arba hibridinio montavimo movos)</t>
  </si>
  <si>
    <t>10 kV viengyslių ir trigyslių kabelių plastikine izoliacija jungiamosios movos (termosusitraukiančios arba šalto arba hibridinio montavimo)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</si>
  <si>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</si>
  <si>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</si>
  <si>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</si>
  <si>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</si>
  <si>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</si>
  <si>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</si>
  <si>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</si>
  <si>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</si>
  <si>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t xml:space="preserve">Galinė mova su varžtiniais antgaliais 1-gysliui kabeliui su plastikine izoliacija ir vieliniu ekranu, lauko tipo,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120mm² (70-150mm²)</t>
    </r>
  </si>
  <si>
    <r>
      <t xml:space="preserve">Galinė mova su varžtiniais antgaliais 1-gysliui kabeliui su plastikine izoliacija ir vieliniu ekranu, lauko tipo, 240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240mm² (95-240mm²)</t>
    </r>
  </si>
  <si>
    <r>
      <t xml:space="preserve">Galinė mova su varžtiniais antgaliais 1-gysliui kabeliui su plastikine izoliacija ir vieliniu ekranu, vidaus tipo,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120mm² (70-150mm²)</t>
    </r>
  </si>
  <si>
    <r>
      <t xml:space="preserve">Galinė mova su varžtiniais antgaliais 1-gysliui kabeliui su plastikine izoliacija ir vieliniu ekranu, vidaus tipo, 240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240mm² (95-240mm²)</t>
    </r>
  </si>
  <si>
    <r>
      <t xml:space="preserve">Galinė mova su varžtiniais antgaliais 1-gysliui kabeliui su plastikine izoliacija ir vieliniu ekranu, vidaus tipo, 500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500mm² (400-630mm²)</t>
    </r>
  </si>
  <si>
    <r>
      <t xml:space="preserve">Galinė mova su varžtiniais antgaliais 3-gysliui kabeliui viename apvalkale su plastikine izoliacija ir vieliniu ekranu, vidaus tipo, 50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450 mm;
-šalto arba hibridinio montavimo movų ilgis nuo antgalio apačios iki hermetizuojančios pirštinės apatinės dalies ≤600 mm;
-mova tinkama montuoti ant šių skespjūvių kabelių, 50mm² (25-95mm²)</t>
    </r>
  </si>
  <si>
    <r>
      <t xml:space="preserve">Galinė mova su varžtiniais antgaliais 3-gysliui kabeliui viename apvalkale su plastikine izoliacija ir vieliniu ekranu, vidaus tipo, 120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450 mm;
-šalto arba hibridinio montavimo movų ilgis nuo antgalio apačios iki hermetizuojančios pirštinės apatinės dalies ≤600 mm;
-mova tinkama montuoti ant šių skespjūvių kabelių, 120mm² (70-150mm²)</t>
    </r>
  </si>
  <si>
    <r>
      <t xml:space="preserve">Galinė mova su varžtiniais antgaliais 3-gysliui kabeliui viename apvalkale su plastikine izoliacija ir vieliniu ekranu, vidaus tipo, 240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450 mm;
-šalto arba hibridinio montavimo movų ilgis nuo antgalio apačios iki hermetizuojančios pirštinės apatinės dalies ≤600 mm;
-mova tinkama montuoti ant šių skespjūvių kabelių, 240mm² (95-240mm²)</t>
    </r>
  </si>
  <si>
    <r>
      <t xml:space="preserve">Galinė mova su varžtiniais antgaliais 3-gysliui kabeliui viename apvalkale su plastikine izoliacija ir vieliniu ekranu, lauko tipo, 50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1200 mm;
-šalto arba hibridinio montavimo movų ilgis nuo antgalio apačios iki hermetizuojančios pirštinės apatinės dalies =(1000÷1200) mm;
-mova tinkama montuoti ant šių skespjūvių kabelių, 50mm² (25-95mm²)</t>
    </r>
  </si>
  <si>
    <r>
      <t xml:space="preserve">Galinė mova su varžtiniais antgaliais 3-gysliui kabeliui viename apvalkale su plastikine izoliacija ir vieliniu ekranu, lauko tipo, 120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1200 mm;
-šalto arba hibridinio montavimo movų ilgis nuo antgalio apačios iki hermetizuojančios pirštinės apatinės dalies =(1000÷1200) mm;
-mova tinkama montuoti ant šių skespjūvių kabelių, 120mm² (70-150mm²)</t>
    </r>
  </si>
  <si>
    <r>
      <t xml:space="preserve">Galinė mova su varžtiniais antgaliais 3-gysliui kabeliui viename apvalkale su plastikine izoliacija ir vieliniu ekranu, lauko tipo, 240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1200 mm;
-šalto arba hibridinio montavimo movų ilgis nuo antgalio apačios iki hermetizuojančios pirštinės apatinės dalies =(1000÷1200) mm;
-mova tinkama montuoti ant šių skespjūvių kabelių, 240mm² (95-240mm²)</t>
    </r>
  </si>
  <si>
    <r>
      <t xml:space="preserve">Jungiamoji mova su varžtiniais sujungikliais 1-gysliui kabeliui su plastikine izoliacija ir vieliniu ekranu,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120mm² (70-150mm²)</t>
    </r>
  </si>
  <si>
    <r>
      <t xml:space="preserve">Jungiamoji mova su varžtiniais sujungikliais 1-gysliui kabeliui su plastikine izoliacija ir vieliniu ekranu, 240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240mm² (95-240mm²)</t>
    </r>
  </si>
  <si>
    <r>
      <t xml:space="preserve">Jungiamoji mova su varžtiniais sujungikliais 1-gysliui kabeliui su plastikine izoliacija ir vieliniu ekranu, 500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500mm² (400-630mm²)</t>
    </r>
  </si>
  <si>
    <r>
      <t xml:space="preserve">Jungiamoji mova su varžtiniais sujungikliais 3-gysliui kabeliui viename apvalkale su plastikine izoliacija ir vieliniu ekranu, 50 mm²
</t>
    </r>
    <r>
      <rPr>
        <sz val="10"/>
        <color rgb="FFFF0000"/>
        <rFont val="Arial"/>
        <family val="2"/>
        <charset val="186"/>
      </rPr>
      <t>Pastaba: Mova tinkama montuoti ant šių skespjūvių kabelių, 50mm² (25-95mm²)</t>
    </r>
  </si>
  <si>
    <r>
      <t xml:space="preserve">Jungiamoji mova su varžtiniais sujungikliais 3-gysliui kabeliui viename apvalkale su plastikine izoliacija ir vieliniu ekranu, 120 mm²
</t>
    </r>
    <r>
      <rPr>
        <sz val="10"/>
        <color rgb="FFFF0000"/>
        <rFont val="Arial"/>
        <family val="2"/>
        <charset val="186"/>
      </rPr>
      <t>Pastaba: Mova tinkama montuoti ant šių skespjūvių kabelių, 120mm² (70-150mm²)</t>
    </r>
  </si>
  <si>
    <r>
      <t xml:space="preserve">Jungiamoji mova su varžtiniais sujungikliais 3-gysliui kabeliui viename apvalkale su plastikine izoliacija ir vieliniu ekranu, 240 mm²
</t>
    </r>
    <r>
      <rPr>
        <sz val="10"/>
        <color rgb="FFFF0000"/>
        <rFont val="Arial"/>
        <family val="2"/>
        <charset val="186"/>
      </rPr>
      <t>Pastaba: Mova tinkama montuoti ant šių skespjūvių kabelių, 240mm² (95-240mm²)</t>
    </r>
  </si>
  <si>
    <t>10 kV viengyslių ir trigyslių kabelių plastikine izoliacija pereinamosios movos (termosusitraukiančios arba šalto arba hibridinio montavimo movos)</t>
  </si>
  <si>
    <r>
      <t xml:space="preserve">Pereinamoji mova su varžtiniais sujungikliais skirta 3-gyslį kabelį viename apvalkale su plastikine izoliacija ir vieliniu ekranu sujungti su 1-gysliu kabeliu plastikine izoliacija ir vieliniu ekranu,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120-240mm²</t>
    </r>
  </si>
  <si>
    <r>
      <t xml:space="preserve">Pereinamoji mova su varžtiniais sujungikliais skirta 3-gyslį kabelį viename apvalkale su plastikine izoliacija ir vieliniu ekranu sujungti su 1-gysliu kabeliu plastikine izoliacija ir vieliniu ekranu, 240 mm²
</t>
    </r>
    <r>
      <rPr>
        <sz val="10"/>
        <color rgb="FFFF0000"/>
        <rFont val="Arial"/>
        <family val="2"/>
        <charset val="186"/>
      </rPr>
      <t xml:space="preserve">Pastaba: Movos komplekte turi būti 3 fazėms reikalingos medžiagos. Mova tinkama montuoti ant šių skespjūvių kabelių, 120-240mm² </t>
    </r>
  </si>
  <si>
    <r>
      <t xml:space="preserve">Pereinamoji mova su varžtiniais sujungikliais skirta 1-gyslį kabelį su plastikine izoliacija ir vieliniu ekranu sujungti su 1-gysliu kabeliu plastikine izoliacija ir aliuminio folijos ekranu  (AHXAMK-W kabelis), 240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</si>
  <si>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r>
      <t xml:space="preserve">Pereinamoji mova su varžtiniais sujungikliais skirta 1-gyslį kabelį su plastikine izoliacija ir vieliniu ekranu sujungti su 1-gysliu kabeliu plastikine izoliacija ir aliuminio folijos ekranu  (AHXAMK-W kabelis), 120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</si>
  <si>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r>
      <t xml:space="preserve">Pereinamoji mova su varžtiniais sujungikliais skirta 3-gyslį kabelį viename apvalkale su plastikine izoliacija ir vieliniu ekranu sujungti su 1-gysliu kabeliu plastikine izoliacija ir aliuminio folijos ekranu (AHXAMK-W kabelis), 120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</si>
  <si>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t>0,4-10 kV viršįtampių ribotuvai</t>
  </si>
  <si>
    <t>10 kV I klasės lauko tipo viršįtampių ribotuvai</t>
  </si>
  <si>
    <t>4.2.</t>
  </si>
  <si>
    <t>2.2.</t>
  </si>
  <si>
    <t>0,4 kV II klasės lauko tipo viršįtampių ribotuvai</t>
  </si>
  <si>
    <t>TIEKĖJŲ SIŪLOMŲ MEDŽIAGŲ IR ĮRENGINIŲ SĄRAŠAS</t>
  </si>
  <si>
    <t>Galios transformatorių virš 100 kVA pristatymo terminas ne vėliau kaip per 30 kalendorinių dienų.</t>
  </si>
  <si>
    <t>4.3.</t>
  </si>
  <si>
    <t>5.11.</t>
  </si>
  <si>
    <t>5.12.</t>
  </si>
  <si>
    <r>
      <t xml:space="preserve">Pereinamoji mova su varžtiniais sujungikliais skirta 3-gyslį kabelį viename apvalkale su plastikine izoliacija ir vieliniu ekranu sujungti su 1-gysliu kabeliu plastikine izoliacija ir aliuminio folijos ekranu  (AHXAMK-W kabelis), 240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</si>
  <si>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r>
      <t xml:space="preserve">10 kV įtampos su vienu iki 160 kVA galios transformatoriumi galinė modulinė transformatorinė (MGT)
</t>
    </r>
    <r>
      <rPr>
        <sz val="10"/>
        <color rgb="FFFF0000"/>
        <rFont val="Arial"/>
        <family val="2"/>
        <charset val="186"/>
      </rPr>
      <t>MGT komplektacija - 10 kV narvelis su įžemikliu,  įtampos indikatoriumi, saugiklias ir transformatoriaus galios skyrikliu 1 vnt., įvadinis kirtiklio-saugiklio blokas 1 vnt. su saugikliais 3 vnt., linijinių 0,4 kV kirtiklių-saugiklių blokai 2 vnt. su blokais ir saugikliais 6 vnt., 0,4 kV virštampių ribotuvai 3 vnt., naujų laidų su laidais ir antgaliais, gnybtinais, jungtimis tiesimas/prijungimas/perjungimas/atjungimas prie/nuo aparatų gnybtų, 0,4 kV kontrolinės apskaitos spintos montavimas su įrengimo vieta 1 vnt., elektros skaitiklio (-ių) montavimas, laikinas plombavimas, automatinio jungiklio montavimas su automatu 1 vnt. (automatinis jungiklis ir prijungimo kabelis parenkami pagal leistiną galią), užrašų, schemų uždėjimas ir laidų markiravimas ir kt.).</t>
    </r>
  </si>
  <si>
    <r>
      <t xml:space="preserve">10 kV įtampos su vienu iki 160 kVA galios transformatoriumi mažo gabarito modulinė tranzitinė transformatorinė (10 kV SF6 dujų arba hermetizuoto oro izoliacija skirstyklos)
</t>
    </r>
    <r>
      <rPr>
        <sz val="10"/>
        <color rgb="FFFF0000"/>
        <rFont val="Arial"/>
        <family val="2"/>
        <charset val="186"/>
      </rPr>
      <t>MTT komplektacija - 10 kV linijiniai narveliai su įžemikliu, įtampos indikatoriumi, trumpo jungimo indikatoriumi, viršįtampių ribotuvais ir linijiniais galios skirikliais 2 vnt., kištukinės movos 6 vnt., 10 kV narvelis su įžemiklių,  įtampos indikatoriumi, saugiklias ir transformatoriaus galios skyrikliu 1 vnt., įvadinis kirtiklio-saugiklio blokas 1 vnt. su saugikliais 3 vnt., linijinių 0,4 kV kirtiklių-saugiklių blokai 2 vnt. su blokais ir saugikliais 6 vnt., naujų laidų su laidais ir antgaliais, gnybtinais, jungtimis tiesimas/prijungimas/perjungimas/atjungimas prie/nuo aparatų gnybtų, 0,4 kV kontrolinės apskaitos spintos montavimas su įrengimo vieta 1 vnt., elektros skaitiklio (-ių) montavimas, laikinas plombavimas, automatinio jungiklio montavimas su automatu 1 vnt. (automatinis jungiklis ir prijungimo kabelis parenkami pagal leistiną galią), užrašų, schemų uždėjimas ir laidų markiravimas ir kt.).</t>
    </r>
  </si>
  <si>
    <t>Vnt. kaina, Eur be PVM (Rangovo)</t>
  </si>
  <si>
    <t>Galios transformatorių iki 100 kVA imtinai pristatymo terminas ne vėliau kaip per 15 kalendorinių dienų.</t>
  </si>
  <si>
    <t xml:space="preserve">Tranzitinė transformatorinė iki 1x630kVA su oro izoliacijos 10 kV sirstykla. (vertinat MTT kainą prašome įsivertinti maksimalius galimus kiekius žiūrint į ESO techninius reikalavimus 15.1.9)                                                                                                                                                                       </t>
  </si>
  <si>
    <t>Tranzitinė transformatorinė iki 2x630kVA su oro izoliacijos 10 kV sirstykla. (vertinat MTT kainą prašome įsivertinti maksimalius galimus kiekius žiūrint į ESO techninius reikalavimus 15.1.10)</t>
  </si>
  <si>
    <t xml:space="preserve">Tranzitinė transformatorinė iki 2x1000-1600kVA. (vertinat MTT kainą prašome įsivertinti maksimalius galimus kiekius žiūrint į ESO techninius reikalavimus 15.2.9; 15.5.3)   </t>
  </si>
  <si>
    <t>10 kV SF6 dujų arba hermetizuoto oro izoliacijos skirstyklos</t>
  </si>
  <si>
    <t>4.4.</t>
  </si>
  <si>
    <t>Modulinių transformatorinių punkt.nr.4.1 ir 4.2 pristatymo terminas ne vėliau kaip per 25 darbo dienų.</t>
  </si>
  <si>
    <t xml:space="preserve">10 kV SF6 dujų arba hermetizuoto oro izoliacijos skirstyklos transformatorinėms su galios transformatoriais iki 630 kVA. (vertinat skirstyklos kainą prašome įsivertinti maksimalius galimus kiekius žiūrint į ESO techninius reikalavimus 15.5.2)   </t>
  </si>
  <si>
    <t xml:space="preserve">10 kV SF6 dujų arba hermetizuoto oro izoliacijos skirstyklos transformatorinėms su 800 kVA ir didesnės galios transformatoriais. (vertinat skistyklos kainą prašome įsivertinti maksimalius galimus kiekius žiūrint į ESO techninius reikalavimus 15.5.3)   </t>
  </si>
  <si>
    <t>10 kV II klasės lauko tipo viršįtampių ribotuvai</t>
  </si>
  <si>
    <t>10 kV lauko tipo kibirkštiniai iškrovikliai</t>
  </si>
  <si>
    <t>2.3.</t>
  </si>
  <si>
    <t>2.4.</t>
  </si>
  <si>
    <t>4.5.</t>
  </si>
  <si>
    <t>4.6.</t>
  </si>
  <si>
    <t xml:space="preserve">Tranzitinė transformatorinė iki 1x800-1000kVA. (vertinat MTT kainą prašome įsivertinti maksimalius galimus kiekius žiūrint į ESO techninius reikalavimus 15.2.5)   </t>
  </si>
  <si>
    <t>4.7.</t>
  </si>
  <si>
    <t>4.8.</t>
  </si>
  <si>
    <t xml:space="preserve">Mažo gabarito modulinės transformatorinė iki 1x630kVA  (vertinat MGMT kainą prašome įsivertinti maksimalius galimus kiekius žiūrint į ESO techninius reikalavimus 15.6.2)           </t>
  </si>
  <si>
    <t xml:space="preserve">Mažo gabarito modulinės transformatorinė iki 2x630kVA  (vertinat MGMT kainą prašome įsivertinti maksimalius galimus kiekius žiūrint į ESO techninius reikalavimus 15.6.3)           </t>
  </si>
  <si>
    <t>Priedas Nr.6</t>
  </si>
  <si>
    <t>6.</t>
  </si>
  <si>
    <t>6.1.</t>
  </si>
  <si>
    <t>6.2.</t>
  </si>
  <si>
    <t>6.3.</t>
  </si>
  <si>
    <t>6.4.</t>
  </si>
  <si>
    <t>6.5.</t>
  </si>
  <si>
    <t>6.6.</t>
  </si>
  <si>
    <t>6.7.</t>
  </si>
  <si>
    <t>6.8.</t>
  </si>
  <si>
    <t>ĮAS 3F 1 skaitikliui, tvirtinama ant atramos</t>
  </si>
  <si>
    <t>ĮAS 3F 1 skaitikliui, pastatoma ant pagrido</t>
  </si>
  <si>
    <t>ĮAS 3F 2 skaitikliui, tvirtinama ant atramos</t>
  </si>
  <si>
    <t>ĮAS 3F 2 skaitikliui, pastatoma ant pagrido</t>
  </si>
  <si>
    <t>ĮAS 3F 4 skaitikliui, tvirtinama ant atramos</t>
  </si>
  <si>
    <t>ĮAS 3F 4 skaitikliui, pastatoma ant pagrido</t>
  </si>
  <si>
    <t>ĮAS 3F 6 skaitikliui, pastatoma ant pagrido</t>
  </si>
  <si>
    <t>ĮAS 3F 10 skaitikliui, pastatoma ant pagrido</t>
  </si>
  <si>
    <t>0,4 kV įvadinės apskaitos spintos skirtos trifaziams tiesioginio jungimo apskaitos prietaisams įrengti (ĮAS 3F)</t>
  </si>
  <si>
    <t>0,4 kV kabelių spintos be vietos apskaitos prietaisams (KS)</t>
  </si>
  <si>
    <t>0,4 kV kabelių spintos su vieta apskaitos prietaisams (KS/KAS)</t>
  </si>
  <si>
    <t>7.1.</t>
  </si>
  <si>
    <t>KS su 2 vnt. kirtiklių-saugiklių blokais ir 2 rezervinėmis vietomis kirtiklių-saugiklių blokams</t>
  </si>
  <si>
    <t>7.2.</t>
  </si>
  <si>
    <t>KS su 3 vnt. kirtiklių-saugiklių blokais ir 3 rezervinėmis vietomis kirtiklių-saugiklių blokams</t>
  </si>
  <si>
    <t>7.</t>
  </si>
  <si>
    <t>8.</t>
  </si>
  <si>
    <t>8.1.</t>
  </si>
  <si>
    <t>KS - 1 vnt. kirtiklių-saugiklių bloku, 1 rezervinė vieta kirtiklių-saugiklių blokui, vieta kabelio prijungimui ir 2 vietos apskaitos prietaisams</t>
  </si>
  <si>
    <t>8.2.</t>
  </si>
  <si>
    <t>KS - 1 vnt. kirtiklių-saugiklių bloku, 1 rezervinė vieta kirtiklių-saugiklių blokui, vieta kabelio prijungimui ir 4 vietos apskaitos prietaisams</t>
  </si>
  <si>
    <t>8.3.</t>
  </si>
  <si>
    <t>KS - 1 vnt. kirtiklių-saugiklių bloku, 1 rezervinė vieta kirtiklių-saugiklių blokui, vieta kabelio prijungimui ir 6 vietos apskaitos prietaisams</t>
  </si>
  <si>
    <t>8.4.</t>
  </si>
  <si>
    <t>KS - 2 vnt. kirtiklių-saugiklių blokais, vieta kabelio prijungimui ir 2 vietos apskaitos prietaisams</t>
  </si>
  <si>
    <t>8.5.</t>
  </si>
  <si>
    <t>KS - 2 vnt. kirtiklių-saugiklių blokais, vieta kabelio prijungimui ir 4 vietos apskaitos prietaisams</t>
  </si>
  <si>
    <t>8.6.</t>
  </si>
  <si>
    <t>KS - 2 vnt. kirtiklių-saugiklių blokais, vieta kabelio prijungimui ir 6 vietos apskaitos prietaisams</t>
  </si>
  <si>
    <t>8.7.</t>
  </si>
  <si>
    <t>KS - 3 vnt. kirtiklių-saugiklių blokais, vieta kabelio prijungimui ir 4 vietos apskaitos prietaisams</t>
  </si>
  <si>
    <t>VISO (suma skaičiais)</t>
  </si>
  <si>
    <t>VISO (suma žodžiais)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</si>
</sst>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t&quot;_-;\-* #,##0.00\ &quot;Lt&quot;_-;_-* &quot;-&quot;??\ &quot;Lt&quot;_-;_-@_-"/>
    <numFmt numFmtId="43" formatCode="_-* #,##0.00\ _L_t_-;\-* #,##0.00\ _L_t_-;_-* &quot;-&quot;??\ _L_t_-;_-@_-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vertAlign val="subscript"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1" fillId="0" borderId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4">
    <xf numFmtId="0" fontId="0" fillId="0" borderId="0" xfId="0"/>
    <xf numFmtId="2" fontId="5" fillId="0" borderId="3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 wrapText="1"/>
    </xf>
    <xf numFmtId="1" fontId="5" fillId="2" borderId="1" xfId="5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vertical="center" wrapText="1"/>
    </xf>
    <xf numFmtId="2" fontId="5" fillId="0" borderId="3" xfId="0" applyNumberFormat="1" applyFont="1" applyBorder="1" applyAlignment="1" applyProtection="1">
      <alignment horizontal="center" vertical="center" wrapText="1"/>
    </xf>
    <xf numFmtId="2" fontId="5" fillId="0" borderId="1" xfId="5" applyNumberFormat="1" applyFont="1" applyBorder="1" applyAlignment="1" applyProtection="1">
      <alignment horizontal="center" vertical="center" wrapText="1"/>
    </xf>
    <xf numFmtId="16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2" fontId="5" fillId="0" borderId="1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2" fontId="5" fillId="0" borderId="9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 wrapText="1"/>
    </xf>
    <xf numFmtId="2" fontId="5" fillId="0" borderId="8" xfId="0" applyNumberFormat="1" applyFont="1" applyBorder="1" applyAlignment="1" applyProtection="1">
      <alignment horizontal="center" vertical="center" wrapText="1"/>
    </xf>
    <xf numFmtId="2" fontId="5" fillId="0" borderId="10" xfId="0" applyNumberFormat="1" applyFont="1" applyBorder="1" applyAlignment="1" applyProtection="1">
      <alignment horizontal="center" vertical="center" wrapText="1"/>
    </xf>
    <xf numFmtId="2" fontId="5" fillId="0" borderId="1" xfId="5" applyNumberFormat="1" applyFont="1" applyFill="1" applyBorder="1" applyAlignment="1" applyProtection="1">
      <alignment horizontal="center" vertical="center" wrapText="1"/>
    </xf>
    <xf numFmtId="2" fontId="5" fillId="3" borderId="1" xfId="5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9" fontId="8" fillId="0" borderId="0" xfId="6" applyFont="1" applyAlignment="1" applyProtection="1">
      <alignment horizontal="center" wrapText="1"/>
    </xf>
    <xf numFmtId="2" fontId="8" fillId="0" borderId="0" xfId="0" applyNumberFormat="1" applyFont="1" applyAlignment="1" applyProtection="1">
      <alignment horizontal="center" wrapText="1"/>
    </xf>
    <xf numFmtId="9" fontId="8" fillId="0" borderId="0" xfId="0" applyNumberFormat="1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6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5" applyNumberFormat="1" applyFont="1" applyBorder="1" applyAlignment="1" applyProtection="1">
      <alignment horizontal="center" vertical="center" wrapText="1"/>
      <protection locked="0"/>
    </xf>
    <xf numFmtId="9" fontId="8" fillId="0" borderId="1" xfId="6" applyFont="1" applyBorder="1" applyAlignment="1" applyProtection="1">
      <alignment horizontal="center" wrapText="1"/>
      <protection locked="0"/>
    </xf>
    <xf numFmtId="9" fontId="8" fillId="0" borderId="3" xfId="6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left" vertical="top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10" fillId="0" borderId="7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</cellXfs>
  <cellStyles count="7">
    <cellStyle name="Currency 2" xfId="4" xr:uid="{00000000-0005-0000-0000-000000000000}"/>
    <cellStyle name="Įprastas" xfId="0" builtinId="0"/>
    <cellStyle name="Kablelis" xfId="5" builtinId="3"/>
    <cellStyle name="Normal 2" xfId="1" xr:uid="{00000000-0005-0000-0000-000003000000}"/>
    <cellStyle name="Normal 3" xfId="2" xr:uid="{00000000-0005-0000-0000-000004000000}"/>
    <cellStyle name="Normal 3 2" xfId="3" xr:uid="{00000000-0005-0000-0000-000005000000}"/>
    <cellStyle name="Procentai" xfId="6" builtin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V92"/>
  <sheetViews>
    <sheetView tabSelected="1" topLeftCell="A46" zoomScale="85" zoomScaleNormal="85" workbookViewId="0">
      <selection activeCell="M50" sqref="M50"/>
    </sheetView>
  </sheetViews>
  <sheetFormatPr defaultColWidth="9.109375" defaultRowHeight="13.8" x14ac:dyDescent="0.3"/>
  <cols>
    <col min="1" max="1" width="6.6640625" style="6" customWidth="1"/>
    <col min="2" max="2" width="37" style="6" customWidth="1"/>
    <col min="3" max="3" width="9.109375" style="6"/>
    <col min="4" max="4" width="9.109375" style="6" customWidth="1"/>
    <col min="5" max="5" width="9.109375" style="6"/>
    <col min="6" max="7" width="9.109375" style="6" customWidth="1"/>
    <col min="8" max="8" width="10.44140625" style="6" customWidth="1"/>
    <col min="9" max="9" width="10.5546875" style="6" customWidth="1"/>
    <col min="10" max="10" width="9.109375" style="6"/>
    <col min="11" max="11" width="9.109375" style="6" customWidth="1"/>
    <col min="12" max="12" width="11.6640625" style="6" customWidth="1"/>
    <col min="13" max="13" width="12.33203125" style="6" customWidth="1"/>
    <col min="14" max="14" width="9.109375" style="6"/>
    <col min="15" max="15" width="11.44140625" style="6" customWidth="1"/>
    <col min="16" max="16" width="12.6640625" style="8" customWidth="1"/>
    <col min="17" max="17" width="9.109375" style="6"/>
    <col min="18" max="18" width="11.44140625" style="6" bestFit="1" customWidth="1"/>
    <col min="19" max="20" width="9.109375" style="6"/>
    <col min="21" max="22" width="11.44140625" style="6" bestFit="1" customWidth="1"/>
    <col min="23" max="16384" width="9.109375" style="6"/>
  </cols>
  <sheetData>
    <row r="1" spans="1:16" x14ac:dyDescent="0.3">
      <c r="O1" s="7"/>
    </row>
    <row r="2" spans="1:16" x14ac:dyDescent="0.3">
      <c r="P2" s="9" t="s">
        <v>122</v>
      </c>
    </row>
    <row r="4" spans="1:16" ht="15" customHeight="1" x14ac:dyDescent="0.3">
      <c r="A4" s="64" t="s">
        <v>93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ht="39" customHeight="1" x14ac:dyDescent="0.3">
      <c r="A5" s="10" t="s">
        <v>4</v>
      </c>
      <c r="B5" s="65" t="s">
        <v>5</v>
      </c>
      <c r="C5" s="66"/>
      <c r="D5" s="66"/>
      <c r="E5" s="66"/>
      <c r="F5" s="66"/>
      <c r="G5" s="66"/>
      <c r="H5" s="66"/>
      <c r="I5" s="66"/>
      <c r="J5" s="66"/>
      <c r="K5" s="67"/>
      <c r="L5" s="11" t="s">
        <v>0</v>
      </c>
      <c r="M5" s="29" t="s">
        <v>101</v>
      </c>
      <c r="N5" s="29" t="s">
        <v>6</v>
      </c>
      <c r="O5" s="29" t="s">
        <v>7</v>
      </c>
      <c r="P5" s="10" t="s">
        <v>8</v>
      </c>
    </row>
    <row r="6" spans="1:16" ht="12.75" customHeight="1" x14ac:dyDescent="0.3">
      <c r="A6" s="10" t="s">
        <v>3</v>
      </c>
      <c r="B6" s="58" t="s">
        <v>9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  <c r="P6" s="12"/>
    </row>
    <row r="7" spans="1:16" ht="12.75" customHeight="1" x14ac:dyDescent="0.3">
      <c r="A7" s="13" t="s">
        <v>10</v>
      </c>
      <c r="B7" s="61" t="s">
        <v>9</v>
      </c>
      <c r="C7" s="62"/>
      <c r="D7" s="62"/>
      <c r="E7" s="62"/>
      <c r="F7" s="62"/>
      <c r="G7" s="62"/>
      <c r="H7" s="62"/>
      <c r="I7" s="62"/>
      <c r="J7" s="62"/>
      <c r="K7" s="63"/>
      <c r="L7" s="14" t="s">
        <v>1</v>
      </c>
      <c r="M7" s="1">
        <v>350</v>
      </c>
      <c r="N7" s="15">
        <f>M7*0.21</f>
        <v>73.5</v>
      </c>
      <c r="O7" s="15">
        <f>M7*1.21</f>
        <v>423.5</v>
      </c>
      <c r="P7" s="16">
        <v>500</v>
      </c>
    </row>
    <row r="8" spans="1:16" x14ac:dyDescent="0.3">
      <c r="A8" s="10" t="s">
        <v>11</v>
      </c>
      <c r="B8" s="58" t="s">
        <v>88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12"/>
    </row>
    <row r="9" spans="1:16" ht="27.75" customHeight="1" x14ac:dyDescent="0.3">
      <c r="A9" s="13" t="s">
        <v>12</v>
      </c>
      <c r="B9" s="61" t="s">
        <v>92</v>
      </c>
      <c r="C9" s="62"/>
      <c r="D9" s="62"/>
      <c r="E9" s="62"/>
      <c r="F9" s="62"/>
      <c r="G9" s="62"/>
      <c r="H9" s="62"/>
      <c r="I9" s="62"/>
      <c r="J9" s="62"/>
      <c r="K9" s="63"/>
      <c r="L9" s="14" t="s">
        <v>13</v>
      </c>
      <c r="M9" s="1">
        <v>65</v>
      </c>
      <c r="N9" s="15">
        <f>M9*0.21</f>
        <v>13.65</v>
      </c>
      <c r="O9" s="15">
        <f>M9*1.21</f>
        <v>78.649999999999991</v>
      </c>
      <c r="P9" s="16">
        <v>120</v>
      </c>
    </row>
    <row r="10" spans="1:16" ht="27.75" customHeight="1" x14ac:dyDescent="0.3">
      <c r="A10" s="13" t="s">
        <v>91</v>
      </c>
      <c r="B10" s="61" t="s">
        <v>89</v>
      </c>
      <c r="C10" s="62"/>
      <c r="D10" s="62"/>
      <c r="E10" s="62"/>
      <c r="F10" s="62"/>
      <c r="G10" s="62"/>
      <c r="H10" s="62"/>
      <c r="I10" s="62"/>
      <c r="J10" s="62"/>
      <c r="K10" s="63"/>
      <c r="L10" s="14" t="s">
        <v>13</v>
      </c>
      <c r="M10" s="1">
        <v>150</v>
      </c>
      <c r="N10" s="15">
        <f>M10*0.21</f>
        <v>31.5</v>
      </c>
      <c r="O10" s="15">
        <f>M10*1.21</f>
        <v>181.5</v>
      </c>
      <c r="P10" s="16">
        <v>200</v>
      </c>
    </row>
    <row r="11" spans="1:16" ht="27.75" customHeight="1" x14ac:dyDescent="0.3">
      <c r="A11" s="17" t="s">
        <v>113</v>
      </c>
      <c r="B11" s="61" t="s">
        <v>111</v>
      </c>
      <c r="C11" s="62"/>
      <c r="D11" s="62"/>
      <c r="E11" s="62"/>
      <c r="F11" s="62"/>
      <c r="G11" s="62"/>
      <c r="H11" s="62"/>
      <c r="I11" s="62"/>
      <c r="J11" s="62"/>
      <c r="K11" s="63"/>
      <c r="L11" s="14" t="s">
        <v>13</v>
      </c>
      <c r="M11" s="1">
        <v>340</v>
      </c>
      <c r="N11" s="15">
        <f t="shared" ref="N11:N12" si="0">M11*0.21</f>
        <v>71.399999999999991</v>
      </c>
      <c r="O11" s="15">
        <f t="shared" ref="O11:O12" si="1">M11*1.21</f>
        <v>411.4</v>
      </c>
      <c r="P11" s="16">
        <v>400</v>
      </c>
    </row>
    <row r="12" spans="1:16" ht="27.75" customHeight="1" x14ac:dyDescent="0.3">
      <c r="A12" s="13" t="s">
        <v>114</v>
      </c>
      <c r="B12" s="61" t="s">
        <v>112</v>
      </c>
      <c r="C12" s="62"/>
      <c r="D12" s="62"/>
      <c r="E12" s="62"/>
      <c r="F12" s="62"/>
      <c r="G12" s="62"/>
      <c r="H12" s="62"/>
      <c r="I12" s="62"/>
      <c r="J12" s="62"/>
      <c r="K12" s="63"/>
      <c r="L12" s="14" t="s">
        <v>13</v>
      </c>
      <c r="M12" s="1">
        <v>130</v>
      </c>
      <c r="N12" s="15">
        <f t="shared" si="0"/>
        <v>27.3</v>
      </c>
      <c r="O12" s="15">
        <f t="shared" si="1"/>
        <v>157.29999999999998</v>
      </c>
      <c r="P12" s="16">
        <v>150</v>
      </c>
    </row>
    <row r="13" spans="1:16" ht="12.75" customHeight="1" x14ac:dyDescent="0.3">
      <c r="A13" s="10" t="s">
        <v>14</v>
      </c>
      <c r="B13" s="58" t="s">
        <v>55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0"/>
      <c r="P13" s="12"/>
    </row>
    <row r="14" spans="1:16" ht="38.25" customHeight="1" x14ac:dyDescent="0.3">
      <c r="A14" s="13" t="s">
        <v>15</v>
      </c>
      <c r="B14" s="57" t="s">
        <v>65</v>
      </c>
      <c r="C14" s="57"/>
      <c r="D14" s="57"/>
      <c r="E14" s="57"/>
      <c r="F14" s="57"/>
      <c r="G14" s="57"/>
      <c r="H14" s="57"/>
      <c r="I14" s="57"/>
      <c r="J14" s="57"/>
      <c r="K14" s="57"/>
      <c r="L14" s="18" t="s">
        <v>2</v>
      </c>
      <c r="M14" s="2">
        <v>90</v>
      </c>
      <c r="N14" s="19">
        <f t="shared" ref="N14:N24" si="2">M14*0.21</f>
        <v>18.899999999999999</v>
      </c>
      <c r="O14" s="19">
        <f t="shared" ref="O14:O24" si="3">M14*1.21</f>
        <v>108.89999999999999</v>
      </c>
      <c r="P14" s="16">
        <v>130</v>
      </c>
    </row>
    <row r="15" spans="1:16" ht="39.75" customHeight="1" x14ac:dyDescent="0.3">
      <c r="A15" s="13" t="s">
        <v>16</v>
      </c>
      <c r="B15" s="57" t="s">
        <v>66</v>
      </c>
      <c r="C15" s="57"/>
      <c r="D15" s="57"/>
      <c r="E15" s="57"/>
      <c r="F15" s="57"/>
      <c r="G15" s="57"/>
      <c r="H15" s="57"/>
      <c r="I15" s="57"/>
      <c r="J15" s="57"/>
      <c r="K15" s="57"/>
      <c r="L15" s="18" t="s">
        <v>2</v>
      </c>
      <c r="M15" s="2">
        <v>100</v>
      </c>
      <c r="N15" s="19">
        <f t="shared" si="2"/>
        <v>21</v>
      </c>
      <c r="O15" s="19">
        <f t="shared" si="3"/>
        <v>121</v>
      </c>
      <c r="P15" s="16">
        <v>150</v>
      </c>
    </row>
    <row r="16" spans="1:16" ht="39" customHeight="1" x14ac:dyDescent="0.3">
      <c r="A16" s="13" t="s">
        <v>23</v>
      </c>
      <c r="B16" s="57" t="s">
        <v>67</v>
      </c>
      <c r="C16" s="57"/>
      <c r="D16" s="57"/>
      <c r="E16" s="57"/>
      <c r="F16" s="57"/>
      <c r="G16" s="57"/>
      <c r="H16" s="57"/>
      <c r="I16" s="57"/>
      <c r="J16" s="57"/>
      <c r="K16" s="57"/>
      <c r="L16" s="18" t="s">
        <v>2</v>
      </c>
      <c r="M16" s="2">
        <v>90</v>
      </c>
      <c r="N16" s="19">
        <f t="shared" si="2"/>
        <v>18.899999999999999</v>
      </c>
      <c r="O16" s="19">
        <f t="shared" si="3"/>
        <v>108.89999999999999</v>
      </c>
      <c r="P16" s="16">
        <v>110</v>
      </c>
    </row>
    <row r="17" spans="1:16" ht="37.5" customHeight="1" x14ac:dyDescent="0.3">
      <c r="A17" s="13" t="s">
        <v>57</v>
      </c>
      <c r="B17" s="57" t="s">
        <v>68</v>
      </c>
      <c r="C17" s="57"/>
      <c r="D17" s="57"/>
      <c r="E17" s="57"/>
      <c r="F17" s="57"/>
      <c r="G17" s="57"/>
      <c r="H17" s="57"/>
      <c r="I17" s="57"/>
      <c r="J17" s="57"/>
      <c r="K17" s="57"/>
      <c r="L17" s="18" t="s">
        <v>2</v>
      </c>
      <c r="M17" s="2">
        <v>100</v>
      </c>
      <c r="N17" s="19">
        <f t="shared" si="2"/>
        <v>21</v>
      </c>
      <c r="O17" s="19">
        <f t="shared" si="3"/>
        <v>121</v>
      </c>
      <c r="P17" s="16">
        <v>125</v>
      </c>
    </row>
    <row r="18" spans="1:16" ht="38.25" customHeight="1" x14ac:dyDescent="0.3">
      <c r="A18" s="13" t="s">
        <v>58</v>
      </c>
      <c r="B18" s="57" t="s">
        <v>69</v>
      </c>
      <c r="C18" s="57"/>
      <c r="D18" s="57"/>
      <c r="E18" s="57"/>
      <c r="F18" s="57"/>
      <c r="G18" s="57"/>
      <c r="H18" s="57"/>
      <c r="I18" s="57"/>
      <c r="J18" s="57"/>
      <c r="K18" s="57"/>
      <c r="L18" s="18" t="s">
        <v>2</v>
      </c>
      <c r="M18" s="2">
        <v>180</v>
      </c>
      <c r="N18" s="19">
        <f t="shared" si="2"/>
        <v>37.799999999999997</v>
      </c>
      <c r="O18" s="19">
        <f t="shared" si="3"/>
        <v>217.79999999999998</v>
      </c>
      <c r="P18" s="16">
        <v>220</v>
      </c>
    </row>
    <row r="19" spans="1:16" ht="62.25" customHeight="1" x14ac:dyDescent="0.3">
      <c r="A19" s="13" t="s">
        <v>59</v>
      </c>
      <c r="B19" s="57" t="s">
        <v>70</v>
      </c>
      <c r="C19" s="57"/>
      <c r="D19" s="57"/>
      <c r="E19" s="57"/>
      <c r="F19" s="57"/>
      <c r="G19" s="57"/>
      <c r="H19" s="57"/>
      <c r="I19" s="57"/>
      <c r="J19" s="57"/>
      <c r="K19" s="57"/>
      <c r="L19" s="18" t="s">
        <v>2</v>
      </c>
      <c r="M19" s="2">
        <v>120</v>
      </c>
      <c r="N19" s="19">
        <f t="shared" si="2"/>
        <v>25.2</v>
      </c>
      <c r="O19" s="19">
        <f t="shared" si="3"/>
        <v>145.19999999999999</v>
      </c>
      <c r="P19" s="16">
        <v>170</v>
      </c>
    </row>
    <row r="20" spans="1:16" ht="61.5" customHeight="1" x14ac:dyDescent="0.3">
      <c r="A20" s="13" t="s">
        <v>60</v>
      </c>
      <c r="B20" s="57" t="s">
        <v>71</v>
      </c>
      <c r="C20" s="57"/>
      <c r="D20" s="57"/>
      <c r="E20" s="57"/>
      <c r="F20" s="57"/>
      <c r="G20" s="57"/>
      <c r="H20" s="57"/>
      <c r="I20" s="57"/>
      <c r="J20" s="57"/>
      <c r="K20" s="57"/>
      <c r="L20" s="18" t="s">
        <v>2</v>
      </c>
      <c r="M20" s="2">
        <v>120</v>
      </c>
      <c r="N20" s="19">
        <f t="shared" si="2"/>
        <v>25.2</v>
      </c>
      <c r="O20" s="19">
        <f t="shared" si="3"/>
        <v>145.19999999999999</v>
      </c>
      <c r="P20" s="16">
        <v>185</v>
      </c>
    </row>
    <row r="21" spans="1:16" ht="63.75" customHeight="1" x14ac:dyDescent="0.3">
      <c r="A21" s="13" t="s">
        <v>61</v>
      </c>
      <c r="B21" s="57" t="s">
        <v>72</v>
      </c>
      <c r="C21" s="57"/>
      <c r="D21" s="57"/>
      <c r="E21" s="57"/>
      <c r="F21" s="57"/>
      <c r="G21" s="57"/>
      <c r="H21" s="57"/>
      <c r="I21" s="57"/>
      <c r="J21" s="57"/>
      <c r="K21" s="57"/>
      <c r="L21" s="18" t="s">
        <v>2</v>
      </c>
      <c r="M21" s="2">
        <v>125</v>
      </c>
      <c r="N21" s="19">
        <f t="shared" si="2"/>
        <v>26.25</v>
      </c>
      <c r="O21" s="19">
        <f t="shared" si="3"/>
        <v>151.25</v>
      </c>
      <c r="P21" s="16">
        <v>200</v>
      </c>
    </row>
    <row r="22" spans="1:16" ht="64.5" customHeight="1" x14ac:dyDescent="0.3">
      <c r="A22" s="13" t="s">
        <v>62</v>
      </c>
      <c r="B22" s="57" t="s">
        <v>73</v>
      </c>
      <c r="C22" s="57"/>
      <c r="D22" s="57"/>
      <c r="E22" s="57"/>
      <c r="F22" s="57"/>
      <c r="G22" s="57"/>
      <c r="H22" s="57"/>
      <c r="I22" s="57"/>
      <c r="J22" s="57"/>
      <c r="K22" s="57"/>
      <c r="L22" s="18" t="s">
        <v>2</v>
      </c>
      <c r="M22" s="2">
        <v>140</v>
      </c>
      <c r="N22" s="19">
        <f t="shared" si="2"/>
        <v>29.4</v>
      </c>
      <c r="O22" s="19">
        <f t="shared" si="3"/>
        <v>169.4</v>
      </c>
      <c r="P22" s="16">
        <v>220</v>
      </c>
    </row>
    <row r="23" spans="1:16" ht="62.25" customHeight="1" x14ac:dyDescent="0.3">
      <c r="A23" s="13" t="s">
        <v>63</v>
      </c>
      <c r="B23" s="57" t="s">
        <v>74</v>
      </c>
      <c r="C23" s="57"/>
      <c r="D23" s="57"/>
      <c r="E23" s="57"/>
      <c r="F23" s="57"/>
      <c r="G23" s="57"/>
      <c r="H23" s="57"/>
      <c r="I23" s="57"/>
      <c r="J23" s="57"/>
      <c r="K23" s="57"/>
      <c r="L23" s="18" t="s">
        <v>2</v>
      </c>
      <c r="M23" s="2">
        <v>160</v>
      </c>
      <c r="N23" s="19">
        <f t="shared" si="2"/>
        <v>33.6</v>
      </c>
      <c r="O23" s="19">
        <f t="shared" si="3"/>
        <v>193.6</v>
      </c>
      <c r="P23" s="16">
        <v>240</v>
      </c>
    </row>
    <row r="24" spans="1:16" ht="65.25" customHeight="1" x14ac:dyDescent="0.3">
      <c r="A24" s="13" t="s">
        <v>64</v>
      </c>
      <c r="B24" s="57" t="s">
        <v>75</v>
      </c>
      <c r="C24" s="57"/>
      <c r="D24" s="57"/>
      <c r="E24" s="57"/>
      <c r="F24" s="57"/>
      <c r="G24" s="57"/>
      <c r="H24" s="57"/>
      <c r="I24" s="57"/>
      <c r="J24" s="57"/>
      <c r="K24" s="57"/>
      <c r="L24" s="18" t="s">
        <v>2</v>
      </c>
      <c r="M24" s="2">
        <v>180</v>
      </c>
      <c r="N24" s="19">
        <f t="shared" si="2"/>
        <v>37.799999999999997</v>
      </c>
      <c r="O24" s="19">
        <f t="shared" si="3"/>
        <v>217.79999999999998</v>
      </c>
      <c r="P24" s="16">
        <v>255</v>
      </c>
    </row>
    <row r="25" spans="1:16" ht="12.75" customHeight="1" x14ac:dyDescent="0.3">
      <c r="A25" s="10" t="s">
        <v>16</v>
      </c>
      <c r="B25" s="58" t="s">
        <v>56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  <c r="P25" s="12"/>
    </row>
    <row r="26" spans="1:16" ht="38.25" customHeight="1" x14ac:dyDescent="0.3">
      <c r="A26" s="13" t="s">
        <v>17</v>
      </c>
      <c r="B26" s="54" t="s">
        <v>76</v>
      </c>
      <c r="C26" s="55"/>
      <c r="D26" s="55"/>
      <c r="E26" s="55"/>
      <c r="F26" s="55"/>
      <c r="G26" s="55"/>
      <c r="H26" s="55"/>
      <c r="I26" s="55"/>
      <c r="J26" s="55"/>
      <c r="K26" s="56"/>
      <c r="L26" s="14" t="s">
        <v>2</v>
      </c>
      <c r="M26" s="1">
        <v>300</v>
      </c>
      <c r="N26" s="15">
        <f t="shared" ref="N26:N31" si="4">M26*0.21</f>
        <v>63</v>
      </c>
      <c r="O26" s="19">
        <f t="shared" ref="O26:O31" si="5">M26*1.21</f>
        <v>363</v>
      </c>
      <c r="P26" s="16">
        <v>380</v>
      </c>
    </row>
    <row r="27" spans="1:16" ht="37.5" customHeight="1" x14ac:dyDescent="0.3">
      <c r="A27" s="13" t="s">
        <v>18</v>
      </c>
      <c r="B27" s="54" t="s">
        <v>77</v>
      </c>
      <c r="C27" s="55"/>
      <c r="D27" s="55"/>
      <c r="E27" s="55"/>
      <c r="F27" s="55"/>
      <c r="G27" s="55"/>
      <c r="H27" s="55"/>
      <c r="I27" s="55"/>
      <c r="J27" s="55"/>
      <c r="K27" s="56"/>
      <c r="L27" s="14" t="s">
        <v>2</v>
      </c>
      <c r="M27" s="1">
        <v>350</v>
      </c>
      <c r="N27" s="15">
        <f t="shared" si="4"/>
        <v>73.5</v>
      </c>
      <c r="O27" s="19">
        <f t="shared" si="5"/>
        <v>423.5</v>
      </c>
      <c r="P27" s="16">
        <v>400</v>
      </c>
    </row>
    <row r="28" spans="1:16" ht="37.5" customHeight="1" x14ac:dyDescent="0.3">
      <c r="A28" s="13" t="s">
        <v>19</v>
      </c>
      <c r="B28" s="54" t="s">
        <v>78</v>
      </c>
      <c r="C28" s="55"/>
      <c r="D28" s="55"/>
      <c r="E28" s="55"/>
      <c r="F28" s="55"/>
      <c r="G28" s="55"/>
      <c r="H28" s="55"/>
      <c r="I28" s="55"/>
      <c r="J28" s="55"/>
      <c r="K28" s="56"/>
      <c r="L28" s="14" t="s">
        <v>2</v>
      </c>
      <c r="M28" s="1">
        <v>500</v>
      </c>
      <c r="N28" s="15">
        <f t="shared" si="4"/>
        <v>105</v>
      </c>
      <c r="O28" s="19">
        <f t="shared" si="5"/>
        <v>605</v>
      </c>
      <c r="P28" s="16">
        <v>750</v>
      </c>
    </row>
    <row r="29" spans="1:16" ht="26.25" customHeight="1" x14ac:dyDescent="0.3">
      <c r="A29" s="13" t="s">
        <v>20</v>
      </c>
      <c r="B29" s="54" t="s">
        <v>79</v>
      </c>
      <c r="C29" s="55"/>
      <c r="D29" s="55"/>
      <c r="E29" s="55"/>
      <c r="F29" s="55"/>
      <c r="G29" s="55"/>
      <c r="H29" s="55"/>
      <c r="I29" s="55"/>
      <c r="J29" s="55"/>
      <c r="K29" s="56"/>
      <c r="L29" s="14" t="s">
        <v>2</v>
      </c>
      <c r="M29" s="1">
        <v>250</v>
      </c>
      <c r="N29" s="15">
        <f t="shared" si="4"/>
        <v>52.5</v>
      </c>
      <c r="O29" s="19">
        <f t="shared" si="5"/>
        <v>302.5</v>
      </c>
      <c r="P29" s="16">
        <v>290</v>
      </c>
    </row>
    <row r="30" spans="1:16" ht="26.25" customHeight="1" x14ac:dyDescent="0.3">
      <c r="A30" s="13" t="s">
        <v>21</v>
      </c>
      <c r="B30" s="54" t="s">
        <v>80</v>
      </c>
      <c r="C30" s="55"/>
      <c r="D30" s="55"/>
      <c r="E30" s="55"/>
      <c r="F30" s="55"/>
      <c r="G30" s="55"/>
      <c r="H30" s="55"/>
      <c r="I30" s="55"/>
      <c r="J30" s="55"/>
      <c r="K30" s="56"/>
      <c r="L30" s="14" t="s">
        <v>2</v>
      </c>
      <c r="M30" s="1">
        <v>280</v>
      </c>
      <c r="N30" s="15">
        <f t="shared" si="4"/>
        <v>58.8</v>
      </c>
      <c r="O30" s="19">
        <f t="shared" si="5"/>
        <v>338.8</v>
      </c>
      <c r="P30" s="16">
        <v>310</v>
      </c>
    </row>
    <row r="31" spans="1:16" ht="27" customHeight="1" x14ac:dyDescent="0.3">
      <c r="A31" s="13" t="s">
        <v>22</v>
      </c>
      <c r="B31" s="54" t="s">
        <v>81</v>
      </c>
      <c r="C31" s="55"/>
      <c r="D31" s="55"/>
      <c r="E31" s="55"/>
      <c r="F31" s="55"/>
      <c r="G31" s="55"/>
      <c r="H31" s="55"/>
      <c r="I31" s="55"/>
      <c r="J31" s="55"/>
      <c r="K31" s="56"/>
      <c r="L31" s="20" t="s">
        <v>2</v>
      </c>
      <c r="M31" s="3">
        <v>285</v>
      </c>
      <c r="N31" s="21">
        <f t="shared" si="4"/>
        <v>59.849999999999994</v>
      </c>
      <c r="O31" s="22">
        <f t="shared" si="5"/>
        <v>344.84999999999997</v>
      </c>
      <c r="P31" s="16">
        <v>330</v>
      </c>
    </row>
    <row r="32" spans="1:16" ht="12.75" customHeight="1" x14ac:dyDescent="0.3">
      <c r="A32" s="10" t="s">
        <v>23</v>
      </c>
      <c r="B32" s="68" t="s">
        <v>82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12"/>
    </row>
    <row r="33" spans="1:16" ht="39" customHeight="1" x14ac:dyDescent="0.3">
      <c r="A33" s="13" t="s">
        <v>24</v>
      </c>
      <c r="B33" s="69" t="s">
        <v>83</v>
      </c>
      <c r="C33" s="69"/>
      <c r="D33" s="69"/>
      <c r="E33" s="69"/>
      <c r="F33" s="69"/>
      <c r="G33" s="69"/>
      <c r="H33" s="69"/>
      <c r="I33" s="69"/>
      <c r="J33" s="69"/>
      <c r="K33" s="69"/>
      <c r="L33" s="23" t="s">
        <v>2</v>
      </c>
      <c r="M33" s="4">
        <v>350</v>
      </c>
      <c r="N33" s="24">
        <f t="shared" ref="N33:N38" si="6">M33*0.21</f>
        <v>73.5</v>
      </c>
      <c r="O33" s="25">
        <f t="shared" ref="O33:O38" si="7">M33*1.21</f>
        <v>423.5</v>
      </c>
      <c r="P33" s="16">
        <v>430</v>
      </c>
    </row>
    <row r="34" spans="1:16" ht="39.75" customHeight="1" x14ac:dyDescent="0.3">
      <c r="A34" s="13" t="s">
        <v>25</v>
      </c>
      <c r="B34" s="69" t="s">
        <v>84</v>
      </c>
      <c r="C34" s="69"/>
      <c r="D34" s="69"/>
      <c r="E34" s="69"/>
      <c r="F34" s="69"/>
      <c r="G34" s="69"/>
      <c r="H34" s="69"/>
      <c r="I34" s="69"/>
      <c r="J34" s="69"/>
      <c r="K34" s="69"/>
      <c r="L34" s="14" t="s">
        <v>2</v>
      </c>
      <c r="M34" s="1">
        <v>400</v>
      </c>
      <c r="N34" s="15">
        <f t="shared" si="6"/>
        <v>84</v>
      </c>
      <c r="O34" s="19">
        <f t="shared" si="7"/>
        <v>484</v>
      </c>
      <c r="P34" s="16">
        <v>450</v>
      </c>
    </row>
    <row r="35" spans="1:16" ht="51.75" customHeight="1" x14ac:dyDescent="0.3">
      <c r="A35" s="13" t="s">
        <v>26</v>
      </c>
      <c r="B35" s="69" t="s">
        <v>87</v>
      </c>
      <c r="C35" s="69"/>
      <c r="D35" s="69"/>
      <c r="E35" s="69"/>
      <c r="F35" s="69"/>
      <c r="G35" s="69"/>
      <c r="H35" s="69"/>
      <c r="I35" s="69"/>
      <c r="J35" s="69"/>
      <c r="K35" s="69"/>
      <c r="L35" s="14" t="s">
        <v>2</v>
      </c>
      <c r="M35" s="1">
        <v>360</v>
      </c>
      <c r="N35" s="15">
        <f t="shared" si="6"/>
        <v>75.599999999999994</v>
      </c>
      <c r="O35" s="19">
        <f t="shared" si="7"/>
        <v>435.59999999999997</v>
      </c>
      <c r="P35" s="16">
        <v>440</v>
      </c>
    </row>
    <row r="36" spans="1:16" ht="51" customHeight="1" x14ac:dyDescent="0.3">
      <c r="A36" s="13" t="s">
        <v>27</v>
      </c>
      <c r="B36" s="69" t="s">
        <v>98</v>
      </c>
      <c r="C36" s="69"/>
      <c r="D36" s="69"/>
      <c r="E36" s="69"/>
      <c r="F36" s="69"/>
      <c r="G36" s="69"/>
      <c r="H36" s="69"/>
      <c r="I36" s="69"/>
      <c r="J36" s="69"/>
      <c r="K36" s="69"/>
      <c r="L36" s="14" t="s">
        <v>2</v>
      </c>
      <c r="M36" s="1">
        <v>410</v>
      </c>
      <c r="N36" s="15">
        <f t="shared" si="6"/>
        <v>86.1</v>
      </c>
      <c r="O36" s="19">
        <f t="shared" si="7"/>
        <v>496.09999999999997</v>
      </c>
      <c r="P36" s="16">
        <v>460</v>
      </c>
    </row>
    <row r="37" spans="1:16" ht="50.25" customHeight="1" x14ac:dyDescent="0.3">
      <c r="A37" s="13" t="s">
        <v>28</v>
      </c>
      <c r="B37" s="69" t="s">
        <v>86</v>
      </c>
      <c r="C37" s="69"/>
      <c r="D37" s="69"/>
      <c r="E37" s="69"/>
      <c r="F37" s="69"/>
      <c r="G37" s="69"/>
      <c r="H37" s="69"/>
      <c r="I37" s="69"/>
      <c r="J37" s="69"/>
      <c r="K37" s="69"/>
      <c r="L37" s="14" t="s">
        <v>2</v>
      </c>
      <c r="M37" s="1">
        <v>400</v>
      </c>
      <c r="N37" s="15">
        <f t="shared" si="6"/>
        <v>84</v>
      </c>
      <c r="O37" s="19">
        <f t="shared" si="7"/>
        <v>484</v>
      </c>
      <c r="P37" s="16">
        <v>450</v>
      </c>
    </row>
    <row r="38" spans="1:16" ht="51.75" customHeight="1" x14ac:dyDescent="0.3">
      <c r="A38" s="13" t="s">
        <v>29</v>
      </c>
      <c r="B38" s="69" t="s">
        <v>85</v>
      </c>
      <c r="C38" s="69"/>
      <c r="D38" s="69"/>
      <c r="E38" s="69"/>
      <c r="F38" s="69"/>
      <c r="G38" s="69"/>
      <c r="H38" s="69"/>
      <c r="I38" s="69"/>
      <c r="J38" s="69"/>
      <c r="K38" s="69"/>
      <c r="L38" s="14" t="s">
        <v>2</v>
      </c>
      <c r="M38" s="1">
        <v>430</v>
      </c>
      <c r="N38" s="15">
        <f t="shared" si="6"/>
        <v>90.3</v>
      </c>
      <c r="O38" s="19">
        <f t="shared" si="7"/>
        <v>520.29999999999995</v>
      </c>
      <c r="P38" s="16">
        <v>480</v>
      </c>
    </row>
    <row r="39" spans="1:16" x14ac:dyDescent="0.3">
      <c r="A39" s="10" t="s">
        <v>30</v>
      </c>
      <c r="B39" s="58" t="s">
        <v>31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60"/>
      <c r="P39" s="12"/>
    </row>
    <row r="40" spans="1:16" ht="102" customHeight="1" x14ac:dyDescent="0.3">
      <c r="A40" s="13" t="s">
        <v>32</v>
      </c>
      <c r="B40" s="61" t="s">
        <v>99</v>
      </c>
      <c r="C40" s="62"/>
      <c r="D40" s="62"/>
      <c r="E40" s="62"/>
      <c r="F40" s="62"/>
      <c r="G40" s="62"/>
      <c r="H40" s="62"/>
      <c r="I40" s="62"/>
      <c r="J40" s="62"/>
      <c r="K40" s="63"/>
      <c r="L40" s="14" t="s">
        <v>1</v>
      </c>
      <c r="M40" s="1">
        <v>6000</v>
      </c>
      <c r="N40" s="15">
        <f>M40*0.21</f>
        <v>1260</v>
      </c>
      <c r="O40" s="15">
        <f>M40*1.21</f>
        <v>7260</v>
      </c>
      <c r="P40" s="16">
        <v>7500</v>
      </c>
    </row>
    <row r="41" spans="1:16" ht="113.25" customHeight="1" x14ac:dyDescent="0.3">
      <c r="A41" s="13" t="s">
        <v>90</v>
      </c>
      <c r="B41" s="61" t="s">
        <v>100</v>
      </c>
      <c r="C41" s="62"/>
      <c r="D41" s="62"/>
      <c r="E41" s="62"/>
      <c r="F41" s="62"/>
      <c r="G41" s="62"/>
      <c r="H41" s="62"/>
      <c r="I41" s="62"/>
      <c r="J41" s="62"/>
      <c r="K41" s="63"/>
      <c r="L41" s="14" t="s">
        <v>1</v>
      </c>
      <c r="M41" s="1">
        <v>19000</v>
      </c>
      <c r="N41" s="15">
        <f>M41*0.21</f>
        <v>3990</v>
      </c>
      <c r="O41" s="15">
        <f>M41*1.21</f>
        <v>22990</v>
      </c>
      <c r="P41" s="16">
        <v>20000</v>
      </c>
    </row>
    <row r="42" spans="1:16" ht="32.25" customHeight="1" x14ac:dyDescent="0.3">
      <c r="A42" s="13" t="s">
        <v>95</v>
      </c>
      <c r="B42" s="75" t="s">
        <v>103</v>
      </c>
      <c r="C42" s="76"/>
      <c r="D42" s="76"/>
      <c r="E42" s="76"/>
      <c r="F42" s="76"/>
      <c r="G42" s="76"/>
      <c r="H42" s="76"/>
      <c r="I42" s="76"/>
      <c r="J42" s="76"/>
      <c r="K42" s="77"/>
      <c r="L42" s="14" t="s">
        <v>1</v>
      </c>
      <c r="M42" s="1">
        <v>43000</v>
      </c>
      <c r="N42" s="15">
        <f t="shared" ref="N42:N50" si="8">M42*0.21</f>
        <v>9030</v>
      </c>
      <c r="O42" s="15">
        <f t="shared" ref="O42:O44" si="9">M42*1.21</f>
        <v>52030</v>
      </c>
      <c r="P42" s="26">
        <v>45000</v>
      </c>
    </row>
    <row r="43" spans="1:16" ht="28.5" customHeight="1" x14ac:dyDescent="0.3">
      <c r="A43" s="13" t="s">
        <v>107</v>
      </c>
      <c r="B43" s="75" t="s">
        <v>104</v>
      </c>
      <c r="C43" s="76"/>
      <c r="D43" s="76"/>
      <c r="E43" s="76"/>
      <c r="F43" s="76"/>
      <c r="G43" s="76"/>
      <c r="H43" s="76"/>
      <c r="I43" s="76"/>
      <c r="J43" s="76"/>
      <c r="K43" s="77"/>
      <c r="L43" s="14" t="s">
        <v>1</v>
      </c>
      <c r="M43" s="1">
        <v>80000</v>
      </c>
      <c r="N43" s="15">
        <f t="shared" si="8"/>
        <v>16800</v>
      </c>
      <c r="O43" s="15">
        <f t="shared" si="9"/>
        <v>96800</v>
      </c>
      <c r="P43" s="26">
        <v>85000</v>
      </c>
    </row>
    <row r="44" spans="1:16" ht="36" customHeight="1" x14ac:dyDescent="0.3">
      <c r="A44" s="13" t="s">
        <v>115</v>
      </c>
      <c r="B44" s="72" t="s">
        <v>117</v>
      </c>
      <c r="C44" s="73"/>
      <c r="D44" s="73"/>
      <c r="E44" s="73"/>
      <c r="F44" s="73"/>
      <c r="G44" s="73"/>
      <c r="H44" s="73"/>
      <c r="I44" s="73"/>
      <c r="J44" s="73"/>
      <c r="K44" s="74"/>
      <c r="L44" s="14" t="s">
        <v>1</v>
      </c>
      <c r="M44" s="1">
        <v>70000</v>
      </c>
      <c r="N44" s="15">
        <f t="shared" si="8"/>
        <v>14700</v>
      </c>
      <c r="O44" s="15">
        <f t="shared" si="9"/>
        <v>84700</v>
      </c>
      <c r="P44" s="16">
        <v>80000</v>
      </c>
    </row>
    <row r="45" spans="1:16" ht="36" customHeight="1" x14ac:dyDescent="0.3">
      <c r="A45" s="13" t="s">
        <v>116</v>
      </c>
      <c r="B45" s="72" t="s">
        <v>105</v>
      </c>
      <c r="C45" s="73"/>
      <c r="D45" s="73"/>
      <c r="E45" s="73"/>
      <c r="F45" s="73"/>
      <c r="G45" s="73"/>
      <c r="H45" s="73"/>
      <c r="I45" s="73"/>
      <c r="J45" s="73"/>
      <c r="K45" s="74"/>
      <c r="L45" s="14" t="s">
        <v>1</v>
      </c>
      <c r="M45" s="1">
        <v>90000</v>
      </c>
      <c r="N45" s="15">
        <f t="shared" ref="N45" si="10">M45*0.21</f>
        <v>18900</v>
      </c>
      <c r="O45" s="15">
        <f t="shared" ref="O45" si="11">M45*1.21</f>
        <v>108900</v>
      </c>
      <c r="P45" s="16">
        <v>100000</v>
      </c>
    </row>
    <row r="46" spans="1:16" ht="36" customHeight="1" x14ac:dyDescent="0.3">
      <c r="A46" s="13" t="s">
        <v>118</v>
      </c>
      <c r="B46" s="72" t="s">
        <v>120</v>
      </c>
      <c r="C46" s="73"/>
      <c r="D46" s="73"/>
      <c r="E46" s="73"/>
      <c r="F46" s="73"/>
      <c r="G46" s="73"/>
      <c r="H46" s="73"/>
      <c r="I46" s="73"/>
      <c r="J46" s="73"/>
      <c r="K46" s="74"/>
      <c r="L46" s="14" t="s">
        <v>1</v>
      </c>
      <c r="M46" s="1">
        <v>18000</v>
      </c>
      <c r="N46" s="15">
        <f t="shared" ref="N46:N47" si="12">M46*0.21</f>
        <v>3780</v>
      </c>
      <c r="O46" s="15">
        <f t="shared" ref="O46:O47" si="13">M46*1.21</f>
        <v>21780</v>
      </c>
      <c r="P46" s="27">
        <v>20000</v>
      </c>
    </row>
    <row r="47" spans="1:16" ht="36" customHeight="1" x14ac:dyDescent="0.3">
      <c r="A47" s="13" t="s">
        <v>119</v>
      </c>
      <c r="B47" s="72" t="s">
        <v>121</v>
      </c>
      <c r="C47" s="73"/>
      <c r="D47" s="73"/>
      <c r="E47" s="73"/>
      <c r="F47" s="73"/>
      <c r="G47" s="73"/>
      <c r="H47" s="73"/>
      <c r="I47" s="73"/>
      <c r="J47" s="73"/>
      <c r="K47" s="74"/>
      <c r="L47" s="14" t="s">
        <v>1</v>
      </c>
      <c r="M47" s="1">
        <v>28000</v>
      </c>
      <c r="N47" s="15">
        <f t="shared" si="12"/>
        <v>5880</v>
      </c>
      <c r="O47" s="15">
        <f t="shared" si="13"/>
        <v>33880</v>
      </c>
      <c r="P47" s="27">
        <v>30000</v>
      </c>
    </row>
    <row r="48" spans="1:16" ht="36" customHeight="1" x14ac:dyDescent="0.3">
      <c r="A48" s="10" t="s">
        <v>33</v>
      </c>
      <c r="B48" s="58" t="s">
        <v>106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60"/>
      <c r="P48" s="12"/>
    </row>
    <row r="49" spans="1:22" ht="36" customHeight="1" x14ac:dyDescent="0.3">
      <c r="A49" s="13" t="s">
        <v>40</v>
      </c>
      <c r="B49" s="61" t="s">
        <v>109</v>
      </c>
      <c r="C49" s="62"/>
      <c r="D49" s="62"/>
      <c r="E49" s="62"/>
      <c r="F49" s="62"/>
      <c r="G49" s="62"/>
      <c r="H49" s="62"/>
      <c r="I49" s="62"/>
      <c r="J49" s="62"/>
      <c r="K49" s="63"/>
      <c r="L49" s="14" t="s">
        <v>1</v>
      </c>
      <c r="M49" s="1">
        <v>19500</v>
      </c>
      <c r="N49" s="15">
        <f t="shared" si="8"/>
        <v>4095</v>
      </c>
      <c r="O49" s="15">
        <f t="shared" ref="O49:O50" si="14">M49*1.21</f>
        <v>23595</v>
      </c>
      <c r="P49" s="48">
        <v>20000</v>
      </c>
    </row>
    <row r="50" spans="1:22" ht="38.25" customHeight="1" x14ac:dyDescent="0.3">
      <c r="A50" s="13" t="s">
        <v>42</v>
      </c>
      <c r="B50" s="75" t="s">
        <v>110</v>
      </c>
      <c r="C50" s="76"/>
      <c r="D50" s="76"/>
      <c r="E50" s="76"/>
      <c r="F50" s="76"/>
      <c r="G50" s="76"/>
      <c r="H50" s="76"/>
      <c r="I50" s="76"/>
      <c r="J50" s="76"/>
      <c r="K50" s="77"/>
      <c r="L50" s="14" t="s">
        <v>1</v>
      </c>
      <c r="M50" s="1">
        <v>24000</v>
      </c>
      <c r="N50" s="15">
        <f t="shared" si="8"/>
        <v>5040</v>
      </c>
      <c r="O50" s="15">
        <f t="shared" si="14"/>
        <v>29040</v>
      </c>
      <c r="P50" s="48">
        <v>25000</v>
      </c>
    </row>
    <row r="51" spans="1:22" ht="12.75" customHeight="1" x14ac:dyDescent="0.3">
      <c r="A51" s="10" t="s">
        <v>33</v>
      </c>
      <c r="B51" s="58" t="s">
        <v>34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28"/>
    </row>
    <row r="52" spans="1:22" s="30" customFormat="1" ht="66" customHeight="1" x14ac:dyDescent="0.3">
      <c r="A52" s="13"/>
      <c r="B52" s="70" t="s">
        <v>35</v>
      </c>
      <c r="C52" s="71"/>
      <c r="D52" s="10" t="s">
        <v>36</v>
      </c>
      <c r="E52" s="70" t="s">
        <v>54</v>
      </c>
      <c r="F52" s="71"/>
      <c r="G52" s="70" t="s">
        <v>37</v>
      </c>
      <c r="H52" s="71"/>
      <c r="I52" s="70" t="s">
        <v>38</v>
      </c>
      <c r="J52" s="71"/>
      <c r="K52" s="70" t="s">
        <v>39</v>
      </c>
      <c r="L52" s="71"/>
      <c r="M52" s="10" t="s">
        <v>101</v>
      </c>
      <c r="N52" s="10" t="s">
        <v>6</v>
      </c>
      <c r="O52" s="10" t="s">
        <v>7</v>
      </c>
      <c r="P52" s="10" t="s">
        <v>8</v>
      </c>
    </row>
    <row r="53" spans="1:22" ht="15" customHeight="1" x14ac:dyDescent="0.3">
      <c r="A53" s="13" t="s">
        <v>40</v>
      </c>
      <c r="B53" s="80">
        <v>25</v>
      </c>
      <c r="C53" s="81"/>
      <c r="D53" s="13" t="s">
        <v>41</v>
      </c>
      <c r="E53" s="13">
        <v>4</v>
      </c>
      <c r="F53" s="49">
        <v>0.04</v>
      </c>
      <c r="G53" s="13">
        <v>70</v>
      </c>
      <c r="H53" s="51">
        <v>70</v>
      </c>
      <c r="I53" s="13">
        <v>900</v>
      </c>
      <c r="J53" s="51">
        <v>900</v>
      </c>
      <c r="K53" s="13">
        <v>37</v>
      </c>
      <c r="L53" s="51">
        <v>37</v>
      </c>
      <c r="M53" s="5">
        <v>2000</v>
      </c>
      <c r="N53" s="19">
        <f>M53*0.21</f>
        <v>420</v>
      </c>
      <c r="O53" s="19">
        <f>M53*1.21</f>
        <v>2420</v>
      </c>
      <c r="P53" s="16">
        <v>2000</v>
      </c>
      <c r="R53" s="31"/>
      <c r="T53" s="32"/>
      <c r="U53" s="31"/>
      <c r="V53" s="33"/>
    </row>
    <row r="54" spans="1:22" ht="15" customHeight="1" x14ac:dyDescent="0.3">
      <c r="A54" s="13" t="s">
        <v>42</v>
      </c>
      <c r="B54" s="80">
        <v>40</v>
      </c>
      <c r="C54" s="81"/>
      <c r="D54" s="13" t="s">
        <v>41</v>
      </c>
      <c r="E54" s="13">
        <v>4</v>
      </c>
      <c r="F54" s="49">
        <v>0.04</v>
      </c>
      <c r="G54" s="13">
        <v>82</v>
      </c>
      <c r="H54" s="51">
        <v>82</v>
      </c>
      <c r="I54" s="13">
        <v>1020</v>
      </c>
      <c r="J54" s="51">
        <v>1020</v>
      </c>
      <c r="K54" s="13">
        <v>39</v>
      </c>
      <c r="L54" s="51">
        <v>39</v>
      </c>
      <c r="M54" s="5">
        <v>2200</v>
      </c>
      <c r="N54" s="19">
        <f t="shared" ref="N54:N62" si="15">M54*0.21</f>
        <v>462</v>
      </c>
      <c r="O54" s="19">
        <f t="shared" ref="O54:O62" si="16">M54*1.21</f>
        <v>2662</v>
      </c>
      <c r="P54" s="16">
        <v>2200</v>
      </c>
      <c r="R54" s="31"/>
      <c r="T54" s="32"/>
      <c r="U54" s="31"/>
    </row>
    <row r="55" spans="1:22" ht="15" customHeight="1" x14ac:dyDescent="0.3">
      <c r="A55" s="13" t="s">
        <v>43</v>
      </c>
      <c r="B55" s="80">
        <v>63</v>
      </c>
      <c r="C55" s="81"/>
      <c r="D55" s="13" t="s">
        <v>41</v>
      </c>
      <c r="E55" s="13">
        <v>4</v>
      </c>
      <c r="F55" s="49">
        <v>0.04</v>
      </c>
      <c r="G55" s="13">
        <v>104</v>
      </c>
      <c r="H55" s="51">
        <v>104</v>
      </c>
      <c r="I55" s="13">
        <v>1270</v>
      </c>
      <c r="J55" s="51">
        <v>1270</v>
      </c>
      <c r="K55" s="13">
        <v>41</v>
      </c>
      <c r="L55" s="51">
        <v>41</v>
      </c>
      <c r="M55" s="5">
        <v>2700</v>
      </c>
      <c r="N55" s="19">
        <f t="shared" si="15"/>
        <v>567</v>
      </c>
      <c r="O55" s="19">
        <f t="shared" si="16"/>
        <v>3267</v>
      </c>
      <c r="P55" s="16">
        <v>2700</v>
      </c>
      <c r="R55" s="31"/>
      <c r="T55" s="32"/>
      <c r="U55" s="31"/>
    </row>
    <row r="56" spans="1:22" ht="15" customHeight="1" x14ac:dyDescent="0.3">
      <c r="A56" s="13" t="s">
        <v>44</v>
      </c>
      <c r="B56" s="80">
        <v>100</v>
      </c>
      <c r="C56" s="81"/>
      <c r="D56" s="34" t="s">
        <v>41</v>
      </c>
      <c r="E56" s="13">
        <v>4</v>
      </c>
      <c r="F56" s="49">
        <v>0.04</v>
      </c>
      <c r="G56" s="13">
        <v>145</v>
      </c>
      <c r="H56" s="51">
        <v>145</v>
      </c>
      <c r="I56" s="13">
        <v>1750</v>
      </c>
      <c r="J56" s="51">
        <v>1750</v>
      </c>
      <c r="K56" s="13">
        <v>41</v>
      </c>
      <c r="L56" s="51">
        <v>41</v>
      </c>
      <c r="M56" s="5">
        <v>3700</v>
      </c>
      <c r="N56" s="19">
        <f t="shared" si="15"/>
        <v>777</v>
      </c>
      <c r="O56" s="19">
        <f t="shared" si="16"/>
        <v>4477</v>
      </c>
      <c r="P56" s="16">
        <v>3700</v>
      </c>
      <c r="R56" s="31"/>
      <c r="T56" s="32"/>
      <c r="U56" s="31"/>
    </row>
    <row r="57" spans="1:22" ht="39.6" x14ac:dyDescent="0.3">
      <c r="A57" s="13" t="s">
        <v>45</v>
      </c>
      <c r="B57" s="80">
        <v>160</v>
      </c>
      <c r="C57" s="81"/>
      <c r="D57" s="35" t="s">
        <v>46</v>
      </c>
      <c r="E57" s="13">
        <v>4</v>
      </c>
      <c r="F57" s="49">
        <v>0.04</v>
      </c>
      <c r="G57" s="13">
        <v>210</v>
      </c>
      <c r="H57" s="51">
        <v>210</v>
      </c>
      <c r="I57" s="13">
        <v>2350</v>
      </c>
      <c r="J57" s="51">
        <v>2350</v>
      </c>
      <c r="K57" s="13">
        <v>44</v>
      </c>
      <c r="L57" s="51">
        <v>44</v>
      </c>
      <c r="M57" s="5">
        <v>4300</v>
      </c>
      <c r="N57" s="19">
        <f t="shared" si="15"/>
        <v>903</v>
      </c>
      <c r="O57" s="19">
        <f t="shared" si="16"/>
        <v>5203</v>
      </c>
      <c r="P57" s="16">
        <v>4300</v>
      </c>
      <c r="R57" s="31"/>
      <c r="T57" s="32"/>
      <c r="U57" s="31"/>
    </row>
    <row r="58" spans="1:22" ht="36.75" customHeight="1" x14ac:dyDescent="0.3">
      <c r="A58" s="13" t="s">
        <v>47</v>
      </c>
      <c r="B58" s="80">
        <v>250</v>
      </c>
      <c r="C58" s="81"/>
      <c r="D58" s="35" t="s">
        <v>46</v>
      </c>
      <c r="E58" s="13">
        <v>4</v>
      </c>
      <c r="F58" s="49">
        <v>0.04</v>
      </c>
      <c r="G58" s="13">
        <v>300</v>
      </c>
      <c r="H58" s="51">
        <v>300</v>
      </c>
      <c r="I58" s="13">
        <v>3250</v>
      </c>
      <c r="J58" s="51">
        <v>3250</v>
      </c>
      <c r="K58" s="13">
        <v>47</v>
      </c>
      <c r="L58" s="51">
        <v>47</v>
      </c>
      <c r="M58" s="5">
        <v>5200</v>
      </c>
      <c r="N58" s="19">
        <f t="shared" si="15"/>
        <v>1092</v>
      </c>
      <c r="O58" s="19">
        <f t="shared" si="16"/>
        <v>6292</v>
      </c>
      <c r="P58" s="16">
        <v>5200</v>
      </c>
      <c r="R58" s="31"/>
      <c r="T58" s="32"/>
      <c r="U58" s="31"/>
    </row>
    <row r="59" spans="1:22" ht="36.75" customHeight="1" x14ac:dyDescent="0.3">
      <c r="A59" s="13" t="s">
        <v>48</v>
      </c>
      <c r="B59" s="80">
        <v>400</v>
      </c>
      <c r="C59" s="81"/>
      <c r="D59" s="35" t="s">
        <v>46</v>
      </c>
      <c r="E59" s="13">
        <v>4</v>
      </c>
      <c r="F59" s="49">
        <v>0.04</v>
      </c>
      <c r="G59" s="13">
        <v>430</v>
      </c>
      <c r="H59" s="51">
        <v>430</v>
      </c>
      <c r="I59" s="13">
        <v>4600</v>
      </c>
      <c r="J59" s="51">
        <v>4600</v>
      </c>
      <c r="K59" s="13">
        <v>50</v>
      </c>
      <c r="L59" s="51">
        <v>50</v>
      </c>
      <c r="M59" s="5">
        <v>6700</v>
      </c>
      <c r="N59" s="19">
        <f t="shared" si="15"/>
        <v>1407</v>
      </c>
      <c r="O59" s="19">
        <f t="shared" si="16"/>
        <v>8107</v>
      </c>
      <c r="P59" s="16">
        <v>6700</v>
      </c>
      <c r="R59" s="31"/>
      <c r="T59" s="32"/>
      <c r="U59" s="31"/>
    </row>
    <row r="60" spans="1:22" ht="36.75" customHeight="1" x14ac:dyDescent="0.3">
      <c r="A60" s="13" t="s">
        <v>49</v>
      </c>
      <c r="B60" s="80">
        <v>630</v>
      </c>
      <c r="C60" s="81"/>
      <c r="D60" s="35" t="s">
        <v>46</v>
      </c>
      <c r="E60" s="13">
        <v>4</v>
      </c>
      <c r="F60" s="49">
        <v>0.04</v>
      </c>
      <c r="G60" s="13">
        <v>600</v>
      </c>
      <c r="H60" s="51">
        <v>600</v>
      </c>
      <c r="I60" s="13">
        <v>6500</v>
      </c>
      <c r="J60" s="51">
        <v>6500</v>
      </c>
      <c r="K60" s="13">
        <v>52</v>
      </c>
      <c r="L60" s="51">
        <v>52</v>
      </c>
      <c r="M60" s="5">
        <v>8400</v>
      </c>
      <c r="N60" s="19">
        <f t="shared" si="15"/>
        <v>1764</v>
      </c>
      <c r="O60" s="19">
        <f t="shared" si="16"/>
        <v>10164</v>
      </c>
      <c r="P60" s="16">
        <v>8400</v>
      </c>
      <c r="R60" s="31"/>
      <c r="T60" s="32"/>
      <c r="U60" s="31"/>
    </row>
    <row r="61" spans="1:22" ht="36.75" customHeight="1" x14ac:dyDescent="0.3">
      <c r="A61" s="13" t="s">
        <v>50</v>
      </c>
      <c r="B61" s="82">
        <v>800</v>
      </c>
      <c r="C61" s="83"/>
      <c r="D61" s="35" t="s">
        <v>46</v>
      </c>
      <c r="E61" s="35">
        <v>6</v>
      </c>
      <c r="F61" s="49">
        <v>0.06</v>
      </c>
      <c r="G61" s="13">
        <v>650</v>
      </c>
      <c r="H61" s="51">
        <v>650</v>
      </c>
      <c r="I61" s="35">
        <v>8400</v>
      </c>
      <c r="J61" s="51">
        <v>8400</v>
      </c>
      <c r="K61" s="35">
        <v>53</v>
      </c>
      <c r="L61" s="51">
        <v>53</v>
      </c>
      <c r="M61" s="5">
        <v>10200</v>
      </c>
      <c r="N61" s="19">
        <f t="shared" si="15"/>
        <v>2142</v>
      </c>
      <c r="O61" s="19">
        <f t="shared" si="16"/>
        <v>12342</v>
      </c>
      <c r="P61" s="16">
        <v>10200</v>
      </c>
      <c r="R61" s="31"/>
      <c r="T61" s="32"/>
      <c r="U61" s="31"/>
    </row>
    <row r="62" spans="1:22" ht="36.75" customHeight="1" x14ac:dyDescent="0.3">
      <c r="A62" s="13" t="s">
        <v>51</v>
      </c>
      <c r="B62" s="82">
        <v>1000</v>
      </c>
      <c r="C62" s="83"/>
      <c r="D62" s="35" t="s">
        <v>46</v>
      </c>
      <c r="E62" s="35">
        <v>6</v>
      </c>
      <c r="F62" s="49">
        <v>0.06</v>
      </c>
      <c r="G62" s="36">
        <v>770</v>
      </c>
      <c r="H62" s="51">
        <v>770</v>
      </c>
      <c r="I62" s="37">
        <v>10500</v>
      </c>
      <c r="J62" s="51">
        <v>10500</v>
      </c>
      <c r="K62" s="35">
        <v>55</v>
      </c>
      <c r="L62" s="51">
        <v>55</v>
      </c>
      <c r="M62" s="5">
        <v>13500</v>
      </c>
      <c r="N62" s="19">
        <f t="shared" si="15"/>
        <v>2835</v>
      </c>
      <c r="O62" s="19">
        <f t="shared" si="16"/>
        <v>16335</v>
      </c>
      <c r="P62" s="16">
        <v>13500</v>
      </c>
      <c r="R62" s="31"/>
      <c r="T62" s="32"/>
      <c r="U62" s="31"/>
    </row>
    <row r="63" spans="1:22" ht="36.75" customHeight="1" x14ac:dyDescent="0.3">
      <c r="A63" s="13" t="s">
        <v>96</v>
      </c>
      <c r="B63" s="82">
        <v>1250</v>
      </c>
      <c r="C63" s="83"/>
      <c r="D63" s="35" t="s">
        <v>46</v>
      </c>
      <c r="E63" s="35">
        <v>6</v>
      </c>
      <c r="F63" s="50">
        <v>0.06</v>
      </c>
      <c r="G63" s="38">
        <v>950</v>
      </c>
      <c r="H63" s="52">
        <v>950</v>
      </c>
      <c r="I63" s="39">
        <v>11000</v>
      </c>
      <c r="J63" s="53">
        <v>11000</v>
      </c>
      <c r="K63" s="35">
        <v>56</v>
      </c>
      <c r="L63" s="51">
        <v>56</v>
      </c>
      <c r="M63" s="5">
        <v>17000</v>
      </c>
      <c r="N63" s="19">
        <f t="shared" ref="N63:N64" si="17">M63*0.21</f>
        <v>3570</v>
      </c>
      <c r="O63" s="19">
        <f t="shared" ref="O63:O64" si="18">M63*1.21</f>
        <v>20570</v>
      </c>
      <c r="P63" s="16">
        <v>17000</v>
      </c>
      <c r="R63" s="31"/>
      <c r="T63" s="32"/>
      <c r="U63" s="31"/>
    </row>
    <row r="64" spans="1:22" ht="36.75" customHeight="1" x14ac:dyDescent="0.3">
      <c r="A64" s="13" t="s">
        <v>97</v>
      </c>
      <c r="B64" s="82">
        <v>1600</v>
      </c>
      <c r="C64" s="83"/>
      <c r="D64" s="35" t="s">
        <v>46</v>
      </c>
      <c r="E64" s="35">
        <v>6</v>
      </c>
      <c r="F64" s="50">
        <v>0.06</v>
      </c>
      <c r="G64" s="38">
        <v>1200</v>
      </c>
      <c r="H64" s="52">
        <v>1200</v>
      </c>
      <c r="I64" s="39">
        <v>14000</v>
      </c>
      <c r="J64" s="53">
        <v>14000</v>
      </c>
      <c r="K64" s="35">
        <v>58</v>
      </c>
      <c r="L64" s="51">
        <v>58</v>
      </c>
      <c r="M64" s="5">
        <v>21000</v>
      </c>
      <c r="N64" s="19">
        <f t="shared" si="17"/>
        <v>4410</v>
      </c>
      <c r="O64" s="19">
        <f t="shared" si="18"/>
        <v>25410</v>
      </c>
      <c r="P64" s="16">
        <v>21000</v>
      </c>
      <c r="R64" s="31"/>
      <c r="T64" s="32"/>
      <c r="U64" s="31"/>
    </row>
    <row r="65" spans="1:16" ht="12.75" customHeight="1" x14ac:dyDescent="0.3">
      <c r="A65" s="10" t="s">
        <v>123</v>
      </c>
      <c r="B65" s="58" t="s">
        <v>140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28"/>
    </row>
    <row r="66" spans="1:16" ht="12.75" customHeight="1" x14ac:dyDescent="0.3">
      <c r="A66" s="40" t="s">
        <v>124</v>
      </c>
      <c r="B66" s="57" t="s">
        <v>132</v>
      </c>
      <c r="C66" s="57"/>
      <c r="D66" s="57"/>
      <c r="E66" s="57"/>
      <c r="F66" s="57"/>
      <c r="G66" s="57"/>
      <c r="H66" s="57"/>
      <c r="I66" s="57"/>
      <c r="J66" s="57"/>
      <c r="K66" s="57"/>
      <c r="L66" s="14" t="s">
        <v>1</v>
      </c>
      <c r="M66" s="1">
        <v>65</v>
      </c>
      <c r="N66" s="15">
        <f>M66*0.21</f>
        <v>13.65</v>
      </c>
      <c r="O66" s="15">
        <f>M66*1.21</f>
        <v>78.649999999999991</v>
      </c>
      <c r="P66" s="26">
        <v>70</v>
      </c>
    </row>
    <row r="67" spans="1:16" ht="12.75" customHeight="1" x14ac:dyDescent="0.3">
      <c r="A67" s="40" t="s">
        <v>125</v>
      </c>
      <c r="B67" s="57" t="s">
        <v>133</v>
      </c>
      <c r="C67" s="57"/>
      <c r="D67" s="57"/>
      <c r="E67" s="57"/>
      <c r="F67" s="57"/>
      <c r="G67" s="57"/>
      <c r="H67" s="57"/>
      <c r="I67" s="57"/>
      <c r="J67" s="57"/>
      <c r="K67" s="57"/>
      <c r="L67" s="14" t="s">
        <v>1</v>
      </c>
      <c r="M67" s="1">
        <v>130</v>
      </c>
      <c r="N67" s="15">
        <f>M67*0.21</f>
        <v>27.3</v>
      </c>
      <c r="O67" s="15">
        <f>M67*1.21</f>
        <v>157.29999999999998</v>
      </c>
      <c r="P67" s="26">
        <v>141</v>
      </c>
    </row>
    <row r="68" spans="1:16" ht="12.75" customHeight="1" x14ac:dyDescent="0.3">
      <c r="A68" s="41" t="s">
        <v>126</v>
      </c>
      <c r="B68" s="57" t="s">
        <v>134</v>
      </c>
      <c r="C68" s="57"/>
      <c r="D68" s="57"/>
      <c r="E68" s="57"/>
      <c r="F68" s="57"/>
      <c r="G68" s="57"/>
      <c r="H68" s="57"/>
      <c r="I68" s="57"/>
      <c r="J68" s="57"/>
      <c r="K68" s="57"/>
      <c r="L68" s="14" t="s">
        <v>1</v>
      </c>
      <c r="M68" s="1">
        <v>93</v>
      </c>
      <c r="N68" s="15">
        <f t="shared" ref="N68:N69" si="19">M68*0.21</f>
        <v>19.529999999999998</v>
      </c>
      <c r="O68" s="15">
        <f t="shared" ref="O68:O69" si="20">M68*1.21</f>
        <v>112.53</v>
      </c>
      <c r="P68" s="26">
        <v>93</v>
      </c>
    </row>
    <row r="69" spans="1:16" x14ac:dyDescent="0.3">
      <c r="A69" s="40" t="s">
        <v>127</v>
      </c>
      <c r="B69" s="57" t="s">
        <v>135</v>
      </c>
      <c r="C69" s="57"/>
      <c r="D69" s="57"/>
      <c r="E69" s="57"/>
      <c r="F69" s="57"/>
      <c r="G69" s="57"/>
      <c r="H69" s="57"/>
      <c r="I69" s="57"/>
      <c r="J69" s="57"/>
      <c r="K69" s="57"/>
      <c r="L69" s="14" t="s">
        <v>1</v>
      </c>
      <c r="M69" s="1">
        <v>150</v>
      </c>
      <c r="N69" s="15">
        <f t="shared" si="19"/>
        <v>31.5</v>
      </c>
      <c r="O69" s="15">
        <f t="shared" si="20"/>
        <v>181.5</v>
      </c>
      <c r="P69" s="26">
        <v>164</v>
      </c>
    </row>
    <row r="70" spans="1:16" x14ac:dyDescent="0.3">
      <c r="A70" s="40" t="s">
        <v>128</v>
      </c>
      <c r="B70" s="57" t="s">
        <v>136</v>
      </c>
      <c r="C70" s="57"/>
      <c r="D70" s="57"/>
      <c r="E70" s="57"/>
      <c r="F70" s="57"/>
      <c r="G70" s="57"/>
      <c r="H70" s="57"/>
      <c r="I70" s="57"/>
      <c r="J70" s="57"/>
      <c r="K70" s="57"/>
      <c r="L70" s="14" t="s">
        <v>1</v>
      </c>
      <c r="M70" s="1">
        <v>131</v>
      </c>
      <c r="N70" s="15">
        <f t="shared" ref="N70:N73" si="21">M70*0.21</f>
        <v>27.509999999999998</v>
      </c>
      <c r="O70" s="15">
        <f t="shared" ref="O70:O73" si="22">M70*1.21</f>
        <v>158.51</v>
      </c>
      <c r="P70" s="26">
        <v>131</v>
      </c>
    </row>
    <row r="71" spans="1:16" x14ac:dyDescent="0.3">
      <c r="A71" s="40" t="s">
        <v>129</v>
      </c>
      <c r="B71" s="57" t="s">
        <v>137</v>
      </c>
      <c r="C71" s="57"/>
      <c r="D71" s="57"/>
      <c r="E71" s="57"/>
      <c r="F71" s="57"/>
      <c r="G71" s="57"/>
      <c r="H71" s="57"/>
      <c r="I71" s="57"/>
      <c r="J71" s="57"/>
      <c r="K71" s="57"/>
      <c r="L71" s="14" t="s">
        <v>1</v>
      </c>
      <c r="M71" s="1">
        <v>214</v>
      </c>
      <c r="N71" s="15">
        <f t="shared" si="21"/>
        <v>44.94</v>
      </c>
      <c r="O71" s="15">
        <f t="shared" si="22"/>
        <v>258.94</v>
      </c>
      <c r="P71" s="26">
        <v>214</v>
      </c>
    </row>
    <row r="72" spans="1:16" x14ac:dyDescent="0.3">
      <c r="A72" s="40" t="s">
        <v>130</v>
      </c>
      <c r="B72" s="57" t="s">
        <v>138</v>
      </c>
      <c r="C72" s="57"/>
      <c r="D72" s="57"/>
      <c r="E72" s="57"/>
      <c r="F72" s="57"/>
      <c r="G72" s="57"/>
      <c r="H72" s="57"/>
      <c r="I72" s="57"/>
      <c r="J72" s="57"/>
      <c r="K72" s="57"/>
      <c r="L72" s="14" t="s">
        <v>1</v>
      </c>
      <c r="M72" s="1">
        <v>260</v>
      </c>
      <c r="N72" s="15">
        <f t="shared" si="21"/>
        <v>54.6</v>
      </c>
      <c r="O72" s="15">
        <f t="shared" si="22"/>
        <v>314.59999999999997</v>
      </c>
      <c r="P72" s="26">
        <v>260</v>
      </c>
    </row>
    <row r="73" spans="1:16" x14ac:dyDescent="0.3">
      <c r="A73" s="40" t="s">
        <v>131</v>
      </c>
      <c r="B73" s="57" t="s">
        <v>139</v>
      </c>
      <c r="C73" s="57"/>
      <c r="D73" s="57"/>
      <c r="E73" s="57"/>
      <c r="F73" s="57"/>
      <c r="G73" s="57"/>
      <c r="H73" s="57"/>
      <c r="I73" s="57"/>
      <c r="J73" s="57"/>
      <c r="K73" s="57"/>
      <c r="L73" s="14" t="s">
        <v>1</v>
      </c>
      <c r="M73" s="1">
        <v>330</v>
      </c>
      <c r="N73" s="15">
        <f t="shared" si="21"/>
        <v>69.3</v>
      </c>
      <c r="O73" s="15">
        <f t="shared" si="22"/>
        <v>399.3</v>
      </c>
      <c r="P73" s="26">
        <v>474</v>
      </c>
    </row>
    <row r="74" spans="1:16" ht="12.75" customHeight="1" x14ac:dyDescent="0.3">
      <c r="A74" s="10" t="s">
        <v>147</v>
      </c>
      <c r="B74" s="58" t="s">
        <v>141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28"/>
    </row>
    <row r="75" spans="1:16" ht="12.75" customHeight="1" x14ac:dyDescent="0.3">
      <c r="A75" s="40" t="s">
        <v>143</v>
      </c>
      <c r="B75" s="57" t="s">
        <v>144</v>
      </c>
      <c r="C75" s="57"/>
      <c r="D75" s="57"/>
      <c r="E75" s="57"/>
      <c r="F75" s="57"/>
      <c r="G75" s="57"/>
      <c r="H75" s="57"/>
      <c r="I75" s="57"/>
      <c r="J75" s="57"/>
      <c r="K75" s="57"/>
      <c r="L75" s="14" t="s">
        <v>1</v>
      </c>
      <c r="M75" s="1">
        <v>450</v>
      </c>
      <c r="N75" s="15">
        <f>M75*0.21</f>
        <v>94.5</v>
      </c>
      <c r="O75" s="15">
        <f>M75*1.21</f>
        <v>544.5</v>
      </c>
      <c r="P75" s="26">
        <v>531</v>
      </c>
    </row>
    <row r="76" spans="1:16" ht="12.75" customHeight="1" x14ac:dyDescent="0.3">
      <c r="A76" s="40" t="s">
        <v>145</v>
      </c>
      <c r="B76" s="57" t="s">
        <v>146</v>
      </c>
      <c r="C76" s="57"/>
      <c r="D76" s="57"/>
      <c r="E76" s="57"/>
      <c r="F76" s="57"/>
      <c r="G76" s="57"/>
      <c r="H76" s="57"/>
      <c r="I76" s="57"/>
      <c r="J76" s="57"/>
      <c r="K76" s="57"/>
      <c r="L76" s="14" t="s">
        <v>1</v>
      </c>
      <c r="M76" s="1">
        <v>600</v>
      </c>
      <c r="N76" s="15">
        <f>M76*0.21</f>
        <v>126</v>
      </c>
      <c r="O76" s="15">
        <f>M76*1.21</f>
        <v>726</v>
      </c>
      <c r="P76" s="26">
        <v>703</v>
      </c>
    </row>
    <row r="77" spans="1:16" ht="12.75" customHeight="1" x14ac:dyDescent="0.3">
      <c r="A77" s="10" t="s">
        <v>148</v>
      </c>
      <c r="B77" s="58" t="s">
        <v>142</v>
      </c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28"/>
    </row>
    <row r="78" spans="1:16" ht="12.75" customHeight="1" x14ac:dyDescent="0.3">
      <c r="A78" s="40" t="s">
        <v>149</v>
      </c>
      <c r="B78" s="57" t="s">
        <v>150</v>
      </c>
      <c r="C78" s="57"/>
      <c r="D78" s="57"/>
      <c r="E78" s="57"/>
      <c r="F78" s="57"/>
      <c r="G78" s="57"/>
      <c r="H78" s="57"/>
      <c r="I78" s="57"/>
      <c r="J78" s="57"/>
      <c r="K78" s="57"/>
      <c r="L78" s="14" t="s">
        <v>1</v>
      </c>
      <c r="M78" s="1">
        <v>400</v>
      </c>
      <c r="N78" s="15">
        <f>M78*0.21</f>
        <v>84</v>
      </c>
      <c r="O78" s="15">
        <f>M78*1.21</f>
        <v>484</v>
      </c>
      <c r="P78" s="26">
        <v>455</v>
      </c>
    </row>
    <row r="79" spans="1:16" ht="12.75" customHeight="1" x14ac:dyDescent="0.3">
      <c r="A79" s="40" t="s">
        <v>151</v>
      </c>
      <c r="B79" s="57" t="s">
        <v>152</v>
      </c>
      <c r="C79" s="57"/>
      <c r="D79" s="57"/>
      <c r="E79" s="57"/>
      <c r="F79" s="57"/>
      <c r="G79" s="57"/>
      <c r="H79" s="57"/>
      <c r="I79" s="57"/>
      <c r="J79" s="57"/>
      <c r="K79" s="57"/>
      <c r="L79" s="14" t="s">
        <v>1</v>
      </c>
      <c r="M79" s="1">
        <v>500</v>
      </c>
      <c r="N79" s="15">
        <f>M79*0.21</f>
        <v>105</v>
      </c>
      <c r="O79" s="15">
        <f>M79*1.21</f>
        <v>605</v>
      </c>
      <c r="P79" s="26">
        <v>570</v>
      </c>
    </row>
    <row r="80" spans="1:16" ht="12.75" customHeight="1" x14ac:dyDescent="0.3">
      <c r="A80" s="40" t="s">
        <v>153</v>
      </c>
      <c r="B80" s="57" t="s">
        <v>154</v>
      </c>
      <c r="C80" s="57"/>
      <c r="D80" s="57"/>
      <c r="E80" s="57"/>
      <c r="F80" s="57"/>
      <c r="G80" s="57"/>
      <c r="H80" s="57"/>
      <c r="I80" s="57"/>
      <c r="J80" s="57"/>
      <c r="K80" s="57"/>
      <c r="L80" s="14" t="s">
        <v>1</v>
      </c>
      <c r="M80" s="1">
        <v>600</v>
      </c>
      <c r="N80" s="15">
        <f t="shared" ref="N80:N84" si="23">M80*0.21</f>
        <v>126</v>
      </c>
      <c r="O80" s="15">
        <f t="shared" ref="O80:O84" si="24">M80*1.21</f>
        <v>726</v>
      </c>
      <c r="P80" s="26">
        <v>677</v>
      </c>
    </row>
    <row r="81" spans="1:16" x14ac:dyDescent="0.3">
      <c r="A81" s="40" t="s">
        <v>155</v>
      </c>
      <c r="B81" s="57" t="s">
        <v>156</v>
      </c>
      <c r="C81" s="57"/>
      <c r="D81" s="57"/>
      <c r="E81" s="57"/>
      <c r="F81" s="57"/>
      <c r="G81" s="57"/>
      <c r="H81" s="57"/>
      <c r="I81" s="57"/>
      <c r="J81" s="57"/>
      <c r="K81" s="57"/>
      <c r="L81" s="14" t="s">
        <v>1</v>
      </c>
      <c r="M81" s="1">
        <v>500</v>
      </c>
      <c r="N81" s="15">
        <f t="shared" si="23"/>
        <v>105</v>
      </c>
      <c r="O81" s="15">
        <f t="shared" si="24"/>
        <v>605</v>
      </c>
      <c r="P81" s="26">
        <v>570</v>
      </c>
    </row>
    <row r="82" spans="1:16" x14ac:dyDescent="0.3">
      <c r="A82" s="40" t="s">
        <v>157</v>
      </c>
      <c r="B82" s="57" t="s">
        <v>158</v>
      </c>
      <c r="C82" s="57"/>
      <c r="D82" s="57"/>
      <c r="E82" s="57"/>
      <c r="F82" s="57"/>
      <c r="G82" s="57"/>
      <c r="H82" s="57"/>
      <c r="I82" s="57"/>
      <c r="J82" s="57"/>
      <c r="K82" s="57"/>
      <c r="L82" s="14" t="s">
        <v>1</v>
      </c>
      <c r="M82" s="1">
        <v>684</v>
      </c>
      <c r="N82" s="15">
        <f t="shared" si="23"/>
        <v>143.63999999999999</v>
      </c>
      <c r="O82" s="15">
        <f t="shared" si="24"/>
        <v>827.64</v>
      </c>
      <c r="P82" s="26">
        <v>684</v>
      </c>
    </row>
    <row r="83" spans="1:16" x14ac:dyDescent="0.3">
      <c r="A83" s="40" t="s">
        <v>159</v>
      </c>
      <c r="B83" s="57" t="s">
        <v>160</v>
      </c>
      <c r="C83" s="57"/>
      <c r="D83" s="57"/>
      <c r="E83" s="57"/>
      <c r="F83" s="57"/>
      <c r="G83" s="57"/>
      <c r="H83" s="57"/>
      <c r="I83" s="57"/>
      <c r="J83" s="57"/>
      <c r="K83" s="57"/>
      <c r="L83" s="14" t="s">
        <v>1</v>
      </c>
      <c r="M83" s="1">
        <v>791</v>
      </c>
      <c r="N83" s="15">
        <f t="shared" si="23"/>
        <v>166.10999999999999</v>
      </c>
      <c r="O83" s="15">
        <f t="shared" si="24"/>
        <v>957.11</v>
      </c>
      <c r="P83" s="26">
        <v>791</v>
      </c>
    </row>
    <row r="84" spans="1:16" x14ac:dyDescent="0.3">
      <c r="A84" s="40" t="s">
        <v>161</v>
      </c>
      <c r="B84" s="57" t="s">
        <v>162</v>
      </c>
      <c r="C84" s="57"/>
      <c r="D84" s="57"/>
      <c r="E84" s="57"/>
      <c r="F84" s="57"/>
      <c r="G84" s="57"/>
      <c r="H84" s="57"/>
      <c r="I84" s="57"/>
      <c r="J84" s="57"/>
      <c r="K84" s="57"/>
      <c r="L84" s="14" t="s">
        <v>1</v>
      </c>
      <c r="M84" s="1">
        <v>650</v>
      </c>
      <c r="N84" s="15">
        <f t="shared" si="23"/>
        <v>136.5</v>
      </c>
      <c r="O84" s="15">
        <f t="shared" si="24"/>
        <v>786.5</v>
      </c>
      <c r="P84" s="26">
        <v>837</v>
      </c>
    </row>
    <row r="85" spans="1:16" x14ac:dyDescent="0.3">
      <c r="A85" s="70" t="s">
        <v>163</v>
      </c>
      <c r="B85" s="78"/>
      <c r="C85" s="78"/>
      <c r="D85" s="78"/>
      <c r="E85" s="78"/>
      <c r="F85" s="78"/>
      <c r="G85" s="79"/>
      <c r="H85" s="78"/>
      <c r="I85" s="79"/>
      <c r="J85" s="78"/>
      <c r="K85" s="78"/>
      <c r="L85" s="71"/>
      <c r="M85" s="19">
        <f>SUM(M7,M9:M12,M14:M24,M26:M31,M33:M38,M40:M47,M49:M50,M53:M64,M66:M73,M75:M76,M78:M84)</f>
        <v>507703</v>
      </c>
      <c r="N85" s="19"/>
      <c r="O85" s="19">
        <f>SUM(O7,O9:O12,O14:O24,O26:O31,O33:O38,O40:O47,O49:O50,O53:O64,O66:O73,O75:O76,O78:O84)</f>
        <v>614320.63000000012</v>
      </c>
      <c r="P85" s="19">
        <f>SUM(P7,P9:P12,P14:P24,P26:P31,P33:P38,P40:P47,P49:P50,P53:P64,P66:P73,P75:P76,P78:P84)</f>
        <v>545310</v>
      </c>
    </row>
    <row r="86" spans="1:16" x14ac:dyDescent="0.3">
      <c r="A86" s="70" t="s">
        <v>164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1"/>
      <c r="M86" s="47"/>
      <c r="N86" s="47"/>
      <c r="O86" s="47"/>
      <c r="P86" s="47"/>
    </row>
    <row r="87" spans="1:16" x14ac:dyDescent="0.3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3"/>
      <c r="N87" s="43"/>
      <c r="O87" s="43"/>
      <c r="P87" s="43"/>
    </row>
    <row r="88" spans="1:16" x14ac:dyDescent="0.3">
      <c r="A88" s="44" t="s">
        <v>52</v>
      </c>
    </row>
    <row r="89" spans="1:16" x14ac:dyDescent="0.3">
      <c r="A89" s="45" t="s">
        <v>108</v>
      </c>
    </row>
    <row r="90" spans="1:16" x14ac:dyDescent="0.3">
      <c r="A90" s="45" t="s">
        <v>102</v>
      </c>
    </row>
    <row r="91" spans="1:16" x14ac:dyDescent="0.3">
      <c r="A91" s="45" t="s">
        <v>94</v>
      </c>
    </row>
    <row r="92" spans="1:16" x14ac:dyDescent="0.3">
      <c r="A92" s="46" t="s">
        <v>53</v>
      </c>
    </row>
  </sheetData>
  <sheetProtection algorithmName="SHA-512" hashValue="e7HOcLfnl9TiKD0eb058PzFQ8mMC2X2NYeU3N6MEH+bgBhV6vzxU2bdIIkar8q5m+fj019yC+Y7QvGj/02JBNQ==" saltValue="rRGFbTtS3+wnNeMpJWJz3Q==" spinCount="100000" sheet="1" objects="1" scenarios="1" selectLockedCells="1"/>
  <mergeCells count="87">
    <mergeCell ref="B63:C63"/>
    <mergeCell ref="B64:C64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85:L85"/>
    <mergeCell ref="A86:L86"/>
    <mergeCell ref="B83:K83"/>
    <mergeCell ref="B84:K84"/>
    <mergeCell ref="B78:K78"/>
    <mergeCell ref="B79:K79"/>
    <mergeCell ref="B80:K80"/>
    <mergeCell ref="B81:K81"/>
    <mergeCell ref="B82:K82"/>
    <mergeCell ref="B73:K73"/>
    <mergeCell ref="B74:O74"/>
    <mergeCell ref="B75:K75"/>
    <mergeCell ref="B76:K76"/>
    <mergeCell ref="B77:O77"/>
    <mergeCell ref="B65:O65"/>
    <mergeCell ref="B66:K66"/>
    <mergeCell ref="B70:K70"/>
    <mergeCell ref="B71:K71"/>
    <mergeCell ref="B72:K72"/>
    <mergeCell ref="B67:K67"/>
    <mergeCell ref="B68:K68"/>
    <mergeCell ref="B69:K69"/>
    <mergeCell ref="B49:K49"/>
    <mergeCell ref="B50:K50"/>
    <mergeCell ref="B48:O48"/>
    <mergeCell ref="B45:K45"/>
    <mergeCell ref="B46:K46"/>
    <mergeCell ref="B40:K40"/>
    <mergeCell ref="B41:K41"/>
    <mergeCell ref="B47:K47"/>
    <mergeCell ref="B42:K42"/>
    <mergeCell ref="B43:K43"/>
    <mergeCell ref="B44:K44"/>
    <mergeCell ref="E52:F52"/>
    <mergeCell ref="G52:H52"/>
    <mergeCell ref="I52:J52"/>
    <mergeCell ref="K52:L52"/>
    <mergeCell ref="B51:O51"/>
    <mergeCell ref="B52:C52"/>
    <mergeCell ref="B35:K35"/>
    <mergeCell ref="B36:K36"/>
    <mergeCell ref="B37:K37"/>
    <mergeCell ref="B38:K38"/>
    <mergeCell ref="B39:O39"/>
    <mergeCell ref="B30:K30"/>
    <mergeCell ref="B31:K31"/>
    <mergeCell ref="B32:O32"/>
    <mergeCell ref="B33:K33"/>
    <mergeCell ref="B34:K34"/>
    <mergeCell ref="B14:K14"/>
    <mergeCell ref="B15:K15"/>
    <mergeCell ref="B16:K16"/>
    <mergeCell ref="B11:K11"/>
    <mergeCell ref="B12:K12"/>
    <mergeCell ref="B9:K9"/>
    <mergeCell ref="B10:K10"/>
    <mergeCell ref="A4:P4"/>
    <mergeCell ref="B13:O13"/>
    <mergeCell ref="B8:O8"/>
    <mergeCell ref="B6:O6"/>
    <mergeCell ref="B7:K7"/>
    <mergeCell ref="B5:K5"/>
    <mergeCell ref="B17:K17"/>
    <mergeCell ref="B18:K18"/>
    <mergeCell ref="B19:K19"/>
    <mergeCell ref="B20:K20"/>
    <mergeCell ref="B21:K21"/>
    <mergeCell ref="B27:K27"/>
    <mergeCell ref="B28:K28"/>
    <mergeCell ref="B29:K29"/>
    <mergeCell ref="B22:K22"/>
    <mergeCell ref="B23:K23"/>
    <mergeCell ref="B24:K24"/>
    <mergeCell ref="B25:O25"/>
    <mergeCell ref="B26:K26"/>
  </mergeCells>
  <conditionalFormatting sqref="M7 M9:M12 M14:M24 M26:M31 M33:M38 M40:M47 M49:M50 M53:M64">
    <cfRule type="expression" dxfId="5" priority="6">
      <formula>IF(M7/P7&lt;=0.5,"true","false")</formula>
    </cfRule>
  </conditionalFormatting>
  <conditionalFormatting sqref="M66:M69">
    <cfRule type="expression" dxfId="4" priority="5">
      <formula>IF(M66/P66&lt;=0.5,"true","false")</formula>
    </cfRule>
  </conditionalFormatting>
  <conditionalFormatting sqref="M70:M73">
    <cfRule type="expression" dxfId="3" priority="4">
      <formula>IF(M70/P70&lt;=0.5,"true","false")</formula>
    </cfRule>
  </conditionalFormatting>
  <conditionalFormatting sqref="M75:M76">
    <cfRule type="expression" dxfId="2" priority="3">
      <formula>IF(M75/P75&lt;=0.5,"true","false")</formula>
    </cfRule>
  </conditionalFormatting>
  <conditionalFormatting sqref="M78:M81">
    <cfRule type="expression" dxfId="1" priority="2">
      <formula>IF(M78/P78&lt;=0.5,"true","false")</formula>
    </cfRule>
  </conditionalFormatting>
  <conditionalFormatting sqref="M82:M84">
    <cfRule type="expression" dxfId="0" priority="1">
      <formula>IF(M82/P82&lt;=0.5,"true","false")</formula>
    </cfRule>
  </conditionalFormatting>
  <dataValidations count="1">
    <dataValidation type="decimal" operator="lessThanOrEqual" allowBlank="1" showInputMessage="1" showErrorMessage="1" error="Blogas medžiagos/įrenginio įkainis._x000a_Įvestas įkainis negali viršyti nustatyto maksimalaus priimtino medžiagos/įrenginio įkainio." sqref="M33:M38 M7 M49:M50 M14:M24 M40:M47 M26:M31 M9:M12 M53:M64 M66:M73 M75:M76 M78:M84" xr:uid="{00000000-0002-0000-0000-000000000000}">
      <formula1>P7</formula1>
    </dataValidation>
  </dataValidations>
  <pageMargins left="0.23622047244094491" right="0.23622047244094491" top="0.74803149606299213" bottom="0.74803149606299213" header="0.31496062992125984" footer="0.31496062992125984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>4Z6MPDUXFVQC-1546498242-6676</_dlc_DocId>
    <_dlc_DocIdUrl xmlns="7d3ccfc8-0174-48be-b2c7-759d9617ea65">
      <Url>http://vac.corp.rst.lt/pirkimai/uzsakovai/ESO/_layouts/15/DocIdRedir.aspx?ID=4Z6MPDUXFVQC-1546498242-6676</Url>
      <Description>4Z6MPDUXFVQC-1546498242-6676</Description>
    </_dlc_DocIdUrl>
    <Aff_tipinesformossutartis xmlns="7d3ccfc8-0174-48be-b2c7-759d9617ea65">true</Aff_tipinesformossutartis>
    <Aff_pateikimoderinimuidata xmlns="7d3ccfc8-0174-48be-b2c7-759d9617ea65" xsi:nil="true"/>
    <Aff_uzsakovopadalinys xmlns="a5930e29-24ab-4925-a910-c1bbade73c3f" xsi:nil="true"/>
    <AffEkspertupasizadejimai xmlns="a5930e29-24ab-4925-a910-c1bbade73c3f"/>
    <S_x0105_naudos_x002f_Investicijos xmlns="D20757B7-7A30-4E32-9D51-D8FC9B0F9668" xsi:nil="true"/>
    <I_x0161__x0020_j_x0173__x0020_med_x017e_iag_x0173__x0020_vert_x0117__x0020_sudaro xmlns="D20757B7-7A30-4E32-9D51-D8FC9B0F9668" xsi:nil="true"/>
    <Sritis_x0020__x0028_dujos_x002f_elektra_x0029_ xmlns="d20757b7-7a30-4e32-9d51-d8fc9b0f9668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3f987a9daac1b611a72f7bff32c4a77f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4cb887dec5a5bf99dfcfbff4f43e49d9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2B5D6-760A-4FC1-8750-9DC600249D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F872A1-33EE-4D07-B72E-5464E9C05ADE}">
  <ds:schemaRefs>
    <ds:schemaRef ds:uri="http://www.w3.org/XML/1998/namespace"/>
    <ds:schemaRef ds:uri="d20757b7-7a30-4e32-9d51-d8fc9b0f9668"/>
    <ds:schemaRef ds:uri="http://purl.org/dc/elements/1.1/"/>
    <ds:schemaRef ds:uri="a5930e29-24ab-4925-a910-c1bbade73c3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D20757B7-7A30-4E32-9D51-D8FC9B0F9668"/>
    <ds:schemaRef ds:uri="7d3ccfc8-0174-48be-b2c7-759d9617ea6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41648A-DA43-4FEF-A93B-98B1779B533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6D0DC67-E139-495D-B210-176D763D0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priedas Nr. 6</vt:lpstr>
      <vt:lpstr>'priedas Nr. 6'!_GoBack</vt:lpstr>
      <vt:lpstr>'priedas Nr. 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dmigrs</dc:creator>
  <cp:lastModifiedBy>Vilius</cp:lastModifiedBy>
  <cp:lastPrinted>2018-05-15T10:05:39Z</cp:lastPrinted>
  <dcterms:created xsi:type="dcterms:W3CDTF">2011-08-31T11:30:20Z</dcterms:created>
  <dcterms:modified xsi:type="dcterms:W3CDTF">2018-06-07T11:55:48Z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e4547aaf-c48f-47d9-85bf-9afdb8b5b47d</vt:lpwstr>
  </property>
</Properties>
</file>