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E:\SKAIČIAVIMAI\PP-185 - Kužiai\GKP\"/>
    </mc:Choice>
  </mc:AlternateContent>
  <xr:revisionPtr revIDLastSave="0" documentId="10_ncr:8100000_{737C7FB9-ACEA-4723-BF7B-E01A24284A59}" xr6:coauthVersionLast="34" xr6:coauthVersionMax="34" xr10:uidLastSave="{00000000-0000-0000-0000-000000000000}"/>
  <bookViews>
    <workbookView xWindow="0" yWindow="0" windowWidth="18525" windowHeight="1758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7" i="1" l="1"/>
  <c r="D70" i="1"/>
  <c r="M120" i="1"/>
  <c r="C295" i="1" l="1"/>
  <c r="O282" i="1"/>
  <c r="O280" i="1" l="1"/>
  <c r="O281" i="1"/>
  <c r="O283" i="1"/>
  <c r="O284" i="1"/>
  <c r="O285" i="1"/>
  <c r="O279" i="1"/>
  <c r="O277" i="1"/>
  <c r="O276" i="1"/>
  <c r="O268" i="1"/>
  <c r="O269" i="1"/>
  <c r="O270" i="1"/>
  <c r="O271" i="1"/>
  <c r="O272" i="1"/>
  <c r="O273" i="1"/>
  <c r="O274" i="1"/>
  <c r="O267" i="1"/>
  <c r="O255" i="1"/>
  <c r="O256" i="1"/>
  <c r="O257" i="1"/>
  <c r="O258" i="1"/>
  <c r="O259" i="1"/>
  <c r="O260" i="1"/>
  <c r="O261" i="1"/>
  <c r="O262" i="1"/>
  <c r="O263" i="1"/>
  <c r="O264" i="1"/>
  <c r="O265" i="1"/>
  <c r="O254" i="1"/>
  <c r="O251" i="1"/>
  <c r="O250" i="1"/>
  <c r="O242" i="1"/>
  <c r="O243" i="1"/>
  <c r="O244" i="1"/>
  <c r="O245" i="1"/>
  <c r="O246" i="1"/>
  <c r="O247" i="1"/>
  <c r="O248" i="1"/>
  <c r="O241" i="1"/>
  <c r="O235" i="1"/>
  <c r="O236" i="1"/>
  <c r="O237" i="1"/>
  <c r="O238" i="1"/>
  <c r="O239" i="1"/>
  <c r="O234" i="1"/>
  <c r="O228" i="1"/>
  <c r="O229" i="1"/>
  <c r="O230" i="1"/>
  <c r="O231" i="1"/>
  <c r="O232" i="1"/>
  <c r="O227" i="1"/>
  <c r="O216" i="1"/>
  <c r="O217" i="1"/>
  <c r="O218" i="1"/>
  <c r="O219" i="1"/>
  <c r="O220" i="1"/>
  <c r="O221" i="1"/>
  <c r="O222" i="1"/>
  <c r="O223" i="1"/>
  <c r="O224" i="1"/>
  <c r="O225" i="1"/>
  <c r="O215" i="1"/>
  <c r="O211" i="1"/>
  <c r="O212" i="1"/>
  <c r="O213" i="1"/>
  <c r="O210" i="1"/>
  <c r="O208" i="1"/>
  <c r="O286" i="1" l="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7" i="1"/>
  <c r="F201" i="1" l="1"/>
  <c r="C298" i="1" s="1"/>
  <c r="C300" i="1" l="1"/>
  <c r="C299" i="1"/>
  <c r="L265" i="1"/>
  <c r="J265" i="1"/>
  <c r="H265" i="1"/>
  <c r="F265" i="1"/>
  <c r="L264" i="1"/>
  <c r="J264" i="1"/>
  <c r="H264" i="1"/>
  <c r="F264" i="1"/>
  <c r="L263" i="1"/>
  <c r="J263" i="1"/>
  <c r="H263" i="1"/>
  <c r="F263" i="1"/>
  <c r="L262" i="1"/>
  <c r="J262" i="1"/>
  <c r="H262" i="1"/>
  <c r="F262" i="1"/>
  <c r="L261" i="1"/>
  <c r="J261" i="1"/>
  <c r="H261" i="1"/>
  <c r="F261" i="1"/>
  <c r="L260" i="1"/>
  <c r="J260" i="1"/>
  <c r="H260" i="1"/>
  <c r="F260" i="1"/>
  <c r="L259" i="1"/>
  <c r="J259" i="1"/>
  <c r="H259" i="1"/>
  <c r="F259" i="1"/>
  <c r="L258" i="1"/>
  <c r="J258" i="1"/>
  <c r="H258" i="1"/>
  <c r="F258" i="1"/>
  <c r="L257" i="1"/>
  <c r="J257" i="1"/>
  <c r="H257" i="1"/>
  <c r="F257" i="1"/>
  <c r="L256" i="1"/>
  <c r="J256" i="1"/>
  <c r="H256" i="1"/>
  <c r="F256" i="1"/>
  <c r="L255" i="1"/>
  <c r="J255" i="1"/>
  <c r="H255" i="1"/>
  <c r="F255" i="1"/>
  <c r="L254" i="1"/>
  <c r="J254" i="1"/>
  <c r="H254" i="1"/>
  <c r="F254" i="1"/>
</calcChain>
</file>

<file path=xl/sharedStrings.xml><?xml version="1.0" encoding="utf-8"?>
<sst xmlns="http://schemas.openxmlformats.org/spreadsheetml/2006/main" count="641" uniqueCount="374">
  <si>
    <t>Inv. Nr.</t>
  </si>
  <si>
    <t xml:space="preserve">DARBŲ IR KIEKIŲ ŽINIARAŠTIS OBJEKTAMS, KURIŲ PROJEKTŲ SĄMATINĖ VERTĖ NUO 35000 EUR iki 144000 EUR </t>
  </si>
  <si>
    <t>Eil.
Nr.</t>
  </si>
  <si>
    <t>DARBŲ PAVADINIMAS</t>
  </si>
  <si>
    <t>Mato vnt.</t>
  </si>
  <si>
    <t>Kiekis</t>
  </si>
  <si>
    <t xml:space="preserve">Vienfazio ĮAS montavimas ant atramos su vienu el. skaitikliu </t>
  </si>
  <si>
    <t>Vienfazio ĮAS montavimas su vienu el.skaitikliu ant pastato sienos</t>
  </si>
  <si>
    <t>Vienfazio ĮAS montavimas su vienu el.skaitikliu ant sklypo ribos</t>
  </si>
  <si>
    <t xml:space="preserve">Vienfazio ĮAS įrengimas ant atramos su dviem el. skaitikliais </t>
  </si>
  <si>
    <t>Vienfazio ĮAS montavimas su dviem el.skaitikliais ant pastato sienos</t>
  </si>
  <si>
    <t>Vienfazio ĮAS įrengimas  su dviem el.skaitikliais ant sklypo ribos</t>
  </si>
  <si>
    <t>Vienfazio ĮAS montavimas ant atramos su keturiais el. skaitikliais</t>
  </si>
  <si>
    <t>Vienfazio ĮAS montavimas su keturiais el.skaitikliais ant pastato sienos</t>
  </si>
  <si>
    <t>Vienfazio ĮAS montavimas su keturiais el.skaitikliais ant sklypo ribos</t>
  </si>
  <si>
    <t>Vienfazio ĮAS montavimas su šešiais el.skaitikliais ant sklypo ribos</t>
  </si>
  <si>
    <t>Vienfazio ĮAS montavimas su dešimt el.skaitikliu ant sklypo ribos</t>
  </si>
  <si>
    <t>Trifazio ĮAS montavimas ant atramos su vienu el. skaitikliu</t>
  </si>
  <si>
    <t>Trifazio ĮAS montavimas su vienu el.skaitikliu ant pastato sienos</t>
  </si>
  <si>
    <t>Trifazio ĮAS montavimas su vienu el.skaitikliu ant sklypo ribos</t>
  </si>
  <si>
    <t xml:space="preserve">Trifazio ĮAS įrengimas ant atramos su dviem el. skaitikliais </t>
  </si>
  <si>
    <t>Trifazio ĮAS montavimas su dviem el.skaitikliais ant pastato sienos</t>
  </si>
  <si>
    <t>Trifazio ĮAS montavimas  su dviem el.skaitikliais ant sklypo ribos</t>
  </si>
  <si>
    <t xml:space="preserve">Trifazio ĮAS montavimas ant atramos su keturiais el. skaitikliais </t>
  </si>
  <si>
    <t>Trifazio ĮAS montavimas su keturiais el.skaitikliais ant pastato sienos</t>
  </si>
  <si>
    <t>Trifazio ĮAS montavimas su keturiais el.skaitikliais ant sklypo ribos</t>
  </si>
  <si>
    <t>Trifazio ĮAS montavimas su šešiais el.skaitikliais ant sklypo ribos</t>
  </si>
  <si>
    <t>Trifazio ĮAS montavimas su dešimt el.skaitikliu ant sklypo ribos</t>
  </si>
  <si>
    <t>Kabelių spintos montavimas su dvejomis apskaitomis, bei 1 linijiniu saugiklių – kirtiklių bloku vieta</t>
  </si>
  <si>
    <t>Kabelių spintos montavimas su keturiomis apskaitomis, bei 1 linijiniu saugiklių – kirtiklių bloku vieta</t>
  </si>
  <si>
    <t>Kabelių spintos montavimas su dvejomis apskaitomis, bei 2 linijiniu saugiklių – kirtiklių bloku vietu</t>
  </si>
  <si>
    <t>Kabelių spintos montavimas su keturiomis apskaitomis, bei 2 linijiniu saugiklių – kirtiklių bloku vietu</t>
  </si>
  <si>
    <t xml:space="preserve">Kabelių spintos montavimas su šešiomis apskaitomis, bei 2 linijiniu saugiklių – kirtiklių bloku vietu                                </t>
  </si>
  <si>
    <t>Kabelių spintos montavimas su dvejomis apskaitomis, bei 3 linijiniu saugiklių – kirtiklių bloku vietu</t>
  </si>
  <si>
    <t>Kabelių spintos montavimas su keturiomis apskaitomis, bei 3 linijiniu saugiklių – kirtiklių bloku vietu</t>
  </si>
  <si>
    <t xml:space="preserve">Kabelių spintos montavimas su šešiomis apskaitomis, bei 3 linijiniu saugiklių – kirtiklių bloku vietu                                </t>
  </si>
  <si>
    <t xml:space="preserve">Kabelių spintos montavimas su dešimt apskaitų, bei 3 linijiniu saugiklių –kirtiklių bloku vietu                        </t>
  </si>
  <si>
    <t>Kabelių spintos montavimas su srovės transformatoriais iki 200 A ir bandymų gnybtynais kai automatas nuo 100 A iki 160 A, bei 3 linijiniu saugiklių – kirtiklių bloku vietu</t>
  </si>
  <si>
    <t xml:space="preserve">Kabelių spintos montavimas su srovės transformatoriais nuo 200 A iki 600 A ir bandymų gnybtynais kai automatas 200 A,bei 3 linijiniu saugiklių – kirtiklių bloku vietu           </t>
  </si>
  <si>
    <t>Kabelių spintos montavimas su srovės transformatoriais nuo 300 A iki 600 A ir bandymų gnybtynais kai automatas virš 160 A iki 250 A, bei 3 linijiniu saugiklių – kirtiklių bloku vietu</t>
  </si>
  <si>
    <t>Kabelių spintos montavimas su srovės transformatoriais nuo 300 A iki 600 A ir bandymų gnybtynais kai automatas virš 250 A iki 400 A, bei 3 linijiniu saugiklių – kirtiklių bloku vietu</t>
  </si>
  <si>
    <t>Kabelių spintos keitimas į tranzitinę dviejų apskaitų spintą, bei 1 linijiniu saugiklių – kirtiklių bloku vieta</t>
  </si>
  <si>
    <t>ĮAS  montavimas su srovės transformatoriais iki 200 A ir bandymų gnybtynų kai automatas 125 A</t>
  </si>
  <si>
    <t>ĮAS montavimas su srovės transformatoriais iki 200 A ir bandymų gnybtynų kai automatas 160 A</t>
  </si>
  <si>
    <t>ĮAS į montavimas su srovės transformatoriais iki 200 A ir bandymų gnybtynų kai automatas 200 A</t>
  </si>
  <si>
    <t>ĮAS  montavimas su srovės transformatoriais nuo 300 A iki 600 A ir bandymų gnybtynų kai automatas 250 A</t>
  </si>
  <si>
    <t>ĮAS  montavimas su srovės transformatoriais nuo 300 A iki 600 A ir bandymų gnybtynų kai automatas 300 A</t>
  </si>
  <si>
    <t>ĮAS  montavimas su srovės transformatoriais nuo 300 A iki 600 A ir bandymų gnybtynų kai automatas 400 A</t>
  </si>
  <si>
    <t>Vienfazio automatinio jungiklio nuo 6 iki 63 A sumontavimas, keitimas ĮAS, KS</t>
  </si>
  <si>
    <t>Trifazio automatinio jungiklio nuo 6 iki 63 A sumontavimas, keitimas ĮAS, KS</t>
  </si>
  <si>
    <t>Trifazio automatinio jungiklio virš 63 iki 100 A sumontavimas, keitimas ĮAS, KS</t>
  </si>
  <si>
    <t>Trifazio automatinio jungiklio virš 100 iki 250 A sumontavimas, keitimas ĮAS, KS</t>
  </si>
  <si>
    <t>Trifazio automatinio jungiklio virš 250 iki 500 A sumontavimas, keitimas ĮAS, KS</t>
  </si>
  <si>
    <t>Įžeminimo kontūro iki 10 omų varžos įrengimas</t>
  </si>
  <si>
    <t>Įžeminimo kontūro iki 30 omų varžos įrengimas</t>
  </si>
  <si>
    <t>ĮAS ant atramos, sienos išmontavimas arba esamo ĮAS permontavimas/montavimas</t>
  </si>
  <si>
    <t>0,4 kV KS, ĮAS su pamatu išmontavimas arba esamo ĮAS, KS permontavimas/montavimas</t>
  </si>
  <si>
    <t>iki 1 kV varinio kabelio nuo 5x10 iki 5x16 mm2 paklojimas tranšėjoje</t>
  </si>
  <si>
    <t>iki 1 kV kabelio AXPK (arba analogas) nuo 5x10 iki 5x16 mm2 paklojimas tranšėjoje</t>
  </si>
  <si>
    <t>Iki 1 kV kabelio AXPK (arba analogas) 4x16 arba nuo 5x10 iki 5x16 mm2 mm2 tiesimas ant pastato sienos</t>
  </si>
  <si>
    <t>Iki 1 kV kabelio AXPK (arba analogas) virš 4x16 iki 4x35 mm2 tiesimas ant pastato sienos</t>
  </si>
  <si>
    <t>Iki 1 kV kabelio AXPK (arba analogas) 4x16 mm² paklojimas tranšėjoje</t>
  </si>
  <si>
    <t>Iki 1 kV kabelio AXPK (arba analogas) virš 4x16 iki 4x35 mm² paklojimas tranšėjoje</t>
  </si>
  <si>
    <t>Iki 1 kV kabelio AXPK (arba analogas) virš 4x35 iki 4x70mm² paklojimas tranšėjoje</t>
  </si>
  <si>
    <t>Iki 1 kV kabelio AXPK (arba analogas) virš 4x70 iki 4x120mm² paklojimas tranšėjoje</t>
  </si>
  <si>
    <t>Iki 1 kV kabelio AXPK (arba analogas) virš 4x120 iki 4x240mm² paklojimas tranšėjoje</t>
  </si>
  <si>
    <t>Polietileninio vamzdžio iki ø110 mm paklojimas</t>
  </si>
  <si>
    <t xml:space="preserve">Polietileninio vamzdžio virš ø110 iki ø160 mm paklojimas </t>
  </si>
  <si>
    <t>Pradūrimas po gatve</t>
  </si>
  <si>
    <t>Uždaro perėjimo įrengimas kryptinio gręžimo būdu 63 iki 160 mm2</t>
  </si>
  <si>
    <t>iki 1 kV varinio kabelio nuo 5x10 iki 5x16 mm2 tiesimas  vamzdyje arba įrengtomis metalo konstrukcijomis</t>
  </si>
  <si>
    <t>Iki 1 kV kabelio AXPK (arba analogas) nuo 5x10 iki 5x16 arba iki 4x16 mm² tiesimas  vamzdyje arba įrengtomis metalo konstrukcijomis</t>
  </si>
  <si>
    <t>Iki 1 kV kabelio AXPK (arba analogas) virš 4x16 iki 4x35 mm² tiesimas   vamzdyje arba įrengtomis metalo konstrukcijomis</t>
  </si>
  <si>
    <t>Iki 1 kV kabelio AXPK (arba analogas) virš 4x35 iki 4x70 mm² tiesimas  vamzdyje arba įrengtomis metalo konstrukcijomis</t>
  </si>
  <si>
    <t>Iki 1 kV kabelio AXPK (arba analogas) virš 4x70 iki 4x120 mm² tiesimas  vamzdyje arba įrengtomis metalo konstrukcijomis</t>
  </si>
  <si>
    <t>Iki 1 kV kabelio AXPK (arba analogas) virš 4x120 iki 4x240 mm² tiesimas vamzdyje arba įrengtomis metalo konstrukcijomis</t>
  </si>
  <si>
    <t>Plastikinio vamzdžio tiesimas atramoje, įtraukiant Al 4x16 mm2 kabelį</t>
  </si>
  <si>
    <t>Plastikinio vamzdžio tiesimas atramoje, įtraukiant virš 4x16 iki Al 4x35 mm2 kabelį</t>
  </si>
  <si>
    <t>Plastikinio vamzdžio tiesimas atramoje, įtraukiant virš 4x35 iki Al 4x70 mm2 kabelį</t>
  </si>
  <si>
    <t>Plastikinio vamzdžio tiesimas atramoje, įtraukiant virš 4x70 iki Al 4x120 mm2 kabelį</t>
  </si>
  <si>
    <t>13 m vienstiebės atramos montavimas</t>
  </si>
  <si>
    <t>13 m galinės atramos montavimas</t>
  </si>
  <si>
    <t>11 m vienstiebės atramos montavimas</t>
  </si>
  <si>
    <t>11 m galinės atramos montavimas</t>
  </si>
  <si>
    <t>9 m vienstiebės atramos montavimas</t>
  </si>
  <si>
    <t>9 m galinės atramos montavimas</t>
  </si>
  <si>
    <t>9, 11, 13 m  atramos, paramsčio, atramos su paramsčiu demontavimas ir išvežimas arba esamos atramos/paramsčio permontavimas/montavimas</t>
  </si>
  <si>
    <t>9 m paramsčio montavimas</t>
  </si>
  <si>
    <t>11 m paramsčio montavimas</t>
  </si>
  <si>
    <t>13 m paramsčio montavimas</t>
  </si>
  <si>
    <t>Atotampos atramai montavimas</t>
  </si>
  <si>
    <t xml:space="preserve">A tipo iki 70 mm2 laido montavimas, metalo konstrukcijos, izoliatoriai </t>
  </si>
  <si>
    <t xml:space="preserve">A tipo virš 70 iki 120 mm2 laido montavimas, metalo konstrukcijos, izoliatoriai </t>
  </si>
  <si>
    <t>A tipo laido iki 120 mm2 demontavimas</t>
  </si>
  <si>
    <t>Kabelio  AMKA 3x16+25 mm2 tiesimas</t>
  </si>
  <si>
    <t xml:space="preserve">Kabelio  AMKA 3x25+35  mm2 tiesimas </t>
  </si>
  <si>
    <t>Kabelio  AMKA 3x35+50 mm2 tiesimas</t>
  </si>
  <si>
    <t xml:space="preserve">Kabelio  AMKA 3x50+70 mm2 tiesimas </t>
  </si>
  <si>
    <t xml:space="preserve">Kabelio  AMKA 3x70+95 mm2 tiesimas </t>
  </si>
  <si>
    <t xml:space="preserve">Kabelio  AMKA virš 3x70+95 iki 3x120+95 mm2 tiesimas </t>
  </si>
  <si>
    <t>Kabelio  AMKA iki 3x120+95 mm2 demontavimas</t>
  </si>
  <si>
    <t>0,4 kV viršįtampių ribotuvų montavimas ant oro linijos (arba ĮAS, KS ir kt.)</t>
  </si>
  <si>
    <t xml:space="preserve">Linijinio automatinio jungiklio montavimas KT, ST „D“ tipo 20-80 A                                                                                        </t>
  </si>
  <si>
    <t xml:space="preserve">Linijinio automatinio jungiklio montavimas KT, ST „D“ tipo 80-160 A                                                                                           </t>
  </si>
  <si>
    <t xml:space="preserve">Saugiklių – kirtiklių bloko (VR arba HOR) 00÷1 gabarito su saugikliais (nuo 16 A iki 250 A) montavimas, keitimas MT, KT, TR, ST, KS.   </t>
  </si>
  <si>
    <t xml:space="preserve">Saugiklių – kirtiklių bloko (VR arba HOR) 2÷3 gabarito su saugikliais (nuo 80 A iki 630 A) montavimas, keitimas MT, KT, TR, ST, KS.   </t>
  </si>
  <si>
    <t xml:space="preserve">Saugiklių – kirtiklių bloko 4a gabarito su saugikliais ( nuou 500 A iki 1250 A) montavimas, ketimas MT, KT, TR, ST, KS.   </t>
  </si>
  <si>
    <t>Saugiklio-kirtiklio bloko SZ-152 montavimas, keitimas</t>
  </si>
  <si>
    <t>0,4kV saugiklių nuo 16 iki 250 A montavimas, keitimas su saugikliais 00÷1 gabarito KT, TR, MT, SD, KS</t>
  </si>
  <si>
    <t>0,4kV saugiklių nuo 80 iki 630 A montavimas, keitimas su saugikliais 2÷3 gabarito KT, TR, MT, SD, KS</t>
  </si>
  <si>
    <t>0,4kV saugiklių iki 1250 A montavimas, keitimas su saugikliais 4a gabarito KT, TR, MT, SD, KS</t>
  </si>
  <si>
    <t>Srovės transf. montavimas, keitimas KT, TR, MT ir KS (iki 300 A)</t>
  </si>
  <si>
    <t>Srovės transf. demontavimas KT, TR, MT ir KS</t>
  </si>
  <si>
    <t>Iki 1 kV galinės movos iki 16 mm2 skerspjūvio montavimas</t>
  </si>
  <si>
    <t>Iki 1 kV galinės movos virš 16 iki 35 mm2 skerspjūvio montavimas</t>
  </si>
  <si>
    <t>Iki 1 kV galinės movos viršs 35 iki 70 mm2 skerspjūvio montavimas</t>
  </si>
  <si>
    <t>Iki 1 kV galinės movos virš 70 iki 120  mm2 skerspjūvio montavimas</t>
  </si>
  <si>
    <t>Iki 1 kV galinės movos virš 120 iki 240  mm2 skerspjūvio montavimas</t>
  </si>
  <si>
    <t>Iki 1 kV stulpinės galinės movos iki 70 mm2 skerspjūvio montavimas</t>
  </si>
  <si>
    <t>Iki 1 kV stulpinės galinės movos virš 70 iki 120  mm2 skerspjūvio montavimas</t>
  </si>
  <si>
    <t>Iki 1 kV jungiamosios movos iki 70  mm2 skerspjūvio montavimas</t>
  </si>
  <si>
    <t>Iki 1 kV jungiamosios movos virš 70 iki 120  mm2 skerspjūvio montavimas</t>
  </si>
  <si>
    <t>Iki 1 kV jungiamosios movos virš 120 iki 240  mm2 skerspjūvio montavimas</t>
  </si>
  <si>
    <t>Iki 1 kV jungiamosios pereinamosios movos iki 120 mm2 skerspjūvio montavimas</t>
  </si>
  <si>
    <t>Iki 1 kV jungiamosios pereinamosios movos virš 120 iki 240 mm2 skerspjūvio montavimas</t>
  </si>
  <si>
    <t>Geodezinė nuotrauka iki 50 m esant - skaitmeninei, neskaitmeninei topografinėi nuotraukai, vienam objektui (išpildomoji)</t>
  </si>
  <si>
    <t>Geodezinė nuotrauka virš 50 iki 300 m esant - skaitmeninei, neskaitmeninei topografinėi nuotraukai, vienam objektui (išpildomoji)</t>
  </si>
  <si>
    <t>1 m geodezinės nuotraukos virš 300 m esant - skaitmeninei, neskaitmeninei topografinėi nuotraukai, vienam objektui (išpildomoji)</t>
  </si>
  <si>
    <t>Geodezinis nužymėjimas iki 50 m, vienam objektui</t>
  </si>
  <si>
    <t>Geodezinis nužymėjimas virš 50 iki 300 m, vienam objektui</t>
  </si>
  <si>
    <t>Geodezinis nužymėjimas virš 300 m, vienam objektui</t>
  </si>
  <si>
    <t>Vienos darbo vietos parengimas 0,4 kV radialiniame (spinduliniame) arba žiediniame  tinkle esant įtampai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</si>
  <si>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</si>
  <si>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</si>
  <si>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</si>
  <si>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</si>
  <si>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</si>
  <si>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</si>
  <si>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</si>
  <si>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</si>
  <si>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</si>
  <si>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Atramų numeravimas, numeravimo atnaujinimas</t>
  </si>
  <si>
    <t>Užrašų/schemų uždėjimas/atnaujinimas ir laidų markiravimas</t>
  </si>
  <si>
    <t>10/0,4-0,42 galios transformatorių keitimas (iki 400 kVA)</t>
  </si>
  <si>
    <t>10/0,4-0,42 galios transformatorių keitimas (virš 400 kVA iki 1000 kVA)</t>
  </si>
  <si>
    <t xml:space="preserve">10 kV saugiklių keitimas </t>
  </si>
  <si>
    <t>Metalinės kabelio apsaugos prie atramos montavimas</t>
  </si>
  <si>
    <t>10 kV OL izoliuoto laido iki 70 mm2 tiesimas</t>
  </si>
  <si>
    <t>10 kV OL izoliuoto laido virš 70 mm2 iki 120 mm2 tiesimas</t>
  </si>
  <si>
    <t xml:space="preserve">10 kV OL neizoliuoto arba izoliuoto laido iki 120 mm2 demontavimas </t>
  </si>
  <si>
    <t>0,4 arba 10 kV traversos su viršūne ir izoliatoriais montavimas, keitimas</t>
  </si>
  <si>
    <t>10 kV I kl. lauko tipo viršįtampių ribotuvų montavimas, keitimas</t>
  </si>
  <si>
    <t>10 kV II kl. lauko tipo viršįtampių ribotuvų montavimas, keitimas</t>
  </si>
  <si>
    <t>10 kV lauko tipo kibirkštiniai iškrovikliai</t>
  </si>
  <si>
    <t>10 kV oro linijos trumpo jungimo indikatoriaus montavimas, keitimas</t>
  </si>
  <si>
    <t>10 kV trigyslio kabelio iki 3x50 mm² paklojimas tranšėjoje</t>
  </si>
  <si>
    <t>10 kV trigyslio kabelio virš 3x50 iki 3x120 mm² paklojimas tranšėjoje</t>
  </si>
  <si>
    <t>10 kV trigyslio kabelio virš 3x120 iki 3x240 mm² paklojimas tranšėjoje</t>
  </si>
  <si>
    <t>10 kV trigyslio kabelio iki 3x50 mm² tiesimas  vamzdyje arba įrengtomis metalo konstrukcijomis</t>
  </si>
  <si>
    <t>10 kV trigyslio kabelio virš 3x50 iki 3x120 mm² tiesimas  vamzdyje arba įrengtomis metalo konstrukcijomis</t>
  </si>
  <si>
    <t>10 kV trigyslio kabelio virš 3x120 iki 3x240 mm² tiesimas  vamzdyje arba įrengtomis metalo konstrukcijomis</t>
  </si>
  <si>
    <t>10 kV trigyslio kabelio iki 3x50 mm²  tiesimas atramoje</t>
  </si>
  <si>
    <t>10 kV trigyslio kabelio virš 3x50 iki 3x120 mm²  tiesimas atramoje</t>
  </si>
  <si>
    <t>10 kV trigyslio kabelio virš 3x120 iki 3x240 mm²  tiesimas atramoje</t>
  </si>
  <si>
    <t>10 kV galinės movos iki 50 mm2 skerspjūvio montavimas</t>
  </si>
  <si>
    <t>10 kV galinės movos virš 50 iki 120 mm2 skerspjūvio montavimas</t>
  </si>
  <si>
    <t>10 kV galinės movos virš 120 iki 240 mm2 skerspjūvio montavimas</t>
  </si>
  <si>
    <t>10 kV stulpinės galinės movos iki 50 mm2 skerspjūvio montavimas</t>
  </si>
  <si>
    <t>10 kV stulpinės galinės movos virš 50 iki 120  mm2 skerspjūvio montavimas</t>
  </si>
  <si>
    <t>10 kV jungiamosios movos iki 50  mm2 skerspjūvio montavimas</t>
  </si>
  <si>
    <t>10kV jungiamosios movos virš 50 iki 120  mm2 skerspjūvio montavimas</t>
  </si>
  <si>
    <t>10 kV jungiamosios movos virš 120 iki 240  mm2 skerspjūvio montavimas</t>
  </si>
  <si>
    <t>10 kV jungiamosios pereinamosios movos iki 120 mm2 montavimas</t>
  </si>
  <si>
    <t>10 kV jungiamosios pereinamosios movos virš 120 iki 240 mm2 montavimas</t>
  </si>
  <si>
    <t>Stulpinės transformatorinės (iki 63 kVA) montavimas</t>
  </si>
  <si>
    <t>Stulpinės transformatorinės (iki 400 kVA) montavimas</t>
  </si>
  <si>
    <t>Modulinės transformatorinės montavimas</t>
  </si>
  <si>
    <t>KT, ST, MT demontavimas ir išvežimas</t>
  </si>
  <si>
    <t>Vertikalaus 10 kV oro linijos skyriklio montavimas</t>
  </si>
  <si>
    <t>Horizontalaus 10 kV oro linijos skyriklio montavimas</t>
  </si>
  <si>
    <t>10 kV oro linijos skyriklio demontavimas</t>
  </si>
  <si>
    <t>iki 10 kV kabelio bandymas</t>
  </si>
  <si>
    <t>Automatizuotos elektros energijos apskaitos sistemos (AEEAS) montavimas</t>
  </si>
  <si>
    <t>Surenkamo vamzdžio (gaubtas) iki ø160 mm paklojimas</t>
  </si>
  <si>
    <t>Operatyviniai perjungimai ir vienos darbo vietos parengimas 0,4 kV radialiniame (spinduliniame) tinkle</t>
  </si>
  <si>
    <t>Operatyviniai perjungimai ir vienos darbo vietos parengimas 10 kV radialiniame (spinduliniame) tinkle</t>
  </si>
  <si>
    <t>Operatyviniai perjungimai ir vienos darbo vietos parengimas 0,4 kV žiediniame tinkle</t>
  </si>
  <si>
    <t>Operatyviniai perjungimai ir vienos darbo vietos parengimas 10 kV žiediniame tinkle</t>
  </si>
  <si>
    <t>Abonentinių įrenginių varžų matavimai, techninės dokumentacijos parengimas bei pateikimas VEI, VEI pažymos gavimas</t>
  </si>
  <si>
    <t>Vienfazio lauko tipo paskirstymo skydelio su vienfaziu automatiniu jungikliu iki 63 A montavimas.</t>
  </si>
  <si>
    <t>Trifazio lauko tipo paskirstymo skydelio su trifaziu automatiniu jungikliu iki 63 A montavimas.</t>
  </si>
  <si>
    <t>Esamo 0,4 arba 10 kV jėgos kabelio paklojimas</t>
  </si>
  <si>
    <t>Gelžbetoninio šulinio su dangčiu montavimas</t>
  </si>
  <si>
    <t>Trasos valymas</t>
  </si>
  <si>
    <t>Atskirų medžių iškirtimas (medis)</t>
  </si>
  <si>
    <t>Medžių šakų genėjimas (medis)</t>
  </si>
  <si>
    <t>Giluminio įžeminimo įrengimas</t>
  </si>
  <si>
    <t>Saugiklio-kirtiklio bloko SZ-41 montavimas, keitimas</t>
  </si>
  <si>
    <t>Asfalto dangos atstatymas (šaltasis asfaltas)</t>
  </si>
  <si>
    <t>Micro TSPĮ įrengimas, sumontavimas ir prijungimas</t>
  </si>
  <si>
    <t>vnt.</t>
  </si>
  <si>
    <t>m</t>
  </si>
  <si>
    <t>kompl.</t>
  </si>
  <si>
    <t>m2</t>
  </si>
  <si>
    <t>100 m2</t>
  </si>
  <si>
    <t>Tipinių elektros tinklų statybos projektavimo ir montavimo darbų (įkainių) išaiškinimai</t>
  </si>
  <si>
    <t>TIEKĖJŲ SIŪLOMŲ MEDŽIAGŲ IR ĮRENGINIŲ SĄRAŠAS</t>
  </si>
  <si>
    <t>Eil. Nr.</t>
  </si>
  <si>
    <t>Medžiagų ir/arba įrengimų pavadinimas, tipas, markė</t>
  </si>
  <si>
    <t>Vnt. kaina, Eur be PVM (Rangovo)</t>
  </si>
  <si>
    <t>1.</t>
  </si>
  <si>
    <t>Automatizuotos elektros energijos apskaitos sistemos (AEEAS) įranga</t>
  </si>
  <si>
    <t>1.1.</t>
  </si>
  <si>
    <t>2.</t>
  </si>
  <si>
    <t>0,4-10 kV viršįtampių ribotuvai</t>
  </si>
  <si>
    <t>2.1.</t>
  </si>
  <si>
    <t>0,4 kV II klasės lauko tipo viršįtampių ribotuvai</t>
  </si>
  <si>
    <t>1 kompl. (arba 3 vnt.)</t>
  </si>
  <si>
    <t>2.2.</t>
  </si>
  <si>
    <t>10 kV I klasės lauko tipo viršįtampių ribotuvai</t>
  </si>
  <si>
    <t>2.3.</t>
  </si>
  <si>
    <t>10 kV II klasės lauko tipo viršįtampių ribotuvai</t>
  </si>
  <si>
    <t>2.4.</t>
  </si>
  <si>
    <t>3.</t>
  </si>
  <si>
    <t>10 kV viengyslių ir trigyslių kabelių plastikine izoliacija galinės movos (termosusitraukiančios arba šalto arba hibridinio montavimo movos)</t>
  </si>
  <si>
    <t>3.1.</t>
  </si>
  <si>
    <r>
      <t xml:space="preserve">Galinė mova su varžtiniais antgaliais 1-gysliui kabeliui su plastikine izoliacija ir vieliniu ekranu, lauko tipo, 120 mm²
</t>
    </r>
    <r>
      <rPr>
        <sz val="10"/>
        <color rgb="FFFF0000"/>
        <rFont val="Arial"/>
        <family val="2"/>
        <charset val="186"/>
      </rPr>
      <t>Pastaba: Movos komplekte turi būti 3 fazėms reikalingos medžiagos. Mova tinkama montuoti ant šių skespjūvių kabelių, 120mm² (70-150mm²)</t>
    </r>
  </si>
  <si>
    <t>3.2.</t>
  </si>
  <si>
    <r>
      <t xml:space="preserve">Galinė mova su varžtiniais antgaliais 1-gysliui kabeliui su plastikine izoliacija ir vieliniu ekranu, lauko tipo, 240 mm²
</t>
    </r>
    <r>
      <rPr>
        <sz val="10"/>
        <color rgb="FFFF0000"/>
        <rFont val="Arial"/>
        <family val="2"/>
        <charset val="186"/>
      </rPr>
      <t>Pastaba: Movos komplekte turi būti 3 fazėms reikalingos medžiagos. Mova tinkama montuoti ant šių skespjūvių kabelių, 240mm² (95-240mm²)</t>
    </r>
  </si>
  <si>
    <t>3.3.</t>
  </si>
  <si>
    <r>
      <t xml:space="preserve">Galinė mova su varžtiniais antgaliais 1-gysliui kabeliui su plastikine izoliacija ir vieliniu ekranu, vidaus tipo, 120 mm²
</t>
    </r>
    <r>
      <rPr>
        <sz val="10"/>
        <color rgb="FFFF0000"/>
        <rFont val="Arial"/>
        <family val="2"/>
        <charset val="186"/>
      </rPr>
      <t>Pastaba: Movos komplekte turi būti 3 fazėms reikalingos medžiagos. Mova tinkama montuoti ant šių skespjūvių kabelių, 120mm² (70-150mm²)</t>
    </r>
  </si>
  <si>
    <t>3.4.</t>
  </si>
  <si>
    <r>
      <t xml:space="preserve">Galinė mova su varžtiniais antgaliais 1-gysliui kabeliui su plastikine izoliacija ir vieliniu ekranu, vidaus tipo, 240 mm²
</t>
    </r>
    <r>
      <rPr>
        <sz val="10"/>
        <color rgb="FFFF0000"/>
        <rFont val="Arial"/>
        <family val="2"/>
        <charset val="186"/>
      </rPr>
      <t>Pastaba: Movos komplekte turi būti 3 fazėms reikalingos medžiagos. Mova tinkama montuoti ant šių skespjūvių kabelių, 240mm² (95-240mm²)</t>
    </r>
  </si>
  <si>
    <t>3.5.</t>
  </si>
  <si>
    <r>
      <t xml:space="preserve">Galinė mova su varžtiniais antgaliais 1-gysliui kabeliui su plastikine izoliacija ir vieliniu ekranu, vidaus tipo, 500 mm²
</t>
    </r>
    <r>
      <rPr>
        <sz val="10"/>
        <color rgb="FFFF0000"/>
        <rFont val="Arial"/>
        <family val="2"/>
        <charset val="186"/>
      </rPr>
      <t>Pastaba: Movos komplekte turi būti 3 fazėms reikalingos medžiagos. Mova tinkama montuoti ant šių skespjūvių kabelių, 500mm² (400-630mm²)</t>
    </r>
  </si>
  <si>
    <t>3.6.</t>
  </si>
  <si>
    <r>
      <t xml:space="preserve">Galinė mova su varžtiniais antgaliais 3-gysliui kabeliui viename apvalkale su plastikine izoliacija ir vieliniu ekranu, vidaus tipo, 50 mm²
</t>
    </r>
    <r>
      <rPr>
        <sz val="10"/>
        <color rgb="FFFF0000"/>
        <rFont val="Arial"/>
        <family val="2"/>
        <charset val="186"/>
      </rPr>
      <t xml:space="preserve">Pastaba: </t>
    </r>
    <r>
      <rPr>
        <sz val="10"/>
        <color rgb="FF000000"/>
        <rFont val="Arial"/>
        <family val="2"/>
        <charset val="186"/>
      </rPr>
      <t xml:space="preserve">
</t>
    </r>
    <r>
      <rPr>
        <sz val="10"/>
        <color rgb="FFFF0000"/>
        <rFont val="Arial"/>
        <family val="2"/>
        <charset val="186"/>
      </rPr>
      <t>-termosusitraukiančių movų gyslų ilgis 450 mm;
-šalto arba hibridinio montavimo movų ilgis nuo antgalio apačios iki hermetizuojančios pirštinės apatinės dalies ≤600 mm;
-mova tinkama montuoti ant šių skespjūvių kabelių, 50mm² (25-95mm²)</t>
    </r>
  </si>
  <si>
    <t>3.7.</t>
  </si>
  <si>
    <r>
      <t xml:space="preserve">Galinė mova su varžtiniais antgaliais 3-gysliui kabeliui viename apvalkale su plastikine izoliacija ir vieliniu ekranu, vidaus tipo, 120 mm²
</t>
    </r>
    <r>
      <rPr>
        <sz val="10"/>
        <color rgb="FFFF0000"/>
        <rFont val="Arial"/>
        <family val="2"/>
        <charset val="186"/>
      </rPr>
      <t xml:space="preserve">Pastaba: </t>
    </r>
    <r>
      <rPr>
        <sz val="10"/>
        <color rgb="FF000000"/>
        <rFont val="Arial"/>
        <family val="2"/>
        <charset val="186"/>
      </rPr>
      <t xml:space="preserve">
</t>
    </r>
    <r>
      <rPr>
        <sz val="10"/>
        <color rgb="FFFF0000"/>
        <rFont val="Arial"/>
        <family val="2"/>
        <charset val="186"/>
      </rPr>
      <t>-termosusitraukiančių movų gyslų ilgis 450 mm;
-šalto arba hibridinio montavimo movų ilgis nuo antgalio apačios iki hermetizuojančios pirštinės apatinės dalies ≤600 mm;
-mova tinkama montuoti ant šių skespjūvių kabelių, 120mm² (70-150mm²)</t>
    </r>
  </si>
  <si>
    <t>3.8.</t>
  </si>
  <si>
    <r>
      <t xml:space="preserve">Galinė mova su varžtiniais antgaliais 3-gysliui kabeliui viename apvalkale su plastikine izoliacija ir vieliniu ekranu, vidaus tipo, 240 mm²
</t>
    </r>
    <r>
      <rPr>
        <sz val="10"/>
        <color rgb="FFFF0000"/>
        <rFont val="Arial"/>
        <family val="2"/>
        <charset val="186"/>
      </rPr>
      <t xml:space="preserve">Pastaba: </t>
    </r>
    <r>
      <rPr>
        <sz val="10"/>
        <color rgb="FF000000"/>
        <rFont val="Arial"/>
        <family val="2"/>
        <charset val="186"/>
      </rPr>
      <t xml:space="preserve">
</t>
    </r>
    <r>
      <rPr>
        <sz val="10"/>
        <color rgb="FFFF0000"/>
        <rFont val="Arial"/>
        <family val="2"/>
        <charset val="186"/>
      </rPr>
      <t>-termosusitraukiančių movų gyslų ilgis 450 mm;
-šalto arba hibridinio montavimo movų ilgis nuo antgalio apačios iki hermetizuojančios pirštinės apatinės dalies ≤600 mm;
-mova tinkama montuoti ant šių skespjūvių kabelių, 240mm² (95-240mm²)</t>
    </r>
  </si>
  <si>
    <t>3.9.</t>
  </si>
  <si>
    <r>
      <t xml:space="preserve">Galinė mova su varžtiniais antgaliais 3-gysliui kabeliui viename apvalkale su plastikine izoliacija ir vieliniu ekranu, lauko tipo, 50 mm²
</t>
    </r>
    <r>
      <rPr>
        <sz val="10"/>
        <color rgb="FFFF0000"/>
        <rFont val="Arial"/>
        <family val="2"/>
        <charset val="186"/>
      </rPr>
      <t xml:space="preserve">Pastaba: </t>
    </r>
    <r>
      <rPr>
        <sz val="10"/>
        <color rgb="FF000000"/>
        <rFont val="Arial"/>
        <family val="2"/>
        <charset val="186"/>
      </rPr>
      <t xml:space="preserve">
</t>
    </r>
    <r>
      <rPr>
        <sz val="10"/>
        <color rgb="FFFF0000"/>
        <rFont val="Arial"/>
        <family val="2"/>
        <charset val="186"/>
      </rPr>
      <t>-termosusitraukiančių movų gyslų ilgis 1200 mm;
-šalto arba hibridinio montavimo movų ilgis nuo antgalio apačios iki hermetizuojančios pirštinės apatinės dalies =(1000÷1200) mm;
-mova tinkama montuoti ant šių skespjūvių kabelių, 50mm² (25-95mm²)</t>
    </r>
  </si>
  <si>
    <t>3.10.</t>
  </si>
  <si>
    <r>
      <t xml:space="preserve">Galinė mova su varžtiniais antgaliais 3-gysliui kabeliui viename apvalkale su plastikine izoliacija ir vieliniu ekranu, lauko tipo, 120 mm²
</t>
    </r>
    <r>
      <rPr>
        <sz val="10"/>
        <color rgb="FFFF0000"/>
        <rFont val="Arial"/>
        <family val="2"/>
        <charset val="186"/>
      </rPr>
      <t xml:space="preserve">Pastaba: </t>
    </r>
    <r>
      <rPr>
        <sz val="10"/>
        <color rgb="FF000000"/>
        <rFont val="Arial"/>
        <family val="2"/>
        <charset val="186"/>
      </rPr>
      <t xml:space="preserve">
</t>
    </r>
    <r>
      <rPr>
        <sz val="10"/>
        <color rgb="FFFF0000"/>
        <rFont val="Arial"/>
        <family val="2"/>
        <charset val="186"/>
      </rPr>
      <t>-termosusitraukiančių movų gyslų ilgis 1200 mm;
-šalto arba hibridinio montavimo movų ilgis nuo antgalio apačios iki hermetizuojančios pirštinės apatinės dalies =(1000÷1200) mm;
-mova tinkama montuoti ant šių skespjūvių kabelių, 120mm² (70-150mm²)</t>
    </r>
  </si>
  <si>
    <t>3.11.</t>
  </si>
  <si>
    <r>
      <t xml:space="preserve">Galinė mova su varžtiniais antgaliais 3-gysliui kabeliui viename apvalkale su plastikine izoliacija ir vieliniu ekranu, lauko tipo, 240 mm²
</t>
    </r>
    <r>
      <rPr>
        <sz val="10"/>
        <color rgb="FFFF0000"/>
        <rFont val="Arial"/>
        <family val="2"/>
        <charset val="186"/>
      </rPr>
      <t xml:space="preserve">Pastaba: </t>
    </r>
    <r>
      <rPr>
        <sz val="10"/>
        <color rgb="FF000000"/>
        <rFont val="Arial"/>
        <family val="2"/>
        <charset val="186"/>
      </rPr>
      <t xml:space="preserve">
</t>
    </r>
    <r>
      <rPr>
        <sz val="10"/>
        <color rgb="FFFF0000"/>
        <rFont val="Arial"/>
        <family val="2"/>
        <charset val="186"/>
      </rPr>
      <t>-termosusitraukiančių movų gyslų ilgis 1200 mm;
-šalto arba hibridinio montavimo movų ilgis nuo antgalio apačios iki hermetizuojančios pirštinės apatinės dalies =(1000÷1200) mm;
-mova tinkama montuoti ant šių skespjūvių kabelių, 240mm² (95-240mm²)</t>
    </r>
  </si>
  <si>
    <t>10 kV viengyslių ir trigyslių kabelių plastikine izoliacija jungiamosios movos (termosusitraukiančios arba šalto arba hibridinio montavimo)</t>
  </si>
  <si>
    <t>3.2.1.</t>
  </si>
  <si>
    <r>
      <t xml:space="preserve">Jungiamoji mova su varžtiniais sujungikliais 1-gysliui kabeliui su plastikine izoliacija ir vieliniu ekranu, 120 mm²
</t>
    </r>
    <r>
      <rPr>
        <sz val="10"/>
        <color rgb="FFFF0000"/>
        <rFont val="Arial"/>
        <family val="2"/>
        <charset val="186"/>
      </rPr>
      <t>Pastaba: Movos komplekte turi būti 3 fazėms reikalingos medžiagos. Mova tinkama montuoti ant šių skespjūvių kabelių, 120mm² (70-150mm²)</t>
    </r>
  </si>
  <si>
    <t>3.2.2.</t>
  </si>
  <si>
    <r>
      <t xml:space="preserve">Jungiamoji mova su varžtiniais sujungikliais 1-gysliui kabeliui su plastikine izoliacija ir vieliniu ekranu, 240 mm²
</t>
    </r>
    <r>
      <rPr>
        <sz val="10"/>
        <color rgb="FFFF0000"/>
        <rFont val="Arial"/>
        <family val="2"/>
        <charset val="186"/>
      </rPr>
      <t>Pastaba: Movos komplekte turi būti 3 fazėms reikalingos medžiagos. Mova tinkama montuoti ant šių skespjūvių kabelių, 240mm² (95-240mm²)</t>
    </r>
  </si>
  <si>
    <t>3.2.3.</t>
  </si>
  <si>
    <r>
      <t xml:space="preserve">Jungiamoji mova su varžtiniais sujungikliais 1-gysliui kabeliui su plastikine izoliacija ir vieliniu ekranu, 500 mm²
</t>
    </r>
    <r>
      <rPr>
        <sz val="10"/>
        <color rgb="FFFF0000"/>
        <rFont val="Arial"/>
        <family val="2"/>
        <charset val="186"/>
      </rPr>
      <t>Pastaba: Movos komplekte turi būti 3 fazėms reikalingos medžiagos. Mova tinkama montuoti ant šių skespjūvių kabelių, 500mm² (400-630mm²)</t>
    </r>
  </si>
  <si>
    <t>3.2.4.</t>
  </si>
  <si>
    <r>
      <t xml:space="preserve">Jungiamoji mova su varžtiniais sujungikliais 3-gysliui kabeliui viename apvalkale su plastikine izoliacija ir vieliniu ekranu, 50 mm²
</t>
    </r>
    <r>
      <rPr>
        <sz val="10"/>
        <color rgb="FFFF0000"/>
        <rFont val="Arial"/>
        <family val="2"/>
        <charset val="186"/>
      </rPr>
      <t>Pastaba: Mova tinkama montuoti ant šių skespjūvių kabelių, 50mm² (25-95mm²)</t>
    </r>
  </si>
  <si>
    <t>3.2.5.</t>
  </si>
  <si>
    <r>
      <t xml:space="preserve">Jungiamoji mova su varžtiniais sujungikliais 3-gysliui kabeliui viename apvalkale su plastikine izoliacija ir vieliniu ekranu, 120 mm²
</t>
    </r>
    <r>
      <rPr>
        <sz val="10"/>
        <color rgb="FFFF0000"/>
        <rFont val="Arial"/>
        <family val="2"/>
        <charset val="186"/>
      </rPr>
      <t>Pastaba: Mova tinkama montuoti ant šių skespjūvių kabelių, 120mm² (70-150mm²)</t>
    </r>
  </si>
  <si>
    <t>3.2.6.</t>
  </si>
  <si>
    <r>
      <t xml:space="preserve">Jungiamoji mova su varžtiniais sujungikliais 3-gysliui kabeliui viename apvalkale su plastikine izoliacija ir vieliniu ekranu, 240 mm²
</t>
    </r>
    <r>
      <rPr>
        <sz val="10"/>
        <color rgb="FFFF0000"/>
        <rFont val="Arial"/>
        <family val="2"/>
        <charset val="186"/>
      </rPr>
      <t>Pastaba: Mova tinkama montuoti ant šių skespjūvių kabelių, 240mm² (95-240mm²)</t>
    </r>
  </si>
  <si>
    <t>10 kV viengyslių ir trigyslių kabelių plastikine izoliacija pereinamosios movos (termosusitraukiančios arba šalto arba hibridinio montavimo movos)</t>
  </si>
  <si>
    <t>3.3.1.</t>
  </si>
  <si>
    <r>
      <t xml:space="preserve">Pereinamoji mova su varžtiniais sujungikliais skirta 3-gyslį kabelį viename apvalkale su plastikine izoliacija ir vieliniu ekranu sujungti su 1-gysliu kabeliu plastikine izoliacija ir vieliniu ekranu, 120 mm²
</t>
    </r>
    <r>
      <rPr>
        <sz val="10"/>
        <color rgb="FFFF0000"/>
        <rFont val="Arial"/>
        <family val="2"/>
        <charset val="186"/>
      </rPr>
      <t>Pastaba: Movos komplekte turi būti 3 fazėms reikalingos medžiagos. Mova tinkama montuoti ant šių skespjūvių kabelių, 120-240mm²</t>
    </r>
  </si>
  <si>
    <t>3.3.2.</t>
  </si>
  <si>
    <r>
      <t xml:space="preserve">Pereinamoji mova su varžtiniais sujungikliais skirta 3-gyslį kabelį viename apvalkale su plastikine izoliacija ir vieliniu ekranu sujungti su 1-gysliu kabeliu plastikine izoliacija ir vieliniu ekranu, 240 mm²
</t>
    </r>
    <r>
      <rPr>
        <sz val="10"/>
        <color rgb="FFFF0000"/>
        <rFont val="Arial"/>
        <family val="2"/>
        <charset val="186"/>
      </rPr>
      <t xml:space="preserve">Pastaba: Movos komplekte turi būti 3 fazėms reikalingos medžiagos. Mova tinkama montuoti ant šių skespjūvių kabelių, 120-240mm² </t>
    </r>
  </si>
  <si>
    <t>3.3.3.</t>
  </si>
  <si>
    <r>
      <t xml:space="preserve">Pereinamoji mova su varžtiniais sujungikliais skirta 3-gyslį kabelį viename apvalkale su plastikine izoliacija ir vieliniu ekranu sujungti su 1-gysliu kabeliu plastikine izoliacija ir aliuminio folijos ekranu (AHXAMK-W kabelis), 120 mm²
</t>
    </r>
    <r>
      <rPr>
        <sz val="10"/>
        <color rgb="FFFF0000"/>
        <rFont val="Arial"/>
        <family val="2"/>
        <charset val="186"/>
      </rPr>
      <t>Pastaba: AHXAMK-W movos komplekte turi būti 3 fazėms visos reikalingos medžiagos (nelituojama įžeminimo armatūra ir tt.). Mova tinkama montuoti ant šių skespjūvių kabelių, 120-240mm²</t>
    </r>
  </si>
  <si>
    <t>3.3.4.</t>
  </si>
  <si>
    <r>
      <t xml:space="preserve">Pereinamoji mova su varžtiniais sujungikliais skirta 3-gyslį kabelį viename apvalkale su plastikine izoliacija ir vieliniu ekranu sujungti su 1-gysliu kabeliu plastikine izoliacija ir aliuminio folijos ekranu  (AHXAMK-W kabelis), 240 mm²
</t>
    </r>
    <r>
      <rPr>
        <sz val="10"/>
        <color rgb="FFFF0000"/>
        <rFont val="Arial"/>
        <family val="2"/>
        <charset val="186"/>
      </rPr>
      <t>Pastaba: AHXAMK-W movos komplekte turi būti 3 fazėms visos reikalingos medžiagos (nelituojama įžeminimo armatūra ir tt.). Mova tinkama montuoti ant šių skespjūvių kabelių, 120-240mm²</t>
    </r>
  </si>
  <si>
    <t>3.3.5.</t>
  </si>
  <si>
    <r>
      <t xml:space="preserve">Pereinamoji mova su varžtiniais sujungikliais skirta 1-gyslį kabelį su plastikine izoliacija ir vieliniu ekranu sujungti su 1-gysliu kabeliu plastikine izoliacija ir aliuminio folijos ekranu  (AHXAMK-W kabelis), 120 mm²
</t>
    </r>
    <r>
      <rPr>
        <sz val="10"/>
        <color rgb="FFFF0000"/>
        <rFont val="Arial"/>
        <family val="2"/>
        <charset val="186"/>
      </rPr>
      <t>Pastaba: AHXAMK-W movos komplekte turi būti 3 fazėms visos reikalingos medžiagos (nelituojama įžeminimo armatūra ir tt.). Mova tinkama montuoti ant šių skespjūvių kabelių, 120-240mm²</t>
    </r>
  </si>
  <si>
    <t>3.3.6.</t>
  </si>
  <si>
    <r>
      <t xml:space="preserve">Pereinamoji mova su varžtiniais sujungikliais skirta 1-gyslį kabelį su plastikine izoliacija ir vieliniu ekranu sujungti su 1-gysliu kabeliu plastikine izoliacija ir aliuminio folijos ekranu  (AHXAMK-W kabelis), 240 mm²
</t>
    </r>
    <r>
      <rPr>
        <sz val="10"/>
        <color rgb="FFFF0000"/>
        <rFont val="Arial"/>
        <family val="2"/>
        <charset val="186"/>
      </rPr>
      <t>Pastaba: AHXAMK-W movos komplekte turi būti 3 fazėms visos reikalingos medžiagos (nelituojama įžeminimo armatūra ir tt.). Mova tinkama montuoti ant šių skespjūvių kabelių, 120-240mm²</t>
    </r>
  </si>
  <si>
    <t>4.</t>
  </si>
  <si>
    <t>10 kV modulinės transformatorinės</t>
  </si>
  <si>
    <t>4.1.</t>
  </si>
  <si>
    <r>
      <t xml:space="preserve">10 kV įtampos su vienu iki 160 kVA galios transformatoriumi galinė modulinė transformatorinė (MGT)
</t>
    </r>
    <r>
      <rPr>
        <sz val="10"/>
        <color rgb="FFFF0000"/>
        <rFont val="Arial"/>
        <family val="2"/>
        <charset val="186"/>
      </rPr>
      <t>MGT komplektacija - 10 kV narvelis su įžemikliu,  įtampos indikatoriumi, saugiklias ir transformatoriaus galios skyrikliu 1 vnt., įvadinis kirtiklio-saugiklio blokas 1 vnt. su saugikliais 3 vnt., linijinių 0,4 kV kirtiklių-saugiklių blokai 2 vnt. su blokais ir saugikliais 6 vnt., 0,4 kV virštampių ribotuvai 3 vnt., naujų laidų su laidais ir antgaliais, gnybtinais, jungtimis tiesimas/prijungimas/perjungimas/atjungimas prie/nuo aparatų gnybtų, 0,4 kV kontrolinės apskaitos spintos montavimas su įrengimo vieta 1 vnt., elektros skaitiklio (-ių) montavimas, laikinas plombavimas, automatinio jungiklio montavimas su automatu 1 vnt. (automatinis jungiklis ir prijungimo kabelis parenkami pagal leistiną galią), užrašų, schemų uždėjimas ir laidų markiravimas ir kt.).</t>
    </r>
  </si>
  <si>
    <t>4.2.</t>
  </si>
  <si>
    <r>
      <t xml:space="preserve">10 kV įtampos su vienu iki 160 kVA galios transformatoriumi mažo gabarito modulinė tranzitinė transformatorinė (10 kV SF6 dujų arba hermetizuoto oro izoliacija skirstyklos)
</t>
    </r>
    <r>
      <rPr>
        <sz val="10"/>
        <color rgb="FFFF0000"/>
        <rFont val="Arial"/>
        <family val="2"/>
        <charset val="186"/>
      </rPr>
      <t>MTT komplektacija - 10 kV linijiniai narveliai su įžemikliu, įtampos indikatoriumi, trumpo jungimo indikatoriumi, viršįtampių ribotuvais ir linijiniais galios skirikliais 2 vnt., kištukinės movos 6 vnt., 10 kV narvelis su įžemiklių,  įtampos indikatoriumi, saugiklias ir transformatoriaus galios skyrikliu 1 vnt., įvadinis kirtiklio-saugiklio blokas 1 vnt. su saugikliais 3 vnt., linijinių 0,4 kV kirtiklių-saugiklių blokai 2 vnt. su blokais ir saugikliais 6 vnt., naujų laidų su laidais ir antgaliais, gnybtinais, jungtimis tiesimas/prijungimas/perjungimas/atjungimas prie/nuo aparatų gnybtų, 0,4 kV kontrolinės apskaitos spintos montavimas su įrengimo vieta 1 vnt., elektros skaitiklio (-ių) montavimas, laikinas plombavimas, automatinio jungiklio montavimas su automatu 1 vnt. (automatinis jungiklis ir prijungimo kabelis parenkami pagal leistiną galią), užrašų, schemų uždėjimas ir laidų markiravimas ir kt.).</t>
    </r>
  </si>
  <si>
    <t>4.3.</t>
  </si>
  <si>
    <t xml:space="preserve">Tranzitinė transformatorinė iki 1x630kVA su oro izoliacijos 10 kV sirstykla. (vertinat MTT kainą prašome įsivertinti maksimalius galimus kiekius žiūrint į ESO techninius reikalavimus 15.1.9)                                                                                                                                                                       </t>
  </si>
  <si>
    <t>4.4.</t>
  </si>
  <si>
    <t>Tranzitinė transformatorinė iki 2x630kVA su oro izoliacijos 10 kV sirstykla. (vertinat MTT kainą prašome įsivertinti maksimalius galimus kiekius žiūrint į ESO techninius reikalavimus 15.1.10)</t>
  </si>
  <si>
    <t>4.5.</t>
  </si>
  <si>
    <t xml:space="preserve">Tranzitinė transformatorinė iki 1x800-1000kVA. (vertinat MTT kainą prašome įsivertinti maksimalius galimus kiekius žiūrint į ESO techninius reikalavimus 15.2.5)   </t>
  </si>
  <si>
    <t>4.6.</t>
  </si>
  <si>
    <t xml:space="preserve">Tranzitinė transformatorinė iki 2x1000-1600kVA. (vertinat MTT kainą prašome įsivertinti maksimalius galimus kiekius žiūrint į ESO techninius reikalavimus 15.2.9; 15.5.3)   </t>
  </si>
  <si>
    <t>4.7.</t>
  </si>
  <si>
    <t xml:space="preserve">Mažo gabarito modulinės transformatorinė iki 1x630kVA  (vertinat MGMT kainą prašome įsivertinti maksimalius galimus kiekius žiūrint į ESO techninius reikalavimus 15.6.2)           </t>
  </si>
  <si>
    <t>4.8.</t>
  </si>
  <si>
    <t xml:space="preserve">Mažo gabarito modulinės transformatorinė iki 2x630kVA  (vertinat MGMT kainą prašome įsivertinti maksimalius galimus kiekius žiūrint į ESO techninius reikalavimus 15.6.3)           </t>
  </si>
  <si>
    <t>5.</t>
  </si>
  <si>
    <t>10 kV SF6 dujų arba hermetizuoto oro izoliacijos skirstyklos</t>
  </si>
  <si>
    <t>5.1.</t>
  </si>
  <si>
    <t xml:space="preserve">10 kV SF6 dujų arba hermetizuoto oro izoliacijos skirstyklos transformatorinėms su galios transformatoriais iki 630 kVA. (vertinat skirstyklos kainą prašome įsivertinti maksimalius galimus kiekius žiūrint į ESO techninius reikalavimus 15.5.2)   </t>
  </si>
  <si>
    <t>5.2.</t>
  </si>
  <si>
    <t xml:space="preserve">10 kV SF6 dujų arba hermetizuoto oro izoliacijos skirstyklos transformatorinėms su 800 kVA ir didesnės galios transformatoriais. (vertinat skistyklos kainą prašome įsivertinti maksimalius galimus kiekius žiūrint į ESO techninius reikalavimus 15.5.3)   </t>
  </si>
  <si>
    <t>25 – 1000 kVA 10/0,4-0,42 kV trifaziai galios transformatoriai</t>
  </si>
  <si>
    <t>Galia, kVA</t>
  </si>
  <si>
    <t>Jungimo grupė</t>
  </si>
  <si>
    <t>Trumpojo jungimo įtampa UK, % (leistini nuokrypiai ne daugiau kaip ±10 %)</t>
  </si>
  <si>
    <r>
      <t>Tuščiosios eigos nuostoliai P</t>
    </r>
    <r>
      <rPr>
        <b/>
        <vertAlign val="subscript"/>
        <sz val="10"/>
        <color theme="1"/>
        <rFont val="Arial"/>
        <family val="2"/>
        <charset val="186"/>
      </rPr>
      <t>0</t>
    </r>
    <r>
      <rPr>
        <b/>
        <sz val="10"/>
        <color theme="1"/>
        <rFont val="Arial"/>
        <family val="2"/>
        <charset val="186"/>
      </rPr>
      <t>, W (ne didesni kaip)</t>
    </r>
  </si>
  <si>
    <r>
      <t>Trumpojo jungimo nuostoliai P</t>
    </r>
    <r>
      <rPr>
        <b/>
        <vertAlign val="subscript"/>
        <sz val="10"/>
        <color theme="1"/>
        <rFont val="Arial"/>
        <family val="2"/>
        <charset val="186"/>
      </rPr>
      <t>K</t>
    </r>
    <r>
      <rPr>
        <b/>
        <sz val="10"/>
        <color theme="1"/>
        <rFont val="Arial"/>
        <family val="2"/>
        <charset val="186"/>
      </rPr>
      <t xml:space="preserve"> (t=75°C), W (ne didesni kaip</t>
    </r>
  </si>
  <si>
    <r>
      <t>Triukšmo lygis L</t>
    </r>
    <r>
      <rPr>
        <b/>
        <vertAlign val="subscript"/>
        <sz val="10"/>
        <color theme="1"/>
        <rFont val="Arial"/>
        <family val="2"/>
        <charset val="186"/>
      </rPr>
      <t>WA</t>
    </r>
    <r>
      <rPr>
        <b/>
        <sz val="10"/>
        <color theme="1"/>
        <rFont val="Arial"/>
        <family val="2"/>
        <charset val="186"/>
      </rPr>
      <t>, dB(A), (ne didesnis kaip)</t>
    </r>
  </si>
  <si>
    <t>Yzn11</t>
  </si>
  <si>
    <t>5.3.</t>
  </si>
  <si>
    <t>5.4.</t>
  </si>
  <si>
    <t>5.5.</t>
  </si>
  <si>
    <t>Yyn0 arba Δyn 11</t>
  </si>
  <si>
    <t>5.6.</t>
  </si>
  <si>
    <t>5.7.</t>
  </si>
  <si>
    <t>5.8.</t>
  </si>
  <si>
    <t>5.9.</t>
  </si>
  <si>
    <t>5.10.</t>
  </si>
  <si>
    <t>5.11.</t>
  </si>
  <si>
    <t>5.12.</t>
  </si>
  <si>
    <t>6.</t>
  </si>
  <si>
    <t>0,4 kV įvadinės apskaitos spintos skirtos trifaziams tiesioginio jungimo apskaitos prietaisams įrengti (ĮAS 3F)</t>
  </si>
  <si>
    <t>6.1.</t>
  </si>
  <si>
    <t>ĮAS 3F 1 skaitikliui, tvirtinama ant atramos</t>
  </si>
  <si>
    <t>6.2.</t>
  </si>
  <si>
    <t>ĮAS 3F 1 skaitikliui, pastatoma ant pagrido</t>
  </si>
  <si>
    <t>6.3.</t>
  </si>
  <si>
    <t>ĮAS 3F 2 skaitikliui, tvirtinama ant atramos</t>
  </si>
  <si>
    <t>6.4.</t>
  </si>
  <si>
    <t>ĮAS 3F 2 skaitikliui, pastatoma ant pagrido</t>
  </si>
  <si>
    <t>6.5.</t>
  </si>
  <si>
    <t>ĮAS 3F 4 skaitikliui, tvirtinama ant atramos</t>
  </si>
  <si>
    <t>6.6.</t>
  </si>
  <si>
    <t>ĮAS 3F 4 skaitikliui, pastatoma ant pagrido</t>
  </si>
  <si>
    <t>6.7.</t>
  </si>
  <si>
    <t>ĮAS 3F 6 skaitikliui, pastatoma ant pagrido</t>
  </si>
  <si>
    <t>6.8.</t>
  </si>
  <si>
    <t>ĮAS 3F 10 skaitikliui, pastatoma ant pagrido</t>
  </si>
  <si>
    <t>7.</t>
  </si>
  <si>
    <t>0,4 kV kabelių spintos be vietos apskaitos prietaisams (KS)</t>
  </si>
  <si>
    <t>7.1.</t>
  </si>
  <si>
    <t>KS su 2 vnt. kirtiklių-saugiklių blokais ir 2 rezervinėmis vietomis kirtiklių-saugiklių blokams</t>
  </si>
  <si>
    <t>7.2.</t>
  </si>
  <si>
    <t>KS su 3 vnt. kirtiklių-saugiklių blokais ir 3 rezervinėmis vietomis kirtiklių-saugiklių blokams</t>
  </si>
  <si>
    <t>8.</t>
  </si>
  <si>
    <t>0,4 kV kabelių spintos su vieta apskaitos prietaisams (KS/KAS)</t>
  </si>
  <si>
    <t>8.1.</t>
  </si>
  <si>
    <t>KS - 1 vnt. kirtiklių-saugiklių bloku, 1 rezervinė vieta kirtiklių-saugiklių blokui, vieta kabelio prijungimui ir 2 vietos apskaitos prietaisams</t>
  </si>
  <si>
    <t>8.2.</t>
  </si>
  <si>
    <t>KS - 1 vnt. kirtiklių-saugiklių bloku, 1 rezervinė vieta kirtiklių-saugiklių blokui, vieta kabelio prijungimui ir 4 vietos apskaitos prietaisams</t>
  </si>
  <si>
    <t>8.3.</t>
  </si>
  <si>
    <t>KS - 1 vnt. kirtiklių-saugiklių bloku, 1 rezervinė vieta kirtiklių-saugiklių blokui, vieta kabelio prijungimui ir 6 vietos apskaitos prietaisams</t>
  </si>
  <si>
    <t>8.4.</t>
  </si>
  <si>
    <t>KS - 2 vnt. kirtiklių-saugiklių blokais, vieta kabelio prijungimui ir 2 vietos apskaitos prietaisams</t>
  </si>
  <si>
    <t>8.5.</t>
  </si>
  <si>
    <t>KS - 2 vnt. kirtiklių-saugiklių blokais, vieta kabelio prijungimui ir 4 vietos apskaitos prietaisams</t>
  </si>
  <si>
    <t>8.6.</t>
  </si>
  <si>
    <t>KS - 2 vnt. kirtiklių-saugiklių blokais, vieta kabelio prijungimui ir 6 vietos apskaitos prietaisams</t>
  </si>
  <si>
    <t>8.7.</t>
  </si>
  <si>
    <t>KS - 3 vnt. kirtiklių-saugiklių blokais, vieta kabelio prijungimui ir 4 vietos apskaitos prietaisams</t>
  </si>
  <si>
    <r>
      <t xml:space="preserve">Pastaba: </t>
    </r>
    <r>
      <rPr>
        <sz val="10"/>
        <color rgb="FF000000"/>
        <rFont val="Arial"/>
        <family val="2"/>
        <charset val="186"/>
      </rPr>
      <t>užsakyme 160÷1000 kVA galios transformatoriams turi būti nurodyta viena iš 1‑oje lentelėje pateiktų</t>
    </r>
    <r>
      <rPr>
        <b/>
        <sz val="10"/>
        <color rgb="FF000000"/>
        <rFont val="Arial"/>
        <family val="2"/>
        <charset val="186"/>
      </rPr>
      <t xml:space="preserve"> </t>
    </r>
    <r>
      <rPr>
        <sz val="10"/>
        <color rgb="FF000000"/>
        <rFont val="Arial"/>
        <family val="2"/>
        <charset val="186"/>
      </rPr>
      <t>jungimo schemų ir grupių.</t>
    </r>
  </si>
  <si>
    <t>Modulinių transformatorinių punkt.nr.4.1 ir 4.2 pristatymo terminas ne vėliau kaip per 25 darbo dienų.</t>
  </si>
  <si>
    <t>Galios transformatorių iki 100 kVA imtinai pristatymo terminas ne vėliau kaip per 15 kalendorinių dienų.</t>
  </si>
  <si>
    <t>Galios transformatorių virš 100 kVA pristatymo terminas ne vėliau kaip per 30 kalendorinių dienų.</t>
  </si>
  <si>
    <t>Konkrečius medžiagų ir/arba įrengimų pavadinimus, tipus, markes, mato vienetus pateikdamas pasiūlymą privalo nurodyti Tiekėją.</t>
  </si>
  <si>
    <t>Lyginamųjų koeficientų bei įkainių sandaugos suma iš viso, Eur be PVM:</t>
  </si>
  <si>
    <t>Vnt. kaina be PVM</t>
  </si>
  <si>
    <t>Iš viso kaina EU, be PVM</t>
  </si>
  <si>
    <t>Viso kaina EUR be PVM:</t>
  </si>
  <si>
    <t>Papildomi darbai ir medžiagos (SISTELA)</t>
  </si>
  <si>
    <t>Darbų pavadinimas</t>
  </si>
  <si>
    <t>PVM</t>
  </si>
  <si>
    <t>Bendra pasiūlymo kaina:</t>
  </si>
  <si>
    <t xml:space="preserve"> Viso suma EUR be PVM</t>
  </si>
  <si>
    <t>Viso suma EUR su PVM</t>
  </si>
  <si>
    <t>Gyvenamas namas, Salos g. 6A, Jakštaičių k., Kužių sen., Šiaulių r. sav. (17-48753)</t>
  </si>
  <si>
    <t>E1E48X0004</t>
  </si>
  <si>
    <t>10 kV narvelis ir jo montavimas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</si>
</sst>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19" x14ac:knownFonts="1">
    <font>
      <sz val="11"/>
      <color theme="1"/>
      <name val="Calibri"/>
      <family val="2"/>
      <charset val="186"/>
      <scheme val="minor"/>
    </font>
    <font>
      <sz val="11"/>
      <color theme="1"/>
      <name val="Calibri"/>
      <family val="2"/>
      <charset val="186"/>
      <scheme val="minor"/>
    </font>
    <font>
      <sz val="10"/>
      <color theme="1"/>
      <name val="Arial"/>
      <family val="2"/>
      <charset val="186"/>
    </font>
    <font>
      <sz val="11"/>
      <color theme="1"/>
      <name val="Calibri"/>
      <family val="2"/>
      <scheme val="minor"/>
    </font>
    <font>
      <b/>
      <sz val="12"/>
      <name val="Arial"/>
      <family val="2"/>
      <charset val="186"/>
    </font>
    <font>
      <b/>
      <sz val="11"/>
      <name val="Arial"/>
      <family val="2"/>
      <charset val="186"/>
    </font>
    <font>
      <b/>
      <sz val="11"/>
      <color indexed="8"/>
      <name val="Arial"/>
      <family val="2"/>
      <charset val="186"/>
    </font>
    <font>
      <b/>
      <sz val="11"/>
      <color theme="1"/>
      <name val="Arial"/>
      <family val="2"/>
      <charset val="186"/>
    </font>
    <font>
      <sz val="10"/>
      <name val="Arial"/>
      <family val="2"/>
      <charset val="186"/>
    </font>
    <font>
      <b/>
      <sz val="10"/>
      <color theme="1"/>
      <name val="Arial"/>
      <family val="2"/>
      <charset val="186"/>
    </font>
    <font>
      <sz val="10"/>
      <color rgb="FF000000"/>
      <name val="Arial"/>
      <family val="2"/>
      <charset val="186"/>
    </font>
    <font>
      <sz val="10"/>
      <color rgb="FFFF0000"/>
      <name val="Arial"/>
      <family val="2"/>
      <charset val="186"/>
    </font>
    <font>
      <b/>
      <vertAlign val="subscript"/>
      <sz val="10"/>
      <color theme="1"/>
      <name val="Arial"/>
      <family val="2"/>
      <charset val="186"/>
    </font>
    <font>
      <sz val="10"/>
      <color theme="1"/>
      <name val="Calibri"/>
      <family val="2"/>
      <charset val="186"/>
      <scheme val="minor"/>
    </font>
    <font>
      <sz val="11"/>
      <color theme="1"/>
      <name val="Arial"/>
      <family val="2"/>
      <charset val="186"/>
    </font>
    <font>
      <sz val="11"/>
      <color rgb="FF000000"/>
      <name val="Arial"/>
      <family val="2"/>
      <charset val="186"/>
    </font>
    <font>
      <b/>
      <sz val="10"/>
      <color rgb="FF000000"/>
      <name val="Arial"/>
      <family val="2"/>
      <charset val="186"/>
    </font>
    <font>
      <b/>
      <sz val="11"/>
      <color theme="1"/>
      <name val="Calibri"/>
      <family val="2"/>
      <charset val="186"/>
      <scheme val="minor"/>
    </font>
    <font>
      <sz val="9"/>
      <color rgb="FF333333"/>
      <name val="Arial"/>
      <family val="2"/>
      <charset val="186"/>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2D050"/>
        <bgColor indexed="64"/>
      </patternFill>
    </fill>
    <fill>
      <patternFill patternType="solid">
        <fgColor theme="4"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82">
    <xf numFmtId="0" fontId="0" fillId="0" borderId="0" xfId="0"/>
    <xf numFmtId="0" fontId="2" fillId="0" borderId="0" xfId="0" applyFont="1"/>
    <xf numFmtId="0" fontId="5" fillId="0" borderId="1" xfId="2" applyFont="1" applyBorder="1" applyAlignment="1" applyProtection="1">
      <alignment horizontal="center" vertical="center" wrapText="1"/>
    </xf>
    <xf numFmtId="0" fontId="5" fillId="0" borderId="1" xfId="2" applyFont="1" applyBorder="1" applyAlignment="1" applyProtection="1">
      <alignment horizontal="center" vertical="center"/>
    </xf>
    <xf numFmtId="0" fontId="6" fillId="0" borderId="1" xfId="2" applyFont="1" applyBorder="1" applyAlignment="1" applyProtection="1">
      <alignment horizontal="center" vertical="center"/>
    </xf>
    <xf numFmtId="3" fontId="7" fillId="0" borderId="1" xfId="0" applyNumberFormat="1" applyFont="1" applyBorder="1" applyAlignment="1" applyProtection="1">
      <alignment horizontal="center" vertical="center" wrapText="1"/>
    </xf>
    <xf numFmtId="0" fontId="8" fillId="2" borderId="1" xfId="2" applyFont="1" applyFill="1" applyBorder="1" applyAlignment="1" applyProtection="1">
      <alignment horizontal="left" vertical="center" wrapText="1"/>
    </xf>
    <xf numFmtId="0" fontId="8" fillId="0" borderId="1" xfId="2" applyFont="1" applyBorder="1" applyAlignment="1" applyProtection="1">
      <alignment horizontal="left" vertical="top" wrapText="1"/>
    </xf>
    <xf numFmtId="0" fontId="8" fillId="0" borderId="1" xfId="2" applyFont="1" applyBorder="1" applyAlignment="1" applyProtection="1">
      <alignment vertical="top" wrapText="1"/>
    </xf>
    <xf numFmtId="0" fontId="8" fillId="2" borderId="1" xfId="2" applyFont="1" applyFill="1" applyBorder="1" applyAlignment="1" applyProtection="1">
      <alignment vertical="top" wrapText="1"/>
    </xf>
    <xf numFmtId="0" fontId="8" fillId="0" borderId="1" xfId="2" applyFont="1" applyBorder="1" applyAlignment="1" applyProtection="1">
      <alignment horizontal="justify" vertical="top" wrapText="1"/>
    </xf>
    <xf numFmtId="0" fontId="8" fillId="0" borderId="1" xfId="2" applyFont="1" applyFill="1" applyBorder="1" applyAlignment="1" applyProtection="1">
      <alignment vertical="top" wrapText="1"/>
    </xf>
    <xf numFmtId="0" fontId="8" fillId="3" borderId="1" xfId="2" applyFont="1" applyFill="1" applyBorder="1" applyAlignment="1" applyProtection="1">
      <alignment horizontal="left" vertical="center" wrapText="1"/>
    </xf>
    <xf numFmtId="0" fontId="8" fillId="3" borderId="1" xfId="2" applyFont="1" applyFill="1" applyBorder="1" applyAlignment="1" applyProtection="1">
      <alignment horizontal="left" vertical="top" wrapText="1"/>
    </xf>
    <xf numFmtId="0" fontId="8" fillId="3" borderId="1" xfId="2" applyFont="1" applyFill="1" applyBorder="1" applyAlignment="1" applyProtection="1">
      <alignment vertical="top" wrapText="1"/>
    </xf>
    <xf numFmtId="0" fontId="8" fillId="0" borderId="1" xfId="2" applyFont="1" applyFill="1" applyBorder="1" applyAlignment="1" applyProtection="1">
      <alignment horizontal="left" vertical="top" wrapText="1"/>
    </xf>
    <xf numFmtId="0" fontId="8" fillId="0" borderId="1" xfId="2" applyFont="1" applyBorder="1" applyAlignment="1" applyProtection="1">
      <alignment horizontal="center" vertical="center" wrapText="1"/>
    </xf>
    <xf numFmtId="0" fontId="8" fillId="0" borderId="1" xfId="2" applyFont="1" applyFill="1" applyBorder="1" applyAlignment="1" applyProtection="1">
      <alignment horizontal="center" vertical="center" wrapText="1"/>
    </xf>
    <xf numFmtId="0" fontId="8" fillId="2" borderId="1" xfId="2" applyFont="1" applyFill="1" applyBorder="1" applyAlignment="1" applyProtection="1">
      <alignment horizontal="center" vertical="center" wrapText="1"/>
    </xf>
    <xf numFmtId="0" fontId="8" fillId="3" borderId="1" xfId="2"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2" fillId="0" borderId="1" xfId="0" applyFont="1" applyBorder="1" applyAlignment="1">
      <alignment horizontal="center" vertical="center" wrapText="1"/>
    </xf>
    <xf numFmtId="2" fontId="2" fillId="0" borderId="2" xfId="0" applyNumberFormat="1" applyFont="1" applyBorder="1" applyAlignment="1">
      <alignment horizontal="center" vertical="center" wrapText="1"/>
    </xf>
    <xf numFmtId="16"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43" fontId="13" fillId="0" borderId="1" xfId="1" applyFont="1" applyBorder="1" applyAlignment="1">
      <alignment horizont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6" fontId="2" fillId="0" borderId="1" xfId="0" applyNumberFormat="1" applyFont="1" applyFill="1" applyBorder="1" applyAlignment="1">
      <alignment horizontal="center" vertical="center" wrapText="1"/>
    </xf>
    <xf numFmtId="0" fontId="9" fillId="0" borderId="1" xfId="0" applyFont="1" applyBorder="1" applyAlignment="1">
      <alignment vertical="center" wrapText="1"/>
    </xf>
    <xf numFmtId="0" fontId="16" fillId="0" borderId="0" xfId="0" applyFont="1" applyAlignment="1">
      <alignment horizontal="left"/>
    </xf>
    <xf numFmtId="0" fontId="13" fillId="0" borderId="0" xfId="0" applyFont="1" applyAlignment="1">
      <alignment horizontal="center" wrapText="1"/>
    </xf>
    <xf numFmtId="0" fontId="10" fillId="0" borderId="0" xfId="0" applyFont="1" applyAlignment="1">
      <alignment horizontal="left"/>
    </xf>
    <xf numFmtId="0" fontId="2" fillId="0" borderId="0" xfId="0" applyFont="1" applyAlignment="1">
      <alignment horizontal="left"/>
    </xf>
    <xf numFmtId="0" fontId="0" fillId="0" borderId="1" xfId="0" applyBorder="1" applyAlignment="1">
      <alignment horizontal="center" vertical="center"/>
    </xf>
    <xf numFmtId="0" fontId="9"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Border="1"/>
    <xf numFmtId="0" fontId="9" fillId="0" borderId="0" xfId="0" applyFont="1" applyFill="1" applyBorder="1" applyAlignment="1"/>
    <xf numFmtId="0" fontId="0" fillId="0" borderId="1" xfId="0" applyBorder="1" applyAlignment="1">
      <alignment wrapText="1"/>
    </xf>
    <xf numFmtId="0" fontId="17" fillId="0" borderId="1" xfId="0" applyFont="1" applyBorder="1" applyAlignment="1">
      <alignment horizontal="right"/>
    </xf>
    <xf numFmtId="0" fontId="17" fillId="0" borderId="1" xfId="0" applyFont="1" applyBorder="1" applyAlignment="1">
      <alignment horizontal="right" vertical="center" wrapText="1"/>
    </xf>
    <xf numFmtId="2" fontId="0" fillId="0" borderId="1" xfId="0" applyNumberFormat="1" applyBorder="1"/>
    <xf numFmtId="0" fontId="17" fillId="0" borderId="0" xfId="0" applyFont="1" applyBorder="1" applyAlignment="1">
      <alignment horizontal="right" vertical="center" wrapText="1"/>
    </xf>
    <xf numFmtId="2" fontId="0" fillId="0" borderId="0" xfId="0" applyNumberFormat="1" applyBorder="1"/>
    <xf numFmtId="2" fontId="17" fillId="5" borderId="1" xfId="0" applyNumberFormat="1" applyFont="1" applyFill="1" applyBorder="1"/>
    <xf numFmtId="2" fontId="9" fillId="5" borderId="1" xfId="0" applyNumberFormat="1" applyFont="1" applyFill="1" applyBorder="1" applyAlignment="1">
      <alignment horizontal="center" vertical="center" wrapText="1"/>
    </xf>
    <xf numFmtId="2" fontId="0" fillId="5" borderId="1" xfId="0" applyNumberFormat="1" applyFill="1" applyBorder="1" applyAlignment="1">
      <alignment horizontal="right"/>
    </xf>
    <xf numFmtId="2" fontId="0" fillId="5" borderId="1" xfId="0" applyNumberFormat="1" applyFill="1" applyBorder="1"/>
    <xf numFmtId="0" fontId="18" fillId="0" borderId="0" xfId="0" applyFont="1"/>
    <xf numFmtId="0" fontId="9" fillId="4" borderId="5" xfId="0" applyFont="1" applyFill="1" applyBorder="1" applyAlignment="1">
      <alignment horizontal="center"/>
    </xf>
    <xf numFmtId="0" fontId="7" fillId="4" borderId="5" xfId="0" applyFont="1" applyFill="1" applyBorder="1" applyAlignment="1">
      <alignment horizontal="center" vertical="center" wrapText="1"/>
    </xf>
    <xf numFmtId="0" fontId="10" fillId="0" borderId="1" xfId="0" applyFont="1" applyFill="1" applyBorder="1" applyAlignment="1">
      <alignment horizontal="left" vertical="top" wrapText="1"/>
    </xf>
    <xf numFmtId="0" fontId="7" fillId="0" borderId="5" xfId="0" applyFont="1" applyBorder="1" applyAlignment="1">
      <alignment horizontal="center" wrapText="1"/>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9" fillId="0" borderId="4" xfId="0" applyFont="1" applyBorder="1" applyAlignment="1">
      <alignment horizontal="right"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9" fillId="0" borderId="1" xfId="0" applyFont="1" applyBorder="1" applyAlignment="1">
      <alignment horizontal="center" vertical="center" wrapText="1"/>
    </xf>
    <xf numFmtId="0" fontId="8" fillId="0" borderId="1" xfId="0" applyFont="1" applyBorder="1" applyAlignment="1">
      <alignment horizontal="left" vertical="top" wrapText="1"/>
    </xf>
    <xf numFmtId="0" fontId="2" fillId="0" borderId="1" xfId="0" applyFont="1" applyBorder="1" applyAlignment="1">
      <alignment horizontal="left" vertical="center" wrapText="1"/>
    </xf>
    <xf numFmtId="0" fontId="9" fillId="0" borderId="1" xfId="0" applyFont="1" applyBorder="1" applyAlignment="1">
      <alignment horizontal="left" vertical="center" wrapText="1"/>
    </xf>
    <xf numFmtId="0" fontId="4" fillId="0" borderId="6" xfId="2" applyFont="1" applyFill="1" applyBorder="1" applyAlignment="1" applyProtection="1">
      <alignment horizontal="center" vertical="center" wrapText="1"/>
    </xf>
    <xf numFmtId="0" fontId="4" fillId="0" borderId="5" xfId="2" applyFont="1" applyFill="1" applyBorder="1" applyAlignment="1" applyProtection="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0" borderId="2" xfId="0" applyFont="1" applyBorder="1" applyAlignment="1">
      <alignment horizontal="right" vertical="top"/>
    </xf>
    <xf numFmtId="0" fontId="9" fillId="0" borderId="3" xfId="0" applyFont="1" applyBorder="1" applyAlignment="1">
      <alignment horizontal="right" vertical="top"/>
    </xf>
    <xf numFmtId="0" fontId="9" fillId="0" borderId="4" xfId="0" applyFont="1" applyBorder="1" applyAlignment="1">
      <alignment horizontal="right" vertical="top"/>
    </xf>
    <xf numFmtId="0" fontId="5" fillId="0" borderId="0" xfId="2" applyFont="1" applyBorder="1" applyAlignment="1" applyProtection="1">
      <alignment horizontal="center" vertical="center"/>
    </xf>
    <xf numFmtId="0" fontId="7" fillId="0" borderId="1" xfId="0" applyFont="1" applyBorder="1" applyAlignment="1">
      <alignment horizontal="center" wrapText="1"/>
    </xf>
  </cellXfs>
  <cellStyles count="3">
    <cellStyle name="Comma" xfId="1" builtinId="3"/>
    <cellStyle name="Normal" xfId="0" builtinId="0"/>
    <cellStyle name="Normal 2" xfId="2" xr:uid="{00000000-0005-0000-0000-000002000000}"/>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315</xdr:row>
      <xdr:rowOff>19049</xdr:rowOff>
    </xdr:from>
    <xdr:ext cx="11830050" cy="4298632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48510824"/>
          <a:ext cx="11830050" cy="4298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228600" lvl="0" indent="-228600" algn="l">
            <a:buFont typeface="+mj-lt"/>
            <a:buAutoNum type="arabicParenR"/>
          </a:pPr>
          <a:r>
            <a:rPr lang="lt-LT" sz="1050">
              <a:latin typeface="Arial" panose="020B0604020202020204" pitchFamily="34" charset="0"/>
              <a:cs typeface="Arial" panose="020B0604020202020204" pitchFamily="34" charset="0"/>
            </a:rPr>
            <a:t>Visi įkainiai darbai turi būti numatyti su franko išlaidomis (naujų įrenginių ir medžiagų atvežimas, esamų demontuotų įrenginių ir medžiagų išvežimas į AB ESO sandėlį bei atliekamo grunto ir statybinių šiukšlių išvežimas, utilizavimas). </a:t>
          </a:r>
          <a:r>
            <a:rPr lang="lt-LT" sz="1050" u="sng">
              <a:solidFill>
                <a:schemeClr val="dk1"/>
              </a:solidFill>
              <a:latin typeface="Arial" panose="020B0604020202020204" pitchFamily="34" charset="0"/>
              <a:ea typeface="+mn-ea"/>
              <a:cs typeface="Arial" panose="020B0604020202020204" pitchFamily="34" charset="0"/>
            </a:rPr>
            <a:t>Papildomuose darbuose neturi būti atskirai franko išlaidų nes išlaidos numatytos darbų įkainiuose</a:t>
          </a:r>
          <a:r>
            <a:rPr lang="lt-LT" sz="1050" u="sng">
              <a:latin typeface="Arial" panose="020B0604020202020204" pitchFamily="34" charset="0"/>
              <a:cs typeface="Arial" panose="020B0604020202020204" pitchFamily="34" charset="0"/>
            </a:rPr>
            <a:t>. T</a:t>
          </a:r>
          <a:r>
            <a:rPr lang="lt-LT" sz="1100" u="sng">
              <a:solidFill>
                <a:schemeClr val="dk1"/>
              </a:solidFill>
              <a:effectLst/>
              <a:latin typeface="+mn-lt"/>
              <a:ea typeface="+mn-ea"/>
              <a:cs typeface="+mn-cs"/>
            </a:rPr>
            <a:t>aip pat visuose įkainiuose turi būti įvertintas atliekamų darbų sezoniškumas. </a:t>
          </a:r>
          <a:endParaRPr lang="lt-LT" sz="1050">
            <a:latin typeface="Arial" panose="020B0604020202020204" pitchFamily="34" charset="0"/>
            <a:cs typeface="Arial" panose="020B0604020202020204" pitchFamily="34" charset="0"/>
          </a:endParaRPr>
        </a:p>
        <a:p>
          <a:pPr marL="228600" lvl="0" indent="-228600" algn="l">
            <a:buFont typeface="+mj-lt"/>
            <a:buAutoNum type="arabicParenR"/>
          </a:pPr>
          <a:r>
            <a:rPr lang="lt-LT" sz="1050">
              <a:latin typeface="Arial" panose="020B0604020202020204" pitchFamily="34" charset="0"/>
              <a:cs typeface="Arial" panose="020B0604020202020204" pitchFamily="34" charset="0"/>
            </a:rPr>
            <a:t>Naudojami aliumininiai jėgos kabeliai pagal AB ESO techninius reikalavimus,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 4, 7, p. ĮAS montavimas ant atramos, įvertinti visus ĮAS prijungimo darbus (ĮAS tvirtinimo elementai, medžiagos ir jų montavimas, kabelio tiesimas, automatinių jungiklių montavimas, galinių movų montavimas su antgaliais, gnybtinais, naujų ir esamų laidų su laidais ir antgaliais, gnybtinais tiesimas/prijungimas/perjungimas/atjungimas prie/nuo aparatų gnybtų, plastikinių vamzdžių (gofruotas vamzdis) su sandarinimu montavimas,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Vienfaziams ir trifaziams atvadams kai apskaitos spinta montuojama ant atramos nusileidimui nuo laidų iki apskaitos spintos naudoti iki 1 kV jėgos kabelį (kabelio ilgis 10 m) su plastiko izoliacija. Apskaitai su vienu elektros energijos apskaitos prietaisu naudojamas 4x16 mm2 skerspjūvio kabelis, apskaitai su dviem ir daugiau elektros energijos apskaitos prietaisais naudojamas 4x35 mm2 skerspjūvio kabelis. Nusileidimuose nuo atramos viršaus iki ĮAS kabelį montuoti įveriant jį į plastikinį vamzdį (gofruoto vamzdžio ilgis 9 m). ĮAS įžeminimo darbai aktuojami atskiru įkainiu. Atvadas turi būti įrengtas pilnai ir paruoštas pridavimui.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12, 15, 18 p. ĮAS montavimas ant atramos, įvertinti visus ĮAS prijungimo darbus (ĮAS montavimas, kabelio tiesimas, automatinių jungiklių montavimas, galinių movų montavimas su antgaliais, gnybtinais, naujų ir esamų laidų su laidais ir antgaliais, gnybtinais tiesimas/prijungimas/perjungimas/atjungimas prie/nuo aparatų gnybtų, plastikinių vamzdžių (gofruotas vamzdis) su sandarinimu montavimas,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Vienfaziams ir trifaziams atvadams kai apskaitos spinta montuojama ant atramos nusileidimui nuo laidų iki apskaitos spintos naudoti iki 1 kV jėgos kabelį (kabelio ilgis 10 m) su plastiko izoliacija. Apskaitai su vienu elektros energijos apskaitos prietaisu naudojamas 4x16 mm2 skerspjūvio kabelis, apskaitai su dviem ir daugiau elektros energijos apskaitos prietaisais naudojamas 4x35 mm2 skerspjūvio kabelis. Nusileidimuose nuo atramos viršaus iki ĮAS kabelį montuoti įveriant jį į plastikinį vamzdį (gofruoto vamzdžio ilgis 9 m). ĮAS įžeminimo darbai aktuojami atskiru įkainiu. Atvadas turi būti įrengtas pilnai ir paruoštas pridavimui.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2, 3, 5, 6, 8, 9, 10, 11, 13, 16, 19 p. ĮAS montavimas ant pastato sienos arba sklypo ribos, įvertinti visus ĮAS prijungimo darbus (ĮAS tvirtinimo elementai, medžiagos ir jų montavimas, automatinių jungiklių montavimas su automatiniais jungikliais, naujų ir esamų laidų su laidais ir antgaliais, gnybtinais tiesimas/prijungimas/perjungimas/atjungimas prie/nuo aparatų gnybtų,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14, 17, 20, 21, 22 p. ĮAS montavimas ant sklypo ribos, įvertinti visus ĮAS prijungimo darbus (ĮAS montavimas, automatinių jungiklių montavimas su automatiniais jungikliais, naujų ir esamų laidų su laidais ir antgaliais, gnybtinais tiesimas/prijungimas/perjungimas/atjungimas prie/nuo aparatų gnybtų,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1-11, 13, 16, 19, 28, 30-35 p. ĮAS ir KS skydus su pamatu, tvirtinimo elementais ir medžiagomis pateikia Tiekėjas (ĮAS ir KS skydai turi būti pilnai sukomplektuoti įskaitant automatinius jungiklius, šynų sistemą, laidus iki elektros skaitiklio, elektros skaitiklio (-ių) montavimas, laikinas plombavimas ir kt.). Elektros skydų standartinė spalva – RAL 7032. Užsakovas turi teisę užsakant pasirinkti vieną iš šių spalvų - RAL 6005, RAL 7021, RAL 8002, RAL 9017, RAL 1011, RAL 8017, RAL 9003. Skydų dažymo išlaidos turi būti įvertintos darbų įkainiuose.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12, 14, 15, 17, 18, 20-27, 29, 36 p. ĮAS ir KS skydus su pamatu, tvirtinimo elementais ir medžiagomis pateikia AB ESO (ĮAS ir KS skydai turi būti pilnai sukomplektuoti su saugikilų-kirtiklių blokais be saugiklių ir be automatinių jungiklių, įvertinti šynų sistemą, laidus iki elektros skaitiklio, elektros skaitiklio (-ių) montavimas, laikinas plombavimas ir kt.). Elektros skydų standartinė spalva – RAL 7032.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Montuojant elektros skaitiklius reikia vadovautis AB ESO patvirtintu „Elektros apskaitos prietaisų įrengimo, kai darbus vykdo Bendrovės rangovai“ tvarkos aprašu;</a:t>
          </a:r>
        </a:p>
        <a:p>
          <a:pPr marL="228600" lvl="0" indent="-228600" algn="l">
            <a:buFont typeface="+mj-lt"/>
            <a:buAutoNum type="arabicParenR"/>
          </a:pPr>
          <a:r>
            <a:rPr lang="lt-LT" sz="1050">
              <a:latin typeface="Arial" panose="020B0604020202020204" pitchFamily="34" charset="0"/>
              <a:cs typeface="Arial" panose="020B0604020202020204" pitchFamily="34" charset="0"/>
            </a:rPr>
            <a:t>1-42 p. Vienfazių ir trifazių automatinių jungiklių diapazonas C iki 63 A jeigu nenurodyta kitaip. Visi automatiniai jungikliai turi būti su „C“ atjungimo charakteristika. Automatinių jungiklių kiekis turi būti toks pat kiek ir elektros energijos apskaitos prietaisų vietų KS, ĮAS;</a:t>
          </a:r>
        </a:p>
        <a:p>
          <a:pPr marL="228600" lvl="0" indent="-228600" algn="l">
            <a:buFont typeface="+mj-lt"/>
            <a:buAutoNum type="arabicParenR"/>
          </a:pPr>
          <a:r>
            <a:rPr lang="lt-LT" sz="1050">
              <a:latin typeface="Arial" panose="020B0604020202020204" pitchFamily="34" charset="0"/>
              <a:cs typeface="Arial" panose="020B0604020202020204" pitchFamily="34" charset="0"/>
            </a:rPr>
            <a:t>2, 3, 5, 6, 8, 9, 10, 11, 13, 14, 16, 17, 19-42 p. Atliekant naujo ĮAS, KS montavimo darbus, atskirais įkainiais skaičiuojami tik įžeminimo kontūro įrengimo darbai, kabelinės linijos tiesimo darbai taikant 1 m įkainį (arba kabelio tiesimas vamzdyje su kabeliu ir vamzdžiu 1 m), galinės movos, operatyviniai perjungimai su darbo vietos paruošimu arba darbo vietos paruošimas dirbant po įtampa;</a:t>
          </a:r>
        </a:p>
        <a:p>
          <a:pPr marL="228600" lvl="0" indent="-228600" algn="l">
            <a:buFont typeface="+mj-lt"/>
            <a:buAutoNum type="arabicParenR"/>
          </a:pPr>
          <a:r>
            <a:rPr lang="lt-LT" sz="1050">
              <a:latin typeface="Arial" panose="020B0604020202020204" pitchFamily="34" charset="0"/>
              <a:cs typeface="Arial" panose="020B0604020202020204" pitchFamily="34" charset="0"/>
            </a:rPr>
            <a:t>ĮAS viršįtampių ribotuvų montuoti nereikia,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Naujiems vienfaziam atvadams naudoti keturgyslius kabelius (nepajungtas jėgos kabelio gyslas izoliuoti);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Esamus vartotojus prijungti tokiu pačiu būdu kaip ir naująjį vartotoją, t. y. jei naująjį vartotoją jungiame kabeliu žemėje, tai ir esamą (-us) vartotoją (-us) perjungiame kabeliu žemėje. Ir atvirkščiai: jei naująjį vartotoją jungiame oro įvadu, tai ir esamą (-us) vartotoją (-us) perjungiame oro įvadu;</a:t>
          </a:r>
        </a:p>
        <a:p>
          <a:pPr marL="228600" lvl="0" indent="-228600" algn="l">
            <a:buFont typeface="+mj-lt"/>
            <a:buAutoNum type="arabicParenR"/>
          </a:pPr>
          <a:r>
            <a:rPr lang="lt-LT" sz="1050">
              <a:latin typeface="Arial" panose="020B0604020202020204" pitchFamily="34" charset="0"/>
              <a:cs typeface="Arial" panose="020B0604020202020204" pitchFamily="34" charset="0"/>
            </a:rPr>
            <a:t>Montuojant ĮAS ir KS skydus/spintas su trimis el. apskaitomis taikomas ĮAS ir KS sustambintų darbų įkainis su keturiomis el. apskaitomis. Montuojant ĮAS ir KS skydus/spintas su penkiomis el. apskaitomis taikomas ĮAS ir KS sustambintų darbų įkainis su šešiomis el. apskaitomis. Montuojant ĮAS ir KS skydus/spintas su septyniomis, aštuoniomis arba devyniomis el. apskaitomis taikomas ĮAS ir KS sustambintų darbų įkainis su dešimt el. apskaitomis. </a:t>
          </a:r>
        </a:p>
        <a:p>
          <a:pPr marL="228600" lvl="0" indent="-228600" algn="l">
            <a:buFont typeface="+mj-lt"/>
            <a:buAutoNum type="arabicParenR"/>
          </a:pPr>
          <a:r>
            <a:rPr lang="lt-LT" sz="1050">
              <a:latin typeface="Arial" panose="020B0604020202020204" pitchFamily="34" charset="0"/>
              <a:cs typeface="Arial" panose="020B0604020202020204" pitchFamily="34" charset="0"/>
            </a:rPr>
            <a:t>23, 24, 36 p. įkainyje įvertinti visus KS prijungimo darbus (KS montavimo darbai su KS 1 vnt., automatinių jungiklių montavimas su automatiniais jungikliais vadovautis išaiškinimų punktu Nr. 7, naujų ir esamų laidų su laidais ir antgaliais, gnybtinais tiesimas/prijungimas/perjungimas/atjungimas prie/nuo aparatų gnybtų, operatoriaus/vartotojo jėgos kabelių prijungimas/atjungimas,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kt.). Įvadinis iki 1 kV jėgos kabelis turi būti prijungiamas prie KS šynų, jeigu nenurodyta kitaip. Pagal poreikį saugiklių-kirtiklių blokas aktuojams atskiru įkainių Nr.97-99.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25-35 p. įkainyje įvertinti visus KS prijungimo darbus (KS montavimo darbai su KS 1 vnt., automatinių jungiklių montavimas su automatiniais jungikliais vadovautis išaiškinimų punktu Nr. 7, vertikalaus arba horizontalaus saugiklių-kirtiklių bloko su saugiklių-kirtiklių bloku 1 vnt. (pagal poreikį gali būti 1 arba 2 gabarito) ir su saugikliais 3 vnt. montavimas, naujų ir esamų laidų su laidais ir antgaliais, gnybtinais tiesimas/prijungimas/perjungimas/atjungimas prie/nuo aparatų gnybtų, operatoriaus/vartotojo jėgos kabelių prijungimas/atjungimas,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kt.). Saugikliai NH-1 arba NH-2 gabarito. Papildomi saugiklių-kirtiklių blokai aktuojami atskiru įkainiu Nr.99-101. Įvadinis iki 1 kV jėgos kabelis turi būti prijungiamas prie KS šynų, jeigu nenurodyta kitaip.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37-42 p. įkainyje įvertinti visus ĮAS prijungimo darbus (ĮAS montavimo darbai su ĮAS 1 vnt., tvirtinimo elementai, medžiagos ir jų montavimas, automatinių jungiklių montavimas su automatiniais jungikliais 1 vnt., srovės transformatorių montavimas su srovės transformatoriais 3 vnt., naujų ir esamų laidų su laidais ir antgaliais, gnybtinais tiesimas/prijungimas/perjungimas/atjungimas prie/nuo aparatų gnybtų, operatoriaus/vartotojo jėgos kabelių prijungimas/atjungimas,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kt.).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43-47 p. automatinio jungiklio montavimo ir keitimo įkainis taikomas tik tuo atveju, kai reikia sumontuoti ar pakeisti automatinį jungiklį esamame ĮAS, KS. Įkainyje įvertinti visus automatinio jungiklio montavimo ir keitimo darbus (automatinio jungiklio montavimas su automatiniu jungikliu 1 vnt., automatinio jungiklio demontavimas 1 vnt., naujų ir esamų laidų su laidais ir antgaliais, gnybtinais tiesimas/prijungimas/perjungimas/atjungimas prie/nuo aparatų gnybtų, visi būtini matavimai, užrašų, schemų uždėjimas ir laidų markiravimas, esamo vartotojo arba naujojo vartotojo (jeigu jėgos kabelis paklotas) jėgos kabelių užvedimas į ĮAS, KS, jėgos kabelio gyslų nužievinimas, įžeminimo laidininko prijungimas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Vienfazio automatinio jungiklio keitimas į trifazį esamoje dėžėje, kai trifazis atvadas įrengtas, taikome 44-47 p. įkainius;</a:t>
          </a:r>
        </a:p>
        <a:p>
          <a:pPr marL="228600" lvl="0" indent="-228600" algn="l">
            <a:buFont typeface="+mj-lt"/>
            <a:buAutoNum type="arabicParenR"/>
          </a:pPr>
          <a:r>
            <a:rPr lang="lt-LT" sz="1050">
              <a:latin typeface="Arial" panose="020B0604020202020204" pitchFamily="34" charset="0"/>
              <a:cs typeface="Arial" panose="020B0604020202020204" pitchFamily="34" charset="0"/>
            </a:rPr>
            <a:t>Elektros skaitiklius pateiks AB ESO. Esamą (-us) elektros skaitiklį (-ius) demontavimo/permontavimo (suderinus su AB ESO ir gavus leidimą) ir naujo (-ų) montavimo su tvirtinimo elementais ir medžiagomis bei laikino plombavimo darbus įkainiuose turi numatyti Tiekėjas,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48, 49 p. įkainyje įvertinti visus įžeminimo kontūro įrengimo darbus (įžeminimo kontūro iki 10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ir iki 30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įrengimo darbai su įžeminimo laidininkų, su įžeminimo kontūro varžos matavimu, grandinės patikrinimu tarp įžemiklių ir įžemintų elementų, įžeminimo kontūro prijungimas prie ĮAS, KS, atramos ir kt.). Vienam ĮAS, KS arba atramos įžeminimui įkainis taikomas vieną kartą;</a:t>
          </a:r>
        </a:p>
        <a:p>
          <a:pPr marL="228600" lvl="0" indent="-228600" algn="l">
            <a:buFont typeface="+mj-lt"/>
            <a:buAutoNum type="arabicParenR"/>
          </a:pPr>
          <a:r>
            <a:rPr lang="lt-LT" sz="1050">
              <a:latin typeface="Arial" panose="020B0604020202020204" pitchFamily="34" charset="0"/>
              <a:cs typeface="Arial" panose="020B0604020202020204" pitchFamily="34" charset="0"/>
            </a:rPr>
            <a:t>50, 51 p. įvertinti visus ĮAS ir KS išmontavimo arba esamo ĮAS, KS permontavimo/montavimo darbus (ĮAS, KS išmontavimas arba esamo ĮAS, KS permontavimas/montavimas ir kt.). Pagal poreikį esamo (-ų) elektros skaitiklio (-ių) demontavimas/permontavimas, laikinas plombavimas (suderinus su AB ESO ir gavus leidimą) į naują (-us) ĮAS ir KS;</a:t>
          </a:r>
        </a:p>
        <a:p>
          <a:pPr marL="228600" lvl="0" indent="-228600" algn="l">
            <a:buFont typeface="+mj-lt"/>
            <a:buAutoNum type="arabicParenR"/>
          </a:pPr>
          <a:r>
            <a:rPr lang="lt-LT" sz="1050">
              <a:latin typeface="Arial" panose="020B0604020202020204" pitchFamily="34" charset="0"/>
              <a:cs typeface="Arial" panose="020B0604020202020204" pitchFamily="34" charset="0"/>
            </a:rPr>
            <a:t>52-53 p. 1 m įkainyje įvertinti visus iki 1 kV jėgos kabelio paklojimo tranšėjoje darbus (kabelio tiesimas su kabeliu 1 m, tranšėjos kasimas/užpylimas 1 m, grunto tankinimas, pakloto įrengimas 1 m, signalinės juostos paklojimas su juosta 1 m, kabelio izoliacijos varžos matavimas, grandinės „fazė-nulis“ matavimas, užrašų, schemų uždėjimas ir laidų markiravimas ir kt.). Įkainyje turi būti įvertintas darbų atlikimas esant žemės įšalui iki 30 cm gylyje. Įkainis taikomas tik tuo atveju kai vartotojui įvadą įrengia AB ESO;</a:t>
          </a:r>
        </a:p>
        <a:p>
          <a:pPr marL="228600" lvl="0" indent="-228600" algn="l">
            <a:buFont typeface="+mj-lt"/>
            <a:buAutoNum type="arabicParenR"/>
          </a:pPr>
          <a:r>
            <a:rPr lang="lt-LT" sz="1050">
              <a:latin typeface="Arial" panose="020B0604020202020204" pitchFamily="34" charset="0"/>
              <a:cs typeface="Arial" panose="020B0604020202020204" pitchFamily="34" charset="0"/>
            </a:rPr>
            <a:t>54, 55 p. 1 m įkainyje įvertinti visus iki 1 kV kabelio ant pastato sienos tiesimo darbus (kabelio tiesimas su kabeliu 1 m, gofruoto vamzdžio su sandarinimu montavimas 1 m, tvirtino elementai, kabelio izoliacijos varžos matavimas, grandinės „fazė-nulis“ matavimas,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56-60 p. 1 m įkainyje įvertinti visus iki 1 kV kabelio paklojimo tranšėjoje darbus (kabelio tiesimas su kabeliu 1 m, tranšėjos kasimas/užpylimas 1 m, grunto tankinimas, pakloto įrengimas 1 m, signalinės juostos paklojimas su juosta 1 m, kabelio izoliacijos varžos matavimas, grandinės „fazė-nulis“ matavimas, užrašų, schemų uždėjimas ir laidų markiravimas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61, 62 p. 1 m įkainyje įvertinti visus polietileninių vamzdžių klojimo darbus (vamzdžių klojimas 1 m su vamzdžiu ir sandarinimu, tranšėjos kasimas/užpylimas 1 m su tranšėjos dugno išlyginimu, pakloto įrengimas 1 m, signalinės juostos klojimas su juosta 1 m, grunto tankinimas ir kt.). Įkainyje turi būti įvertintas darbų atlikimas esant žemės įšalui iki 30 cm gylyje. Naudojami HDPE, PP arba PE vamzdžiai. Įkainis taip pat taikomas šviesolaidinio kabelio montavimui vamzdyje;</a:t>
          </a:r>
        </a:p>
        <a:p>
          <a:pPr marL="228600" lvl="0" indent="-228600" algn="l">
            <a:buFont typeface="+mj-lt"/>
            <a:buAutoNum type="arabicParenR"/>
          </a:pPr>
          <a:r>
            <a:rPr lang="lt-LT" sz="1050">
              <a:latin typeface="Arial" panose="020B0604020202020204" pitchFamily="34" charset="0"/>
              <a:cs typeface="Arial" panose="020B0604020202020204" pitchFamily="34" charset="0"/>
            </a:rPr>
            <a:t>63, 64 p. 1 m įkainyje įvertinti visus pradūrimo arba kryptinio gręžimo montavimo darbus (pradūrimo arba kryptinio gręžimo montavimo darbai, vamzdis pradūrimui arba kryptiniam gręžimui 1 m, duobių iškasimo, duobių užpylimo, grunto tankinimas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65-70 p. 1 m įkainyje įvertinti visus iki 1 kV kabelio tiesimo vamzdyje darbus (kabelio tiesimas vamzdyje su kabeliu 1 m arba kabelio tiesimas įrengtomis metalo konstrukcijomis su kabeliu 1 m, tvirtinimo elementais ir medžiagomis, kabelio izoliacijos varžos matavimas, grandinės „fazė-nulis“ matavimas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71-74 p. 1 m įkainyje įvertinti visus vamzdžio tiesimo atramoje įtraukiant kabelį montavimo darbus (vamzdžio su sandarinimu tiesimas atramoje 1 m, tvirtinimo elementų montavimas, kabelio įtraukimas į vamzdį su kabeliu 1 m, kabelio izoliacijos varžos matavimas, grandinės „fazė-nulis“ matavimas, užrašų, schemų uždėjimas ir laidų markiravimas ir kt.). Įkainis taip pat naudojamas tiesiant kabelį su apkabomis atramoje be vamzdžio;</a:t>
          </a:r>
        </a:p>
        <a:p>
          <a:pPr marL="228600" lvl="0" indent="-228600" algn="l">
            <a:buFont typeface="+mj-lt"/>
            <a:buAutoNum type="arabicParenR"/>
          </a:pPr>
          <a:r>
            <a:rPr lang="lt-LT" sz="1050">
              <a:latin typeface="Arial" panose="020B0604020202020204" pitchFamily="34" charset="0"/>
              <a:cs typeface="Arial" panose="020B0604020202020204" pitchFamily="34" charset="0"/>
            </a:rPr>
            <a:t>75, 77, 79 p. įkainyje įvertinti visus vienstiebės atramos montavimo darbus (atramos numeravimas, montavimas su g/b stiebu 1 vnt., atvežimas į pastatymo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76, 78, 80 p. įkainyje įvertinti visus galinės atramos montavimo darbus (numeravimas, atramos su vienu ramsčiu montavimas su g/b stiebais 2 vnt., ramsčio tvirtinimo mazgas su apkabomis 1 vnt., atvežimas į pastatymo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81 p. įkainyje įvertinti visus atramos, paramsčio (-ių) arba atramos su paramsčiu (-iais) demontavimo ir išvežimo darbus (g/b atramos (-ų) demontavimas ir išvežimas, esamų traversų, izoliatorių bei kitų medžiagų demontavimas ir kt.). Įkainis taip pat taikomas esamos atramos arba paramsčio permontavimo/montavimo/keitimo darbams su koeficientu 1,3 (darbų įkainis Nr.81*1,3);</a:t>
          </a:r>
        </a:p>
        <a:p>
          <a:pPr marL="228600" lvl="0" indent="-228600" algn="l">
            <a:buFont typeface="+mj-lt"/>
            <a:buAutoNum type="arabicParenR"/>
          </a:pPr>
          <a:r>
            <a:rPr lang="lt-LT" sz="1050">
              <a:latin typeface="Arial" panose="020B0604020202020204" pitchFamily="34" charset="0"/>
              <a:cs typeface="Arial" panose="020B0604020202020204" pitchFamily="34" charset="0"/>
            </a:rPr>
            <a:t>82-84 p. įkainyje įvertinti visus paramsčio montavimo darbus (paramsčio montavimas su g/b stiebu 1 vnt., ramsčio tvirtinimo mazgas su apkabomis, atvežimas į pastatymo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85 p. įkainyje įvertinti visus atotampos atramai montavimo darbus (atotampos montavimas su atotampa 1 vnt., su tvirtinimo elementais bei medžiagomis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86, 87 p. 1 m įkainyje įvertinti visus A tipo laido, metalo konstrukcijų (traversų), izoliatorių montavimo darbus (laido montavimas su A tipo laidu 1 m, traversų montavimas su traversomis, izoliatorių montavimas su izoliatoriais, laidų reguliavimas, grandinės „fazė-nulis“ matavimas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88 p. 1 m įkainyje įvertinti visus A tipo laido demontavimo ir išvežimo darbus (A tipo laido demontavimas ir išvežimas 1 m, traversų demontavimas, izoliatorių demontavimas ir kt.). Įkainis taip pat taikomas OL atvadui demontuoti;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89-94 p. 1 m įkainyje įvertinti visus kabelio AMKA tiesimo darbus (AMKA montavimas su kabeliu 1 m, traversų montavimas su traversomis, gnybtų montavimas su gnybtais, kabelio izoliacijos varžos matavimą, grandinės „fazė-nulis“ matavimas, OKL reguliavimas,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95 p. 1 m įkainyje įvertinti visus kabelio AMKA demontavimo ir išvežimo darbus (AMKA demontavimas ir išvežimas 1 m, traversų demontavimas ir kt.). Įkainis taip pat taikomas OKL atvadui demontuoti;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96 p. įkainyje įvertinti visus 0,4 kV viršįtampių ribotuvų montavimo darbus (0,4 kV viršįtampių ribotuvų montavimas su ribotuvais 3 vnt./1 kompl., 0,4 kV viršįtampių ribotuvų prijungimas prie linijos laidų ir įžeminimo su įžeminimo laidininku, užrašų, schemų uždėjimas ir laidų markiravimas ir kt.). Ribotuvus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97,98 p. įkainyje įvertinti visus automatinio jungiklio montavimo darbus (automatinio jungiklio montavimas su automatiniu jungikliu 1 vnt., naujų ir esamų laidų su laidais ir antgaliais, gnybtinais tiesimas/prijungimas/perjungimas/atjungimas prie/nuo aparatų gnybtų, visi būtini matavimai, užrašų, schemų uždėjimas ir laidų markiravimas ir kt.) Visi automatiniai jungikliai turi būti su „D“ atjungimo charakteristika;</a:t>
          </a:r>
        </a:p>
        <a:p>
          <a:pPr marL="228600" lvl="0" indent="-228600" algn="l">
            <a:buFont typeface="+mj-lt"/>
            <a:buAutoNum type="arabicParenR"/>
          </a:pPr>
          <a:r>
            <a:rPr lang="lt-LT" sz="1050">
              <a:latin typeface="Arial" panose="020B0604020202020204" pitchFamily="34" charset="0"/>
              <a:cs typeface="Arial" panose="020B0604020202020204" pitchFamily="34" charset="0"/>
            </a:rPr>
            <a:t>99-101 p. įkainyje įvertinti visus 0,4 kV saugiklių-kirtiklių bloko montavimo darbus (saugiklių-kirtiklio bloko montavimas 1 vnt. su saugikliais 3 vnt., keitimo atveju esamo saugiklių-kirtiklių bloko demontavimas, naujų ir esamų laidų su laidais ir antgaliais, gnybtinais tiesimas/prijungimas/perjungimas/atjungimas prie/nuo aparatų gnybtų,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102 p. įkainyje įvertinti visus saugiklio-kirtiklio bloko SZ-152 montavimo darbus (SZ-152 montavimo darbai su saugikliais 3 vnt. iki 160 A, traversas SZ-152, keitimo atveju esamo saugiklio-kirtiklio bloko demontavimas, naujų ir esamų laidų su laidais ir antgaliais, gnybtinais tiesimas/prijungimas/perjungimas/atjungimas prie/nuo aparatų gnybtų,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103-105 p. įkainyje įvertinti visus 0,4 kV saugiklių montavimo darbus (0,4 kV saugiklių montavimas su saugikliais 3 vnt., keitimo atveju esamų saugiklių demontavimas, užrašų, schemų uždėjimas/atnaujinimas ir kt.). Įkainį taikyti tik tuo atveju, kai esamuose elektros įrenginiuose reikia pakeisti 0,4 kV saugiklius;</a:t>
          </a:r>
        </a:p>
        <a:p>
          <a:pPr marL="228600" lvl="0" indent="-228600" algn="l">
            <a:buFont typeface="+mj-lt"/>
            <a:buAutoNum type="arabicParenR"/>
          </a:pPr>
          <a:r>
            <a:rPr lang="lt-LT" sz="1050">
              <a:latin typeface="Arial" panose="020B0604020202020204" pitchFamily="34" charset="0"/>
              <a:cs typeface="Arial" panose="020B0604020202020204" pitchFamily="34" charset="0"/>
            </a:rPr>
            <a:t>106, 107 p. įkainyje įvertinti visus srovės transformatorių montavimo ir demontavimo darbus 0,4kV dalyje (srovės transformatorių montavimas/keitimas su srovės transformatoriais 3 vnt., srovės transformatorių demontavimas 3 vnt., naujų ir esamų laidų su laidais ir antgaliais, gnybtinais tiesimas/prijungimas/perjungimas/atjungimas prie/nuo aparatų gnybtų, visi būtini matavimai,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108-114 p. įkainyje įvertinti visus iki 1 kV galinės movos montavimo darbus (galinės movos montavimas ir prijungimas su galine mova 1 vnt., varžtinių antgalių montavimas su antgaliais, gnybtinais,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Kabelių antgaliai turi būti varžtiniai;</a:t>
          </a:r>
        </a:p>
        <a:p>
          <a:pPr marL="228600" lvl="0" indent="-228600" algn="l">
            <a:buFont typeface="+mj-lt"/>
            <a:buAutoNum type="arabicParenR"/>
          </a:pPr>
          <a:r>
            <a:rPr lang="lt-LT" sz="1050">
              <a:latin typeface="Arial" panose="020B0604020202020204" pitchFamily="34" charset="0"/>
              <a:cs typeface="Arial" panose="020B0604020202020204" pitchFamily="34" charset="0"/>
            </a:rPr>
            <a:t>115-119 p. įkainyje įvertinti visus iki 1 kV jungiamosios ir jungiamosios pereinamosios movos montavimo darbus (movos montavimas ir prijungimas su mova 1 vnt., varžtinių sujungiklių montavimas su sujungikliais, žemės kasimo/užpylimo darbai, grunto tankinimas, kabelio suradimas, atrinkimas, užrašų, schemų uždėjimas ir laidų markiravimas ir kt.) Įkainyje turi būti įvertintas darbų atlikimas esant žemės įšalui iki 30 cm gylyje;</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a:latin typeface="Arial" panose="020B0604020202020204" pitchFamily="34" charset="0"/>
              <a:cs typeface="Arial" panose="020B0604020202020204" pitchFamily="34" charset="0"/>
            </a:rPr>
            <a:t>120</a:t>
          </a:r>
          <a:r>
            <a:rPr lang="en-US" sz="1050">
              <a:latin typeface="Arial" panose="020B0604020202020204" pitchFamily="34" charset="0"/>
              <a:cs typeface="Arial" panose="020B0604020202020204" pitchFamily="34" charset="0"/>
            </a:rPr>
            <a:t>, 121, 123</a:t>
          </a:r>
          <a:r>
            <a:rPr lang="lt-LT" sz="1050">
              <a:latin typeface="Arial" panose="020B0604020202020204" pitchFamily="34" charset="0"/>
              <a:cs typeface="Arial" panose="020B0604020202020204" pitchFamily="34" charset="0"/>
            </a:rPr>
            <a:t>-12</a:t>
          </a:r>
          <a:r>
            <a:rPr lang="en-US" sz="1050">
              <a:latin typeface="Arial" panose="020B0604020202020204" pitchFamily="34" charset="0"/>
              <a:cs typeface="Arial" panose="020B0604020202020204" pitchFamily="34" charset="0"/>
            </a:rPr>
            <a:t>5</a:t>
          </a:r>
          <a:r>
            <a:rPr lang="lt-LT" sz="1050">
              <a:latin typeface="Arial" panose="020B0604020202020204" pitchFamily="34" charset="0"/>
              <a:cs typeface="Arial" panose="020B0604020202020204" pitchFamily="34" charset="0"/>
            </a:rPr>
            <a:t> p. įkainyje įvertinti visus geodezinės nuotraukos ir geodezinio nužymėjimo darbus. Įkainiai taikomi pagal </a:t>
          </a:r>
          <a:r>
            <a:rPr lang="en-US" sz="1050">
              <a:latin typeface="Arial" panose="020B0604020202020204" pitchFamily="34" charset="0"/>
              <a:cs typeface="Arial" panose="020B0604020202020204" pitchFamily="34" charset="0"/>
            </a:rPr>
            <a:t>kabelini</a:t>
          </a:r>
          <a:r>
            <a:rPr lang="lt-LT" sz="1050">
              <a:latin typeface="Arial" panose="020B0604020202020204" pitchFamily="34" charset="0"/>
              <a:cs typeface="Arial" panose="020B0604020202020204" pitchFamily="34" charset="0"/>
            </a:rPr>
            <a:t>ų</a:t>
          </a:r>
          <a:r>
            <a:rPr lang="lt-LT" sz="1050" baseline="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linijų suminį trasos ilgį;</a:t>
          </a:r>
          <a:r>
            <a:rPr lang="en-US" sz="1050">
              <a:latin typeface="Arial" panose="020B0604020202020204" pitchFamily="34" charset="0"/>
              <a:cs typeface="Arial" panose="020B0604020202020204" pitchFamily="34" charset="0"/>
            </a:rPr>
            <a:t>                                                            1</a:t>
          </a:r>
          <a:r>
            <a:rPr lang="lt-LT" sz="1100">
              <a:solidFill>
                <a:schemeClr val="dk1"/>
              </a:solidFill>
              <a:effectLst/>
              <a:latin typeface="+mn-lt"/>
              <a:ea typeface="+mn-ea"/>
              <a:cs typeface="+mn-cs"/>
            </a:rPr>
            <a:t>22 p.</a:t>
          </a:r>
          <a:r>
            <a:rPr lang="en-US" sz="1100">
              <a:solidFill>
                <a:schemeClr val="dk1"/>
              </a:solidFill>
              <a:effectLst/>
              <a:latin typeface="+mn-lt"/>
              <a:ea typeface="+mn-ea"/>
              <a:cs typeface="+mn-cs"/>
            </a:rPr>
            <a:t> </a:t>
          </a:r>
          <a:r>
            <a:rPr lang="lt-LT" sz="1100">
              <a:solidFill>
                <a:schemeClr val="dk1"/>
              </a:solidFill>
              <a:effectLst/>
              <a:latin typeface="+mn-lt"/>
              <a:ea typeface="+mn-ea"/>
              <a:cs typeface="+mn-cs"/>
            </a:rPr>
            <a:t>Įkainis Nr. 122 taikomas kartu su įkainiu Nr. 121 tik tuo atveju jeigu visų</a:t>
          </a:r>
          <a:r>
            <a:rPr lang="lt-LT" sz="1100" baseline="0">
              <a:solidFill>
                <a:schemeClr val="dk1"/>
              </a:solidFill>
              <a:effectLst/>
              <a:latin typeface="+mn-lt"/>
              <a:ea typeface="+mn-ea"/>
              <a:cs typeface="+mn-cs"/>
            </a:rPr>
            <a:t> naujai klojamų kabelinių linių suminis </a:t>
          </a:r>
          <a:r>
            <a:rPr lang="lt-LT" sz="1100">
              <a:solidFill>
                <a:schemeClr val="dk1"/>
              </a:solidFill>
              <a:effectLst/>
              <a:latin typeface="+mn-lt"/>
              <a:ea typeface="+mn-ea"/>
              <a:cs typeface="+mn-cs"/>
            </a:rPr>
            <a:t>trasų ilgis yra didesnis už 300 m. Įkainio skaičiavimo formulė:		</a:t>
          </a:r>
          <a:r>
            <a:rPr lang="en-US" sz="1100">
              <a:solidFill>
                <a:schemeClr val="dk1"/>
              </a:solidFill>
              <a:effectLst/>
              <a:latin typeface="+mn-lt"/>
              <a:ea typeface="+mn-ea"/>
              <a:cs typeface="+mn-cs"/>
            </a:rPr>
            <a:t>	</a:t>
          </a:r>
          <a:r>
            <a:rPr lang="lt-LT" sz="1100">
              <a:solidFill>
                <a:schemeClr val="dk1"/>
              </a:solidFill>
              <a:effectLst/>
              <a:latin typeface="+mn-lt"/>
              <a:ea typeface="+mn-ea"/>
              <a:cs typeface="+mn-cs"/>
            </a:rPr>
            <a:t>	</a:t>
          </a:r>
          <a:r>
            <a:rPr lang="lt-LT" sz="1100" baseline="0">
              <a:solidFill>
                <a:schemeClr val="dk1"/>
              </a:solidFill>
              <a:effectLst/>
              <a:latin typeface="+mn-lt"/>
              <a:ea typeface="+mn-ea"/>
              <a:cs typeface="+mn-cs"/>
            </a:rPr>
            <a:t> </a:t>
          </a:r>
          <a:r>
            <a:rPr lang="lt-LT" sz="1100">
              <a:solidFill>
                <a:schemeClr val="dk1"/>
              </a:solidFill>
              <a:effectLst/>
              <a:latin typeface="+mn-lt"/>
              <a:ea typeface="+mn-ea"/>
              <a:cs typeface="+mn-cs"/>
            </a:rPr>
            <a:t>𝑋=(𝑌−300)∗į𝑘𝑎𝑖𝑛𝑖𝑠 𝑁𝑟.122</a:t>
          </a:r>
          <a:r>
            <a:rPr lang="lt-LT" sz="1100" baseline="0">
              <a:solidFill>
                <a:schemeClr val="dk1"/>
              </a:solidFill>
              <a:effectLst/>
              <a:latin typeface="+mn-lt"/>
              <a:ea typeface="+mn-ea"/>
              <a:cs typeface="+mn-cs"/>
            </a:rPr>
            <a:t> 											</a:t>
          </a:r>
          <a:r>
            <a:rPr lang="lt-LT" sz="1100">
              <a:solidFill>
                <a:schemeClr val="dk1"/>
              </a:solidFill>
              <a:effectLst/>
              <a:latin typeface="+mn-lt"/>
              <a:ea typeface="+mn-ea"/>
              <a:cs typeface="+mn-cs"/>
            </a:rPr>
            <a:t>čia:												Y - visų naujai klojamų kabelinių linijų</a:t>
          </a:r>
          <a:r>
            <a:rPr lang="lt-LT" sz="1100" baseline="0">
              <a:solidFill>
                <a:schemeClr val="dk1"/>
              </a:solidFill>
              <a:effectLst/>
              <a:latin typeface="+mn-lt"/>
              <a:ea typeface="+mn-ea"/>
              <a:cs typeface="+mn-cs"/>
            </a:rPr>
            <a:t> suminis</a:t>
          </a:r>
          <a:r>
            <a:rPr lang="lt-LT" sz="1100">
              <a:solidFill>
                <a:schemeClr val="dk1"/>
              </a:solidFill>
              <a:effectLst/>
              <a:latin typeface="+mn-lt"/>
              <a:ea typeface="+mn-ea"/>
              <a:cs typeface="+mn-cs"/>
            </a:rPr>
            <a:t> trasų ilgis;									Įkainis Nr.122 – Teikėjo pasiūlytas darbų įkainis Nr.122.									Skaičiavimo pavyzdys:											Y - visų naujai klojamų </a:t>
          </a:r>
          <a:r>
            <a:rPr lang="en-US" sz="1100">
              <a:solidFill>
                <a:schemeClr val="dk1"/>
              </a:solidFill>
              <a:effectLst/>
              <a:latin typeface="+mn-lt"/>
              <a:ea typeface="+mn-ea"/>
              <a:cs typeface="+mn-cs"/>
            </a:rPr>
            <a:t>kabelini</a:t>
          </a:r>
          <a:r>
            <a:rPr lang="lt-LT" sz="1100">
              <a:solidFill>
                <a:schemeClr val="dk1"/>
              </a:solidFill>
              <a:effectLst/>
              <a:latin typeface="+mn-lt"/>
              <a:ea typeface="+mn-ea"/>
              <a:cs typeface="+mn-cs"/>
            </a:rPr>
            <a:t>ų linijų suminis trasų ilgis lygus 1000 m,								Įkainis Nr.122 – Teikėjo pasiūlytas darbų įkainis Nr.122. lygus 0,5 Eur.								𝑋=(1000−300)∗0,5=350 𝐸𝑢𝑟 </a:t>
          </a:r>
          <a:endParaRPr lang="lt-LT" sz="1100">
            <a:effectLst/>
          </a:endParaRPr>
        </a:p>
        <a:p>
          <a:pPr marL="228600" lvl="0" indent="-228600" algn="l">
            <a:buFont typeface="+mj-lt"/>
            <a:buAutoNum type="arabicParenR"/>
          </a:pPr>
          <a:endParaRPr lang="lt-LT" sz="1050">
            <a:latin typeface="Arial" panose="020B0604020202020204" pitchFamily="34" charset="0"/>
            <a:cs typeface="Arial" panose="020B0604020202020204" pitchFamily="34" charset="0"/>
          </a:endParaRPr>
        </a:p>
        <a:p>
          <a:pPr marL="228600" lvl="0" indent="-228600" algn="l">
            <a:buFont typeface="+mj-lt"/>
            <a:buAutoNum type="arabicParenR"/>
          </a:pPr>
          <a:r>
            <a:rPr lang="lt-LT" sz="1050">
              <a:latin typeface="Arial" panose="020B0604020202020204" pitchFamily="34" charset="0"/>
              <a:cs typeface="Arial" panose="020B0604020202020204" pitchFamily="34" charset="0"/>
            </a:rPr>
            <a:t>12</a:t>
          </a:r>
          <a:r>
            <a:rPr lang="en-US" sz="1050">
              <a:latin typeface="Arial" panose="020B0604020202020204" pitchFamily="34" charset="0"/>
              <a:cs typeface="Arial" panose="020B0604020202020204" pitchFamily="34" charset="0"/>
            </a:rPr>
            <a:t>6</a:t>
          </a:r>
          <a:r>
            <a:rPr lang="lt-LT" sz="1050">
              <a:latin typeface="Arial" panose="020B0604020202020204" pitchFamily="34" charset="0"/>
              <a:cs typeface="Arial" panose="020B0604020202020204" pitchFamily="34" charset="0"/>
            </a:rPr>
            <a:t> p. įkainyje įvertinti visus darbo vietos paruošimo darbus (darbo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atliekami esant 0,4 kV įtampai radialiniame (spinduliniame) arba žiediniame tinkle;</a:t>
          </a:r>
        </a:p>
        <a:p>
          <a:pPr marL="228600" lvl="0" indent="-228600" algn="l">
            <a:buFont typeface="+mj-lt"/>
            <a:buAutoNum type="arabicParenR"/>
          </a:pPr>
          <a:r>
            <a:rPr lang="lt-LT" sz="1050">
              <a:latin typeface="Arial" panose="020B0604020202020204" pitchFamily="34" charset="0"/>
              <a:cs typeface="Arial" panose="020B0604020202020204" pitchFamily="34" charset="0"/>
            </a:rPr>
            <a:t>127, 129, 131, 133 p. 1 m2 įkainyje įvertinti visus dangos ardymo darbus (dangos ardymo darbai 1 m2 su šiukšlių išvežimu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128, 130, 132, 134 p. 1 m2 įkainyje įvertinti visus dangos atstatymo darbus (pilno dangos storio atstatymo darbai su naujomis medžiagomis 1 m2, medžiagų atvežimas į montavimo vietą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135 p. įkainyje įvertinti visus žalios vejos atstatymo darbus (1 m2 žalios vejos atstatymo darbai su žolių sėklomis, augalinis gruntas, augalinio grunto atvežimas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136 p įkainyje įvertinti visus atramų numeravimo atnaujinimo darbus (numeravimo atnaujinimo darbai su plokštele 1 vnt., dažai ir kt.). Įkainyje reikia įvertinti 1 vnt. oro linijų gelžbetoninių atramų (plokštelės medžiaga: minkštas aliuminio-mangano lydinis arba kietas, standus plastikas 1,5 mm) plokštelių kainos vidurkį. Įkainį taikyti tik tuo atveju, kai esamuose elektros įrenginiuose reikalinga pakeisti operatyvinius žymenis. Montuojant naujus įrenginius, operatyvinius žymenis įsivertinti šių įrenginių įkainiuose;</a:t>
          </a:r>
        </a:p>
        <a:p>
          <a:pPr marL="228600" lvl="0" indent="-228600" algn="l">
            <a:buFont typeface="+mj-lt"/>
            <a:buAutoNum type="arabicParenR"/>
          </a:pPr>
          <a:r>
            <a:rPr lang="lt-LT" sz="1050">
              <a:latin typeface="Arial" panose="020B0604020202020204" pitchFamily="34" charset="0"/>
              <a:cs typeface="Arial" panose="020B0604020202020204" pitchFamily="34" charset="0"/>
            </a:rPr>
            <a:t>137 p. įkainyje įvertinti visus užrašų/schemų uždėjimo darbus (laidų ir kabelių gyslų markiravimas su markiruote 1 vnt. arba užrašų/schemų uždėjimas/atnaujinimas 1vnt. ir kt.). Įkainį taikyti tik tuo atveju, kai esamuose elektros įrenginiuose reikalinga pakeisti operatyvinius žymenis. Montuojant naujus įrenginius, operatyvinius žymenis įsivertinti šių įrenginių įkainiuose;</a:t>
          </a:r>
        </a:p>
        <a:p>
          <a:pPr marL="228600" lvl="0" indent="-228600" algn="l">
            <a:buFont typeface="+mj-lt"/>
            <a:buAutoNum type="arabicParenR"/>
          </a:pPr>
          <a:r>
            <a:rPr lang="lt-LT" sz="1050">
              <a:latin typeface="Arial" panose="020B0604020202020204" pitchFamily="34" charset="0"/>
              <a:cs typeface="Arial" panose="020B0604020202020204" pitchFamily="34" charset="0"/>
            </a:rPr>
            <a:t>138, 139 p. įkainyje įvertinti visus 10/0,42 kV galios transformatoriaus iki 1000 kVA keitimo darbus (esamo galios transformatoriaus demontavimo darbai ir transportavimas į AB ESO sandėlį, naujo galios transformatoriaus atvežimas, galios transformatoriaus montavimas, prijungimas, naujų ir esamų laidų su laidais ir antgaliais, gnybtinais tiesimas/prijungimas/perjungimas/atjungimas prie/nuo aparatų gnybtų, užrašų, schemų uždėjimas ir laidų markiravimas ir kt.). Galios transformatorius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140 p. įkainyje įvertinti visus 10 kV saugiklių keitimo darbus (saugiklių keitimas su saugikliais 3 vnt. iki 100 A,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141 p. įkainyje įvertinti visus metalinės kabelio apsaugos prie atramos montavimo darbus (kabelio apsaugos montavimas su metaliniu gaubtu 1 vnt., gaubto apkabų montavimas su apkabomis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142-143 p. įkainyje įvertinti visus 10 kV OL izoliuoto laido tiesimo darbus (izoliuoto laido montavimas su laidu 1 m, tempiamųjų girliandų, traversų, viršūnių, izoliatorių montavimas su traversomis, viršūnėmis ir izoliatoriais, gnybtų montavimas su gnybtais, izoliuoto laido izoliacijos varžos matavimą, grandinės „fazė-nulis“ matavimas, izoliuoto laido reguliavimas, užrašų, schemų uždėjimas ir laidų markiravimas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144 p. 1 m įkainyje įvertinti visus OL neizoliuoto arba izoliuoto laido demontavimo ir išvežimo darbus (neizoliuoto arba izoliuoto laido demontavimas ir išvežimas 1 m, traversų/viršūnių/izoliatorių/tempiamųjų girliandų demontavimas ir kt.). Įkainis taikomas 10 kV OL įvadui/išvadui demontuoti;</a:t>
          </a:r>
        </a:p>
        <a:p>
          <a:pPr marL="228600" lvl="0" indent="-228600" algn="l">
            <a:buFont typeface="+mj-lt"/>
            <a:buAutoNum type="arabicParenR"/>
          </a:pPr>
          <a:r>
            <a:rPr lang="lt-LT" sz="1050">
              <a:latin typeface="Arial" panose="020B0604020202020204" pitchFamily="34" charset="0"/>
              <a:cs typeface="Arial" panose="020B0604020202020204" pitchFamily="34" charset="0"/>
            </a:rPr>
            <a:t>145 p. įkainyje įvertinti visus 0,4 arba 10 kV traversos su viršūne ir izoliatoriais montavimo/keitimo darbus (0,4 arba 10 kV traversos su viršūne ir izoliatoriais montavimo/keitimo darbus su traversu, viršūne ir izoliatoriais, laidu reguliavimas, užrašų, schemų uždėjimas ir laidų markiravimas ir kt.). Įkainį taikyti tik tuo atveju, kai esamuose elektros įrenginiuose reikalinga pakeisti 0,4 arba 10 kV traversos su viršūne ir izoliatoriais netiesiant naujų laidų. Įkainis taip pat taikomas jeigu reikia pakeisti tik esamą 0,4 arba 10 kV traversą;</a:t>
          </a:r>
        </a:p>
        <a:p>
          <a:pPr marL="228600" lvl="0" indent="-228600" algn="l">
            <a:buFont typeface="+mj-lt"/>
            <a:buAutoNum type="arabicParenR"/>
          </a:pPr>
          <a:r>
            <a:rPr lang="lt-LT" sz="1050">
              <a:latin typeface="Arial" panose="020B0604020202020204" pitchFamily="34" charset="0"/>
              <a:cs typeface="Arial" panose="020B0604020202020204" pitchFamily="34" charset="0"/>
            </a:rPr>
            <a:t>146, 147, 148 p. įkainyje įvertinti visus montavimo darbus ( 3 vnt./1 kompl.  prijungimas prie įžeminimo su įžeminimo laidininku ir linijos laidų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149 p. įkainyje įvertinti visus 10 kV OL trumpo jungimo indikatoriaus montavimo darbus (10 kV OL trumpo indikatoriaus montavimas su indikatoriumi, su tvirtinimo elementais ir medžiagomis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150-152 p. 1 m įkainyje įvertinti visus 10 kV kabelio paklojimo tranšėjoje darbus (kabelio tiesimas su kabeliu 1 m, tranšėjos kasimas/užpylimas 1 m, grunto tankinimas, pakloto įrengimas 1 m, signalinės juostos paklojimas su juosta 1 m, apsauginės juostos paklojimas su juosta 1 m, užrašų, schemų uždėjimas ir laidų markiravimas ir kt.). Įkainyje turi būti įvertintas darbų atlikimas esant žemės įšalui iki 30 cm gylyje. Įkainyje reikia įvertinti 1 m 10 kV (trigyslis, viengyslis) jėgos kabelių kainos vidurkį;</a:t>
          </a:r>
        </a:p>
        <a:p>
          <a:pPr marL="228600" lvl="0" indent="-228600" algn="l">
            <a:buFont typeface="+mj-lt"/>
            <a:buAutoNum type="arabicParenR"/>
          </a:pPr>
          <a:r>
            <a:rPr lang="lt-LT" sz="1050">
              <a:latin typeface="Arial" panose="020B0604020202020204" pitchFamily="34" charset="0"/>
              <a:cs typeface="Arial" panose="020B0604020202020204" pitchFamily="34" charset="0"/>
            </a:rPr>
            <a:t>153-155 p. 1 m įkainyje įvertinti visu 10 kV kabelio tiesimo vamzdyje darbus (kabelio tiesimas vamzdyje su kabeliu 1 m arba kabelio tiesimas įrengtomis metalo konstrukcijomis su kabeliu 1 m, tvirtinimo elementais ir medžiagomis ir kt.) Įkainyje turi būti įvertintas darbų atlikimas esant žemės įšalui iki 30 cm gylyje;</a:t>
          </a:r>
        </a:p>
        <a:p>
          <a:pPr marL="228600" lvl="0" indent="-228600" algn="l">
            <a:buFont typeface="+mj-lt"/>
            <a:buAutoNum type="arabicParenR"/>
          </a:pPr>
          <a:r>
            <a:rPr lang="lt-LT" sz="1050">
              <a:latin typeface="Arial" panose="020B0604020202020204" pitchFamily="34" charset="0"/>
              <a:cs typeface="Arial" panose="020B0604020202020204" pitchFamily="34" charset="0"/>
            </a:rPr>
            <a:t>156-158 p. įkainyje įvertinti visus 10 kV kabelio tiesimo atramoje darbus (kabelio tiesimas tvirtinant uždedamomis apkabomis atramoje su kabeliu 1 m ir apkabomis, užrašų, schemų uždėjimas ir laidų markiravimas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10 kV </a:t>
          </a:r>
          <a:r>
            <a:rPr lang="lt-LT" sz="1100">
              <a:solidFill>
                <a:schemeClr val="dk1"/>
              </a:solidFill>
              <a:effectLst/>
              <a:latin typeface="Arial" panose="020B0604020202020204" pitchFamily="34" charset="0"/>
              <a:ea typeface="+mn-ea"/>
              <a:cs typeface="Arial" panose="020B0604020202020204" pitchFamily="34" charset="0"/>
            </a:rPr>
            <a:t>trigysliai kabeliai (viename apvalkale) plastikine izoliacija turi būti naudojami</a:t>
          </a:r>
          <a:r>
            <a:rPr lang="lt-LT" sz="1050">
              <a:latin typeface="Arial" panose="020B0604020202020204" pitchFamily="34" charset="0"/>
              <a:cs typeface="Arial" panose="020B0604020202020204" pitchFamily="34" charset="0"/>
            </a:rPr>
            <a:t>: kabelių linijose tarp 10/0,4 kV transformatorinių, tarp transformatorinių ir 10 kV skirstomųjų punktų. Kabelių linijos klojamos tik žemėje (nesant išvadų į oro linijas, kabelių kolektorių, lovų, kanalų ir pan.). 10 kV trigysliai (viename apvalkale) plastikine izoliacija turi būti naudojami: tiesiant kabelių linijas žemėje, kai bent viena iš galinių movų yra „stulpinė“, taip pat tiesiant kabelių linijas per kolektorius, tunelius lovius ir pan.;</a:t>
          </a: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159-163 p. įkainyje įvertinti visus 10 kV galinės kabelių movos montavimo darbus (galinės movos montavimas ir prijungimas, varžtinių antgalių montavimas, užrašų, schemų uždėjimas ir laidų markiravimas ir kt.). 10 kV kabelių movas pateiks AB ESO, jeigu nenurodyta kitaip;</a:t>
          </a:r>
        </a:p>
        <a:p>
          <a:pPr marL="228600" lvl="0" indent="-228600" algn="l">
            <a:buFont typeface="+mj-lt"/>
            <a:buAutoNum type="arabicParenR"/>
          </a:pPr>
          <a:r>
            <a:rPr lang="lt-LT" sz="1050">
              <a:solidFill>
                <a:sysClr val="windowText" lastClr="000000"/>
              </a:solidFill>
              <a:latin typeface="Arial" panose="020B0604020202020204" pitchFamily="34" charset="0"/>
              <a:cs typeface="Arial" panose="020B0604020202020204" pitchFamily="34" charset="0"/>
            </a:rPr>
            <a:t>164-168p. įkainyje </a:t>
          </a:r>
          <a:r>
            <a:rPr lang="lt-LT" sz="1050">
              <a:latin typeface="Arial" panose="020B0604020202020204" pitchFamily="34" charset="0"/>
              <a:cs typeface="Arial" panose="020B0604020202020204" pitchFamily="34" charset="0"/>
            </a:rPr>
            <a:t>įvertinti visus 10 kV jungiamosios ir jungiamosios pereinamosios kabelių movos montavimo darbus (movos montavimas ir prijungimas, varžtinių sujungiklių montavimas, žemės kasimo/užpylimo darbai, kabelio suradimas, atrinkimas, užrašų, schemų uždėjimas ir laidų markiravimas ir kt.). Įkainyje turi būti įvertintas darbų atlikimas esant žemės įšalui iki 30 cm gylyje. 10 kV kabelių movas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169 p. įkainyje įvertinti visus stulpinės transformatorinės iki 63 kVA montavimo darbus (galios transformatoriaus atvežimas ir montavimas, g/b stiebų montavimas su atramomis 2 vnt. (įkainyje įvertinti 9 m,</a:t>
          </a:r>
          <a:r>
            <a:rPr lang="lt-LT" sz="1050" baseline="0">
              <a:latin typeface="Arial" panose="020B0604020202020204" pitchFamily="34" charset="0"/>
              <a:cs typeface="Arial" panose="020B0604020202020204" pitchFamily="34" charset="0"/>
            </a:rPr>
            <a:t> 11 m arba 13 m atramų vidurkį, </a:t>
          </a:r>
          <a:r>
            <a:rPr lang="lt-LT" sz="1050">
              <a:latin typeface="Arial" panose="020B0604020202020204" pitchFamily="34" charset="0"/>
              <a:cs typeface="Arial" panose="020B0604020202020204" pitchFamily="34" charset="0"/>
            </a:rPr>
            <a:t>papildomai įkainiai Nr.75-80 montuojant stulpinę transformatorinę netaikomi), 10/0,4 kV įtampos stulpinės transformatorinės montavimas, įžeminimo kontūro varžos iki 2,5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prie ST su įžeminimo laidininku, įžeminimo kontūro varžos matavimas, 10 ir 0,4 kV viršįtampių ribotuvų montavimas su ribotuvais 6 vnt., 10 kV transformatoriaus įvadų apsauga nuo paukščių 1 kompl., įvadinio 0,4 kV kirtiklio-saugiklio bloko montavimas 1 vnt. su bloku ir saugikliais 3 vnt., linijinio 0,4 kV kirtiklio-saugiklio bloko montavimas 1 vnt. su bloku ir saugikliais 3 vnt., naujų laidų su laidais ir antgaliais, gnybtinais tiesimas/prijungimas/perjungimas/atjungimas prie/nuo aparatų gnybtų, 10 kV atraminių izoliatorių montavimas su izoliatoriais, tempiamosios girliandos montavimas, metalo konstrukcijos, 0,4 kV kontrolinės apskaitos spintos montavimas su spinta 1 vnt., elektros skaitiklio (-ių) montavimas, laikinas plombavimas, automatinio jungiklio montavimas su automatu 1 vnt. (automatinis jungiklis ir prijungimo kabelis parenkami pagal leistiną galią), užrašų, schemų uždėjimas, laidų markiravimas ir kt.). Papildomi saugiklių-kirtiklių blokai aktuojami atskiru įkainiu. Įkainyje įvertinant medžiagas ir montavimo darbus bei montuojant stulpinę transformatorinę iki 63 kVA vadovautis techniniais reikalavimais „10/0,4 kV įtampos 10-63 kVA galios stuplinė transformatorinė“. Galios transformatorius ir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170 p. įkainyje įvertinti visus stulpinės transformatorinės iki 400 kVA montavimo darbus (galios transformatoriaus atvežimas ir montavimas, g/b stiebų montavimas su atramomis 2 vnt. (</a:t>
          </a:r>
          <a:r>
            <a:rPr lang="lt-LT" sz="1100">
              <a:solidFill>
                <a:schemeClr val="dk1"/>
              </a:solidFill>
              <a:effectLst/>
              <a:latin typeface="+mn-lt"/>
              <a:ea typeface="+mn-ea"/>
              <a:cs typeface="+mn-cs"/>
            </a:rPr>
            <a:t>įkainyje įvertinti 9 m,</a:t>
          </a:r>
          <a:r>
            <a:rPr lang="lt-LT" sz="1100" baseline="0">
              <a:solidFill>
                <a:schemeClr val="dk1"/>
              </a:solidFill>
              <a:effectLst/>
              <a:latin typeface="+mn-lt"/>
              <a:ea typeface="+mn-ea"/>
              <a:cs typeface="+mn-cs"/>
            </a:rPr>
            <a:t> 11 m arba 13 m atramų vidurkį, </a:t>
          </a:r>
          <a:r>
            <a:rPr lang="lt-LT" sz="1050">
              <a:latin typeface="Arial" panose="020B0604020202020204" pitchFamily="34" charset="0"/>
              <a:cs typeface="Arial" panose="020B0604020202020204" pitchFamily="34" charset="0"/>
            </a:rPr>
            <a:t>papildomai įkainiai Nr.75-80 montuojant stulpinę transformatorinę netaikomi), 10/0,4 kV įtampos stulpinės transformatorinės montavimas, įžeminimo kontūro varžos iki 2,5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prie ST su įžeminimo laidininku, įžeminimo kontūro varžos matavimu, 10 ir 0,4 kV viršįtampių ribotuvų montavimas su ribotuvais 6 vnt., 10 kV saugiklių montavimas su saugikliais 3 vnt., 10 kV transformatoriaus įvadų apsauga nuo paukščių 1 kompl., įvadinio 0,4 kV kirtiklio-saugiklio bloko montavimas 1 vnt. su bloku ir saugikliais 3 vnt., linijinio 0,4 kV kirtiklio-saugiklio bloko montavimas 1 vnt. su saugikliais 3 vnt., naujų laidų su laidais ir antgaliais, gnybtinais tiesimas/prijungimas/perjungimas/atjungimas prie/nuo aparatų gnybtų, 10 kV atraminių izoliatorių montavimas su izoliatoriais, tempiamosios girliandos montavimas, metalo konstrukcijos, 0,4 kV kontrolinės apskaitos spintos montavimas su spinta 1 vnt., elektros skaitiklio (-ių) montavimas, laikinas plombavimas, automatinio jungiklio montavimas su automatu 1 vnt. (automatinis jungiklis ir prijungimo kabelis parenkami pagal leistiną galią), užrašų, schemų uždėjimas, laidų markiravimas ir kt.). Papildomi saugiklių-kirtiklių blokai aktuojami atskiru įkainiu. Įkainyje įvertinant medžiagas ir montavimo darbus bei montuojant stulpinę transformatorinę iki 400 kVA vadovautis techniniais reikalavimais „10/0,4 kV įtampos 100-400 kVA galios stuplinė transformatorinė“. Galios transformatorius ir elektros skaitiklį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171 p. įkainyje įvertinti visus modulinės transformatorinės (MT) montavimo darbus (MT atvežimas ir montavimas, galios transformatoriaus atvežimas ir montavimas, jeigu reikia duobės iškasimas, pagrindo įrengimas su pamatu, įžeminimo kontūro varžos iki 2,5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prie MT su įžeminimo laidininku, įžeminimo kontūro varžos matavimu. Galios transformatorius, MT ir elektros skaitiklį pateiks AB ESO, jeigu nenurodyta kitaip. Darbų įkainyje įvertinti MGT, MTT iki 160 kVA ir 630 kVA (mažo gabarito), MTT 1x630 kVA, MTT 2x630 kVA (betoninės), </a:t>
          </a:r>
          <a:r>
            <a:rPr lang="lt-LT" sz="1100">
              <a:solidFill>
                <a:schemeClr val="dk1"/>
              </a:solidFill>
              <a:effectLst/>
              <a:latin typeface="+mn-lt"/>
              <a:ea typeface="+mn-ea"/>
              <a:cs typeface="+mn-cs"/>
            </a:rPr>
            <a:t>MTT 1x800 -1000kVA, MTT 2x800-1600 kVA </a:t>
          </a:r>
          <a:r>
            <a:rPr lang="lt-LT" sz="1050">
              <a:latin typeface="Arial" panose="020B0604020202020204" pitchFamily="34" charset="0"/>
              <a:cs typeface="Arial" panose="020B0604020202020204" pitchFamily="34" charset="0"/>
            </a:rPr>
            <a:t> montavimo darbų vidurkį;</a:t>
          </a:r>
        </a:p>
        <a:p>
          <a:pPr marL="228600" lvl="0" indent="-228600" algn="l">
            <a:buFont typeface="+mj-lt"/>
            <a:buAutoNum type="arabicParenR"/>
          </a:pPr>
          <a:r>
            <a:rPr lang="lt-LT" sz="1050">
              <a:latin typeface="Arial" panose="020B0604020202020204" pitchFamily="34" charset="0"/>
              <a:cs typeface="Arial" panose="020B0604020202020204" pitchFamily="34" charset="0"/>
            </a:rPr>
            <a:t>172 p. įkainyje įvertinti visus KT, ST, MT demontavimo darbus (KT, ST, MT demontavimo darbai, galios transformatoriaus demontavimas, jeigu reikia 0,4 ir 10 kV išvadų demontavimas, demontuotų įrenginių ir medžiagų išvežimas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173-174 p. įkainyje įvertinti visus 10 kV oro linijos skyriklio (OLS) montavimo darbus (10 kV skyriklio montavimas su skyrikliu 1 vnt. ir pirmos klasės viršįtampių ribotuvais 3 vnt., 10 kV viršįtampių ribotuvų prijungimas prie linijos laidų ir įžeminimo su įžeminimo laidininku, įžeminimo kontūro varžos iki 10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įrengimas ir prijungimas su įžeminimo laidininku, įžeminimo kontūro varžos matavimas, 10 kV atraminių izoliatorių montavimas su izoliatoriais 3 vnt., tempiamoji girlianda 3 kompl., metalo konstrukcijos, valdymo rankena, pakabinama spyna 1 vnt., laidus SAX, laidų su antgaliais, gnybtinais prijungimas prie aparatų gnybtų ir kt.). Montuojant OLS vadovautis techniniais reikalavimais „10 kV oro linijų skyrikliai“; </a:t>
          </a:r>
        </a:p>
        <a:p>
          <a:pPr marL="228600" lvl="0" indent="-228600" algn="l">
            <a:buFont typeface="+mj-lt"/>
            <a:buAutoNum type="arabicParenR"/>
          </a:pPr>
          <a:r>
            <a:rPr lang="lt-LT" sz="1050">
              <a:latin typeface="Arial" panose="020B0604020202020204" pitchFamily="34" charset="0"/>
              <a:cs typeface="Arial" panose="020B0604020202020204" pitchFamily="34" charset="0"/>
            </a:rPr>
            <a:t>175 p. įkainyje įvertinti visus OLS demontavimo darbus (OLS demontavimo darbai, demontuotų įrenginių ir medžiagų išvežimas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176 p. įkainyje įvertinti visus kabelio bandymo darbus (iki 10 kV jėgos kabelio badymas su protokolų pateikimu AB ESO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177 p. įkainyje įvertinti visus AEEAS montavimo darbus, ryšio patikrinimo, antenos sumontavimo darbus su protokolo pateikimu AB ESO (automatizuotos elektros energijos apskaitos sistemos montavimo darbai žiūrėti „AEEAS įrangos įrengimas techniniai reikalavimai“, ir kt.). AEEAS valdiklį pateiks AB ESO, jeigu nenurodyta kitaip;</a:t>
          </a:r>
        </a:p>
        <a:p>
          <a:pPr marL="228600" lvl="0" indent="-228600" algn="l">
            <a:buFont typeface="+mj-lt"/>
            <a:buAutoNum type="arabicParenR"/>
          </a:pPr>
          <a:r>
            <a:rPr lang="lt-LT" sz="1050">
              <a:latin typeface="Arial" panose="020B0604020202020204" pitchFamily="34" charset="0"/>
              <a:cs typeface="Arial" panose="020B0604020202020204" pitchFamily="34" charset="0"/>
            </a:rPr>
            <a:t>178 p. įkainis taikomas tik esamoms paklotoms AB ESO kabelinėms ir šviesolaidinėms linijoms. 1 m įkainyje įvertinti visus surenkamų vamzdžių klojimo darbus (surenkamų vamzdžių klojimas 1 m su vamzdžiu ir sandarinimu, 1 m tranšėjos kasimas/užpylimas su tranšėjos dugno išlyginimu, 1 m pakloto įrengimas, signalinės juostos klojimas su juosta 1 m, grunto tankinimas ir kt.). Naujai klojamiems kabeliams įkainis netaikomas;</a:t>
          </a:r>
        </a:p>
        <a:p>
          <a:pPr marL="228600" lvl="0" indent="-228600" algn="l">
            <a:buFont typeface="+mj-lt"/>
            <a:buAutoNum type="arabicParenR"/>
          </a:pPr>
          <a:r>
            <a:rPr lang="lt-LT" sz="1050">
              <a:latin typeface="Arial" panose="020B0604020202020204" pitchFamily="34" charset="0"/>
              <a:cs typeface="Arial" panose="020B0604020202020204" pitchFamily="34" charset="0"/>
            </a:rPr>
            <a:t>179, 180 p. įkainyje įvertinti visus operatyvinius perjungimus 0,4-10 kV radialiniame (spinduliniame) tinkle ir darbo vietos paruošimo darbus (darbo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0,4-10 kV įtampai radialiniame (spinduliniame) tinkle;</a:t>
          </a:r>
        </a:p>
        <a:p>
          <a:pPr marL="228600" lvl="0" indent="-228600" algn="l">
            <a:buFont typeface="+mj-lt"/>
            <a:buAutoNum type="arabicParenR"/>
          </a:pPr>
          <a:r>
            <a:rPr lang="lt-LT" sz="1050">
              <a:latin typeface="Arial" panose="020B0604020202020204" pitchFamily="34" charset="0"/>
              <a:cs typeface="Arial" panose="020B0604020202020204" pitchFamily="34" charset="0"/>
            </a:rPr>
            <a:t>181, 182p. įkainyje įvertinti visus operatyvinius perjungimus 0,4-10 kV žiediniame tinkle ir darbo vietos paruošimo darbus (darbo vietos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0,4-10 kV įtampai žiediniame tinkle;</a:t>
          </a:r>
        </a:p>
        <a:p>
          <a:pPr marL="228600" lvl="0" indent="-228600" algn="l">
            <a:buFont typeface="+mj-lt"/>
            <a:buAutoNum type="arabicParenR"/>
          </a:pPr>
          <a:r>
            <a:rPr lang="lt-LT" sz="1050">
              <a:latin typeface="Arial" panose="020B0604020202020204" pitchFamily="34" charset="0"/>
              <a:cs typeface="Arial" panose="020B0604020202020204" pitchFamily="34" charset="0"/>
            </a:rPr>
            <a:t>Telia bei kitos pažymos ir leidimai apmokami pagal pateiktą sąskaitą-faktūrą (arba kitą dokumentą kuris įrodytų, kad paslauga buvo atlikta);</a:t>
          </a:r>
        </a:p>
        <a:p>
          <a:pPr marL="228600" lvl="0" indent="-228600" algn="l">
            <a:buFont typeface="+mj-lt"/>
            <a:buAutoNum type="arabicParenR"/>
          </a:pPr>
          <a:r>
            <a:rPr lang="lt-LT" sz="1050">
              <a:latin typeface="Arial" panose="020B0604020202020204" pitchFamily="34" charset="0"/>
              <a:cs typeface="Arial" panose="020B0604020202020204" pitchFamily="34" charset="0"/>
            </a:rPr>
            <a:t> 183 p. 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VEI, bei VEI pažymos gavimas;</a:t>
          </a:r>
        </a:p>
        <a:p>
          <a:pPr marL="228600" lvl="0" indent="-228600" algn="l">
            <a:buFont typeface="+mj-lt"/>
            <a:buAutoNum type="arabicParenR"/>
          </a:pPr>
          <a:r>
            <a:rPr lang="lt-LT" sz="1050">
              <a:latin typeface="Arial" panose="020B0604020202020204" pitchFamily="34" charset="0"/>
              <a:cs typeface="Arial" panose="020B0604020202020204" pitchFamily="34" charset="0"/>
            </a:rPr>
            <a:t> 184, 185 p. įkainyje įvertinti visus lauko tipo paskirstymo skydelio montavimo darbus (tvirtinimo elementai, medžiagos ir jų montavimas, automatinio jungiklio montavimas su automatinių jungikliu, naujų ir esamų laidų su laidais ir antgaliais, gnybtinais tiesimas/prijungimas/perjungimas/atjungimas prie/nuo aparatų gnybtų, užrašų, schemų uždėjimas ir laidų markiravimas, įžeminimo laidininko prijungimas ir kt). Paskirstymo skydelius pateikia tiekėjas pilnai sukomplektuotus įskaitant tvirtinimo elementus, montavimo medžiagas, automatinius jungiklius iki 63 A, kištukinius lizdus,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186 p. įkainyje įvertinti visus esamo 0,4 arba 10 kV jėgos kabelio perklojimo/paklojimo darbus (esamo kabelio atkasimas, tranšėjos užkasimas, esamo kabelio tiesimas, naujos tranšėjos kasimas/užpylimas 1 m, grunto tankinimas, pakloto įrengimas 1 m, signalinės juostos paklojimas su juosta 1 m, apsauginės juostos paklojimas su juosta 1 m, užrašų, schemų uždėjimas ir laidų markiravimas, kabelio suradimas, atrinkimas ir kt.);</a:t>
          </a:r>
        </a:p>
        <a:p>
          <a:pPr marL="228600" lvl="0" indent="-228600" algn="l">
            <a:buFont typeface="+mj-lt"/>
            <a:buAutoNum type="arabicParenR"/>
          </a:pPr>
          <a:r>
            <a:rPr lang="lt-LT" sz="1050">
              <a:latin typeface="Arial" panose="020B0604020202020204" pitchFamily="34" charset="0"/>
              <a:cs typeface="Arial" panose="020B0604020202020204" pitchFamily="34" charset="0"/>
            </a:rPr>
            <a:t>187 p. įkainyje įvertinti visus gelžbetoninio šulinio su dangčiu montavimo darbus (gelžbetoninio šulinio su dangčių montavimas 1 vnt., duobių kasimas/užkasimas šulinio įrengimui, grunto tankinimas, pakloto įrengimas, perdangos plokštės montavimas su plokšte, metalinių konstrukcijų įrengimų tvirtinimui montavimas su konstrukcijų medžiagomis, skylių vamzdžiams iškalimas ir jų užtaisymas, įžemiklio iki 10 </a:t>
          </a:r>
          <a:r>
            <a:rPr lang="el-GR" sz="1050">
              <a:latin typeface="Arial" panose="020B0604020202020204" pitchFamily="34" charset="0"/>
              <a:cs typeface="Arial" panose="020B0604020202020204" pitchFamily="34" charset="0"/>
            </a:rPr>
            <a:t>Ω </a:t>
          </a:r>
          <a:r>
            <a:rPr lang="lt-LT" sz="1050">
              <a:latin typeface="Arial" panose="020B0604020202020204" pitchFamily="34" charset="0"/>
              <a:cs typeface="Arial" panose="020B0604020202020204" pitchFamily="34" charset="0"/>
            </a:rPr>
            <a:t>įrengimo darbai su įžeminimo laidininkų ir prijungimu, įžemiklio varžos matavimas, grandinės patikrinimu tarp įžemiklio ir įžemintų elementų, užrašų, schemų uždėjimas ir kt.). Įkainis taikomas montuojant visų tipų RKŠ, taip pat ir gelžbetoninių šulinių elektros jėgos kabeliams;</a:t>
          </a:r>
        </a:p>
        <a:p>
          <a:pPr marL="228600" lvl="0" indent="-228600" algn="l">
            <a:buFont typeface="+mj-lt"/>
            <a:buAutoNum type="arabicParenR"/>
          </a:pPr>
          <a:r>
            <a:rPr lang="lt-LT" sz="1050">
              <a:latin typeface="Arial" panose="020B0604020202020204" pitchFamily="34" charset="0"/>
              <a:cs typeface="Arial" panose="020B0604020202020204" pitchFamily="34" charset="0"/>
            </a:rPr>
            <a:t>188 p. įkainyje įvertinti visus trasos valymo darbus (trasos valymas 100 m2, išvežimas ir kt). Atliekant darbus vadovautis aktualia redakcija „0,4-10 kV oro, oro kabelių ir 35 kV oro linijų proskynų priežiūros tvarka“;</a:t>
          </a:r>
        </a:p>
        <a:p>
          <a:pPr marL="228600" lvl="0" indent="-228600" algn="l">
            <a:buFont typeface="+mj-lt"/>
            <a:buAutoNum type="arabicParenR"/>
          </a:pPr>
          <a:r>
            <a:rPr lang="lt-LT" sz="1050">
              <a:latin typeface="Arial" panose="020B0604020202020204" pitchFamily="34" charset="0"/>
              <a:cs typeface="Arial" panose="020B0604020202020204" pitchFamily="34" charset="0"/>
            </a:rPr>
            <a:t>189</a:t>
          </a:r>
          <a:r>
            <a:rPr lang="lt-LT" sz="1050" baseline="0">
              <a:latin typeface="Arial" panose="020B0604020202020204" pitchFamily="34" charset="0"/>
              <a:cs typeface="Arial" panose="020B0604020202020204" pitchFamily="34" charset="0"/>
            </a:rPr>
            <a:t> </a:t>
          </a:r>
          <a:r>
            <a:rPr lang="lt-LT" sz="1050">
              <a:latin typeface="Arial" panose="020B0604020202020204" pitchFamily="34" charset="0"/>
              <a:cs typeface="Arial" panose="020B0604020202020204" pitchFamily="34" charset="0"/>
            </a:rPr>
            <a:t>p. įkainyje įvertinti visus atskirų medžių iškirtimo darbus (išvartų surinkimas, krūmų ir medelių, trukdančių kirtimui iškirtimas sausuolių ir išvirtusių medžių surinkimas, medžių kirtimas, išvežimas ir kt.). Atliekant darbus vadovautis aktualia redakcija „0,4-10 kV oro, oro kabelių ir 35 kV oro linijų proskynų priežiūros tvarka“;</a:t>
          </a:r>
        </a:p>
        <a:p>
          <a:pPr marL="228600" lvl="0" indent="-228600" algn="l">
            <a:buFont typeface="+mj-lt"/>
            <a:buAutoNum type="arabicParenR"/>
          </a:pPr>
          <a:r>
            <a:rPr lang="lt-LT" sz="1050">
              <a:latin typeface="Arial" panose="020B0604020202020204" pitchFamily="34" charset="0"/>
              <a:cs typeface="Arial" panose="020B0604020202020204" pitchFamily="34" charset="0"/>
            </a:rPr>
            <a:t>190 p. įkainyje įvertinti visus medžių šakų genėjimo darbus (medžių šakų genėjimas, šakų nuleidimas, supjaustymas ir sudėjimas į krūvas, išvežimas ir kt.). Atliekant darbus vadovautis aktualia redakcija „0,4-10 kV oro, oro kabelių ir 35 kV oro linijų proskynų priežiūros tvarka“;</a:t>
          </a:r>
        </a:p>
        <a:p>
          <a:pPr marL="228600" lvl="0" indent="-228600" algn="l">
            <a:buFont typeface="+mj-lt"/>
            <a:buAutoNum type="arabicParenR"/>
          </a:pPr>
          <a:r>
            <a:rPr lang="lt-LT" sz="1050">
              <a:latin typeface="Arial" panose="020B0604020202020204" pitchFamily="34" charset="0"/>
              <a:cs typeface="Arial" panose="020B0604020202020204" pitchFamily="34" charset="0"/>
            </a:rPr>
            <a:t>191 p. įkainyje įvertinti visus giluminio įžeminimo įrengimo darbus (giluminio įžeminimo kontūro įrengimo darbai su įžeminimo laidininkų ir vamzdžiais, su giluminio įžeminimo kontūro varžos matavimu, grandinės patikrinimu tarp įžemiklių ir įžemintų elementų, giluminio įžeminimo kontūro prijungimas prie įrenginių ir kt.). Įkainis taikomas tik tuo atveju jeigu giluminis įžeminimas yra numatytas techninio projekto sprendiniuose;</a:t>
          </a:r>
        </a:p>
        <a:p>
          <a:pPr marL="228600" lvl="0" indent="-228600" algn="l">
            <a:buFont typeface="+mj-lt"/>
            <a:buAutoNum type="arabicParenR"/>
          </a:pPr>
          <a:r>
            <a:rPr lang="lt-LT" sz="1050">
              <a:latin typeface="Arial" panose="020B0604020202020204" pitchFamily="34" charset="0"/>
              <a:cs typeface="Arial" panose="020B0604020202020204" pitchFamily="34" charset="0"/>
            </a:rPr>
            <a:t>192 p. įkainyje įvertinti visus saugiklio-kirtiklio bloko SZ-41 montavimo darbus (SZ-41 montavimo darbai su saugikliais 3 vnt. iki 400 A, traversas SZ-41, keitimo atveju esamo saugiklio-kirtiklio bloko demontavimas, naujų ir esamų laidų su laidais ir antgaliais, gnybtinais tiesimas/prijungimas/perjungimas/atjungimas prie/nuo aparatų gnybtų, užrašų, schemų uždėjimas ir laidų markiravimas ir kt.);</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a:solidFill>
                <a:schemeClr val="dk1"/>
              </a:solidFill>
              <a:latin typeface="Arial" panose="020B0604020202020204" pitchFamily="34" charset="0"/>
              <a:ea typeface="+mn-ea"/>
              <a:cs typeface="Arial" panose="020B0604020202020204" pitchFamily="34" charset="0"/>
            </a:rPr>
            <a:t>193 p. įkainyje įvertinti visus asfalto dangos (šaltasis asfaltas) atstatymo darbus (pilno dangos storio atstatymo darbai su naujomis medžiagomis 1 m2, medžiagų atvežimas į montavimo vietą, pagrindo džiovinimas ir pašildymas klojant asfalto-betono dangą šaltu ir šlapiu laikotarpiu 1 m2 ir kt.). Ikainis taikomas tik šaltuoju periodu, imtinai nuo gruodžio 15 d. iki balandžio 15 d., tik tame laikotarpyje kada negaminama paprasta asfalto danga;</a:t>
          </a:r>
        </a:p>
        <a:p>
          <a:pPr marL="228600" marR="0" lvl="0" indent="-228600" algn="l" defTabSz="914400" eaLnBrk="1" fontAlgn="auto" latinLnBrk="0" hangingPunct="1">
            <a:lnSpc>
              <a:spcPct val="100000"/>
            </a:lnSpc>
            <a:spcBef>
              <a:spcPts val="0"/>
            </a:spcBef>
            <a:spcAft>
              <a:spcPts val="0"/>
            </a:spcAft>
            <a:buClrTx/>
            <a:buSzTx/>
            <a:buFont typeface="+mj-lt"/>
            <a:buAutoNum type="arabicParenR"/>
            <a:tabLst/>
            <a:defRPr/>
          </a:pPr>
          <a:r>
            <a:rPr lang="lt-LT" sz="1050">
              <a:solidFill>
                <a:schemeClr val="dk1"/>
              </a:solidFill>
              <a:latin typeface="Arial" panose="020B0604020202020204" pitchFamily="34" charset="0"/>
              <a:ea typeface="+mn-ea"/>
              <a:cs typeface="Arial" panose="020B0604020202020204" pitchFamily="34" charset="0"/>
            </a:rPr>
            <a:t>194</a:t>
          </a:r>
          <a:r>
            <a:rPr lang="en-US" sz="1050">
              <a:solidFill>
                <a:schemeClr val="dk1"/>
              </a:solidFill>
              <a:latin typeface="Arial" panose="020B0604020202020204" pitchFamily="34" charset="0"/>
              <a:ea typeface="+mn-ea"/>
              <a:cs typeface="Arial" panose="020B0604020202020204" pitchFamily="34" charset="0"/>
            </a:rPr>
            <a:t> p. </a:t>
          </a:r>
          <a:r>
            <a:rPr lang="lt-LT" sz="1050">
              <a:solidFill>
                <a:schemeClr val="dk1"/>
              </a:solidFill>
              <a:latin typeface="Arial" panose="020B0604020202020204" pitchFamily="34" charset="0"/>
              <a:ea typeface="+mn-ea"/>
              <a:cs typeface="Arial" panose="020B0604020202020204" pitchFamily="34" charset="0"/>
            </a:rPr>
            <a:t>įkainyje</a:t>
          </a:r>
          <a:r>
            <a:rPr lang="lt-LT" sz="1050" baseline="0">
              <a:solidFill>
                <a:schemeClr val="dk1"/>
              </a:solidFill>
              <a:latin typeface="Arial" panose="020B0604020202020204" pitchFamily="34" charset="0"/>
              <a:ea typeface="+mn-ea"/>
              <a:cs typeface="Arial" panose="020B0604020202020204" pitchFamily="34" charset="0"/>
            </a:rPr>
            <a:t> įvertinti visus Micro TSPĮ įrengimo, sumontavimo ir prijungimo darbus (</a:t>
          </a:r>
          <a:r>
            <a:rPr lang="en-US" sz="1100">
              <a:solidFill>
                <a:schemeClr val="dk1"/>
              </a:solidFill>
              <a:effectLst/>
              <a:latin typeface="+mn-lt"/>
              <a:ea typeface="+mn-ea"/>
              <a:cs typeface="+mn-cs"/>
            </a:rPr>
            <a:t>Mi</a:t>
          </a:r>
          <a:r>
            <a:rPr lang="lt-LT" sz="1100">
              <a:solidFill>
                <a:schemeClr val="dk1"/>
              </a:solidFill>
              <a:effectLst/>
              <a:latin typeface="+mn-lt"/>
              <a:ea typeface="+mn-ea"/>
              <a:cs typeface="+mn-cs"/>
            </a:rPr>
            <a:t>c</a:t>
          </a:r>
          <a:r>
            <a:rPr lang="en-US" sz="1100">
              <a:solidFill>
                <a:schemeClr val="dk1"/>
              </a:solidFill>
              <a:effectLst/>
              <a:latin typeface="+mn-lt"/>
              <a:ea typeface="+mn-ea"/>
              <a:cs typeface="+mn-cs"/>
            </a:rPr>
            <a:t>roTSPĮ </a:t>
          </a:r>
          <a:r>
            <a:rPr lang="lt-LT" sz="1100">
              <a:solidFill>
                <a:schemeClr val="dk1"/>
              </a:solidFill>
              <a:effectLst/>
              <a:latin typeface="+mn-lt"/>
              <a:ea typeface="+mn-ea"/>
              <a:cs typeface="+mn-cs"/>
            </a:rPr>
            <a:t>spintos  tvirtinimas MT numatytoje vietoje, įvertinant visas, reikalingas montavimui medžiagas (tvirtinimo elementai, kabelio pajungimo gnybtai ir t.t.), maitinimo prijungimas, maitinimo kabelio klojimas, antgalių uždėjimas, įžeminimo laidininko prijungimas, gofruotų apsauginių vamzdžių montavimas. MT pirminės komutacijos įrenginių sujungimas su </a:t>
          </a:r>
          <a:r>
            <a:rPr lang="en-US" sz="1100">
              <a:solidFill>
                <a:schemeClr val="dk1"/>
              </a:solidFill>
              <a:effectLst/>
              <a:latin typeface="+mn-lt"/>
              <a:ea typeface="+mn-ea"/>
              <a:cs typeface="+mn-cs"/>
            </a:rPr>
            <a:t>Mi</a:t>
          </a:r>
          <a:r>
            <a:rPr lang="lt-LT" sz="1100">
              <a:solidFill>
                <a:schemeClr val="dk1"/>
              </a:solidFill>
              <a:effectLst/>
              <a:latin typeface="+mn-lt"/>
              <a:ea typeface="+mn-ea"/>
              <a:cs typeface="+mn-cs"/>
            </a:rPr>
            <a:t>c</a:t>
          </a:r>
          <a:r>
            <a:rPr lang="en-US" sz="1100">
              <a:solidFill>
                <a:schemeClr val="dk1"/>
              </a:solidFill>
              <a:effectLst/>
              <a:latin typeface="+mn-lt"/>
              <a:ea typeface="+mn-ea"/>
              <a:cs typeface="+mn-cs"/>
            </a:rPr>
            <a:t>roTSPĮ</a:t>
          </a:r>
          <a:r>
            <a:rPr lang="lt-LT" sz="1100">
              <a:solidFill>
                <a:schemeClr val="dk1"/>
              </a:solidFill>
              <a:effectLst/>
              <a:latin typeface="+mn-lt"/>
              <a:ea typeface="+mn-ea"/>
              <a:cs typeface="+mn-cs"/>
            </a:rPr>
            <a:t>. Micro TSPĮ įrengimas vadovaujantis AB ESO patvirtintais ir internete svetainėje paskeltais „TSPĮ valdymo spintų įrengimo mažo gabarito 1x160 kVA, 1x630 kVA ir 2x630 kVA transformatorinėse techniniais reikalavimais“. Pagal ESO reikalavimus visų  laidų, kabelių (maitinimo, įžeminimo, kontrolinių duomenų perdavimo vyta pora, signalinių, antenos</a:t>
          </a:r>
          <a:r>
            <a:rPr lang="lt-LT" sz="1100" baseline="0">
              <a:solidFill>
                <a:schemeClr val="dk1"/>
              </a:solidFill>
              <a:effectLst/>
              <a:latin typeface="+mn-lt"/>
              <a:ea typeface="+mn-ea"/>
              <a:cs typeface="+mn-cs"/>
            </a:rPr>
            <a:t> </a:t>
          </a:r>
          <a:r>
            <a:rPr lang="lt-LT" sz="1100">
              <a:solidFill>
                <a:schemeClr val="dk1"/>
              </a:solidFill>
              <a:effectLst/>
              <a:latin typeface="+mn-lt"/>
              <a:ea typeface="+mn-ea"/>
              <a:cs typeface="+mn-cs"/>
            </a:rPr>
            <a:t>fiderinių) markiravimas. GSM antenos išorinės montavimas (numatant tvirtinimo elementus, antgalių presavimas), anteninės - fiderinės įrangos saugiklio – iškroviklio montavimas.  Daugiafunkcinių matavimo keitiklių montavimas, informacijos mainams su MicroTSPĮ įrengti ekranuota su vyta pora RS-485 ryšių linija (kabelių klojimas, antgalių presavimas).</a:t>
          </a:r>
          <a:r>
            <a:rPr lang="lt-LT" sz="1050" baseline="0">
              <a:solidFill>
                <a:schemeClr val="dk1"/>
              </a:solidFill>
              <a:latin typeface="Arial" panose="020B0604020202020204" pitchFamily="34" charset="0"/>
              <a:ea typeface="+mn-ea"/>
              <a:cs typeface="Arial" panose="020B0604020202020204" pitchFamily="34" charset="0"/>
            </a:rPr>
            <a:t>)</a:t>
          </a:r>
          <a:endParaRPr lang="lt-LT" sz="1050">
            <a:solidFill>
              <a:schemeClr val="dk1"/>
            </a:solidFill>
            <a:latin typeface="Arial" panose="020B0604020202020204" pitchFamily="34" charset="0"/>
            <a:ea typeface="+mn-ea"/>
            <a:cs typeface="Arial" panose="020B0604020202020204" pitchFamily="34" charset="0"/>
          </a:endParaRPr>
        </a:p>
        <a:p>
          <a:pPr marL="228600" lvl="0" indent="-228600" algn="l">
            <a:buFont typeface="+mj-lt"/>
            <a:buAutoNum type="arabicParenR"/>
          </a:pPr>
          <a:r>
            <a:rPr lang="lt-LT" sz="1050">
              <a:solidFill>
                <a:schemeClr val="dk1"/>
              </a:solidFill>
              <a:latin typeface="Arial" panose="020B0604020202020204" pitchFamily="34" charset="0"/>
              <a:ea typeface="+mn-ea"/>
              <a:cs typeface="Arial" panose="020B0604020202020204" pitchFamily="34" charset="0"/>
            </a:rPr>
            <a:t>ĮAS – įvadinė apskaitos spinta (skydas);</a:t>
          </a:r>
        </a:p>
        <a:p>
          <a:pPr marL="228600" lvl="0" indent="-228600" algn="l">
            <a:buFont typeface="+mj-lt"/>
            <a:buAutoNum type="arabicParenR"/>
          </a:pPr>
          <a:r>
            <a:rPr lang="lt-LT" sz="1050">
              <a:latin typeface="Arial" panose="020B0604020202020204" pitchFamily="34" charset="0"/>
              <a:cs typeface="Arial" panose="020B0604020202020204" pitchFamily="34" charset="0"/>
            </a:rPr>
            <a:t>KS – kabelių spinta (skydas), kabelių apskaitos spinta (skydas);</a:t>
          </a:r>
        </a:p>
        <a:p>
          <a:pPr marL="228600" lvl="0" indent="-228600" algn="l">
            <a:buFont typeface="+mj-lt"/>
            <a:buAutoNum type="arabicParenR"/>
          </a:pPr>
          <a:r>
            <a:rPr lang="lt-LT" sz="1050">
              <a:latin typeface="Arial" panose="020B0604020202020204" pitchFamily="34" charset="0"/>
              <a:cs typeface="Arial" panose="020B0604020202020204" pitchFamily="34" charset="0"/>
            </a:rPr>
            <a:t>OL – oro linija; Pirkimas iš vienintelio šaltinio</a:t>
          </a:r>
        </a:p>
        <a:p>
          <a:pPr marL="228600" lvl="0" indent="-228600" algn="l">
            <a:buFont typeface="+mj-lt"/>
            <a:buAutoNum type="arabicParenR"/>
          </a:pPr>
          <a:r>
            <a:rPr lang="lt-LT" sz="1050">
              <a:latin typeface="Arial" panose="020B0604020202020204" pitchFamily="34" charset="0"/>
              <a:cs typeface="Arial" panose="020B0604020202020204" pitchFamily="34" charset="0"/>
            </a:rPr>
            <a:t>OKL – oro kabelių linija;</a:t>
          </a:r>
        </a:p>
        <a:p>
          <a:pPr marL="228600" lvl="0" indent="-228600" algn="l">
            <a:buFont typeface="+mj-lt"/>
            <a:buAutoNum type="arabicParenR"/>
          </a:pPr>
          <a:r>
            <a:rPr lang="lt-LT" sz="1050">
              <a:latin typeface="Arial" panose="020B0604020202020204" pitchFamily="34" charset="0"/>
              <a:cs typeface="Arial" panose="020B0604020202020204" pitchFamily="34" charset="0"/>
            </a:rPr>
            <a:t>ST – stulpinė transformatorinė;</a:t>
          </a:r>
        </a:p>
        <a:p>
          <a:pPr marL="228600" lvl="0" indent="-228600" algn="l">
            <a:buFont typeface="+mj-lt"/>
            <a:buAutoNum type="arabicParenR"/>
          </a:pPr>
          <a:r>
            <a:rPr lang="lt-LT" sz="1050">
              <a:latin typeface="Arial" panose="020B0604020202020204" pitchFamily="34" charset="0"/>
              <a:cs typeface="Arial" panose="020B0604020202020204" pitchFamily="34" charset="0"/>
            </a:rPr>
            <a:t>MT – modulinė galinė transformatorinė, modulinė tranzitinė transformatorinė, modulinė transformatorinė;</a:t>
          </a:r>
        </a:p>
        <a:p>
          <a:pPr marL="228600" lvl="0" indent="-228600" algn="l">
            <a:buFont typeface="+mj-lt"/>
            <a:buAutoNum type="arabicParenR"/>
          </a:pPr>
          <a:r>
            <a:rPr lang="lt-LT" sz="1050">
              <a:latin typeface="Arial" panose="020B0604020202020204" pitchFamily="34" charset="0"/>
              <a:cs typeface="Arial" panose="020B0604020202020204" pitchFamily="34" charset="0"/>
            </a:rPr>
            <a:t>OLS – oro linijos skyriklis;</a:t>
          </a:r>
        </a:p>
        <a:p>
          <a:pPr marL="228600" lvl="0" indent="-228600" algn="l">
            <a:buFont typeface="+mj-lt"/>
            <a:buAutoNum type="arabicParenR"/>
          </a:pPr>
          <a:r>
            <a:rPr lang="lt-LT" sz="1050">
              <a:latin typeface="Arial" panose="020B0604020202020204" pitchFamily="34" charset="0"/>
              <a:cs typeface="Arial" panose="020B0604020202020204" pitchFamily="34" charset="0"/>
            </a:rPr>
            <a:t>KT – komplektinė transformatorinė;</a:t>
          </a:r>
        </a:p>
        <a:p>
          <a:pPr marL="228600" lvl="0" indent="-228600" algn="l">
            <a:buFont typeface="+mj-lt"/>
            <a:buAutoNum type="arabicParenR"/>
          </a:pPr>
          <a:r>
            <a:rPr lang="lt-LT" sz="1050">
              <a:latin typeface="Arial" panose="020B0604020202020204" pitchFamily="34" charset="0"/>
              <a:cs typeface="Arial" panose="020B0604020202020204" pitchFamily="34" charset="0"/>
            </a:rPr>
            <a:t> SMD – statybos montavimo darbai;</a:t>
          </a:r>
        </a:p>
        <a:p>
          <a:pPr marL="228600" lvl="0" indent="-228600" algn="l">
            <a:buFont typeface="+mj-lt"/>
            <a:buAutoNum type="arabicParenR"/>
          </a:pPr>
          <a:r>
            <a:rPr lang="lt-LT" sz="1050">
              <a:latin typeface="Arial" panose="020B0604020202020204" pitchFamily="34" charset="0"/>
              <a:cs typeface="Arial" panose="020B0604020202020204" pitchFamily="34" charset="0"/>
            </a:rPr>
            <a:t> AEEAS – automatizuota elektros energijos apskaitos sistema;</a:t>
          </a:r>
        </a:p>
        <a:p>
          <a:pPr marL="228600" lvl="0" indent="-228600" algn="l">
            <a:buFont typeface="+mj-lt"/>
            <a:buAutoNum type="arabicParenR"/>
          </a:pPr>
          <a:r>
            <a:rPr lang="lt-LT" sz="1050">
              <a:latin typeface="Arial" panose="020B0604020202020204" pitchFamily="34" charset="0"/>
              <a:cs typeface="Arial" panose="020B0604020202020204" pitchFamily="34" charset="0"/>
            </a:rPr>
            <a:t> RKŠ – ryšių kabelių šulinys;</a:t>
          </a:r>
        </a:p>
        <a:p>
          <a:pPr marL="228600" lvl="0" indent="-228600" algn="l">
            <a:buFont typeface="+mj-lt"/>
            <a:buAutoNum type="arabicParenR"/>
          </a:pPr>
          <a:r>
            <a:rPr lang="lt-LT" sz="1050">
              <a:latin typeface="Arial" panose="020B0604020202020204" pitchFamily="34" charset="0"/>
              <a:cs typeface="Arial" panose="020B0604020202020204" pitchFamily="34" charset="0"/>
            </a:rPr>
            <a:t> Telia – Lietuvos telekomunikacijų bendrovė;</a:t>
          </a:r>
        </a:p>
        <a:p>
          <a:pPr marL="228600" lvl="0" indent="-228600" algn="l">
            <a:buFont typeface="+mj-lt"/>
            <a:buAutoNum type="arabicParenR"/>
          </a:pPr>
          <a:r>
            <a:rPr lang="lt-LT" sz="1050">
              <a:latin typeface="Arial" panose="020B0604020202020204" pitchFamily="34" charset="0"/>
              <a:cs typeface="Arial" panose="020B0604020202020204" pitchFamily="34" charset="0"/>
            </a:rPr>
            <a:t> VEI – Valstybinė energetikos inspekcija;</a:t>
          </a:r>
        </a:p>
        <a:p>
          <a:pPr marL="228600" lvl="0" indent="-228600" algn="l">
            <a:buFont typeface="+mj-lt"/>
            <a:buAutoNum type="arabicParenR"/>
          </a:pPr>
          <a:r>
            <a:rPr lang="lt-LT" sz="1050">
              <a:latin typeface="Arial" panose="020B0604020202020204" pitchFamily="34" charset="0"/>
              <a:cs typeface="Arial" panose="020B0604020202020204" pitchFamily="34" charset="0"/>
            </a:rPr>
            <a:t> AB ESO – AB „Energijos skirstymo operatorius“.</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P315"/>
  <sheetViews>
    <sheetView tabSelected="1" topLeftCell="A119" zoomScaleNormal="100" workbookViewId="0">
      <selection activeCell="A201" sqref="A201:E201"/>
    </sheetView>
  </sheetViews>
  <sheetFormatPr defaultRowHeight="15" x14ac:dyDescent="0.25"/>
  <cols>
    <col min="1" max="1" width="5.140625" customWidth="1"/>
    <col min="2" max="2" width="81.7109375" customWidth="1"/>
    <col min="3" max="3" width="14.85546875" customWidth="1"/>
    <col min="4" max="4" width="21.42578125" customWidth="1"/>
    <col min="5" max="5" width="15.5703125" customWidth="1"/>
    <col min="6" max="6" width="13.42578125" customWidth="1"/>
    <col min="13" max="13" width="17.28515625" customWidth="1"/>
    <col min="17" max="17" width="68.42578125" customWidth="1"/>
  </cols>
  <sheetData>
    <row r="4" spans="1:6" x14ac:dyDescent="0.25">
      <c r="B4" s="1" t="s">
        <v>371</v>
      </c>
      <c r="C4" t="s">
        <v>0</v>
      </c>
      <c r="D4" s="57" t="s">
        <v>372</v>
      </c>
    </row>
    <row r="5" spans="1:6" ht="41.25" customHeight="1" x14ac:dyDescent="0.25">
      <c r="A5" s="72" t="s">
        <v>1</v>
      </c>
      <c r="B5" s="73"/>
      <c r="C5" s="73"/>
      <c r="D5" s="73"/>
      <c r="E5" s="73"/>
      <c r="F5" s="73"/>
    </row>
    <row r="6" spans="1:6" ht="45" x14ac:dyDescent="0.25">
      <c r="A6" s="2" t="s">
        <v>2</v>
      </c>
      <c r="B6" s="3" t="s">
        <v>3</v>
      </c>
      <c r="C6" s="4" t="s">
        <v>4</v>
      </c>
      <c r="D6" s="5" t="s">
        <v>5</v>
      </c>
      <c r="E6" s="41" t="s">
        <v>362</v>
      </c>
      <c r="F6" s="41" t="s">
        <v>363</v>
      </c>
    </row>
    <row r="7" spans="1:6" hidden="1" x14ac:dyDescent="0.25">
      <c r="A7" s="6">
        <v>1</v>
      </c>
      <c r="B7" s="7" t="s">
        <v>6</v>
      </c>
      <c r="C7" s="16" t="s">
        <v>200</v>
      </c>
      <c r="D7" s="38"/>
      <c r="E7" s="38"/>
      <c r="F7" s="50">
        <f>D7*E7</f>
        <v>0</v>
      </c>
    </row>
    <row r="8" spans="1:6" hidden="1" x14ac:dyDescent="0.25">
      <c r="A8" s="6">
        <v>2</v>
      </c>
      <c r="B8" s="8" t="s">
        <v>7</v>
      </c>
      <c r="C8" s="16" t="s">
        <v>200</v>
      </c>
      <c r="D8" s="38"/>
      <c r="E8" s="38"/>
      <c r="F8" s="50">
        <f t="shared" ref="F8:F71" si="0">D8*E8</f>
        <v>0</v>
      </c>
    </row>
    <row r="9" spans="1:6" hidden="1" x14ac:dyDescent="0.25">
      <c r="A9" s="6">
        <v>3</v>
      </c>
      <c r="B9" s="8" t="s">
        <v>8</v>
      </c>
      <c r="C9" s="16" t="s">
        <v>200</v>
      </c>
      <c r="D9" s="38"/>
      <c r="E9" s="38"/>
      <c r="F9" s="50">
        <f t="shared" si="0"/>
        <v>0</v>
      </c>
    </row>
    <row r="10" spans="1:6" hidden="1" x14ac:dyDescent="0.25">
      <c r="A10" s="6">
        <v>4</v>
      </c>
      <c r="B10" s="8" t="s">
        <v>9</v>
      </c>
      <c r="C10" s="16" t="s">
        <v>200</v>
      </c>
      <c r="D10" s="38"/>
      <c r="E10" s="38"/>
      <c r="F10" s="50">
        <f t="shared" si="0"/>
        <v>0</v>
      </c>
    </row>
    <row r="11" spans="1:6" hidden="1" x14ac:dyDescent="0.25">
      <c r="A11" s="6">
        <v>5</v>
      </c>
      <c r="B11" s="8" t="s">
        <v>10</v>
      </c>
      <c r="C11" s="16" t="s">
        <v>200</v>
      </c>
      <c r="D11" s="38"/>
      <c r="E11" s="38"/>
      <c r="F11" s="50">
        <f t="shared" si="0"/>
        <v>0</v>
      </c>
    </row>
    <row r="12" spans="1:6" hidden="1" x14ac:dyDescent="0.25">
      <c r="A12" s="6">
        <v>6</v>
      </c>
      <c r="B12" s="8" t="s">
        <v>11</v>
      </c>
      <c r="C12" s="16" t="s">
        <v>200</v>
      </c>
      <c r="D12" s="38"/>
      <c r="E12" s="38"/>
      <c r="F12" s="50">
        <f t="shared" si="0"/>
        <v>0</v>
      </c>
    </row>
    <row r="13" spans="1:6" hidden="1" x14ac:dyDescent="0.25">
      <c r="A13" s="6">
        <v>7</v>
      </c>
      <c r="B13" s="8" t="s">
        <v>12</v>
      </c>
      <c r="C13" s="16" t="s">
        <v>200</v>
      </c>
      <c r="D13" s="38"/>
      <c r="E13" s="38"/>
      <c r="F13" s="50">
        <f t="shared" si="0"/>
        <v>0</v>
      </c>
    </row>
    <row r="14" spans="1:6" hidden="1" x14ac:dyDescent="0.25">
      <c r="A14" s="6">
        <v>8</v>
      </c>
      <c r="B14" s="8" t="s">
        <v>13</v>
      </c>
      <c r="C14" s="16" t="s">
        <v>200</v>
      </c>
      <c r="D14" s="38"/>
      <c r="E14" s="38"/>
      <c r="F14" s="50">
        <f t="shared" si="0"/>
        <v>0</v>
      </c>
    </row>
    <row r="15" spans="1:6" hidden="1" x14ac:dyDescent="0.25">
      <c r="A15" s="6">
        <v>9</v>
      </c>
      <c r="B15" s="8" t="s">
        <v>14</v>
      </c>
      <c r="C15" s="16" t="s">
        <v>200</v>
      </c>
      <c r="D15" s="38"/>
      <c r="E15" s="38"/>
      <c r="F15" s="50">
        <f t="shared" si="0"/>
        <v>0</v>
      </c>
    </row>
    <row r="16" spans="1:6" hidden="1" x14ac:dyDescent="0.25">
      <c r="A16" s="6">
        <v>10</v>
      </c>
      <c r="B16" s="9" t="s">
        <v>15</v>
      </c>
      <c r="C16" s="16" t="s">
        <v>200</v>
      </c>
      <c r="D16" s="38"/>
      <c r="E16" s="38"/>
      <c r="F16" s="50">
        <f t="shared" si="0"/>
        <v>0</v>
      </c>
    </row>
    <row r="17" spans="1:6" hidden="1" x14ac:dyDescent="0.25">
      <c r="A17" s="6">
        <v>11</v>
      </c>
      <c r="B17" s="8" t="s">
        <v>16</v>
      </c>
      <c r="C17" s="16" t="s">
        <v>200</v>
      </c>
      <c r="D17" s="38"/>
      <c r="E17" s="38"/>
      <c r="F17" s="50">
        <f t="shared" si="0"/>
        <v>0</v>
      </c>
    </row>
    <row r="18" spans="1:6" hidden="1" x14ac:dyDescent="0.25">
      <c r="A18" s="6">
        <v>12</v>
      </c>
      <c r="B18" s="8" t="s">
        <v>17</v>
      </c>
      <c r="C18" s="16" t="s">
        <v>200</v>
      </c>
      <c r="D18" s="38"/>
      <c r="E18" s="38"/>
      <c r="F18" s="50">
        <f t="shared" si="0"/>
        <v>0</v>
      </c>
    </row>
    <row r="19" spans="1:6" hidden="1" x14ac:dyDescent="0.25">
      <c r="A19" s="6">
        <v>13</v>
      </c>
      <c r="B19" s="8" t="s">
        <v>18</v>
      </c>
      <c r="C19" s="16" t="s">
        <v>200</v>
      </c>
      <c r="D19" s="38"/>
      <c r="E19" s="38"/>
      <c r="F19" s="50">
        <f t="shared" si="0"/>
        <v>0</v>
      </c>
    </row>
    <row r="20" spans="1:6" hidden="1" x14ac:dyDescent="0.25">
      <c r="A20" s="6">
        <v>14</v>
      </c>
      <c r="B20" s="8" t="s">
        <v>19</v>
      </c>
      <c r="C20" s="16" t="s">
        <v>200</v>
      </c>
      <c r="D20" s="38"/>
      <c r="E20" s="38"/>
      <c r="F20" s="50">
        <f t="shared" si="0"/>
        <v>0</v>
      </c>
    </row>
    <row r="21" spans="1:6" hidden="1" x14ac:dyDescent="0.25">
      <c r="A21" s="6">
        <v>15</v>
      </c>
      <c r="B21" s="8" t="s">
        <v>20</v>
      </c>
      <c r="C21" s="16" t="s">
        <v>200</v>
      </c>
      <c r="D21" s="38"/>
      <c r="E21" s="38"/>
      <c r="F21" s="50">
        <f t="shared" si="0"/>
        <v>0</v>
      </c>
    </row>
    <row r="22" spans="1:6" hidden="1" x14ac:dyDescent="0.25">
      <c r="A22" s="6">
        <v>16</v>
      </c>
      <c r="B22" s="8" t="s">
        <v>21</v>
      </c>
      <c r="C22" s="16" t="s">
        <v>200</v>
      </c>
      <c r="D22" s="38"/>
      <c r="E22" s="38"/>
      <c r="F22" s="50">
        <f t="shared" si="0"/>
        <v>0</v>
      </c>
    </row>
    <row r="23" spans="1:6" hidden="1" x14ac:dyDescent="0.25">
      <c r="A23" s="6">
        <v>17</v>
      </c>
      <c r="B23" s="8" t="s">
        <v>22</v>
      </c>
      <c r="C23" s="16" t="s">
        <v>200</v>
      </c>
      <c r="D23" s="38"/>
      <c r="E23" s="38"/>
      <c r="F23" s="50">
        <f t="shared" si="0"/>
        <v>0</v>
      </c>
    </row>
    <row r="24" spans="1:6" hidden="1" x14ac:dyDescent="0.25">
      <c r="A24" s="6">
        <v>18</v>
      </c>
      <c r="B24" s="8" t="s">
        <v>23</v>
      </c>
      <c r="C24" s="16" t="s">
        <v>200</v>
      </c>
      <c r="D24" s="38"/>
      <c r="E24" s="38"/>
      <c r="F24" s="50">
        <f t="shared" si="0"/>
        <v>0</v>
      </c>
    </row>
    <row r="25" spans="1:6" hidden="1" x14ac:dyDescent="0.25">
      <c r="A25" s="6">
        <v>19</v>
      </c>
      <c r="B25" s="8" t="s">
        <v>24</v>
      </c>
      <c r="C25" s="16" t="s">
        <v>200</v>
      </c>
      <c r="D25" s="38"/>
      <c r="E25" s="38"/>
      <c r="F25" s="50">
        <f t="shared" si="0"/>
        <v>0</v>
      </c>
    </row>
    <row r="26" spans="1:6" hidden="1" x14ac:dyDescent="0.25">
      <c r="A26" s="6">
        <v>20</v>
      </c>
      <c r="B26" s="8" t="s">
        <v>25</v>
      </c>
      <c r="C26" s="16" t="s">
        <v>200</v>
      </c>
      <c r="D26" s="38"/>
      <c r="E26" s="38"/>
      <c r="F26" s="50">
        <f t="shared" si="0"/>
        <v>0</v>
      </c>
    </row>
    <row r="27" spans="1:6" hidden="1" x14ac:dyDescent="0.25">
      <c r="A27" s="6">
        <v>21</v>
      </c>
      <c r="B27" s="10" t="s">
        <v>26</v>
      </c>
      <c r="C27" s="16" t="s">
        <v>200</v>
      </c>
      <c r="D27" s="38"/>
      <c r="E27" s="38"/>
      <c r="F27" s="50">
        <f t="shared" si="0"/>
        <v>0</v>
      </c>
    </row>
    <row r="28" spans="1:6" hidden="1" x14ac:dyDescent="0.25">
      <c r="A28" s="6">
        <v>22</v>
      </c>
      <c r="B28" s="10" t="s">
        <v>27</v>
      </c>
      <c r="C28" s="16" t="s">
        <v>200</v>
      </c>
      <c r="D28" s="38"/>
      <c r="E28" s="38"/>
      <c r="F28" s="50">
        <f t="shared" si="0"/>
        <v>0</v>
      </c>
    </row>
    <row r="29" spans="1:6" ht="25.5" x14ac:dyDescent="0.25">
      <c r="A29" s="6">
        <v>23</v>
      </c>
      <c r="B29" s="10" t="s">
        <v>28</v>
      </c>
      <c r="C29" s="16" t="s">
        <v>200</v>
      </c>
      <c r="D29" s="38">
        <v>1</v>
      </c>
      <c r="E29" s="38">
        <v>50</v>
      </c>
      <c r="F29" s="50">
        <f t="shared" si="0"/>
        <v>50</v>
      </c>
    </row>
    <row r="30" spans="1:6" ht="25.5" hidden="1" x14ac:dyDescent="0.25">
      <c r="A30" s="6">
        <v>24</v>
      </c>
      <c r="B30" s="10" t="s">
        <v>29</v>
      </c>
      <c r="C30" s="16" t="s">
        <v>200</v>
      </c>
      <c r="D30" s="38"/>
      <c r="E30" s="38"/>
      <c r="F30" s="50">
        <f t="shared" si="0"/>
        <v>0</v>
      </c>
    </row>
    <row r="31" spans="1:6" ht="25.5" hidden="1" x14ac:dyDescent="0.25">
      <c r="A31" s="6">
        <v>25</v>
      </c>
      <c r="B31" s="10" t="s">
        <v>30</v>
      </c>
      <c r="C31" s="16" t="s">
        <v>200</v>
      </c>
      <c r="D31" s="38"/>
      <c r="E31" s="38"/>
      <c r="F31" s="50">
        <f t="shared" si="0"/>
        <v>0</v>
      </c>
    </row>
    <row r="32" spans="1:6" ht="25.5" hidden="1" x14ac:dyDescent="0.25">
      <c r="A32" s="6">
        <v>26</v>
      </c>
      <c r="B32" s="10" t="s">
        <v>31</v>
      </c>
      <c r="C32" s="16" t="s">
        <v>200</v>
      </c>
      <c r="D32" s="38"/>
      <c r="E32" s="38"/>
      <c r="F32" s="50">
        <f t="shared" si="0"/>
        <v>0</v>
      </c>
    </row>
    <row r="33" spans="1:6" ht="25.5" hidden="1" x14ac:dyDescent="0.25">
      <c r="A33" s="6">
        <v>27</v>
      </c>
      <c r="B33" s="10" t="s">
        <v>32</v>
      </c>
      <c r="C33" s="16" t="s">
        <v>200</v>
      </c>
      <c r="D33" s="38"/>
      <c r="E33" s="38"/>
      <c r="F33" s="50">
        <f t="shared" si="0"/>
        <v>0</v>
      </c>
    </row>
    <row r="34" spans="1:6" ht="25.5" hidden="1" x14ac:dyDescent="0.25">
      <c r="A34" s="6">
        <v>28</v>
      </c>
      <c r="B34" s="10" t="s">
        <v>33</v>
      </c>
      <c r="C34" s="16" t="s">
        <v>200</v>
      </c>
      <c r="D34" s="38"/>
      <c r="E34" s="38"/>
      <c r="F34" s="50">
        <f t="shared" si="0"/>
        <v>0</v>
      </c>
    </row>
    <row r="35" spans="1:6" ht="25.5" hidden="1" x14ac:dyDescent="0.25">
      <c r="A35" s="6">
        <v>29</v>
      </c>
      <c r="B35" s="10" t="s">
        <v>34</v>
      </c>
      <c r="C35" s="16" t="s">
        <v>200</v>
      </c>
      <c r="D35" s="38"/>
      <c r="E35" s="38"/>
      <c r="F35" s="50">
        <f t="shared" si="0"/>
        <v>0</v>
      </c>
    </row>
    <row r="36" spans="1:6" ht="25.5" hidden="1" x14ac:dyDescent="0.25">
      <c r="A36" s="6">
        <v>30</v>
      </c>
      <c r="B36" s="10" t="s">
        <v>35</v>
      </c>
      <c r="C36" s="16" t="s">
        <v>200</v>
      </c>
      <c r="D36" s="38"/>
      <c r="E36" s="38"/>
      <c r="F36" s="50">
        <f t="shared" si="0"/>
        <v>0</v>
      </c>
    </row>
    <row r="37" spans="1:6" hidden="1" x14ac:dyDescent="0.25">
      <c r="A37" s="6">
        <v>31</v>
      </c>
      <c r="B37" s="10" t="s">
        <v>36</v>
      </c>
      <c r="C37" s="16" t="s">
        <v>200</v>
      </c>
      <c r="D37" s="38"/>
      <c r="E37" s="38"/>
      <c r="F37" s="50">
        <f t="shared" si="0"/>
        <v>0</v>
      </c>
    </row>
    <row r="38" spans="1:6" ht="25.5" hidden="1" x14ac:dyDescent="0.25">
      <c r="A38" s="6">
        <v>32</v>
      </c>
      <c r="B38" s="8" t="s">
        <v>37</v>
      </c>
      <c r="C38" s="16" t="s">
        <v>200</v>
      </c>
      <c r="D38" s="38"/>
      <c r="E38" s="38"/>
      <c r="F38" s="50">
        <f t="shared" si="0"/>
        <v>0</v>
      </c>
    </row>
    <row r="39" spans="1:6" ht="25.5" hidden="1" x14ac:dyDescent="0.25">
      <c r="A39" s="6">
        <v>33</v>
      </c>
      <c r="B39" s="8" t="s">
        <v>38</v>
      </c>
      <c r="C39" s="16" t="s">
        <v>200</v>
      </c>
      <c r="D39" s="38"/>
      <c r="E39" s="38"/>
      <c r="F39" s="50">
        <f t="shared" si="0"/>
        <v>0</v>
      </c>
    </row>
    <row r="40" spans="1:6" ht="25.5" hidden="1" x14ac:dyDescent="0.25">
      <c r="A40" s="6">
        <v>34</v>
      </c>
      <c r="B40" s="8" t="s">
        <v>39</v>
      </c>
      <c r="C40" s="16" t="s">
        <v>200</v>
      </c>
      <c r="D40" s="38"/>
      <c r="E40" s="38"/>
      <c r="F40" s="50">
        <f t="shared" si="0"/>
        <v>0</v>
      </c>
    </row>
    <row r="41" spans="1:6" ht="25.5" hidden="1" x14ac:dyDescent="0.25">
      <c r="A41" s="6">
        <v>35</v>
      </c>
      <c r="B41" s="8" t="s">
        <v>40</v>
      </c>
      <c r="C41" s="16" t="s">
        <v>200</v>
      </c>
      <c r="D41" s="38"/>
      <c r="E41" s="38"/>
      <c r="F41" s="50">
        <f t="shared" si="0"/>
        <v>0</v>
      </c>
    </row>
    <row r="42" spans="1:6" ht="25.5" hidden="1" x14ac:dyDescent="0.25">
      <c r="A42" s="6">
        <v>36</v>
      </c>
      <c r="B42" s="8" t="s">
        <v>41</v>
      </c>
      <c r="C42" s="16" t="s">
        <v>200</v>
      </c>
      <c r="D42" s="38"/>
      <c r="E42" s="38"/>
      <c r="F42" s="50">
        <f t="shared" si="0"/>
        <v>0</v>
      </c>
    </row>
    <row r="43" spans="1:6" ht="25.5" hidden="1" x14ac:dyDescent="0.25">
      <c r="A43" s="6">
        <v>37</v>
      </c>
      <c r="B43" s="8" t="s">
        <v>42</v>
      </c>
      <c r="C43" s="16" t="s">
        <v>200</v>
      </c>
      <c r="D43" s="38"/>
      <c r="E43" s="38"/>
      <c r="F43" s="50">
        <f t="shared" si="0"/>
        <v>0</v>
      </c>
    </row>
    <row r="44" spans="1:6" ht="25.5" hidden="1" x14ac:dyDescent="0.25">
      <c r="A44" s="6">
        <v>38</v>
      </c>
      <c r="B44" s="7" t="s">
        <v>43</v>
      </c>
      <c r="C44" s="16" t="s">
        <v>200</v>
      </c>
      <c r="D44" s="38"/>
      <c r="E44" s="38"/>
      <c r="F44" s="50">
        <f t="shared" si="0"/>
        <v>0</v>
      </c>
    </row>
    <row r="45" spans="1:6" ht="25.5" hidden="1" x14ac:dyDescent="0.25">
      <c r="A45" s="6">
        <v>39</v>
      </c>
      <c r="B45" s="7" t="s">
        <v>44</v>
      </c>
      <c r="C45" s="16" t="s">
        <v>200</v>
      </c>
      <c r="D45" s="38"/>
      <c r="E45" s="38"/>
      <c r="F45" s="50">
        <f t="shared" si="0"/>
        <v>0</v>
      </c>
    </row>
    <row r="46" spans="1:6" ht="25.5" hidden="1" x14ac:dyDescent="0.25">
      <c r="A46" s="6">
        <v>40</v>
      </c>
      <c r="B46" s="7" t="s">
        <v>45</v>
      </c>
      <c r="C46" s="16" t="s">
        <v>200</v>
      </c>
      <c r="D46" s="38"/>
      <c r="E46" s="38"/>
      <c r="F46" s="50">
        <f t="shared" si="0"/>
        <v>0</v>
      </c>
    </row>
    <row r="47" spans="1:6" ht="25.5" hidden="1" x14ac:dyDescent="0.25">
      <c r="A47" s="6">
        <v>41</v>
      </c>
      <c r="B47" s="7" t="s">
        <v>46</v>
      </c>
      <c r="C47" s="16" t="s">
        <v>200</v>
      </c>
      <c r="D47" s="38"/>
      <c r="E47" s="38"/>
      <c r="F47" s="50">
        <f t="shared" si="0"/>
        <v>0</v>
      </c>
    </row>
    <row r="48" spans="1:6" ht="25.5" hidden="1" x14ac:dyDescent="0.25">
      <c r="A48" s="6">
        <v>42</v>
      </c>
      <c r="B48" s="7" t="s">
        <v>47</v>
      </c>
      <c r="C48" s="16" t="s">
        <v>200</v>
      </c>
      <c r="D48" s="38"/>
      <c r="E48" s="38"/>
      <c r="F48" s="50">
        <f t="shared" si="0"/>
        <v>0</v>
      </c>
    </row>
    <row r="49" spans="1:6" hidden="1" x14ac:dyDescent="0.25">
      <c r="A49" s="6">
        <v>43</v>
      </c>
      <c r="B49" s="8" t="s">
        <v>48</v>
      </c>
      <c r="C49" s="16" t="s">
        <v>200</v>
      </c>
      <c r="D49" s="38"/>
      <c r="E49" s="38"/>
      <c r="F49" s="50">
        <f t="shared" si="0"/>
        <v>0</v>
      </c>
    </row>
    <row r="50" spans="1:6" hidden="1" x14ac:dyDescent="0.25">
      <c r="A50" s="6">
        <v>44</v>
      </c>
      <c r="B50" s="8" t="s">
        <v>49</v>
      </c>
      <c r="C50" s="16" t="s">
        <v>200</v>
      </c>
      <c r="D50" s="38"/>
      <c r="E50" s="38"/>
      <c r="F50" s="50">
        <f t="shared" si="0"/>
        <v>0</v>
      </c>
    </row>
    <row r="51" spans="1:6" ht="15.75" hidden="1" customHeight="1" x14ac:dyDescent="0.25">
      <c r="A51" s="6">
        <v>45</v>
      </c>
      <c r="B51" s="8" t="s">
        <v>50</v>
      </c>
      <c r="C51" s="16" t="s">
        <v>200</v>
      </c>
      <c r="D51" s="38"/>
      <c r="E51" s="38"/>
      <c r="F51" s="50">
        <f t="shared" si="0"/>
        <v>0</v>
      </c>
    </row>
    <row r="52" spans="1:6" ht="15.75" hidden="1" customHeight="1" x14ac:dyDescent="0.25">
      <c r="A52" s="6">
        <v>46</v>
      </c>
      <c r="B52" s="10" t="s">
        <v>51</v>
      </c>
      <c r="C52" s="16" t="s">
        <v>200</v>
      </c>
      <c r="D52" s="38"/>
      <c r="E52" s="38"/>
      <c r="F52" s="50">
        <f t="shared" si="0"/>
        <v>0</v>
      </c>
    </row>
    <row r="53" spans="1:6" ht="15.75" hidden="1" customHeight="1" x14ac:dyDescent="0.25">
      <c r="A53" s="6">
        <v>47</v>
      </c>
      <c r="B53" s="11" t="s">
        <v>52</v>
      </c>
      <c r="C53" s="17" t="s">
        <v>200</v>
      </c>
      <c r="D53" s="38"/>
      <c r="E53" s="38"/>
      <c r="F53" s="50">
        <f t="shared" si="0"/>
        <v>0</v>
      </c>
    </row>
    <row r="54" spans="1:6" ht="15.75" customHeight="1" x14ac:dyDescent="0.25">
      <c r="A54" s="6">
        <v>48</v>
      </c>
      <c r="B54" s="8" t="s">
        <v>53</v>
      </c>
      <c r="C54" s="16" t="s">
        <v>200</v>
      </c>
      <c r="D54" s="38">
        <v>5</v>
      </c>
      <c r="E54" s="38">
        <v>50</v>
      </c>
      <c r="F54" s="50">
        <f t="shared" si="0"/>
        <v>250</v>
      </c>
    </row>
    <row r="55" spans="1:6" hidden="1" x14ac:dyDescent="0.25">
      <c r="A55" s="6">
        <v>49</v>
      </c>
      <c r="B55" s="8" t="s">
        <v>54</v>
      </c>
      <c r="C55" s="16" t="s">
        <v>200</v>
      </c>
      <c r="D55" s="38"/>
      <c r="E55" s="38"/>
      <c r="F55" s="50">
        <f t="shared" si="0"/>
        <v>0</v>
      </c>
    </row>
    <row r="56" spans="1:6" hidden="1" x14ac:dyDescent="0.25">
      <c r="A56" s="6">
        <v>50</v>
      </c>
      <c r="B56" s="10" t="s">
        <v>55</v>
      </c>
      <c r="C56" s="16" t="s">
        <v>200</v>
      </c>
      <c r="D56" s="38"/>
      <c r="E56" s="38"/>
      <c r="F56" s="50">
        <f t="shared" si="0"/>
        <v>0</v>
      </c>
    </row>
    <row r="57" spans="1:6" hidden="1" x14ac:dyDescent="0.25">
      <c r="A57" s="6">
        <v>51</v>
      </c>
      <c r="B57" s="10" t="s">
        <v>56</v>
      </c>
      <c r="C57" s="16" t="s">
        <v>200</v>
      </c>
      <c r="D57" s="38"/>
      <c r="E57" s="38"/>
      <c r="F57" s="50">
        <f t="shared" si="0"/>
        <v>0</v>
      </c>
    </row>
    <row r="58" spans="1:6" hidden="1" x14ac:dyDescent="0.25">
      <c r="A58" s="6">
        <v>52</v>
      </c>
      <c r="B58" s="10" t="s">
        <v>57</v>
      </c>
      <c r="C58" s="16" t="s">
        <v>201</v>
      </c>
      <c r="D58" s="38"/>
      <c r="E58" s="38"/>
      <c r="F58" s="50">
        <f t="shared" si="0"/>
        <v>0</v>
      </c>
    </row>
    <row r="59" spans="1:6" hidden="1" x14ac:dyDescent="0.25">
      <c r="A59" s="6">
        <v>53</v>
      </c>
      <c r="B59" s="10" t="s">
        <v>58</v>
      </c>
      <c r="C59" s="16" t="s">
        <v>201</v>
      </c>
      <c r="D59" s="38"/>
      <c r="E59" s="38"/>
      <c r="F59" s="50">
        <f t="shared" si="0"/>
        <v>0</v>
      </c>
    </row>
    <row r="60" spans="1:6" ht="25.5" hidden="1" x14ac:dyDescent="0.25">
      <c r="A60" s="6">
        <v>54</v>
      </c>
      <c r="B60" s="10" t="s">
        <v>59</v>
      </c>
      <c r="C60" s="16" t="s">
        <v>201</v>
      </c>
      <c r="D60" s="38"/>
      <c r="E60" s="38"/>
      <c r="F60" s="50">
        <f t="shared" si="0"/>
        <v>0</v>
      </c>
    </row>
    <row r="61" spans="1:6" hidden="1" x14ac:dyDescent="0.25">
      <c r="A61" s="6">
        <v>55</v>
      </c>
      <c r="B61" s="10" t="s">
        <v>60</v>
      </c>
      <c r="C61" s="16" t="s">
        <v>201</v>
      </c>
      <c r="D61" s="38"/>
      <c r="E61" s="38"/>
      <c r="F61" s="50">
        <f t="shared" si="0"/>
        <v>0</v>
      </c>
    </row>
    <row r="62" spans="1:6" hidden="1" x14ac:dyDescent="0.25">
      <c r="A62" s="6">
        <v>56</v>
      </c>
      <c r="B62" s="10" t="s">
        <v>61</v>
      </c>
      <c r="C62" s="16" t="s">
        <v>201</v>
      </c>
      <c r="D62" s="38"/>
      <c r="E62" s="38"/>
      <c r="F62" s="50">
        <f t="shared" si="0"/>
        <v>0</v>
      </c>
    </row>
    <row r="63" spans="1:6" hidden="1" x14ac:dyDescent="0.25">
      <c r="A63" s="6">
        <v>57</v>
      </c>
      <c r="B63" s="10" t="s">
        <v>62</v>
      </c>
      <c r="C63" s="16" t="s">
        <v>201</v>
      </c>
      <c r="D63" s="38"/>
      <c r="E63" s="38"/>
      <c r="F63" s="50">
        <f t="shared" si="0"/>
        <v>0</v>
      </c>
    </row>
    <row r="64" spans="1:6" hidden="1" x14ac:dyDescent="0.25">
      <c r="A64" s="6">
        <v>58</v>
      </c>
      <c r="B64" s="8" t="s">
        <v>63</v>
      </c>
      <c r="C64" s="16" t="s">
        <v>201</v>
      </c>
      <c r="D64" s="38"/>
      <c r="E64" s="38"/>
      <c r="F64" s="50">
        <f t="shared" si="0"/>
        <v>0</v>
      </c>
    </row>
    <row r="65" spans="1:6" hidden="1" x14ac:dyDescent="0.25">
      <c r="A65" s="6">
        <v>59</v>
      </c>
      <c r="B65" s="7" t="s">
        <v>64</v>
      </c>
      <c r="C65" s="16" t="s">
        <v>201</v>
      </c>
      <c r="D65" s="38"/>
      <c r="E65" s="38"/>
      <c r="F65" s="50">
        <f t="shared" si="0"/>
        <v>0</v>
      </c>
    </row>
    <row r="66" spans="1:6" hidden="1" x14ac:dyDescent="0.25">
      <c r="A66" s="6">
        <v>60</v>
      </c>
      <c r="B66" s="11" t="s">
        <v>65</v>
      </c>
      <c r="C66" s="16" t="s">
        <v>201</v>
      </c>
      <c r="D66" s="38"/>
      <c r="E66" s="38"/>
      <c r="F66" s="50">
        <f t="shared" si="0"/>
        <v>0</v>
      </c>
    </row>
    <row r="67" spans="1:6" x14ac:dyDescent="0.25">
      <c r="A67" s="6">
        <v>61</v>
      </c>
      <c r="B67" s="8" t="s">
        <v>66</v>
      </c>
      <c r="C67" s="16" t="s">
        <v>201</v>
      </c>
      <c r="D67" s="38">
        <f>338+1210</f>
        <v>1548</v>
      </c>
      <c r="E67" s="38">
        <v>5</v>
      </c>
      <c r="F67" s="50">
        <f t="shared" si="0"/>
        <v>7740</v>
      </c>
    </row>
    <row r="68" spans="1:6" hidden="1" x14ac:dyDescent="0.25">
      <c r="A68" s="6">
        <v>62</v>
      </c>
      <c r="B68" s="8" t="s">
        <v>67</v>
      </c>
      <c r="C68" s="16" t="s">
        <v>201</v>
      </c>
      <c r="D68" s="38"/>
      <c r="E68" s="38"/>
      <c r="F68" s="50">
        <f t="shared" si="0"/>
        <v>0</v>
      </c>
    </row>
    <row r="69" spans="1:6" hidden="1" x14ac:dyDescent="0.25">
      <c r="A69" s="6">
        <v>63</v>
      </c>
      <c r="B69" s="8" t="s">
        <v>68</v>
      </c>
      <c r="C69" s="16" t="s">
        <v>201</v>
      </c>
      <c r="D69" s="38"/>
      <c r="E69" s="38"/>
      <c r="F69" s="50">
        <f t="shared" si="0"/>
        <v>0</v>
      </c>
    </row>
    <row r="70" spans="1:6" x14ac:dyDescent="0.25">
      <c r="A70" s="6">
        <v>64</v>
      </c>
      <c r="B70" s="8" t="s">
        <v>69</v>
      </c>
      <c r="C70" s="16" t="s">
        <v>201</v>
      </c>
      <c r="D70" s="38">
        <f>158+427</f>
        <v>585</v>
      </c>
      <c r="E70" s="38">
        <v>20</v>
      </c>
      <c r="F70" s="50">
        <f t="shared" si="0"/>
        <v>11700</v>
      </c>
    </row>
    <row r="71" spans="1:6" ht="25.5" hidden="1" x14ac:dyDescent="0.25">
      <c r="A71" s="6">
        <v>65</v>
      </c>
      <c r="B71" s="10" t="s">
        <v>70</v>
      </c>
      <c r="C71" s="16" t="s">
        <v>201</v>
      </c>
      <c r="D71" s="38"/>
      <c r="E71" s="38"/>
      <c r="F71" s="50">
        <f t="shared" si="0"/>
        <v>0</v>
      </c>
    </row>
    <row r="72" spans="1:6" ht="25.5" hidden="1" x14ac:dyDescent="0.25">
      <c r="A72" s="6">
        <v>66</v>
      </c>
      <c r="B72" s="10" t="s">
        <v>71</v>
      </c>
      <c r="C72" s="16" t="s">
        <v>201</v>
      </c>
      <c r="D72" s="38"/>
      <c r="E72" s="38"/>
      <c r="F72" s="50">
        <f t="shared" ref="F72:F135" si="1">D72*E72</f>
        <v>0</v>
      </c>
    </row>
    <row r="73" spans="1:6" ht="25.5" hidden="1" x14ac:dyDescent="0.25">
      <c r="A73" s="6">
        <v>67</v>
      </c>
      <c r="B73" s="10" t="s">
        <v>72</v>
      </c>
      <c r="C73" s="16" t="s">
        <v>201</v>
      </c>
      <c r="D73" s="38"/>
      <c r="E73" s="38"/>
      <c r="F73" s="50">
        <f t="shared" si="1"/>
        <v>0</v>
      </c>
    </row>
    <row r="74" spans="1:6" ht="25.5" x14ac:dyDescent="0.25">
      <c r="A74" s="6">
        <v>68</v>
      </c>
      <c r="B74" s="10" t="s">
        <v>73</v>
      </c>
      <c r="C74" s="16" t="s">
        <v>201</v>
      </c>
      <c r="D74" s="38">
        <v>522</v>
      </c>
      <c r="E74" s="38">
        <v>4</v>
      </c>
      <c r="F74" s="50">
        <f t="shared" si="1"/>
        <v>2088</v>
      </c>
    </row>
    <row r="75" spans="1:6" ht="25.5" hidden="1" x14ac:dyDescent="0.25">
      <c r="A75" s="6">
        <v>69</v>
      </c>
      <c r="B75" s="10" t="s">
        <v>74</v>
      </c>
      <c r="C75" s="16" t="s">
        <v>201</v>
      </c>
      <c r="D75" s="38"/>
      <c r="E75" s="38"/>
      <c r="F75" s="50">
        <f t="shared" si="1"/>
        <v>0</v>
      </c>
    </row>
    <row r="76" spans="1:6" ht="25.5" hidden="1" x14ac:dyDescent="0.25">
      <c r="A76" s="6">
        <v>70</v>
      </c>
      <c r="B76" s="8" t="s">
        <v>75</v>
      </c>
      <c r="C76" s="16" t="s">
        <v>201</v>
      </c>
      <c r="D76" s="38"/>
      <c r="E76" s="38"/>
      <c r="F76" s="50">
        <f t="shared" si="1"/>
        <v>0</v>
      </c>
    </row>
    <row r="77" spans="1:6" hidden="1" x14ac:dyDescent="0.25">
      <c r="A77" s="6">
        <v>71</v>
      </c>
      <c r="B77" s="8" t="s">
        <v>76</v>
      </c>
      <c r="C77" s="16" t="s">
        <v>201</v>
      </c>
      <c r="D77" s="38"/>
      <c r="E77" s="38"/>
      <c r="F77" s="50">
        <f t="shared" si="1"/>
        <v>0</v>
      </c>
    </row>
    <row r="78" spans="1:6" hidden="1" x14ac:dyDescent="0.25">
      <c r="A78" s="6">
        <v>72</v>
      </c>
      <c r="B78" s="8" t="s">
        <v>77</v>
      </c>
      <c r="C78" s="16" t="s">
        <v>201</v>
      </c>
      <c r="D78" s="38"/>
      <c r="E78" s="38"/>
      <c r="F78" s="50">
        <f t="shared" si="1"/>
        <v>0</v>
      </c>
    </row>
    <row r="79" spans="1:6" x14ac:dyDescent="0.25">
      <c r="A79" s="6">
        <v>73</v>
      </c>
      <c r="B79" s="8" t="s">
        <v>78</v>
      </c>
      <c r="C79" s="16" t="s">
        <v>201</v>
      </c>
      <c r="D79" s="38">
        <v>40</v>
      </c>
      <c r="E79" s="38">
        <v>7</v>
      </c>
      <c r="F79" s="50">
        <f t="shared" si="1"/>
        <v>280</v>
      </c>
    </row>
    <row r="80" spans="1:6" hidden="1" x14ac:dyDescent="0.25">
      <c r="A80" s="6">
        <v>74</v>
      </c>
      <c r="B80" s="8" t="s">
        <v>79</v>
      </c>
      <c r="C80" s="16" t="s">
        <v>201</v>
      </c>
      <c r="D80" s="38"/>
      <c r="E80" s="38"/>
      <c r="F80" s="50">
        <f t="shared" si="1"/>
        <v>0</v>
      </c>
    </row>
    <row r="81" spans="1:6" hidden="1" x14ac:dyDescent="0.25">
      <c r="A81" s="6">
        <v>75</v>
      </c>
      <c r="B81" s="8" t="s">
        <v>80</v>
      </c>
      <c r="C81" s="16" t="s">
        <v>200</v>
      </c>
      <c r="D81" s="38"/>
      <c r="E81" s="38"/>
      <c r="F81" s="50">
        <f t="shared" si="1"/>
        <v>0</v>
      </c>
    </row>
    <row r="82" spans="1:6" hidden="1" x14ac:dyDescent="0.25">
      <c r="A82" s="6">
        <v>76</v>
      </c>
      <c r="B82" s="8" t="s">
        <v>81</v>
      </c>
      <c r="C82" s="16" t="s">
        <v>200</v>
      </c>
      <c r="D82" s="38"/>
      <c r="E82" s="38"/>
      <c r="F82" s="50">
        <f t="shared" si="1"/>
        <v>0</v>
      </c>
    </row>
    <row r="83" spans="1:6" hidden="1" x14ac:dyDescent="0.25">
      <c r="A83" s="6">
        <v>77</v>
      </c>
      <c r="B83" s="8" t="s">
        <v>82</v>
      </c>
      <c r="C83" s="16" t="s">
        <v>200</v>
      </c>
      <c r="D83" s="38"/>
      <c r="E83" s="38"/>
      <c r="F83" s="50">
        <f t="shared" si="1"/>
        <v>0</v>
      </c>
    </row>
    <row r="84" spans="1:6" hidden="1" x14ac:dyDescent="0.25">
      <c r="A84" s="6">
        <v>78</v>
      </c>
      <c r="B84" s="8" t="s">
        <v>83</v>
      </c>
      <c r="C84" s="16" t="s">
        <v>200</v>
      </c>
      <c r="D84" s="38"/>
      <c r="E84" s="38"/>
      <c r="F84" s="50">
        <f t="shared" si="1"/>
        <v>0</v>
      </c>
    </row>
    <row r="85" spans="1:6" hidden="1" x14ac:dyDescent="0.25">
      <c r="A85" s="6">
        <v>79</v>
      </c>
      <c r="B85" s="8" t="s">
        <v>84</v>
      </c>
      <c r="C85" s="16" t="s">
        <v>200</v>
      </c>
      <c r="D85" s="38"/>
      <c r="E85" s="38"/>
      <c r="F85" s="50">
        <f t="shared" si="1"/>
        <v>0</v>
      </c>
    </row>
    <row r="86" spans="1:6" hidden="1" x14ac:dyDescent="0.25">
      <c r="A86" s="6">
        <v>80</v>
      </c>
      <c r="B86" s="11" t="s">
        <v>85</v>
      </c>
      <c r="C86" s="17" t="s">
        <v>200</v>
      </c>
      <c r="D86" s="38"/>
      <c r="E86" s="38"/>
      <c r="F86" s="50">
        <f t="shared" si="1"/>
        <v>0</v>
      </c>
    </row>
    <row r="87" spans="1:6" ht="25.5" x14ac:dyDescent="0.25">
      <c r="A87" s="6">
        <v>81</v>
      </c>
      <c r="B87" s="10" t="s">
        <v>86</v>
      </c>
      <c r="C87" s="16" t="s">
        <v>200</v>
      </c>
      <c r="D87" s="38">
        <v>23</v>
      </c>
      <c r="E87" s="38">
        <v>30</v>
      </c>
      <c r="F87" s="50">
        <f t="shared" si="1"/>
        <v>690</v>
      </c>
    </row>
    <row r="88" spans="1:6" x14ac:dyDescent="0.25">
      <c r="A88" s="6">
        <v>82</v>
      </c>
      <c r="B88" s="10" t="s">
        <v>87</v>
      </c>
      <c r="C88" s="16" t="s">
        <v>200</v>
      </c>
      <c r="D88" s="38">
        <v>2</v>
      </c>
      <c r="E88" s="38">
        <v>200</v>
      </c>
      <c r="F88" s="50">
        <f t="shared" si="1"/>
        <v>400</v>
      </c>
    </row>
    <row r="89" spans="1:6" hidden="1" x14ac:dyDescent="0.25">
      <c r="A89" s="6">
        <v>83</v>
      </c>
      <c r="B89" s="8" t="s">
        <v>88</v>
      </c>
      <c r="C89" s="16" t="s">
        <v>200</v>
      </c>
      <c r="D89" s="38"/>
      <c r="E89" s="38"/>
      <c r="F89" s="50">
        <f t="shared" si="1"/>
        <v>0</v>
      </c>
    </row>
    <row r="90" spans="1:6" hidden="1" x14ac:dyDescent="0.25">
      <c r="A90" s="6">
        <v>84</v>
      </c>
      <c r="B90" s="8" t="s">
        <v>89</v>
      </c>
      <c r="C90" s="16" t="s">
        <v>200</v>
      </c>
      <c r="D90" s="38"/>
      <c r="E90" s="38"/>
      <c r="F90" s="50">
        <f t="shared" si="1"/>
        <v>0</v>
      </c>
    </row>
    <row r="91" spans="1:6" hidden="1" x14ac:dyDescent="0.25">
      <c r="A91" s="6">
        <v>85</v>
      </c>
      <c r="B91" s="9" t="s">
        <v>90</v>
      </c>
      <c r="C91" s="16" t="s">
        <v>200</v>
      </c>
      <c r="D91" s="38"/>
      <c r="E91" s="38"/>
      <c r="F91" s="50">
        <f t="shared" si="1"/>
        <v>0</v>
      </c>
    </row>
    <row r="92" spans="1:6" hidden="1" x14ac:dyDescent="0.25">
      <c r="A92" s="6">
        <v>86</v>
      </c>
      <c r="B92" s="10" t="s">
        <v>91</v>
      </c>
      <c r="C92" s="16" t="s">
        <v>201</v>
      </c>
      <c r="D92" s="38"/>
      <c r="E92" s="38"/>
      <c r="F92" s="50">
        <f t="shared" si="1"/>
        <v>0</v>
      </c>
    </row>
    <row r="93" spans="1:6" hidden="1" x14ac:dyDescent="0.25">
      <c r="A93" s="6">
        <v>87</v>
      </c>
      <c r="B93" s="10" t="s">
        <v>92</v>
      </c>
      <c r="C93" s="16" t="s">
        <v>201</v>
      </c>
      <c r="D93" s="38"/>
      <c r="E93" s="38"/>
      <c r="F93" s="50">
        <f t="shared" si="1"/>
        <v>0</v>
      </c>
    </row>
    <row r="94" spans="1:6" x14ac:dyDescent="0.25">
      <c r="A94" s="6">
        <v>88</v>
      </c>
      <c r="B94" s="10" t="s">
        <v>93</v>
      </c>
      <c r="C94" s="16" t="s">
        <v>201</v>
      </c>
      <c r="D94" s="38">
        <v>3704</v>
      </c>
      <c r="E94" s="38">
        <v>0.15</v>
      </c>
      <c r="F94" s="50">
        <f t="shared" si="1"/>
        <v>555.6</v>
      </c>
    </row>
    <row r="95" spans="1:6" hidden="1" x14ac:dyDescent="0.25">
      <c r="A95" s="6">
        <v>89</v>
      </c>
      <c r="B95" s="10" t="s">
        <v>94</v>
      </c>
      <c r="C95" s="16" t="s">
        <v>201</v>
      </c>
      <c r="D95" s="38"/>
      <c r="E95" s="38"/>
      <c r="F95" s="50">
        <f t="shared" si="1"/>
        <v>0</v>
      </c>
    </row>
    <row r="96" spans="1:6" hidden="1" x14ac:dyDescent="0.25">
      <c r="A96" s="6">
        <v>90</v>
      </c>
      <c r="B96" s="10" t="s">
        <v>95</v>
      </c>
      <c r="C96" s="16" t="s">
        <v>201</v>
      </c>
      <c r="D96" s="38"/>
      <c r="E96" s="38"/>
      <c r="F96" s="50">
        <f t="shared" si="1"/>
        <v>0</v>
      </c>
    </row>
    <row r="97" spans="1:6" hidden="1" x14ac:dyDescent="0.25">
      <c r="A97" s="6">
        <v>91</v>
      </c>
      <c r="B97" s="8" t="s">
        <v>96</v>
      </c>
      <c r="C97" s="18" t="s">
        <v>201</v>
      </c>
      <c r="D97" s="38"/>
      <c r="E97" s="38"/>
      <c r="F97" s="50">
        <f t="shared" si="1"/>
        <v>0</v>
      </c>
    </row>
    <row r="98" spans="1:6" hidden="1" x14ac:dyDescent="0.25">
      <c r="A98" s="6">
        <v>92</v>
      </c>
      <c r="B98" s="10" t="s">
        <v>97</v>
      </c>
      <c r="C98" s="16" t="s">
        <v>201</v>
      </c>
      <c r="D98" s="38"/>
      <c r="E98" s="38"/>
      <c r="F98" s="50">
        <f t="shared" si="1"/>
        <v>0</v>
      </c>
    </row>
    <row r="99" spans="1:6" hidden="1" x14ac:dyDescent="0.25">
      <c r="A99" s="6">
        <v>93</v>
      </c>
      <c r="B99" s="10" t="s">
        <v>98</v>
      </c>
      <c r="C99" s="16" t="s">
        <v>201</v>
      </c>
      <c r="D99" s="38"/>
      <c r="E99" s="38"/>
      <c r="F99" s="50">
        <f t="shared" si="1"/>
        <v>0</v>
      </c>
    </row>
    <row r="100" spans="1:6" hidden="1" x14ac:dyDescent="0.25">
      <c r="A100" s="6">
        <v>94</v>
      </c>
      <c r="B100" s="10" t="s">
        <v>99</v>
      </c>
      <c r="C100" s="16" t="s">
        <v>201</v>
      </c>
      <c r="D100" s="38"/>
      <c r="E100" s="38"/>
      <c r="F100" s="50">
        <f t="shared" si="1"/>
        <v>0</v>
      </c>
    </row>
    <row r="101" spans="1:6" hidden="1" x14ac:dyDescent="0.25">
      <c r="A101" s="6">
        <v>95</v>
      </c>
      <c r="B101" s="10" t="s">
        <v>100</v>
      </c>
      <c r="C101" s="16" t="s">
        <v>201</v>
      </c>
      <c r="D101" s="38"/>
      <c r="E101" s="38"/>
      <c r="F101" s="50">
        <f t="shared" si="1"/>
        <v>0</v>
      </c>
    </row>
    <row r="102" spans="1:6" x14ac:dyDescent="0.25">
      <c r="A102" s="6">
        <v>96</v>
      </c>
      <c r="B102" s="10" t="s">
        <v>101</v>
      </c>
      <c r="C102" s="16" t="s">
        <v>202</v>
      </c>
      <c r="D102" s="38">
        <v>4</v>
      </c>
      <c r="E102" s="38">
        <v>15</v>
      </c>
      <c r="F102" s="50">
        <f t="shared" si="1"/>
        <v>60</v>
      </c>
    </row>
    <row r="103" spans="1:6" hidden="1" x14ac:dyDescent="0.25">
      <c r="A103" s="6">
        <v>97</v>
      </c>
      <c r="B103" s="8" t="s">
        <v>102</v>
      </c>
      <c r="C103" s="16" t="s">
        <v>200</v>
      </c>
      <c r="D103" s="38"/>
      <c r="E103" s="38"/>
      <c r="F103" s="50">
        <f t="shared" si="1"/>
        <v>0</v>
      </c>
    </row>
    <row r="104" spans="1:6" hidden="1" x14ac:dyDescent="0.25">
      <c r="A104" s="6">
        <v>98</v>
      </c>
      <c r="B104" s="9" t="s">
        <v>103</v>
      </c>
      <c r="C104" s="18" t="s">
        <v>200</v>
      </c>
      <c r="D104" s="38"/>
      <c r="E104" s="38"/>
      <c r="F104" s="50">
        <f t="shared" si="1"/>
        <v>0</v>
      </c>
    </row>
    <row r="105" spans="1:6" ht="25.5" hidden="1" x14ac:dyDescent="0.25">
      <c r="A105" s="6">
        <v>99</v>
      </c>
      <c r="B105" s="9" t="s">
        <v>104</v>
      </c>
      <c r="C105" s="18" t="s">
        <v>200</v>
      </c>
      <c r="D105" s="38"/>
      <c r="E105" s="38"/>
      <c r="F105" s="50">
        <f t="shared" si="1"/>
        <v>0</v>
      </c>
    </row>
    <row r="106" spans="1:6" ht="25.5" hidden="1" x14ac:dyDescent="0.25">
      <c r="A106" s="6">
        <v>100</v>
      </c>
      <c r="B106" s="9" t="s">
        <v>105</v>
      </c>
      <c r="C106" s="18" t="s">
        <v>200</v>
      </c>
      <c r="D106" s="38"/>
      <c r="E106" s="38"/>
      <c r="F106" s="50">
        <f t="shared" si="1"/>
        <v>0</v>
      </c>
    </row>
    <row r="107" spans="1:6" ht="25.5" hidden="1" x14ac:dyDescent="0.25">
      <c r="A107" s="6">
        <v>101</v>
      </c>
      <c r="B107" s="8" t="s">
        <v>106</v>
      </c>
      <c r="C107" s="18" t="s">
        <v>200</v>
      </c>
      <c r="D107" s="38"/>
      <c r="E107" s="38"/>
      <c r="F107" s="50">
        <f t="shared" si="1"/>
        <v>0</v>
      </c>
    </row>
    <row r="108" spans="1:6" hidden="1" x14ac:dyDescent="0.25">
      <c r="A108" s="6">
        <v>102</v>
      </c>
      <c r="B108" s="8" t="s">
        <v>107</v>
      </c>
      <c r="C108" s="18" t="s">
        <v>200</v>
      </c>
      <c r="D108" s="38"/>
      <c r="E108" s="38"/>
      <c r="F108" s="50">
        <f t="shared" si="1"/>
        <v>0</v>
      </c>
    </row>
    <row r="109" spans="1:6" ht="25.5" hidden="1" x14ac:dyDescent="0.25">
      <c r="A109" s="6">
        <v>103</v>
      </c>
      <c r="B109" s="7" t="s">
        <v>108</v>
      </c>
      <c r="C109" s="18" t="s">
        <v>202</v>
      </c>
      <c r="D109" s="38"/>
      <c r="E109" s="38"/>
      <c r="F109" s="50">
        <f t="shared" si="1"/>
        <v>0</v>
      </c>
    </row>
    <row r="110" spans="1:6" ht="25.5" hidden="1" x14ac:dyDescent="0.25">
      <c r="A110" s="6">
        <v>104</v>
      </c>
      <c r="B110" s="7" t="s">
        <v>109</v>
      </c>
      <c r="C110" s="18" t="s">
        <v>202</v>
      </c>
      <c r="D110" s="38"/>
      <c r="E110" s="38"/>
      <c r="F110" s="50">
        <f t="shared" si="1"/>
        <v>0</v>
      </c>
    </row>
    <row r="111" spans="1:6" ht="25.5" hidden="1" x14ac:dyDescent="0.25">
      <c r="A111" s="6">
        <v>105</v>
      </c>
      <c r="B111" s="7" t="s">
        <v>110</v>
      </c>
      <c r="C111" s="18" t="s">
        <v>202</v>
      </c>
      <c r="D111" s="38"/>
      <c r="E111" s="38"/>
      <c r="F111" s="50">
        <f t="shared" si="1"/>
        <v>0</v>
      </c>
    </row>
    <row r="112" spans="1:6" hidden="1" x14ac:dyDescent="0.25">
      <c r="A112" s="6">
        <v>106</v>
      </c>
      <c r="B112" s="8" t="s">
        <v>111</v>
      </c>
      <c r="C112" s="18" t="s">
        <v>202</v>
      </c>
      <c r="D112" s="38"/>
      <c r="E112" s="38"/>
      <c r="F112" s="50">
        <f t="shared" si="1"/>
        <v>0</v>
      </c>
    </row>
    <row r="113" spans="1:13" hidden="1" x14ac:dyDescent="0.25">
      <c r="A113" s="6">
        <v>107</v>
      </c>
      <c r="B113" s="8" t="s">
        <v>112</v>
      </c>
      <c r="C113" s="18" t="s">
        <v>202</v>
      </c>
      <c r="D113" s="38"/>
      <c r="E113" s="38"/>
      <c r="F113" s="50">
        <f t="shared" si="1"/>
        <v>0</v>
      </c>
    </row>
    <row r="114" spans="1:13" hidden="1" x14ac:dyDescent="0.25">
      <c r="A114" s="6">
        <v>108</v>
      </c>
      <c r="B114" s="7" t="s">
        <v>113</v>
      </c>
      <c r="C114" s="18" t="s">
        <v>202</v>
      </c>
      <c r="D114" s="38"/>
      <c r="E114" s="38"/>
      <c r="F114" s="50">
        <f t="shared" si="1"/>
        <v>0</v>
      </c>
    </row>
    <row r="115" spans="1:13" hidden="1" x14ac:dyDescent="0.25">
      <c r="A115" s="6">
        <v>109</v>
      </c>
      <c r="B115" s="8" t="s">
        <v>114</v>
      </c>
      <c r="C115" s="18" t="s">
        <v>202</v>
      </c>
      <c r="D115" s="38"/>
      <c r="E115" s="38"/>
      <c r="F115" s="50">
        <f t="shared" si="1"/>
        <v>0</v>
      </c>
    </row>
    <row r="116" spans="1:13" x14ac:dyDescent="0.25">
      <c r="A116" s="6">
        <v>110</v>
      </c>
      <c r="B116" s="8" t="s">
        <v>115</v>
      </c>
      <c r="C116" s="18" t="s">
        <v>202</v>
      </c>
      <c r="D116" s="38">
        <v>4</v>
      </c>
      <c r="E116" s="38">
        <v>40</v>
      </c>
      <c r="F116" s="50">
        <f t="shared" si="1"/>
        <v>160</v>
      </c>
    </row>
    <row r="117" spans="1:13" hidden="1" x14ac:dyDescent="0.25">
      <c r="A117" s="6">
        <v>111</v>
      </c>
      <c r="B117" s="8" t="s">
        <v>116</v>
      </c>
      <c r="C117" s="18" t="s">
        <v>202</v>
      </c>
      <c r="D117" s="38"/>
      <c r="E117" s="38"/>
      <c r="F117" s="50">
        <f t="shared" si="1"/>
        <v>0</v>
      </c>
    </row>
    <row r="118" spans="1:13" hidden="1" x14ac:dyDescent="0.25">
      <c r="A118" s="6">
        <v>112</v>
      </c>
      <c r="B118" s="8" t="s">
        <v>117</v>
      </c>
      <c r="C118" s="18" t="s">
        <v>202</v>
      </c>
      <c r="D118" s="38"/>
      <c r="E118" s="38"/>
      <c r="F118" s="50">
        <f t="shared" si="1"/>
        <v>0</v>
      </c>
    </row>
    <row r="119" spans="1:13" x14ac:dyDescent="0.25">
      <c r="A119" s="6">
        <v>113</v>
      </c>
      <c r="B119" s="11" t="s">
        <v>118</v>
      </c>
      <c r="C119" s="18" t="s">
        <v>202</v>
      </c>
      <c r="D119" s="38">
        <v>4</v>
      </c>
      <c r="E119" s="38">
        <v>45</v>
      </c>
      <c r="F119" s="50">
        <f t="shared" si="1"/>
        <v>180</v>
      </c>
    </row>
    <row r="120" spans="1:13" hidden="1" x14ac:dyDescent="0.25">
      <c r="A120" s="6">
        <v>114</v>
      </c>
      <c r="B120" s="11" t="s">
        <v>119</v>
      </c>
      <c r="C120" s="18" t="s">
        <v>202</v>
      </c>
      <c r="D120" s="38"/>
      <c r="E120" s="38"/>
      <c r="F120" s="50">
        <f t="shared" si="1"/>
        <v>0</v>
      </c>
      <c r="M120">
        <f>1653+52+84+403+23</f>
        <v>2215</v>
      </c>
    </row>
    <row r="121" spans="1:13" hidden="1" x14ac:dyDescent="0.25">
      <c r="A121" s="6">
        <v>115</v>
      </c>
      <c r="B121" s="8" t="s">
        <v>120</v>
      </c>
      <c r="C121" s="16" t="s">
        <v>202</v>
      </c>
      <c r="D121" s="38"/>
      <c r="E121" s="38"/>
      <c r="F121" s="50">
        <f t="shared" si="1"/>
        <v>0</v>
      </c>
    </row>
    <row r="122" spans="1:13" hidden="1" x14ac:dyDescent="0.25">
      <c r="A122" s="6">
        <v>116</v>
      </c>
      <c r="B122" s="8" t="s">
        <v>121</v>
      </c>
      <c r="C122" s="16" t="s">
        <v>202</v>
      </c>
      <c r="D122" s="38"/>
      <c r="E122" s="38"/>
      <c r="F122" s="50">
        <f t="shared" si="1"/>
        <v>0</v>
      </c>
    </row>
    <row r="123" spans="1:13" hidden="1" x14ac:dyDescent="0.25">
      <c r="A123" s="6">
        <v>117</v>
      </c>
      <c r="B123" s="8" t="s">
        <v>122</v>
      </c>
      <c r="C123" s="16" t="s">
        <v>202</v>
      </c>
      <c r="D123" s="38"/>
      <c r="E123" s="38"/>
      <c r="F123" s="50">
        <f t="shared" si="1"/>
        <v>0</v>
      </c>
    </row>
    <row r="124" spans="1:13" hidden="1" x14ac:dyDescent="0.25">
      <c r="A124" s="6">
        <v>118</v>
      </c>
      <c r="B124" s="8" t="s">
        <v>123</v>
      </c>
      <c r="C124" s="16" t="s">
        <v>202</v>
      </c>
      <c r="D124" s="38"/>
      <c r="E124" s="38"/>
      <c r="F124" s="50">
        <f t="shared" si="1"/>
        <v>0</v>
      </c>
    </row>
    <row r="125" spans="1:13" hidden="1" x14ac:dyDescent="0.25">
      <c r="A125" s="6">
        <v>119</v>
      </c>
      <c r="B125" s="7" t="s">
        <v>124</v>
      </c>
      <c r="C125" s="16" t="s">
        <v>202</v>
      </c>
      <c r="D125" s="38"/>
      <c r="E125" s="38"/>
      <c r="F125" s="50">
        <f t="shared" si="1"/>
        <v>0</v>
      </c>
    </row>
    <row r="126" spans="1:13" ht="25.5" hidden="1" x14ac:dyDescent="0.25">
      <c r="A126" s="6">
        <v>120</v>
      </c>
      <c r="B126" s="8" t="s">
        <v>125</v>
      </c>
      <c r="C126" s="16" t="s">
        <v>200</v>
      </c>
      <c r="D126" s="38"/>
      <c r="E126" s="38"/>
      <c r="F126" s="50">
        <f t="shared" si="1"/>
        <v>0</v>
      </c>
    </row>
    <row r="127" spans="1:13" ht="25.5" x14ac:dyDescent="0.25">
      <c r="A127" s="6">
        <v>121</v>
      </c>
      <c r="B127" s="8" t="s">
        <v>126</v>
      </c>
      <c r="C127" s="16" t="s">
        <v>200</v>
      </c>
      <c r="D127" s="38">
        <v>1</v>
      </c>
      <c r="E127" s="38">
        <v>250</v>
      </c>
      <c r="F127" s="50">
        <f t="shared" si="1"/>
        <v>250</v>
      </c>
    </row>
    <row r="128" spans="1:13" ht="25.5" x14ac:dyDescent="0.25">
      <c r="A128" s="6">
        <v>122</v>
      </c>
      <c r="B128" s="11" t="s">
        <v>127</v>
      </c>
      <c r="C128" s="17" t="s">
        <v>201</v>
      </c>
      <c r="D128" s="38">
        <v>1915</v>
      </c>
      <c r="E128" s="38">
        <v>0.35</v>
      </c>
      <c r="F128" s="50">
        <f t="shared" si="1"/>
        <v>670.25</v>
      </c>
    </row>
    <row r="129" spans="1:6" hidden="1" x14ac:dyDescent="0.25">
      <c r="A129" s="6">
        <v>123</v>
      </c>
      <c r="B129" s="8" t="s">
        <v>128</v>
      </c>
      <c r="C129" s="16" t="s">
        <v>200</v>
      </c>
      <c r="D129" s="38"/>
      <c r="E129" s="38"/>
      <c r="F129" s="50">
        <f t="shared" si="1"/>
        <v>0</v>
      </c>
    </row>
    <row r="130" spans="1:6" hidden="1" x14ac:dyDescent="0.25">
      <c r="A130" s="6">
        <v>124</v>
      </c>
      <c r="B130" s="8" t="s">
        <v>129</v>
      </c>
      <c r="C130" s="16" t="s">
        <v>200</v>
      </c>
      <c r="D130" s="38"/>
      <c r="E130" s="38"/>
      <c r="F130" s="50">
        <f t="shared" si="1"/>
        <v>0</v>
      </c>
    </row>
    <row r="131" spans="1:6" x14ac:dyDescent="0.25">
      <c r="A131" s="6">
        <v>125</v>
      </c>
      <c r="B131" s="8" t="s">
        <v>130</v>
      </c>
      <c r="C131" s="16" t="s">
        <v>200</v>
      </c>
      <c r="D131" s="38">
        <v>1</v>
      </c>
      <c r="E131" s="38">
        <v>300</v>
      </c>
      <c r="F131" s="50">
        <f t="shared" si="1"/>
        <v>300</v>
      </c>
    </row>
    <row r="132" spans="1:6" ht="25.5" hidden="1" x14ac:dyDescent="0.25">
      <c r="A132" s="6">
        <v>126</v>
      </c>
      <c r="B132" s="8" t="s">
        <v>131</v>
      </c>
      <c r="C132" s="16" t="s">
        <v>200</v>
      </c>
      <c r="D132" s="38"/>
      <c r="E132" s="38"/>
      <c r="F132" s="50">
        <f t="shared" si="1"/>
        <v>0</v>
      </c>
    </row>
    <row r="133" spans="1:6" hidden="1" x14ac:dyDescent="0.25">
      <c r="A133" s="6">
        <v>127</v>
      </c>
      <c r="B133" s="8" t="s">
        <v>132</v>
      </c>
      <c r="C133" s="16" t="s">
        <v>203</v>
      </c>
      <c r="D133" s="38"/>
      <c r="E133" s="38"/>
      <c r="F133" s="50">
        <f t="shared" si="1"/>
        <v>0</v>
      </c>
    </row>
    <row r="134" spans="1:6" hidden="1" x14ac:dyDescent="0.25">
      <c r="A134" s="6">
        <v>128</v>
      </c>
      <c r="B134" s="10" t="s">
        <v>133</v>
      </c>
      <c r="C134" s="16" t="s">
        <v>203</v>
      </c>
      <c r="D134" s="38"/>
      <c r="E134" s="38"/>
      <c r="F134" s="50">
        <f t="shared" si="1"/>
        <v>0</v>
      </c>
    </row>
    <row r="135" spans="1:6" hidden="1" x14ac:dyDescent="0.25">
      <c r="A135" s="6">
        <v>129</v>
      </c>
      <c r="B135" s="10" t="s">
        <v>134</v>
      </c>
      <c r="C135" s="16" t="s">
        <v>203</v>
      </c>
      <c r="D135" s="38"/>
      <c r="E135" s="38"/>
      <c r="F135" s="50">
        <f t="shared" si="1"/>
        <v>0</v>
      </c>
    </row>
    <row r="136" spans="1:6" hidden="1" x14ac:dyDescent="0.25">
      <c r="A136" s="6">
        <v>130</v>
      </c>
      <c r="B136" s="10" t="s">
        <v>135</v>
      </c>
      <c r="C136" s="16" t="s">
        <v>203</v>
      </c>
      <c r="D136" s="38"/>
      <c r="E136" s="38"/>
      <c r="F136" s="50">
        <f t="shared" ref="F136:F199" si="2">D136*E136</f>
        <v>0</v>
      </c>
    </row>
    <row r="137" spans="1:6" hidden="1" x14ac:dyDescent="0.25">
      <c r="A137" s="6">
        <v>131</v>
      </c>
      <c r="B137" s="8" t="s">
        <v>136</v>
      </c>
      <c r="C137" s="16" t="s">
        <v>203</v>
      </c>
      <c r="D137" s="38"/>
      <c r="E137" s="38"/>
      <c r="F137" s="50">
        <f t="shared" si="2"/>
        <v>0</v>
      </c>
    </row>
    <row r="138" spans="1:6" hidden="1" x14ac:dyDescent="0.25">
      <c r="A138" s="6">
        <v>132</v>
      </c>
      <c r="B138" s="8" t="s">
        <v>137</v>
      </c>
      <c r="C138" s="16" t="s">
        <v>203</v>
      </c>
      <c r="D138" s="38"/>
      <c r="E138" s="38"/>
      <c r="F138" s="50">
        <f t="shared" si="2"/>
        <v>0</v>
      </c>
    </row>
    <row r="139" spans="1:6" x14ac:dyDescent="0.25">
      <c r="A139" s="6">
        <v>133</v>
      </c>
      <c r="B139" s="8" t="s">
        <v>138</v>
      </c>
      <c r="C139" s="16" t="s">
        <v>203</v>
      </c>
      <c r="D139" s="38">
        <v>190</v>
      </c>
      <c r="E139" s="38">
        <v>0.1</v>
      </c>
      <c r="F139" s="50">
        <f t="shared" si="2"/>
        <v>19</v>
      </c>
    </row>
    <row r="140" spans="1:6" x14ac:dyDescent="0.25">
      <c r="A140" s="6">
        <v>134</v>
      </c>
      <c r="B140" s="8" t="s">
        <v>139</v>
      </c>
      <c r="C140" s="16" t="s">
        <v>203</v>
      </c>
      <c r="D140" s="38">
        <v>190</v>
      </c>
      <c r="E140" s="38">
        <v>0.2</v>
      </c>
      <c r="F140" s="50">
        <f t="shared" si="2"/>
        <v>38</v>
      </c>
    </row>
    <row r="141" spans="1:6" x14ac:dyDescent="0.25">
      <c r="A141" s="6">
        <v>135</v>
      </c>
      <c r="B141" s="9" t="s">
        <v>140</v>
      </c>
      <c r="C141" s="18" t="s">
        <v>203</v>
      </c>
      <c r="D141" s="38">
        <v>130</v>
      </c>
      <c r="E141" s="38">
        <v>0.5</v>
      </c>
      <c r="F141" s="50">
        <f t="shared" si="2"/>
        <v>65</v>
      </c>
    </row>
    <row r="142" spans="1:6" x14ac:dyDescent="0.25">
      <c r="A142" s="6">
        <v>136</v>
      </c>
      <c r="B142" s="8" t="s">
        <v>141</v>
      </c>
      <c r="C142" s="16" t="s">
        <v>200</v>
      </c>
      <c r="D142" s="38">
        <v>42</v>
      </c>
      <c r="E142" s="38">
        <v>2</v>
      </c>
      <c r="F142" s="50">
        <f t="shared" si="2"/>
        <v>84</v>
      </c>
    </row>
    <row r="143" spans="1:6" x14ac:dyDescent="0.25">
      <c r="A143" s="6">
        <v>137</v>
      </c>
      <c r="B143" s="10" t="s">
        <v>142</v>
      </c>
      <c r="C143" s="16" t="s">
        <v>200</v>
      </c>
      <c r="D143" s="38">
        <v>3</v>
      </c>
      <c r="E143" s="38">
        <v>2</v>
      </c>
      <c r="F143" s="50">
        <f t="shared" si="2"/>
        <v>6</v>
      </c>
    </row>
    <row r="144" spans="1:6" hidden="1" x14ac:dyDescent="0.25">
      <c r="A144" s="6">
        <v>138</v>
      </c>
      <c r="B144" s="10" t="s">
        <v>143</v>
      </c>
      <c r="C144" s="16" t="s">
        <v>200</v>
      </c>
      <c r="D144" s="38"/>
      <c r="E144" s="38"/>
      <c r="F144" s="50">
        <f t="shared" si="2"/>
        <v>0</v>
      </c>
    </row>
    <row r="145" spans="1:6" hidden="1" x14ac:dyDescent="0.25">
      <c r="A145" s="6">
        <v>139</v>
      </c>
      <c r="B145" s="10" t="s">
        <v>144</v>
      </c>
      <c r="C145" s="16" t="s">
        <v>200</v>
      </c>
      <c r="D145" s="38"/>
      <c r="E145" s="38"/>
      <c r="F145" s="50">
        <f t="shared" si="2"/>
        <v>0</v>
      </c>
    </row>
    <row r="146" spans="1:6" hidden="1" x14ac:dyDescent="0.25">
      <c r="A146" s="6">
        <v>140</v>
      </c>
      <c r="B146" s="8" t="s">
        <v>145</v>
      </c>
      <c r="C146" s="16" t="s">
        <v>202</v>
      </c>
      <c r="D146" s="38"/>
      <c r="E146" s="38"/>
      <c r="F146" s="50">
        <f t="shared" si="2"/>
        <v>0</v>
      </c>
    </row>
    <row r="147" spans="1:6" x14ac:dyDescent="0.25">
      <c r="A147" s="6">
        <v>141</v>
      </c>
      <c r="B147" s="8" t="s">
        <v>146</v>
      </c>
      <c r="C147" s="16" t="s">
        <v>200</v>
      </c>
      <c r="D147" s="38">
        <v>4</v>
      </c>
      <c r="E147" s="38">
        <v>55</v>
      </c>
      <c r="F147" s="50">
        <f t="shared" si="2"/>
        <v>220</v>
      </c>
    </row>
    <row r="148" spans="1:6" hidden="1" x14ac:dyDescent="0.25">
      <c r="A148" s="6">
        <v>142</v>
      </c>
      <c r="B148" s="8" t="s">
        <v>147</v>
      </c>
      <c r="C148" s="16" t="s">
        <v>201</v>
      </c>
      <c r="D148" s="38"/>
      <c r="E148" s="38"/>
      <c r="F148" s="50">
        <f t="shared" si="2"/>
        <v>0</v>
      </c>
    </row>
    <row r="149" spans="1:6" hidden="1" x14ac:dyDescent="0.25">
      <c r="A149" s="6">
        <v>143</v>
      </c>
      <c r="B149" s="10" t="s">
        <v>148</v>
      </c>
      <c r="C149" s="16" t="s">
        <v>201</v>
      </c>
      <c r="D149" s="38"/>
      <c r="E149" s="38"/>
      <c r="F149" s="50">
        <f t="shared" si="2"/>
        <v>0</v>
      </c>
    </row>
    <row r="150" spans="1:6" hidden="1" x14ac:dyDescent="0.25">
      <c r="A150" s="6">
        <v>144</v>
      </c>
      <c r="B150" s="10" t="s">
        <v>149</v>
      </c>
      <c r="C150" s="16" t="s">
        <v>201</v>
      </c>
      <c r="D150" s="38"/>
      <c r="E150" s="38"/>
      <c r="F150" s="50">
        <f t="shared" si="2"/>
        <v>0</v>
      </c>
    </row>
    <row r="151" spans="1:6" x14ac:dyDescent="0.25">
      <c r="A151" s="6">
        <v>145</v>
      </c>
      <c r="B151" s="10" t="s">
        <v>150</v>
      </c>
      <c r="C151" s="16" t="s">
        <v>200</v>
      </c>
      <c r="D151" s="38">
        <v>2</v>
      </c>
      <c r="E151" s="38">
        <v>70</v>
      </c>
      <c r="F151" s="50">
        <f t="shared" si="2"/>
        <v>140</v>
      </c>
    </row>
    <row r="152" spans="1:6" hidden="1" x14ac:dyDescent="0.25">
      <c r="A152" s="12">
        <v>146</v>
      </c>
      <c r="B152" s="13" t="s">
        <v>151</v>
      </c>
      <c r="C152" s="19" t="s">
        <v>202</v>
      </c>
      <c r="D152" s="38"/>
      <c r="E152" s="38"/>
      <c r="F152" s="50">
        <f t="shared" si="2"/>
        <v>0</v>
      </c>
    </row>
    <row r="153" spans="1:6" hidden="1" x14ac:dyDescent="0.25">
      <c r="A153" s="12">
        <v>147</v>
      </c>
      <c r="B153" s="13" t="s">
        <v>152</v>
      </c>
      <c r="C153" s="19" t="s">
        <v>202</v>
      </c>
      <c r="D153" s="38"/>
      <c r="E153" s="38"/>
      <c r="F153" s="50">
        <f t="shared" si="2"/>
        <v>0</v>
      </c>
    </row>
    <row r="154" spans="1:6" hidden="1" x14ac:dyDescent="0.25">
      <c r="A154" s="12">
        <v>148</v>
      </c>
      <c r="B154" s="13" t="s">
        <v>153</v>
      </c>
      <c r="C154" s="19" t="s">
        <v>202</v>
      </c>
      <c r="D154" s="38"/>
      <c r="E154" s="38"/>
      <c r="F154" s="50">
        <f t="shared" si="2"/>
        <v>0</v>
      </c>
    </row>
    <row r="155" spans="1:6" hidden="1" x14ac:dyDescent="0.25">
      <c r="A155" s="6">
        <v>149</v>
      </c>
      <c r="B155" s="7" t="s">
        <v>154</v>
      </c>
      <c r="C155" s="18" t="s">
        <v>202</v>
      </c>
      <c r="D155" s="38"/>
      <c r="E155" s="38"/>
      <c r="F155" s="50">
        <f t="shared" si="2"/>
        <v>0</v>
      </c>
    </row>
    <row r="156" spans="1:6" hidden="1" x14ac:dyDescent="0.25">
      <c r="A156" s="6">
        <v>150</v>
      </c>
      <c r="B156" s="13" t="s">
        <v>155</v>
      </c>
      <c r="C156" s="18" t="s">
        <v>201</v>
      </c>
      <c r="D156" s="38"/>
      <c r="E156" s="38"/>
      <c r="F156" s="50">
        <f t="shared" si="2"/>
        <v>0</v>
      </c>
    </row>
    <row r="157" spans="1:6" hidden="1" x14ac:dyDescent="0.25">
      <c r="A157" s="6">
        <v>151</v>
      </c>
      <c r="B157" s="13" t="s">
        <v>156</v>
      </c>
      <c r="C157" s="18" t="s">
        <v>201</v>
      </c>
      <c r="D157" s="38"/>
      <c r="E157" s="38"/>
      <c r="F157" s="50">
        <f t="shared" si="2"/>
        <v>0</v>
      </c>
    </row>
    <row r="158" spans="1:6" hidden="1" x14ac:dyDescent="0.25">
      <c r="A158" s="6">
        <v>152</v>
      </c>
      <c r="B158" s="14" t="s">
        <v>157</v>
      </c>
      <c r="C158" s="18" t="s">
        <v>201</v>
      </c>
      <c r="D158" s="38"/>
      <c r="E158" s="38"/>
      <c r="F158" s="50">
        <f t="shared" si="2"/>
        <v>0</v>
      </c>
    </row>
    <row r="159" spans="1:6" ht="18.75" customHeight="1" x14ac:dyDescent="0.25">
      <c r="A159" s="6">
        <v>153</v>
      </c>
      <c r="B159" s="14" t="s">
        <v>158</v>
      </c>
      <c r="C159" s="18" t="s">
        <v>201</v>
      </c>
      <c r="D159" s="38">
        <v>1653</v>
      </c>
      <c r="E159" s="38">
        <v>8</v>
      </c>
      <c r="F159" s="50">
        <f t="shared" si="2"/>
        <v>13224</v>
      </c>
    </row>
    <row r="160" spans="1:6" ht="25.5" hidden="1" x14ac:dyDescent="0.25">
      <c r="A160" s="6">
        <v>154</v>
      </c>
      <c r="B160" s="14" t="s">
        <v>159</v>
      </c>
      <c r="C160" s="18" t="s">
        <v>201</v>
      </c>
      <c r="D160" s="38"/>
      <c r="E160" s="38"/>
      <c r="F160" s="50">
        <f t="shared" si="2"/>
        <v>0</v>
      </c>
    </row>
    <row r="161" spans="1:6" ht="25.5" hidden="1" x14ac:dyDescent="0.25">
      <c r="A161" s="6">
        <v>155</v>
      </c>
      <c r="B161" s="14" t="s">
        <v>160</v>
      </c>
      <c r="C161" s="18" t="s">
        <v>201</v>
      </c>
      <c r="D161" s="38"/>
      <c r="E161" s="38"/>
      <c r="F161" s="50">
        <f t="shared" si="2"/>
        <v>0</v>
      </c>
    </row>
    <row r="162" spans="1:6" hidden="1" x14ac:dyDescent="0.25">
      <c r="A162" s="6">
        <v>156</v>
      </c>
      <c r="B162" s="14" t="s">
        <v>161</v>
      </c>
      <c r="C162" s="18" t="s">
        <v>201</v>
      </c>
      <c r="D162" s="38"/>
      <c r="E162" s="38"/>
      <c r="F162" s="50">
        <f t="shared" si="2"/>
        <v>0</v>
      </c>
    </row>
    <row r="163" spans="1:6" hidden="1" x14ac:dyDescent="0.25">
      <c r="A163" s="6">
        <v>157</v>
      </c>
      <c r="B163" s="14" t="s">
        <v>162</v>
      </c>
      <c r="C163" s="18" t="s">
        <v>201</v>
      </c>
      <c r="D163" s="38"/>
      <c r="E163" s="38"/>
      <c r="F163" s="50">
        <f t="shared" si="2"/>
        <v>0</v>
      </c>
    </row>
    <row r="164" spans="1:6" hidden="1" x14ac:dyDescent="0.25">
      <c r="A164" s="6">
        <v>158</v>
      </c>
      <c r="B164" s="14" t="s">
        <v>163</v>
      </c>
      <c r="C164" s="16" t="s">
        <v>201</v>
      </c>
      <c r="D164" s="38"/>
      <c r="E164" s="38"/>
      <c r="F164" s="50">
        <f t="shared" si="2"/>
        <v>0</v>
      </c>
    </row>
    <row r="165" spans="1:6" x14ac:dyDescent="0.25">
      <c r="A165" s="6">
        <v>159</v>
      </c>
      <c r="B165" s="11" t="s">
        <v>164</v>
      </c>
      <c r="C165" s="16" t="s">
        <v>202</v>
      </c>
      <c r="D165" s="38">
        <v>2</v>
      </c>
      <c r="E165" s="38">
        <v>70</v>
      </c>
      <c r="F165" s="50">
        <f t="shared" si="2"/>
        <v>140</v>
      </c>
    </row>
    <row r="166" spans="1:6" hidden="1" x14ac:dyDescent="0.25">
      <c r="A166" s="6">
        <v>160</v>
      </c>
      <c r="B166" s="11" t="s">
        <v>165</v>
      </c>
      <c r="C166" s="16" t="s">
        <v>202</v>
      </c>
      <c r="D166" s="38"/>
      <c r="E166" s="38"/>
      <c r="F166" s="50">
        <f t="shared" si="2"/>
        <v>0</v>
      </c>
    </row>
    <row r="167" spans="1:6" hidden="1" x14ac:dyDescent="0.25">
      <c r="A167" s="6">
        <v>161</v>
      </c>
      <c r="B167" s="11" t="s">
        <v>166</v>
      </c>
      <c r="C167" s="16" t="s">
        <v>202</v>
      </c>
      <c r="D167" s="38"/>
      <c r="E167" s="38"/>
      <c r="F167" s="50">
        <f t="shared" si="2"/>
        <v>0</v>
      </c>
    </row>
    <row r="168" spans="1:6" hidden="1" x14ac:dyDescent="0.25">
      <c r="A168" s="6">
        <v>162</v>
      </c>
      <c r="B168" s="11" t="s">
        <v>167</v>
      </c>
      <c r="C168" s="16" t="s">
        <v>202</v>
      </c>
      <c r="D168" s="38"/>
      <c r="E168" s="38"/>
      <c r="F168" s="50">
        <f t="shared" si="2"/>
        <v>0</v>
      </c>
    </row>
    <row r="169" spans="1:6" hidden="1" x14ac:dyDescent="0.25">
      <c r="A169" s="6">
        <v>163</v>
      </c>
      <c r="B169" s="11" t="s">
        <v>168</v>
      </c>
      <c r="C169" s="16" t="s">
        <v>202</v>
      </c>
      <c r="D169" s="38"/>
      <c r="E169" s="38"/>
      <c r="F169" s="50">
        <f t="shared" si="2"/>
        <v>0</v>
      </c>
    </row>
    <row r="170" spans="1:6" x14ac:dyDescent="0.25">
      <c r="A170" s="6">
        <v>164</v>
      </c>
      <c r="B170" s="11" t="s">
        <v>169</v>
      </c>
      <c r="C170" s="16" t="s">
        <v>202</v>
      </c>
      <c r="D170" s="38">
        <v>3</v>
      </c>
      <c r="E170" s="38">
        <v>150</v>
      </c>
      <c r="F170" s="50">
        <f t="shared" si="2"/>
        <v>450</v>
      </c>
    </row>
    <row r="171" spans="1:6" hidden="1" x14ac:dyDescent="0.25">
      <c r="A171" s="6">
        <v>165</v>
      </c>
      <c r="B171" s="15" t="s">
        <v>170</v>
      </c>
      <c r="C171" s="16" t="s">
        <v>202</v>
      </c>
      <c r="D171" s="38"/>
      <c r="E171" s="38"/>
      <c r="F171" s="50">
        <f t="shared" si="2"/>
        <v>0</v>
      </c>
    </row>
    <row r="172" spans="1:6" hidden="1" x14ac:dyDescent="0.25">
      <c r="A172" s="6">
        <v>166</v>
      </c>
      <c r="B172" s="11" t="s">
        <v>171</v>
      </c>
      <c r="C172" s="16" t="s">
        <v>202</v>
      </c>
      <c r="D172" s="38"/>
      <c r="E172" s="38"/>
      <c r="F172" s="50">
        <f t="shared" si="2"/>
        <v>0</v>
      </c>
    </row>
    <row r="173" spans="1:6" hidden="1" x14ac:dyDescent="0.25">
      <c r="A173" s="6">
        <v>167</v>
      </c>
      <c r="B173" s="11" t="s">
        <v>172</v>
      </c>
      <c r="C173" s="16" t="s">
        <v>202</v>
      </c>
      <c r="D173" s="38"/>
      <c r="E173" s="38"/>
      <c r="F173" s="50">
        <f t="shared" si="2"/>
        <v>0</v>
      </c>
    </row>
    <row r="174" spans="1:6" hidden="1" x14ac:dyDescent="0.25">
      <c r="A174" s="6">
        <v>168</v>
      </c>
      <c r="B174" s="11" t="s">
        <v>173</v>
      </c>
      <c r="C174" s="16" t="s">
        <v>202</v>
      </c>
      <c r="D174" s="38"/>
      <c r="E174" s="38"/>
      <c r="F174" s="50">
        <f t="shared" si="2"/>
        <v>0</v>
      </c>
    </row>
    <row r="175" spans="1:6" hidden="1" x14ac:dyDescent="0.25">
      <c r="A175" s="6">
        <v>169</v>
      </c>
      <c r="B175" s="11" t="s">
        <v>174</v>
      </c>
      <c r="C175" s="16" t="s">
        <v>200</v>
      </c>
      <c r="D175" s="38"/>
      <c r="E175" s="38"/>
      <c r="F175" s="50">
        <f t="shared" si="2"/>
        <v>0</v>
      </c>
    </row>
    <row r="176" spans="1:6" hidden="1" x14ac:dyDescent="0.25">
      <c r="A176" s="6">
        <v>170</v>
      </c>
      <c r="B176" s="11" t="s">
        <v>175</v>
      </c>
      <c r="C176" s="16" t="s">
        <v>200</v>
      </c>
      <c r="D176" s="38"/>
      <c r="E176" s="38"/>
      <c r="F176" s="50">
        <f t="shared" si="2"/>
        <v>0</v>
      </c>
    </row>
    <row r="177" spans="1:6" x14ac:dyDescent="0.25">
      <c r="A177" s="6">
        <v>171</v>
      </c>
      <c r="B177" s="11" t="s">
        <v>176</v>
      </c>
      <c r="C177" s="16" t="s">
        <v>200</v>
      </c>
      <c r="D177" s="38">
        <v>1</v>
      </c>
      <c r="E177" s="38">
        <v>2741.94</v>
      </c>
      <c r="F177" s="50">
        <f t="shared" si="2"/>
        <v>2741.94</v>
      </c>
    </row>
    <row r="178" spans="1:6" hidden="1" x14ac:dyDescent="0.25">
      <c r="A178" s="6">
        <v>172</v>
      </c>
      <c r="B178" s="11" t="s">
        <v>177</v>
      </c>
      <c r="C178" s="16" t="s">
        <v>200</v>
      </c>
      <c r="D178" s="38"/>
      <c r="E178" s="38"/>
      <c r="F178" s="50">
        <f t="shared" si="2"/>
        <v>0</v>
      </c>
    </row>
    <row r="179" spans="1:6" hidden="1" x14ac:dyDescent="0.25">
      <c r="A179" s="6">
        <v>173</v>
      </c>
      <c r="B179" s="11" t="s">
        <v>178</v>
      </c>
      <c r="C179" s="16" t="s">
        <v>200</v>
      </c>
      <c r="D179" s="38"/>
      <c r="E179" s="38"/>
      <c r="F179" s="50">
        <f t="shared" si="2"/>
        <v>0</v>
      </c>
    </row>
    <row r="180" spans="1:6" hidden="1" x14ac:dyDescent="0.25">
      <c r="A180" s="6">
        <v>174</v>
      </c>
      <c r="B180" s="11" t="s">
        <v>179</v>
      </c>
      <c r="C180" s="16" t="s">
        <v>200</v>
      </c>
      <c r="D180" s="38"/>
      <c r="E180" s="38"/>
      <c r="F180" s="50">
        <f t="shared" si="2"/>
        <v>0</v>
      </c>
    </row>
    <row r="181" spans="1:6" hidden="1" x14ac:dyDescent="0.25">
      <c r="A181" s="6">
        <v>175</v>
      </c>
      <c r="B181" s="11" t="s">
        <v>180</v>
      </c>
      <c r="C181" s="16" t="s">
        <v>200</v>
      </c>
      <c r="D181" s="38"/>
      <c r="E181" s="38"/>
      <c r="F181" s="50">
        <f t="shared" si="2"/>
        <v>0</v>
      </c>
    </row>
    <row r="182" spans="1:6" x14ac:dyDescent="0.25">
      <c r="A182" s="6">
        <v>176</v>
      </c>
      <c r="B182" s="11" t="s">
        <v>181</v>
      </c>
      <c r="C182" s="16" t="s">
        <v>200</v>
      </c>
      <c r="D182" s="38">
        <v>1</v>
      </c>
      <c r="E182" s="38">
        <v>100</v>
      </c>
      <c r="F182" s="50">
        <f t="shared" si="2"/>
        <v>100</v>
      </c>
    </row>
    <row r="183" spans="1:6" x14ac:dyDescent="0.25">
      <c r="A183" s="6">
        <v>177</v>
      </c>
      <c r="B183" s="11" t="s">
        <v>182</v>
      </c>
      <c r="C183" s="16" t="s">
        <v>200</v>
      </c>
      <c r="D183" s="38">
        <v>1</v>
      </c>
      <c r="E183" s="38">
        <v>41</v>
      </c>
      <c r="F183" s="50">
        <f t="shared" si="2"/>
        <v>41</v>
      </c>
    </row>
    <row r="184" spans="1:6" hidden="1" x14ac:dyDescent="0.25">
      <c r="A184" s="6">
        <v>178</v>
      </c>
      <c r="B184" s="11" t="s">
        <v>183</v>
      </c>
      <c r="C184" s="16" t="s">
        <v>201</v>
      </c>
      <c r="D184" s="38"/>
      <c r="E184" s="38"/>
      <c r="F184" s="50">
        <f t="shared" si="2"/>
        <v>0</v>
      </c>
    </row>
    <row r="185" spans="1:6" ht="25.5" hidden="1" x14ac:dyDescent="0.25">
      <c r="A185" s="6">
        <v>179</v>
      </c>
      <c r="B185" s="11" t="s">
        <v>184</v>
      </c>
      <c r="C185" s="16" t="s">
        <v>200</v>
      </c>
      <c r="D185" s="38"/>
      <c r="E185" s="38"/>
      <c r="F185" s="50">
        <f t="shared" si="2"/>
        <v>0</v>
      </c>
    </row>
    <row r="186" spans="1:6" ht="25.5" hidden="1" x14ac:dyDescent="0.25">
      <c r="A186" s="6">
        <v>180</v>
      </c>
      <c r="B186" s="11" t="s">
        <v>185</v>
      </c>
      <c r="C186" s="16" t="s">
        <v>200</v>
      </c>
      <c r="D186" s="38"/>
      <c r="E186" s="38"/>
      <c r="F186" s="50">
        <f t="shared" si="2"/>
        <v>0</v>
      </c>
    </row>
    <row r="187" spans="1:6" hidden="1" x14ac:dyDescent="0.25">
      <c r="A187" s="6">
        <v>181</v>
      </c>
      <c r="B187" s="11" t="s">
        <v>186</v>
      </c>
      <c r="C187" s="16" t="s">
        <v>200</v>
      </c>
      <c r="D187" s="38"/>
      <c r="E187" s="38"/>
      <c r="F187" s="50">
        <f t="shared" si="2"/>
        <v>0</v>
      </c>
    </row>
    <row r="188" spans="1:6" hidden="1" x14ac:dyDescent="0.25">
      <c r="A188" s="6">
        <v>182</v>
      </c>
      <c r="B188" s="11" t="s">
        <v>187</v>
      </c>
      <c r="C188" s="16" t="s">
        <v>200</v>
      </c>
      <c r="D188" s="38"/>
      <c r="E188" s="38"/>
      <c r="F188" s="50">
        <f t="shared" si="2"/>
        <v>0</v>
      </c>
    </row>
    <row r="189" spans="1:6" ht="25.5" hidden="1" x14ac:dyDescent="0.25">
      <c r="A189" s="6">
        <v>183</v>
      </c>
      <c r="B189" s="11" t="s">
        <v>188</v>
      </c>
      <c r="C189" s="16" t="s">
        <v>200</v>
      </c>
      <c r="D189" s="38"/>
      <c r="E189" s="38"/>
      <c r="F189" s="50">
        <f t="shared" si="2"/>
        <v>0</v>
      </c>
    </row>
    <row r="190" spans="1:6" ht="25.5" hidden="1" x14ac:dyDescent="0.25">
      <c r="A190" s="6">
        <v>184</v>
      </c>
      <c r="B190" s="11" t="s">
        <v>189</v>
      </c>
      <c r="C190" s="16" t="s">
        <v>200</v>
      </c>
      <c r="D190" s="38"/>
      <c r="E190" s="38"/>
      <c r="F190" s="50">
        <f t="shared" si="2"/>
        <v>0</v>
      </c>
    </row>
    <row r="191" spans="1:6" hidden="1" x14ac:dyDescent="0.25">
      <c r="A191" s="6">
        <v>185</v>
      </c>
      <c r="B191" s="11" t="s">
        <v>190</v>
      </c>
      <c r="C191" s="16" t="s">
        <v>200</v>
      </c>
      <c r="D191" s="38"/>
      <c r="E191" s="38"/>
      <c r="F191" s="50">
        <f t="shared" si="2"/>
        <v>0</v>
      </c>
    </row>
    <row r="192" spans="1:6" hidden="1" x14ac:dyDescent="0.25">
      <c r="A192" s="6">
        <v>186</v>
      </c>
      <c r="B192" s="11" t="s">
        <v>191</v>
      </c>
      <c r="C192" s="16" t="s">
        <v>201</v>
      </c>
      <c r="D192" s="38"/>
      <c r="E192" s="38"/>
      <c r="F192" s="50">
        <f t="shared" si="2"/>
        <v>0</v>
      </c>
    </row>
    <row r="193" spans="1:15" hidden="1" x14ac:dyDescent="0.25">
      <c r="A193" s="6">
        <v>187</v>
      </c>
      <c r="B193" s="11" t="s">
        <v>192</v>
      </c>
      <c r="C193" s="16" t="s">
        <v>200</v>
      </c>
      <c r="D193" s="38"/>
      <c r="E193" s="38"/>
      <c r="F193" s="50">
        <f t="shared" si="2"/>
        <v>0</v>
      </c>
    </row>
    <row r="194" spans="1:15" hidden="1" x14ac:dyDescent="0.25">
      <c r="A194" s="6">
        <v>188</v>
      </c>
      <c r="B194" s="11" t="s">
        <v>193</v>
      </c>
      <c r="C194" s="16" t="s">
        <v>204</v>
      </c>
      <c r="D194" s="38"/>
      <c r="E194" s="38"/>
      <c r="F194" s="50">
        <f t="shared" si="2"/>
        <v>0</v>
      </c>
    </row>
    <row r="195" spans="1:15" hidden="1" x14ac:dyDescent="0.25">
      <c r="A195" s="6">
        <v>189</v>
      </c>
      <c r="B195" s="11" t="s">
        <v>194</v>
      </c>
      <c r="C195" s="16" t="s">
        <v>200</v>
      </c>
      <c r="D195" s="38"/>
      <c r="E195" s="38"/>
      <c r="F195" s="50">
        <f t="shared" si="2"/>
        <v>0</v>
      </c>
    </row>
    <row r="196" spans="1:15" hidden="1" x14ac:dyDescent="0.25">
      <c r="A196" s="6">
        <v>190</v>
      </c>
      <c r="B196" s="11" t="s">
        <v>195</v>
      </c>
      <c r="C196" s="16" t="s">
        <v>200</v>
      </c>
      <c r="D196" s="38"/>
      <c r="E196" s="38"/>
      <c r="F196" s="50">
        <f t="shared" si="2"/>
        <v>0</v>
      </c>
    </row>
    <row r="197" spans="1:15" hidden="1" x14ac:dyDescent="0.25">
      <c r="A197" s="6">
        <v>191</v>
      </c>
      <c r="B197" s="11" t="s">
        <v>196</v>
      </c>
      <c r="C197" s="16" t="s">
        <v>200</v>
      </c>
      <c r="D197" s="38"/>
      <c r="E197" s="38"/>
      <c r="F197" s="50">
        <f t="shared" si="2"/>
        <v>0</v>
      </c>
    </row>
    <row r="198" spans="1:15" hidden="1" x14ac:dyDescent="0.25">
      <c r="A198" s="6">
        <v>192</v>
      </c>
      <c r="B198" s="11" t="s">
        <v>197</v>
      </c>
      <c r="C198" s="16" t="s">
        <v>200</v>
      </c>
      <c r="D198" s="38"/>
      <c r="E198" s="38"/>
      <c r="F198" s="50">
        <f t="shared" si="2"/>
        <v>0</v>
      </c>
    </row>
    <row r="199" spans="1:15" hidden="1" x14ac:dyDescent="0.25">
      <c r="A199" s="6">
        <v>193</v>
      </c>
      <c r="B199" s="11" t="s">
        <v>198</v>
      </c>
      <c r="C199" s="16" t="s">
        <v>203</v>
      </c>
      <c r="D199" s="38"/>
      <c r="E199" s="38"/>
      <c r="F199" s="50">
        <f t="shared" si="2"/>
        <v>0</v>
      </c>
    </row>
    <row r="200" spans="1:15" hidden="1" x14ac:dyDescent="0.25">
      <c r="A200" s="6">
        <v>194</v>
      </c>
      <c r="B200" s="11" t="s">
        <v>199</v>
      </c>
      <c r="C200" s="16" t="s">
        <v>200</v>
      </c>
      <c r="D200" s="38"/>
      <c r="E200" s="38"/>
      <c r="F200" s="50">
        <f t="shared" ref="F200" si="3">D200*E200</f>
        <v>0</v>
      </c>
    </row>
    <row r="201" spans="1:15" x14ac:dyDescent="0.25">
      <c r="A201" s="77" t="s">
        <v>361</v>
      </c>
      <c r="B201" s="78"/>
      <c r="C201" s="78"/>
      <c r="D201" s="78"/>
      <c r="E201" s="79"/>
      <c r="F201" s="53">
        <f>SUM(F7:F200)</f>
        <v>42642.79</v>
      </c>
    </row>
    <row r="205" spans="1:15" x14ac:dyDescent="0.25">
      <c r="A205" s="61" t="s">
        <v>206</v>
      </c>
      <c r="B205" s="61"/>
      <c r="C205" s="61"/>
      <c r="D205" s="61"/>
      <c r="E205" s="61"/>
      <c r="F205" s="61"/>
      <c r="G205" s="61"/>
      <c r="H205" s="61"/>
      <c r="I205" s="61"/>
      <c r="J205" s="61"/>
      <c r="K205" s="61"/>
      <c r="L205" s="61"/>
      <c r="M205" s="61"/>
    </row>
    <row r="206" spans="1:15" ht="51" x14ac:dyDescent="0.25">
      <c r="A206" s="20" t="s">
        <v>207</v>
      </c>
      <c r="B206" s="71" t="s">
        <v>208</v>
      </c>
      <c r="C206" s="71"/>
      <c r="D206" s="71"/>
      <c r="E206" s="71"/>
      <c r="F206" s="71"/>
      <c r="G206" s="71"/>
      <c r="H206" s="71"/>
      <c r="I206" s="71"/>
      <c r="J206" s="71"/>
      <c r="K206" s="71"/>
      <c r="L206" s="33" t="s">
        <v>4</v>
      </c>
      <c r="M206" s="21" t="s">
        <v>5</v>
      </c>
      <c r="N206" s="39" t="s">
        <v>362</v>
      </c>
      <c r="O206" s="39" t="s">
        <v>363</v>
      </c>
    </row>
    <row r="207" spans="1:15" x14ac:dyDescent="0.25">
      <c r="A207" s="20" t="s">
        <v>210</v>
      </c>
      <c r="B207" s="74" t="s">
        <v>211</v>
      </c>
      <c r="C207" s="75"/>
      <c r="D207" s="75"/>
      <c r="E207" s="75"/>
      <c r="F207" s="75"/>
      <c r="G207" s="75"/>
      <c r="H207" s="75"/>
      <c r="I207" s="75"/>
      <c r="J207" s="75"/>
      <c r="K207" s="75"/>
      <c r="L207" s="75"/>
      <c r="M207" s="75"/>
      <c r="N207" s="75"/>
      <c r="O207" s="76"/>
    </row>
    <row r="208" spans="1:15" x14ac:dyDescent="0.25">
      <c r="A208" s="22" t="s">
        <v>212</v>
      </c>
      <c r="B208" s="70" t="s">
        <v>211</v>
      </c>
      <c r="C208" s="70"/>
      <c r="D208" s="70"/>
      <c r="E208" s="70"/>
      <c r="F208" s="70"/>
      <c r="G208" s="70"/>
      <c r="H208" s="70"/>
      <c r="I208" s="70"/>
      <c r="J208" s="70"/>
      <c r="K208" s="70"/>
      <c r="L208" s="25" t="s">
        <v>200</v>
      </c>
      <c r="M208" s="23">
        <v>1</v>
      </c>
      <c r="N208" s="40">
        <v>500</v>
      </c>
      <c r="O208" s="40">
        <f>M208*N208</f>
        <v>500</v>
      </c>
    </row>
    <row r="209" spans="1:15" x14ac:dyDescent="0.25">
      <c r="A209" s="20" t="s">
        <v>213</v>
      </c>
      <c r="B209" s="74" t="s">
        <v>214</v>
      </c>
      <c r="C209" s="75"/>
      <c r="D209" s="75"/>
      <c r="E209" s="75"/>
      <c r="F209" s="75"/>
      <c r="G209" s="75"/>
      <c r="H209" s="75"/>
      <c r="I209" s="75"/>
      <c r="J209" s="75"/>
      <c r="K209" s="75"/>
      <c r="L209" s="75"/>
      <c r="M209" s="75"/>
      <c r="N209" s="75"/>
      <c r="O209" s="76"/>
    </row>
    <row r="210" spans="1:15" ht="45.75" customHeight="1" x14ac:dyDescent="0.25">
      <c r="A210" s="22" t="s">
        <v>215</v>
      </c>
      <c r="B210" s="70" t="s">
        <v>216</v>
      </c>
      <c r="C210" s="70"/>
      <c r="D210" s="70"/>
      <c r="E210" s="70"/>
      <c r="F210" s="70"/>
      <c r="G210" s="70"/>
      <c r="H210" s="70"/>
      <c r="I210" s="70"/>
      <c r="J210" s="70"/>
      <c r="K210" s="70"/>
      <c r="L210" s="25" t="s">
        <v>217</v>
      </c>
      <c r="M210" s="23">
        <v>4</v>
      </c>
      <c r="N210" s="40">
        <v>50</v>
      </c>
      <c r="O210" s="40">
        <f>M210*N210</f>
        <v>200</v>
      </c>
    </row>
    <row r="211" spans="1:15" ht="38.25" hidden="1" x14ac:dyDescent="0.25">
      <c r="A211" s="22" t="s">
        <v>218</v>
      </c>
      <c r="B211" s="70" t="s">
        <v>219</v>
      </c>
      <c r="C211" s="70"/>
      <c r="D211" s="70"/>
      <c r="E211" s="70"/>
      <c r="F211" s="70"/>
      <c r="G211" s="70"/>
      <c r="H211" s="70"/>
      <c r="I211" s="70"/>
      <c r="J211" s="70"/>
      <c r="K211" s="70"/>
      <c r="L211" s="25" t="s">
        <v>217</v>
      </c>
      <c r="M211" s="23"/>
      <c r="N211" s="40"/>
      <c r="O211" s="40">
        <f t="shared" ref="O211:O213" si="4">M211*N211</f>
        <v>0</v>
      </c>
    </row>
    <row r="212" spans="1:15" ht="38.25" hidden="1" x14ac:dyDescent="0.25">
      <c r="A212" s="24" t="s">
        <v>220</v>
      </c>
      <c r="B212" s="70" t="s">
        <v>221</v>
      </c>
      <c r="C212" s="70"/>
      <c r="D212" s="70"/>
      <c r="E212" s="70"/>
      <c r="F212" s="70"/>
      <c r="G212" s="70"/>
      <c r="H212" s="70"/>
      <c r="I212" s="70"/>
      <c r="J212" s="70"/>
      <c r="K212" s="70"/>
      <c r="L212" s="25" t="s">
        <v>217</v>
      </c>
      <c r="M212" s="23"/>
      <c r="N212" s="40"/>
      <c r="O212" s="40">
        <f t="shared" si="4"/>
        <v>0</v>
      </c>
    </row>
    <row r="213" spans="1:15" ht="38.25" hidden="1" x14ac:dyDescent="0.25">
      <c r="A213" s="22" t="s">
        <v>222</v>
      </c>
      <c r="B213" s="70" t="s">
        <v>153</v>
      </c>
      <c r="C213" s="70"/>
      <c r="D213" s="70"/>
      <c r="E213" s="70"/>
      <c r="F213" s="70"/>
      <c r="G213" s="70"/>
      <c r="H213" s="70"/>
      <c r="I213" s="70"/>
      <c r="J213" s="70"/>
      <c r="K213" s="70"/>
      <c r="L213" s="25" t="s">
        <v>217</v>
      </c>
      <c r="M213" s="23"/>
      <c r="N213" s="40"/>
      <c r="O213" s="40">
        <f t="shared" si="4"/>
        <v>0</v>
      </c>
    </row>
    <row r="214" spans="1:15" ht="15" hidden="1" customHeight="1" x14ac:dyDescent="0.25">
      <c r="A214" s="20" t="s">
        <v>223</v>
      </c>
      <c r="B214" s="74" t="s">
        <v>224</v>
      </c>
      <c r="C214" s="75"/>
      <c r="D214" s="75"/>
      <c r="E214" s="75"/>
      <c r="F214" s="75"/>
      <c r="G214" s="75"/>
      <c r="H214" s="75"/>
      <c r="I214" s="75"/>
      <c r="J214" s="75"/>
      <c r="K214" s="75"/>
      <c r="L214" s="75"/>
      <c r="M214" s="75"/>
      <c r="N214" s="75"/>
      <c r="O214" s="76"/>
    </row>
    <row r="215" spans="1:15" ht="26.25" hidden="1" customHeight="1" x14ac:dyDescent="0.25">
      <c r="A215" s="22" t="s">
        <v>225</v>
      </c>
      <c r="B215" s="60" t="s">
        <v>226</v>
      </c>
      <c r="C215" s="60"/>
      <c r="D215" s="60"/>
      <c r="E215" s="60"/>
      <c r="F215" s="60"/>
      <c r="G215" s="60"/>
      <c r="H215" s="60"/>
      <c r="I215" s="60"/>
      <c r="J215" s="60"/>
      <c r="K215" s="60"/>
      <c r="L215" s="25" t="s">
        <v>202</v>
      </c>
      <c r="M215" s="23"/>
      <c r="N215" s="40"/>
      <c r="O215" s="40">
        <f>M215*N215</f>
        <v>0</v>
      </c>
    </row>
    <row r="216" spans="1:15" ht="27.75" hidden="1" customHeight="1" x14ac:dyDescent="0.25">
      <c r="A216" s="22" t="s">
        <v>227</v>
      </c>
      <c r="B216" s="60" t="s">
        <v>228</v>
      </c>
      <c r="C216" s="60"/>
      <c r="D216" s="60"/>
      <c r="E216" s="60"/>
      <c r="F216" s="60"/>
      <c r="G216" s="60"/>
      <c r="H216" s="60"/>
      <c r="I216" s="60"/>
      <c r="J216" s="60"/>
      <c r="K216" s="60"/>
      <c r="L216" s="25" t="s">
        <v>202</v>
      </c>
      <c r="M216" s="23"/>
      <c r="N216" s="40"/>
      <c r="O216" s="40">
        <f t="shared" ref="O216:O225" si="5">M216*N216</f>
        <v>0</v>
      </c>
    </row>
    <row r="217" spans="1:15" ht="27" hidden="1" customHeight="1" x14ac:dyDescent="0.25">
      <c r="A217" s="22" t="s">
        <v>229</v>
      </c>
      <c r="B217" s="60" t="s">
        <v>230</v>
      </c>
      <c r="C217" s="60"/>
      <c r="D217" s="60"/>
      <c r="E217" s="60"/>
      <c r="F217" s="60"/>
      <c r="G217" s="60"/>
      <c r="H217" s="60"/>
      <c r="I217" s="60"/>
      <c r="J217" s="60"/>
      <c r="K217" s="60"/>
      <c r="L217" s="25" t="s">
        <v>202</v>
      </c>
      <c r="M217" s="23"/>
      <c r="N217" s="40"/>
      <c r="O217" s="40">
        <f t="shared" si="5"/>
        <v>0</v>
      </c>
    </row>
    <row r="218" spans="1:15" ht="25.5" hidden="1" customHeight="1" x14ac:dyDescent="0.25">
      <c r="A218" s="22" t="s">
        <v>231</v>
      </c>
      <c r="B218" s="60" t="s">
        <v>232</v>
      </c>
      <c r="C218" s="60"/>
      <c r="D218" s="60"/>
      <c r="E218" s="60"/>
      <c r="F218" s="60"/>
      <c r="G218" s="60"/>
      <c r="H218" s="60"/>
      <c r="I218" s="60"/>
      <c r="J218" s="60"/>
      <c r="K218" s="60"/>
      <c r="L218" s="25" t="s">
        <v>202</v>
      </c>
      <c r="M218" s="23"/>
      <c r="N218" s="40"/>
      <c r="O218" s="40">
        <f t="shared" si="5"/>
        <v>0</v>
      </c>
    </row>
    <row r="219" spans="1:15" ht="28.5" hidden="1" customHeight="1" x14ac:dyDescent="0.25">
      <c r="A219" s="22" t="s">
        <v>233</v>
      </c>
      <c r="B219" s="60" t="s">
        <v>234</v>
      </c>
      <c r="C219" s="60"/>
      <c r="D219" s="60"/>
      <c r="E219" s="60"/>
      <c r="F219" s="60"/>
      <c r="G219" s="60"/>
      <c r="H219" s="60"/>
      <c r="I219" s="60"/>
      <c r="J219" s="60"/>
      <c r="K219" s="60"/>
      <c r="L219" s="25" t="s">
        <v>202</v>
      </c>
      <c r="M219" s="23"/>
      <c r="N219" s="40"/>
      <c r="O219" s="40">
        <f t="shared" si="5"/>
        <v>0</v>
      </c>
    </row>
    <row r="220" spans="1:15" ht="63.75" hidden="1" customHeight="1" x14ac:dyDescent="0.25">
      <c r="A220" s="22" t="s">
        <v>235</v>
      </c>
      <c r="B220" s="60" t="s">
        <v>236</v>
      </c>
      <c r="C220" s="60"/>
      <c r="D220" s="60"/>
      <c r="E220" s="60"/>
      <c r="F220" s="60"/>
      <c r="G220" s="60"/>
      <c r="H220" s="60"/>
      <c r="I220" s="60"/>
      <c r="J220" s="60"/>
      <c r="K220" s="60"/>
      <c r="L220" s="25" t="s">
        <v>202</v>
      </c>
      <c r="M220" s="23"/>
      <c r="N220" s="40"/>
      <c r="O220" s="40">
        <f t="shared" si="5"/>
        <v>0</v>
      </c>
    </row>
    <row r="221" spans="1:15" ht="67.5" hidden="1" customHeight="1" x14ac:dyDescent="0.25">
      <c r="A221" s="22" t="s">
        <v>237</v>
      </c>
      <c r="B221" s="60" t="s">
        <v>238</v>
      </c>
      <c r="C221" s="60"/>
      <c r="D221" s="60"/>
      <c r="E221" s="60"/>
      <c r="F221" s="60"/>
      <c r="G221" s="60"/>
      <c r="H221" s="60"/>
      <c r="I221" s="60"/>
      <c r="J221" s="60"/>
      <c r="K221" s="60"/>
      <c r="L221" s="25" t="s">
        <v>202</v>
      </c>
      <c r="M221" s="23"/>
      <c r="N221" s="40"/>
      <c r="O221" s="40">
        <f t="shared" si="5"/>
        <v>0</v>
      </c>
    </row>
    <row r="222" spans="1:15" ht="64.5" hidden="1" customHeight="1" x14ac:dyDescent="0.25">
      <c r="A222" s="22" t="s">
        <v>239</v>
      </c>
      <c r="B222" s="60" t="s">
        <v>240</v>
      </c>
      <c r="C222" s="60"/>
      <c r="D222" s="60"/>
      <c r="E222" s="60"/>
      <c r="F222" s="60"/>
      <c r="G222" s="60"/>
      <c r="H222" s="60"/>
      <c r="I222" s="60"/>
      <c r="J222" s="60"/>
      <c r="K222" s="60"/>
      <c r="L222" s="25" t="s">
        <v>202</v>
      </c>
      <c r="M222" s="23"/>
      <c r="N222" s="40"/>
      <c r="O222" s="40">
        <f t="shared" si="5"/>
        <v>0</v>
      </c>
    </row>
    <row r="223" spans="1:15" ht="65.25" hidden="1" customHeight="1" x14ac:dyDescent="0.25">
      <c r="A223" s="22" t="s">
        <v>241</v>
      </c>
      <c r="B223" s="60" t="s">
        <v>242</v>
      </c>
      <c r="C223" s="60"/>
      <c r="D223" s="60"/>
      <c r="E223" s="60"/>
      <c r="F223" s="60"/>
      <c r="G223" s="60"/>
      <c r="H223" s="60"/>
      <c r="I223" s="60"/>
      <c r="J223" s="60"/>
      <c r="K223" s="60"/>
      <c r="L223" s="25" t="s">
        <v>202</v>
      </c>
      <c r="M223" s="23"/>
      <c r="N223" s="40"/>
      <c r="O223" s="40">
        <f t="shared" si="5"/>
        <v>0</v>
      </c>
    </row>
    <row r="224" spans="1:15" ht="66" hidden="1" customHeight="1" x14ac:dyDescent="0.25">
      <c r="A224" s="22" t="s">
        <v>243</v>
      </c>
      <c r="B224" s="60" t="s">
        <v>244</v>
      </c>
      <c r="C224" s="60"/>
      <c r="D224" s="60"/>
      <c r="E224" s="60"/>
      <c r="F224" s="60"/>
      <c r="G224" s="60"/>
      <c r="H224" s="60"/>
      <c r="I224" s="60"/>
      <c r="J224" s="60"/>
      <c r="K224" s="60"/>
      <c r="L224" s="25" t="s">
        <v>202</v>
      </c>
      <c r="M224" s="23"/>
      <c r="N224" s="40"/>
      <c r="O224" s="40">
        <f t="shared" si="5"/>
        <v>0</v>
      </c>
    </row>
    <row r="225" spans="1:15" ht="63.75" hidden="1" customHeight="1" x14ac:dyDescent="0.25">
      <c r="A225" s="22" t="s">
        <v>245</v>
      </c>
      <c r="B225" s="60" t="s">
        <v>246</v>
      </c>
      <c r="C225" s="60"/>
      <c r="D225" s="60"/>
      <c r="E225" s="60"/>
      <c r="F225" s="60"/>
      <c r="G225" s="60"/>
      <c r="H225" s="60"/>
      <c r="I225" s="60"/>
      <c r="J225" s="60"/>
      <c r="K225" s="60"/>
      <c r="L225" s="25" t="s">
        <v>202</v>
      </c>
      <c r="M225" s="23"/>
      <c r="N225" s="40"/>
      <c r="O225" s="40">
        <f t="shared" si="5"/>
        <v>0</v>
      </c>
    </row>
    <row r="226" spans="1:15" ht="15" hidden="1" customHeight="1" x14ac:dyDescent="0.25">
      <c r="A226" s="20" t="s">
        <v>227</v>
      </c>
      <c r="B226" s="74" t="s">
        <v>247</v>
      </c>
      <c r="C226" s="75"/>
      <c r="D226" s="75"/>
      <c r="E226" s="75"/>
      <c r="F226" s="75"/>
      <c r="G226" s="75"/>
      <c r="H226" s="75"/>
      <c r="I226" s="75"/>
      <c r="J226" s="75"/>
      <c r="K226" s="75"/>
      <c r="L226" s="75"/>
      <c r="M226" s="75"/>
      <c r="N226" s="75"/>
      <c r="O226" s="76"/>
    </row>
    <row r="227" spans="1:15" ht="28.5" hidden="1" customHeight="1" x14ac:dyDescent="0.25">
      <c r="A227" s="22" t="s">
        <v>248</v>
      </c>
      <c r="B227" s="60" t="s">
        <v>249</v>
      </c>
      <c r="C227" s="60"/>
      <c r="D227" s="60"/>
      <c r="E227" s="60"/>
      <c r="F227" s="60"/>
      <c r="G227" s="60"/>
      <c r="H227" s="60"/>
      <c r="I227" s="60"/>
      <c r="J227" s="60"/>
      <c r="K227" s="60"/>
      <c r="L227" s="25" t="s">
        <v>202</v>
      </c>
      <c r="M227" s="23"/>
      <c r="N227" s="40"/>
      <c r="O227" s="40">
        <f>M227*N227</f>
        <v>0</v>
      </c>
    </row>
    <row r="228" spans="1:15" ht="25.5" hidden="1" x14ac:dyDescent="0.25">
      <c r="A228" s="22" t="s">
        <v>250</v>
      </c>
      <c r="B228" s="60" t="s">
        <v>251</v>
      </c>
      <c r="C228" s="60"/>
      <c r="D228" s="60"/>
      <c r="E228" s="60"/>
      <c r="F228" s="60"/>
      <c r="G228" s="60"/>
      <c r="H228" s="60"/>
      <c r="I228" s="60"/>
      <c r="J228" s="60"/>
      <c r="K228" s="60"/>
      <c r="L228" s="25" t="s">
        <v>202</v>
      </c>
      <c r="M228" s="23"/>
      <c r="N228" s="40"/>
      <c r="O228" s="40">
        <f t="shared" ref="O228:O232" si="6">M228*N228</f>
        <v>0</v>
      </c>
    </row>
    <row r="229" spans="1:15" ht="25.5" hidden="1" x14ac:dyDescent="0.25">
      <c r="A229" s="22" t="s">
        <v>252</v>
      </c>
      <c r="B229" s="60" t="s">
        <v>253</v>
      </c>
      <c r="C229" s="60"/>
      <c r="D229" s="60"/>
      <c r="E229" s="60"/>
      <c r="F229" s="60"/>
      <c r="G229" s="60"/>
      <c r="H229" s="60"/>
      <c r="I229" s="60"/>
      <c r="J229" s="60"/>
      <c r="K229" s="60"/>
      <c r="L229" s="25" t="s">
        <v>202</v>
      </c>
      <c r="M229" s="23"/>
      <c r="N229" s="40"/>
      <c r="O229" s="40">
        <f t="shared" si="6"/>
        <v>0</v>
      </c>
    </row>
    <row r="230" spans="1:15" ht="25.5" hidden="1" x14ac:dyDescent="0.25">
      <c r="A230" s="22" t="s">
        <v>254</v>
      </c>
      <c r="B230" s="60" t="s">
        <v>255</v>
      </c>
      <c r="C230" s="60"/>
      <c r="D230" s="60"/>
      <c r="E230" s="60"/>
      <c r="F230" s="60"/>
      <c r="G230" s="60"/>
      <c r="H230" s="60"/>
      <c r="I230" s="60"/>
      <c r="J230" s="60"/>
      <c r="K230" s="60"/>
      <c r="L230" s="25" t="s">
        <v>202</v>
      </c>
      <c r="M230" s="23"/>
      <c r="N230" s="40"/>
      <c r="O230" s="40">
        <f t="shared" si="6"/>
        <v>0</v>
      </c>
    </row>
    <row r="231" spans="1:15" ht="25.5" hidden="1" x14ac:dyDescent="0.25">
      <c r="A231" s="22" t="s">
        <v>256</v>
      </c>
      <c r="B231" s="60" t="s">
        <v>257</v>
      </c>
      <c r="C231" s="60"/>
      <c r="D231" s="60"/>
      <c r="E231" s="60"/>
      <c r="F231" s="60"/>
      <c r="G231" s="60"/>
      <c r="H231" s="60"/>
      <c r="I231" s="60"/>
      <c r="J231" s="60"/>
      <c r="K231" s="60"/>
      <c r="L231" s="25" t="s">
        <v>202</v>
      </c>
      <c r="M231" s="23"/>
      <c r="N231" s="40"/>
      <c r="O231" s="40">
        <f t="shared" si="6"/>
        <v>0</v>
      </c>
    </row>
    <row r="232" spans="1:15" ht="25.5" hidden="1" x14ac:dyDescent="0.25">
      <c r="A232" s="22" t="s">
        <v>258</v>
      </c>
      <c r="B232" s="60" t="s">
        <v>259</v>
      </c>
      <c r="C232" s="60"/>
      <c r="D232" s="60"/>
      <c r="E232" s="60"/>
      <c r="F232" s="60"/>
      <c r="G232" s="60"/>
      <c r="H232" s="60"/>
      <c r="I232" s="60"/>
      <c r="J232" s="60"/>
      <c r="K232" s="60"/>
      <c r="L232" s="25" t="s">
        <v>202</v>
      </c>
      <c r="M232" s="23"/>
      <c r="N232" s="40"/>
      <c r="O232" s="40">
        <f t="shared" si="6"/>
        <v>0</v>
      </c>
    </row>
    <row r="233" spans="1:15" ht="15" hidden="1" customHeight="1" x14ac:dyDescent="0.25">
      <c r="A233" s="20" t="s">
        <v>229</v>
      </c>
      <c r="B233" s="74" t="s">
        <v>260</v>
      </c>
      <c r="C233" s="75"/>
      <c r="D233" s="75"/>
      <c r="E233" s="75"/>
      <c r="F233" s="75"/>
      <c r="G233" s="75"/>
      <c r="H233" s="75"/>
      <c r="I233" s="75"/>
      <c r="J233" s="75"/>
      <c r="K233" s="75"/>
      <c r="L233" s="75"/>
      <c r="M233" s="75"/>
      <c r="N233" s="75"/>
      <c r="O233" s="76"/>
    </row>
    <row r="234" spans="1:15" ht="30.75" hidden="1" customHeight="1" x14ac:dyDescent="0.25">
      <c r="A234" s="22" t="s">
        <v>261</v>
      </c>
      <c r="B234" s="67" t="s">
        <v>262</v>
      </c>
      <c r="C234" s="67"/>
      <c r="D234" s="67"/>
      <c r="E234" s="67"/>
      <c r="F234" s="67"/>
      <c r="G234" s="67"/>
      <c r="H234" s="67"/>
      <c r="I234" s="67"/>
      <c r="J234" s="67"/>
      <c r="K234" s="67"/>
      <c r="L234" s="25" t="s">
        <v>202</v>
      </c>
      <c r="M234" s="23"/>
      <c r="N234" s="40"/>
      <c r="O234" s="40">
        <f>M234*N234</f>
        <v>0</v>
      </c>
    </row>
    <row r="235" spans="1:15" ht="28.5" hidden="1" customHeight="1" x14ac:dyDescent="0.25">
      <c r="A235" s="22" t="s">
        <v>263</v>
      </c>
      <c r="B235" s="67" t="s">
        <v>264</v>
      </c>
      <c r="C235" s="67"/>
      <c r="D235" s="67"/>
      <c r="E235" s="67"/>
      <c r="F235" s="67"/>
      <c r="G235" s="67"/>
      <c r="H235" s="67"/>
      <c r="I235" s="67"/>
      <c r="J235" s="67"/>
      <c r="K235" s="67"/>
      <c r="L235" s="25" t="s">
        <v>202</v>
      </c>
      <c r="M235" s="23"/>
      <c r="N235" s="40"/>
      <c r="O235" s="40">
        <f t="shared" ref="O235:O239" si="7">M235*N235</f>
        <v>0</v>
      </c>
    </row>
    <row r="236" spans="1:15" ht="42.75" hidden="1" customHeight="1" x14ac:dyDescent="0.25">
      <c r="A236" s="22" t="s">
        <v>265</v>
      </c>
      <c r="B236" s="67" t="s">
        <v>266</v>
      </c>
      <c r="C236" s="67"/>
      <c r="D236" s="67"/>
      <c r="E236" s="67"/>
      <c r="F236" s="67"/>
      <c r="G236" s="67"/>
      <c r="H236" s="67"/>
      <c r="I236" s="67"/>
      <c r="J236" s="67"/>
      <c r="K236" s="67"/>
      <c r="L236" s="25" t="s">
        <v>202</v>
      </c>
      <c r="M236" s="23"/>
      <c r="N236" s="40"/>
      <c r="O236" s="40">
        <f t="shared" si="7"/>
        <v>0</v>
      </c>
    </row>
    <row r="237" spans="1:15" ht="43.5" hidden="1" customHeight="1" x14ac:dyDescent="0.25">
      <c r="A237" s="22" t="s">
        <v>267</v>
      </c>
      <c r="B237" s="67" t="s">
        <v>268</v>
      </c>
      <c r="C237" s="67"/>
      <c r="D237" s="67"/>
      <c r="E237" s="67"/>
      <c r="F237" s="67"/>
      <c r="G237" s="67"/>
      <c r="H237" s="67"/>
      <c r="I237" s="67"/>
      <c r="J237" s="67"/>
      <c r="K237" s="67"/>
      <c r="L237" s="25" t="s">
        <v>202</v>
      </c>
      <c r="M237" s="23"/>
      <c r="N237" s="40"/>
      <c r="O237" s="40">
        <f t="shared" si="7"/>
        <v>0</v>
      </c>
    </row>
    <row r="238" spans="1:15" ht="27.75" hidden="1" customHeight="1" x14ac:dyDescent="0.25">
      <c r="A238" s="22" t="s">
        <v>269</v>
      </c>
      <c r="B238" s="67" t="s">
        <v>270</v>
      </c>
      <c r="C238" s="67"/>
      <c r="D238" s="67"/>
      <c r="E238" s="67"/>
      <c r="F238" s="67"/>
      <c r="G238" s="67"/>
      <c r="H238" s="67"/>
      <c r="I238" s="67"/>
      <c r="J238" s="67"/>
      <c r="K238" s="67"/>
      <c r="L238" s="25" t="s">
        <v>202</v>
      </c>
      <c r="M238" s="23"/>
      <c r="N238" s="40"/>
      <c r="O238" s="40">
        <f t="shared" si="7"/>
        <v>0</v>
      </c>
    </row>
    <row r="239" spans="1:15" ht="26.25" hidden="1" customHeight="1" x14ac:dyDescent="0.25">
      <c r="A239" s="22" t="s">
        <v>271</v>
      </c>
      <c r="B239" s="67" t="s">
        <v>272</v>
      </c>
      <c r="C239" s="67"/>
      <c r="D239" s="67"/>
      <c r="E239" s="67"/>
      <c r="F239" s="67"/>
      <c r="G239" s="67"/>
      <c r="H239" s="67"/>
      <c r="I239" s="67"/>
      <c r="J239" s="67"/>
      <c r="K239" s="67"/>
      <c r="L239" s="25" t="s">
        <v>202</v>
      </c>
      <c r="M239" s="23"/>
      <c r="N239" s="40"/>
      <c r="O239" s="40">
        <f t="shared" si="7"/>
        <v>0</v>
      </c>
    </row>
    <row r="240" spans="1:15" hidden="1" x14ac:dyDescent="0.25">
      <c r="A240" s="20" t="s">
        <v>273</v>
      </c>
      <c r="B240" s="74" t="s">
        <v>274</v>
      </c>
      <c r="C240" s="75"/>
      <c r="D240" s="75"/>
      <c r="E240" s="75"/>
      <c r="F240" s="75"/>
      <c r="G240" s="75"/>
      <c r="H240" s="75"/>
      <c r="I240" s="75"/>
      <c r="J240" s="75"/>
      <c r="K240" s="75"/>
      <c r="L240" s="75"/>
      <c r="M240" s="75"/>
      <c r="N240" s="75"/>
      <c r="O240" s="76"/>
    </row>
    <row r="241" spans="1:15" ht="66.75" hidden="1" customHeight="1" x14ac:dyDescent="0.25">
      <c r="A241" s="22" t="s">
        <v>275</v>
      </c>
      <c r="B241" s="70" t="s">
        <v>276</v>
      </c>
      <c r="C241" s="70"/>
      <c r="D241" s="70"/>
      <c r="E241" s="70"/>
      <c r="F241" s="70"/>
      <c r="G241" s="70"/>
      <c r="H241" s="70"/>
      <c r="I241" s="70"/>
      <c r="J241" s="70"/>
      <c r="K241" s="70"/>
      <c r="L241" s="25" t="s">
        <v>200</v>
      </c>
      <c r="M241" s="23"/>
      <c r="N241" s="40"/>
      <c r="O241" s="40">
        <f>M241*N241</f>
        <v>0</v>
      </c>
    </row>
    <row r="242" spans="1:15" ht="64.5" hidden="1" customHeight="1" x14ac:dyDescent="0.25">
      <c r="A242" s="22" t="s">
        <v>277</v>
      </c>
      <c r="B242" s="70" t="s">
        <v>278</v>
      </c>
      <c r="C242" s="70"/>
      <c r="D242" s="70"/>
      <c r="E242" s="70"/>
      <c r="F242" s="70"/>
      <c r="G242" s="70"/>
      <c r="H242" s="70"/>
      <c r="I242" s="70"/>
      <c r="J242" s="70"/>
      <c r="K242" s="70"/>
      <c r="L242" s="25" t="s">
        <v>200</v>
      </c>
      <c r="M242" s="23"/>
      <c r="N242" s="40"/>
      <c r="O242" s="40">
        <f t="shared" ref="O242:O248" si="8">M242*N242</f>
        <v>0</v>
      </c>
    </row>
    <row r="243" spans="1:15" hidden="1" x14ac:dyDescent="0.25">
      <c r="A243" s="22" t="s">
        <v>279</v>
      </c>
      <c r="B243" s="67" t="s">
        <v>280</v>
      </c>
      <c r="C243" s="67"/>
      <c r="D243" s="67"/>
      <c r="E243" s="67"/>
      <c r="F243" s="67"/>
      <c r="G243" s="67"/>
      <c r="H243" s="67"/>
      <c r="I243" s="67"/>
      <c r="J243" s="67"/>
      <c r="K243" s="67"/>
      <c r="L243" s="25" t="s">
        <v>200</v>
      </c>
      <c r="M243" s="23"/>
      <c r="N243" s="40"/>
      <c r="O243" s="40">
        <f t="shared" si="8"/>
        <v>0</v>
      </c>
    </row>
    <row r="244" spans="1:15" ht="15" hidden="1" customHeight="1" x14ac:dyDescent="0.25">
      <c r="A244" s="22" t="s">
        <v>281</v>
      </c>
      <c r="B244" s="67" t="s">
        <v>282</v>
      </c>
      <c r="C244" s="67"/>
      <c r="D244" s="67"/>
      <c r="E244" s="67"/>
      <c r="F244" s="67"/>
      <c r="G244" s="67"/>
      <c r="H244" s="67"/>
      <c r="I244" s="67"/>
      <c r="J244" s="67"/>
      <c r="K244" s="67"/>
      <c r="L244" s="25" t="s">
        <v>200</v>
      </c>
      <c r="M244" s="23"/>
      <c r="N244" s="40"/>
      <c r="O244" s="40">
        <f t="shared" si="8"/>
        <v>0</v>
      </c>
    </row>
    <row r="245" spans="1:15" hidden="1" x14ac:dyDescent="0.25">
      <c r="A245" s="22" t="s">
        <v>283</v>
      </c>
      <c r="B245" s="69" t="s">
        <v>284</v>
      </c>
      <c r="C245" s="69"/>
      <c r="D245" s="69"/>
      <c r="E245" s="69"/>
      <c r="F245" s="69"/>
      <c r="G245" s="69"/>
      <c r="H245" s="69"/>
      <c r="I245" s="69"/>
      <c r="J245" s="69"/>
      <c r="K245" s="69"/>
      <c r="L245" s="25" t="s">
        <v>200</v>
      </c>
      <c r="M245" s="23"/>
      <c r="N245" s="40"/>
      <c r="O245" s="40">
        <f t="shared" si="8"/>
        <v>0</v>
      </c>
    </row>
    <row r="246" spans="1:15" hidden="1" x14ac:dyDescent="0.25">
      <c r="A246" s="22" t="s">
        <v>285</v>
      </c>
      <c r="B246" s="69" t="s">
        <v>286</v>
      </c>
      <c r="C246" s="69"/>
      <c r="D246" s="69"/>
      <c r="E246" s="69"/>
      <c r="F246" s="69"/>
      <c r="G246" s="69"/>
      <c r="H246" s="69"/>
      <c r="I246" s="69"/>
      <c r="J246" s="69"/>
      <c r="K246" s="69"/>
      <c r="L246" s="25" t="s">
        <v>200</v>
      </c>
      <c r="M246" s="23"/>
      <c r="N246" s="40"/>
      <c r="O246" s="40">
        <f t="shared" si="8"/>
        <v>0</v>
      </c>
    </row>
    <row r="247" spans="1:15" hidden="1" x14ac:dyDescent="0.25">
      <c r="A247" s="22" t="s">
        <v>287</v>
      </c>
      <c r="B247" s="69" t="s">
        <v>288</v>
      </c>
      <c r="C247" s="69"/>
      <c r="D247" s="69"/>
      <c r="E247" s="69"/>
      <c r="F247" s="69"/>
      <c r="G247" s="69"/>
      <c r="H247" s="69"/>
      <c r="I247" s="69"/>
      <c r="J247" s="69"/>
      <c r="K247" s="69"/>
      <c r="L247" s="25" t="s">
        <v>200</v>
      </c>
      <c r="M247" s="23"/>
      <c r="N247" s="40"/>
      <c r="O247" s="40">
        <f t="shared" si="8"/>
        <v>0</v>
      </c>
    </row>
    <row r="248" spans="1:15" hidden="1" x14ac:dyDescent="0.25">
      <c r="A248" s="22" t="s">
        <v>289</v>
      </c>
      <c r="B248" s="69" t="s">
        <v>290</v>
      </c>
      <c r="C248" s="69"/>
      <c r="D248" s="69"/>
      <c r="E248" s="69"/>
      <c r="F248" s="69"/>
      <c r="G248" s="69"/>
      <c r="H248" s="69"/>
      <c r="I248" s="69"/>
      <c r="J248" s="69"/>
      <c r="K248" s="69"/>
      <c r="L248" s="25" t="s">
        <v>200</v>
      </c>
      <c r="M248" s="23"/>
      <c r="N248" s="40"/>
      <c r="O248" s="40">
        <f t="shared" si="8"/>
        <v>0</v>
      </c>
    </row>
    <row r="249" spans="1:15" hidden="1" x14ac:dyDescent="0.25">
      <c r="A249" s="20" t="s">
        <v>291</v>
      </c>
      <c r="B249" s="74" t="s">
        <v>292</v>
      </c>
      <c r="C249" s="75"/>
      <c r="D249" s="75"/>
      <c r="E249" s="75"/>
      <c r="F249" s="75"/>
      <c r="G249" s="75"/>
      <c r="H249" s="75"/>
      <c r="I249" s="75"/>
      <c r="J249" s="75"/>
      <c r="K249" s="75"/>
      <c r="L249" s="75"/>
      <c r="M249" s="75"/>
      <c r="N249" s="75"/>
      <c r="O249" s="76"/>
    </row>
    <row r="250" spans="1:15" ht="26.25" hidden="1" customHeight="1" x14ac:dyDescent="0.25">
      <c r="A250" s="22" t="s">
        <v>293</v>
      </c>
      <c r="B250" s="70" t="s">
        <v>294</v>
      </c>
      <c r="C250" s="70"/>
      <c r="D250" s="70"/>
      <c r="E250" s="70"/>
      <c r="F250" s="70"/>
      <c r="G250" s="70"/>
      <c r="H250" s="70"/>
      <c r="I250" s="70"/>
      <c r="J250" s="70"/>
      <c r="K250" s="70"/>
      <c r="L250" s="25" t="s">
        <v>200</v>
      </c>
      <c r="M250" s="23">
        <v>1</v>
      </c>
      <c r="N250" s="40"/>
      <c r="O250" s="40">
        <f>M250*N250</f>
        <v>0</v>
      </c>
    </row>
    <row r="251" spans="1:15" hidden="1" x14ac:dyDescent="0.25">
      <c r="A251" s="22" t="s">
        <v>295</v>
      </c>
      <c r="B251" s="67" t="s">
        <v>296</v>
      </c>
      <c r="C251" s="67"/>
      <c r="D251" s="67"/>
      <c r="E251" s="67"/>
      <c r="F251" s="67"/>
      <c r="G251" s="67"/>
      <c r="H251" s="67"/>
      <c r="I251" s="67"/>
      <c r="J251" s="67"/>
      <c r="K251" s="67"/>
      <c r="L251" s="25" t="s">
        <v>200</v>
      </c>
      <c r="M251" s="23"/>
      <c r="N251" s="40"/>
      <c r="O251" s="40">
        <f>M251*N251</f>
        <v>0</v>
      </c>
    </row>
    <row r="252" spans="1:15" hidden="1" x14ac:dyDescent="0.25">
      <c r="A252" s="20" t="s">
        <v>291</v>
      </c>
      <c r="B252" s="74" t="s">
        <v>297</v>
      </c>
      <c r="C252" s="75"/>
      <c r="D252" s="75"/>
      <c r="E252" s="75"/>
      <c r="F252" s="75"/>
      <c r="G252" s="75"/>
      <c r="H252" s="75"/>
      <c r="I252" s="75"/>
      <c r="J252" s="75"/>
      <c r="K252" s="75"/>
      <c r="L252" s="75"/>
      <c r="M252" s="75"/>
      <c r="N252" s="75"/>
      <c r="O252" s="76"/>
    </row>
    <row r="253" spans="1:15" ht="38.25" hidden="1" x14ac:dyDescent="0.25">
      <c r="A253" s="22"/>
      <c r="B253" s="68" t="s">
        <v>298</v>
      </c>
      <c r="C253" s="68"/>
      <c r="D253" s="20" t="s">
        <v>299</v>
      </c>
      <c r="E253" s="68" t="s">
        <v>300</v>
      </c>
      <c r="F253" s="68"/>
      <c r="G253" s="68" t="s">
        <v>301</v>
      </c>
      <c r="H253" s="68"/>
      <c r="I253" s="68" t="s">
        <v>302</v>
      </c>
      <c r="J253" s="68"/>
      <c r="K253" s="68" t="s">
        <v>303</v>
      </c>
      <c r="L253" s="68"/>
      <c r="M253" s="21" t="s">
        <v>209</v>
      </c>
      <c r="N253" s="39"/>
      <c r="O253" s="39"/>
    </row>
    <row r="254" spans="1:15" hidden="1" x14ac:dyDescent="0.25">
      <c r="A254" s="22" t="s">
        <v>293</v>
      </c>
      <c r="B254" s="66">
        <v>25</v>
      </c>
      <c r="C254" s="66"/>
      <c r="D254" s="22" t="s">
        <v>304</v>
      </c>
      <c r="E254" s="22">
        <v>4</v>
      </c>
      <c r="F254" s="26">
        <f>E254</f>
        <v>4</v>
      </c>
      <c r="G254" s="22">
        <v>70</v>
      </c>
      <c r="H254" s="22">
        <f>G254</f>
        <v>70</v>
      </c>
      <c r="I254" s="22">
        <v>900</v>
      </c>
      <c r="J254" s="22">
        <f>I254</f>
        <v>900</v>
      </c>
      <c r="K254" s="22">
        <v>37</v>
      </c>
      <c r="L254" s="22">
        <f>K254</f>
        <v>37</v>
      </c>
      <c r="M254" s="23"/>
      <c r="N254" s="40"/>
      <c r="O254" s="40">
        <f>N254*M254</f>
        <v>0</v>
      </c>
    </row>
    <row r="255" spans="1:15" hidden="1" x14ac:dyDescent="0.25">
      <c r="A255" s="22" t="s">
        <v>295</v>
      </c>
      <c r="B255" s="66">
        <v>40</v>
      </c>
      <c r="C255" s="66"/>
      <c r="D255" s="22" t="s">
        <v>304</v>
      </c>
      <c r="E255" s="22">
        <v>4</v>
      </c>
      <c r="F255" s="26">
        <f t="shared" ref="F255:F265" si="9">E255</f>
        <v>4</v>
      </c>
      <c r="G255" s="22">
        <v>82</v>
      </c>
      <c r="H255" s="22">
        <f t="shared" ref="H255:H265" si="10">G255</f>
        <v>82</v>
      </c>
      <c r="I255" s="22">
        <v>1020</v>
      </c>
      <c r="J255" s="22">
        <f t="shared" ref="J255:J264" si="11">I255</f>
        <v>1020</v>
      </c>
      <c r="K255" s="22">
        <v>39</v>
      </c>
      <c r="L255" s="22">
        <f t="shared" ref="L255:L265" si="12">K255</f>
        <v>39</v>
      </c>
      <c r="M255" s="23"/>
      <c r="N255" s="40"/>
      <c r="O255" s="40">
        <f t="shared" ref="O255:O265" si="13">N255*M255</f>
        <v>0</v>
      </c>
    </row>
    <row r="256" spans="1:15" hidden="1" x14ac:dyDescent="0.25">
      <c r="A256" s="22" t="s">
        <v>305</v>
      </c>
      <c r="B256" s="66">
        <v>63</v>
      </c>
      <c r="C256" s="66"/>
      <c r="D256" s="22" t="s">
        <v>304</v>
      </c>
      <c r="E256" s="22">
        <v>4</v>
      </c>
      <c r="F256" s="26">
        <f t="shared" si="9"/>
        <v>4</v>
      </c>
      <c r="G256" s="22">
        <v>104</v>
      </c>
      <c r="H256" s="22">
        <f t="shared" si="10"/>
        <v>104</v>
      </c>
      <c r="I256" s="22">
        <v>1270</v>
      </c>
      <c r="J256" s="22">
        <f t="shared" si="11"/>
        <v>1270</v>
      </c>
      <c r="K256" s="22">
        <v>41</v>
      </c>
      <c r="L256" s="22">
        <f t="shared" si="12"/>
        <v>41</v>
      </c>
      <c r="M256" s="23"/>
      <c r="N256" s="40"/>
      <c r="O256" s="40">
        <f t="shared" si="13"/>
        <v>0</v>
      </c>
    </row>
    <row r="257" spans="1:15" hidden="1" x14ac:dyDescent="0.25">
      <c r="A257" s="22" t="s">
        <v>306</v>
      </c>
      <c r="B257" s="66">
        <v>100</v>
      </c>
      <c r="C257" s="66"/>
      <c r="D257" s="27" t="s">
        <v>304</v>
      </c>
      <c r="E257" s="22">
        <v>4</v>
      </c>
      <c r="F257" s="26">
        <f t="shared" si="9"/>
        <v>4</v>
      </c>
      <c r="G257" s="22">
        <v>145</v>
      </c>
      <c r="H257" s="22">
        <f t="shared" si="10"/>
        <v>145</v>
      </c>
      <c r="I257" s="22">
        <v>1750</v>
      </c>
      <c r="J257" s="22">
        <f t="shared" si="11"/>
        <v>1750</v>
      </c>
      <c r="K257" s="22">
        <v>41</v>
      </c>
      <c r="L257" s="22">
        <f t="shared" si="12"/>
        <v>41</v>
      </c>
      <c r="M257" s="23"/>
      <c r="N257" s="40"/>
      <c r="O257" s="40">
        <f t="shared" si="13"/>
        <v>0</v>
      </c>
    </row>
    <row r="258" spans="1:15" hidden="1" x14ac:dyDescent="0.25">
      <c r="A258" s="22" t="s">
        <v>307</v>
      </c>
      <c r="B258" s="66">
        <v>160</v>
      </c>
      <c r="C258" s="66"/>
      <c r="D258" s="28" t="s">
        <v>308</v>
      </c>
      <c r="E258" s="22">
        <v>4</v>
      </c>
      <c r="F258" s="26">
        <f t="shared" si="9"/>
        <v>4</v>
      </c>
      <c r="G258" s="22">
        <v>210</v>
      </c>
      <c r="H258" s="22">
        <f t="shared" si="10"/>
        <v>210</v>
      </c>
      <c r="I258" s="22">
        <v>2350</v>
      </c>
      <c r="J258" s="22">
        <f t="shared" si="11"/>
        <v>2350</v>
      </c>
      <c r="K258" s="22">
        <v>44</v>
      </c>
      <c r="L258" s="22">
        <f t="shared" si="12"/>
        <v>44</v>
      </c>
      <c r="M258" s="23"/>
      <c r="N258" s="40"/>
      <c r="O258" s="40">
        <f t="shared" si="13"/>
        <v>0</v>
      </c>
    </row>
    <row r="259" spans="1:15" hidden="1" x14ac:dyDescent="0.25">
      <c r="A259" s="22" t="s">
        <v>309</v>
      </c>
      <c r="B259" s="66">
        <v>250</v>
      </c>
      <c r="C259" s="66"/>
      <c r="D259" s="28" t="s">
        <v>308</v>
      </c>
      <c r="E259" s="22">
        <v>4</v>
      </c>
      <c r="F259" s="26">
        <f t="shared" si="9"/>
        <v>4</v>
      </c>
      <c r="G259" s="22">
        <v>300</v>
      </c>
      <c r="H259" s="22">
        <f t="shared" si="10"/>
        <v>300</v>
      </c>
      <c r="I259" s="22">
        <v>3250</v>
      </c>
      <c r="J259" s="22">
        <f t="shared" si="11"/>
        <v>3250</v>
      </c>
      <c r="K259" s="22">
        <v>47</v>
      </c>
      <c r="L259" s="22">
        <f t="shared" si="12"/>
        <v>47</v>
      </c>
      <c r="M259" s="23"/>
      <c r="N259" s="40"/>
      <c r="O259" s="40">
        <f t="shared" si="13"/>
        <v>0</v>
      </c>
    </row>
    <row r="260" spans="1:15" hidden="1" x14ac:dyDescent="0.25">
      <c r="A260" s="22" t="s">
        <v>310</v>
      </c>
      <c r="B260" s="66">
        <v>400</v>
      </c>
      <c r="C260" s="66"/>
      <c r="D260" s="28" t="s">
        <v>308</v>
      </c>
      <c r="E260" s="22">
        <v>4</v>
      </c>
      <c r="F260" s="26">
        <f t="shared" si="9"/>
        <v>4</v>
      </c>
      <c r="G260" s="22">
        <v>430</v>
      </c>
      <c r="H260" s="22">
        <f t="shared" si="10"/>
        <v>430</v>
      </c>
      <c r="I260" s="22">
        <v>4600</v>
      </c>
      <c r="J260" s="22">
        <f t="shared" si="11"/>
        <v>4600</v>
      </c>
      <c r="K260" s="22">
        <v>50</v>
      </c>
      <c r="L260" s="22">
        <f t="shared" si="12"/>
        <v>50</v>
      </c>
      <c r="M260" s="23"/>
      <c r="N260" s="40"/>
      <c r="O260" s="40">
        <f t="shared" si="13"/>
        <v>0</v>
      </c>
    </row>
    <row r="261" spans="1:15" hidden="1" x14ac:dyDescent="0.25">
      <c r="A261" s="22" t="s">
        <v>311</v>
      </c>
      <c r="B261" s="66">
        <v>630</v>
      </c>
      <c r="C261" s="66"/>
      <c r="D261" s="28" t="s">
        <v>308</v>
      </c>
      <c r="E261" s="22">
        <v>4</v>
      </c>
      <c r="F261" s="26">
        <f t="shared" si="9"/>
        <v>4</v>
      </c>
      <c r="G261" s="22">
        <v>600</v>
      </c>
      <c r="H261" s="22">
        <f t="shared" si="10"/>
        <v>600</v>
      </c>
      <c r="I261" s="22">
        <v>6500</v>
      </c>
      <c r="J261" s="22">
        <f t="shared" si="11"/>
        <v>6500</v>
      </c>
      <c r="K261" s="22">
        <v>52</v>
      </c>
      <c r="L261" s="22">
        <f t="shared" si="12"/>
        <v>52</v>
      </c>
      <c r="M261" s="23"/>
      <c r="N261" s="40"/>
      <c r="O261" s="40">
        <f t="shared" si="13"/>
        <v>0</v>
      </c>
    </row>
    <row r="262" spans="1:15" hidden="1" x14ac:dyDescent="0.25">
      <c r="A262" s="22" t="s">
        <v>312</v>
      </c>
      <c r="B262" s="65">
        <v>800</v>
      </c>
      <c r="C262" s="65"/>
      <c r="D262" s="28" t="s">
        <v>308</v>
      </c>
      <c r="E262" s="28">
        <v>6</v>
      </c>
      <c r="F262" s="26">
        <f t="shared" si="9"/>
        <v>6</v>
      </c>
      <c r="G262" s="22">
        <v>650</v>
      </c>
      <c r="H262" s="22">
        <f t="shared" si="10"/>
        <v>650</v>
      </c>
      <c r="I262" s="28">
        <v>8400</v>
      </c>
      <c r="J262" s="22">
        <f t="shared" si="11"/>
        <v>8400</v>
      </c>
      <c r="K262" s="28">
        <v>53</v>
      </c>
      <c r="L262" s="22">
        <f t="shared" si="12"/>
        <v>53</v>
      </c>
      <c r="M262" s="23"/>
      <c r="N262" s="40"/>
      <c r="O262" s="40">
        <f t="shared" si="13"/>
        <v>0</v>
      </c>
    </row>
    <row r="263" spans="1:15" hidden="1" x14ac:dyDescent="0.25">
      <c r="A263" s="22" t="s">
        <v>313</v>
      </c>
      <c r="B263" s="65">
        <v>1000</v>
      </c>
      <c r="C263" s="65"/>
      <c r="D263" s="28" t="s">
        <v>308</v>
      </c>
      <c r="E263" s="28">
        <v>6</v>
      </c>
      <c r="F263" s="26">
        <f t="shared" si="9"/>
        <v>6</v>
      </c>
      <c r="G263" s="22">
        <v>770</v>
      </c>
      <c r="H263" s="22">
        <f t="shared" si="10"/>
        <v>770</v>
      </c>
      <c r="I263" s="28">
        <v>10500</v>
      </c>
      <c r="J263" s="22">
        <f t="shared" si="11"/>
        <v>10500</v>
      </c>
      <c r="K263" s="28">
        <v>55</v>
      </c>
      <c r="L263" s="22">
        <f t="shared" si="12"/>
        <v>55</v>
      </c>
      <c r="M263" s="23"/>
      <c r="N263" s="40"/>
      <c r="O263" s="40">
        <f t="shared" si="13"/>
        <v>0</v>
      </c>
    </row>
    <row r="264" spans="1:15" hidden="1" x14ac:dyDescent="0.25">
      <c r="A264" s="22" t="s">
        <v>314</v>
      </c>
      <c r="B264" s="65">
        <v>1250</v>
      </c>
      <c r="C264" s="65"/>
      <c r="D264" s="28" t="s">
        <v>308</v>
      </c>
      <c r="E264" s="28">
        <v>6</v>
      </c>
      <c r="F264" s="26">
        <f t="shared" si="9"/>
        <v>6</v>
      </c>
      <c r="G264" s="29">
        <v>950</v>
      </c>
      <c r="H264" s="22">
        <f t="shared" si="10"/>
        <v>950</v>
      </c>
      <c r="I264" s="30">
        <v>11000</v>
      </c>
      <c r="J264" s="22">
        <f t="shared" si="11"/>
        <v>11000</v>
      </c>
      <c r="K264" s="28">
        <v>56</v>
      </c>
      <c r="L264" s="22">
        <f t="shared" si="12"/>
        <v>56</v>
      </c>
      <c r="M264" s="23"/>
      <c r="N264" s="40"/>
      <c r="O264" s="40">
        <f t="shared" si="13"/>
        <v>0</v>
      </c>
    </row>
    <row r="265" spans="1:15" hidden="1" x14ac:dyDescent="0.25">
      <c r="A265" s="22" t="s">
        <v>315</v>
      </c>
      <c r="B265" s="65">
        <v>1600</v>
      </c>
      <c r="C265" s="65"/>
      <c r="D265" s="28" t="s">
        <v>308</v>
      </c>
      <c r="E265" s="28">
        <v>6</v>
      </c>
      <c r="F265" s="26">
        <f t="shared" si="9"/>
        <v>6</v>
      </c>
      <c r="G265" s="29">
        <v>1200</v>
      </c>
      <c r="H265" s="22">
        <f t="shared" si="10"/>
        <v>1200</v>
      </c>
      <c r="I265" s="30">
        <v>14000</v>
      </c>
      <c r="J265" s="22">
        <f>I265</f>
        <v>14000</v>
      </c>
      <c r="K265" s="28">
        <v>58</v>
      </c>
      <c r="L265" s="22">
        <f t="shared" si="12"/>
        <v>58</v>
      </c>
      <c r="M265" s="23"/>
      <c r="N265" s="40"/>
      <c r="O265" s="40">
        <f t="shared" si="13"/>
        <v>0</v>
      </c>
    </row>
    <row r="266" spans="1:15" ht="15" hidden="1" customHeight="1" x14ac:dyDescent="0.25">
      <c r="A266" s="20" t="s">
        <v>316</v>
      </c>
      <c r="B266" s="74" t="s">
        <v>317</v>
      </c>
      <c r="C266" s="75"/>
      <c r="D266" s="75"/>
      <c r="E266" s="75"/>
      <c r="F266" s="75"/>
      <c r="G266" s="75"/>
      <c r="H266" s="75"/>
      <c r="I266" s="75"/>
      <c r="J266" s="75"/>
      <c r="K266" s="75"/>
      <c r="L266" s="75"/>
      <c r="M266" s="75"/>
      <c r="N266" s="75"/>
      <c r="O266" s="76"/>
    </row>
    <row r="267" spans="1:15" hidden="1" x14ac:dyDescent="0.25">
      <c r="A267" s="31" t="s">
        <v>318</v>
      </c>
      <c r="B267" s="60" t="s">
        <v>319</v>
      </c>
      <c r="C267" s="60"/>
      <c r="D267" s="60"/>
      <c r="E267" s="60"/>
      <c r="F267" s="60"/>
      <c r="G267" s="60"/>
      <c r="H267" s="60"/>
      <c r="I267" s="60"/>
      <c r="J267" s="60"/>
      <c r="K267" s="60"/>
      <c r="L267" s="25" t="s">
        <v>200</v>
      </c>
      <c r="M267" s="23"/>
      <c r="N267" s="40"/>
      <c r="O267" s="40">
        <f>M267*N267</f>
        <v>0</v>
      </c>
    </row>
    <row r="268" spans="1:15" hidden="1" x14ac:dyDescent="0.25">
      <c r="A268" s="31" t="s">
        <v>320</v>
      </c>
      <c r="B268" s="60" t="s">
        <v>321</v>
      </c>
      <c r="C268" s="60"/>
      <c r="D268" s="60"/>
      <c r="E268" s="60"/>
      <c r="F268" s="60"/>
      <c r="G268" s="60"/>
      <c r="H268" s="60"/>
      <c r="I268" s="60"/>
      <c r="J268" s="60"/>
      <c r="K268" s="60"/>
      <c r="L268" s="25" t="s">
        <v>200</v>
      </c>
      <c r="M268" s="23"/>
      <c r="N268" s="40"/>
      <c r="O268" s="40">
        <f t="shared" ref="O268:O274" si="14">M268*N268</f>
        <v>0</v>
      </c>
    </row>
    <row r="269" spans="1:15" hidden="1" x14ac:dyDescent="0.25">
      <c r="A269" s="32" t="s">
        <v>322</v>
      </c>
      <c r="B269" s="60" t="s">
        <v>323</v>
      </c>
      <c r="C269" s="60"/>
      <c r="D269" s="60"/>
      <c r="E269" s="60"/>
      <c r="F269" s="60"/>
      <c r="G269" s="60"/>
      <c r="H269" s="60"/>
      <c r="I269" s="60"/>
      <c r="J269" s="60"/>
      <c r="K269" s="60"/>
      <c r="L269" s="25" t="s">
        <v>200</v>
      </c>
      <c r="M269" s="23"/>
      <c r="N269" s="40"/>
      <c r="O269" s="40">
        <f t="shared" si="14"/>
        <v>0</v>
      </c>
    </row>
    <row r="270" spans="1:15" hidden="1" x14ac:dyDescent="0.25">
      <c r="A270" s="31" t="s">
        <v>324</v>
      </c>
      <c r="B270" s="60" t="s">
        <v>325</v>
      </c>
      <c r="C270" s="60"/>
      <c r="D270" s="60"/>
      <c r="E270" s="60"/>
      <c r="F270" s="60"/>
      <c r="G270" s="60"/>
      <c r="H270" s="60"/>
      <c r="I270" s="60"/>
      <c r="J270" s="60"/>
      <c r="K270" s="60"/>
      <c r="L270" s="25" t="s">
        <v>200</v>
      </c>
      <c r="M270" s="23"/>
      <c r="N270" s="40"/>
      <c r="O270" s="40">
        <f t="shared" si="14"/>
        <v>0</v>
      </c>
    </row>
    <row r="271" spans="1:15" hidden="1" x14ac:dyDescent="0.25">
      <c r="A271" s="31" t="s">
        <v>326</v>
      </c>
      <c r="B271" s="60" t="s">
        <v>327</v>
      </c>
      <c r="C271" s="60"/>
      <c r="D271" s="60"/>
      <c r="E271" s="60"/>
      <c r="F271" s="60"/>
      <c r="G271" s="60"/>
      <c r="H271" s="60"/>
      <c r="I271" s="60"/>
      <c r="J271" s="60"/>
      <c r="K271" s="60"/>
      <c r="L271" s="25" t="s">
        <v>200</v>
      </c>
      <c r="M271" s="23"/>
      <c r="N271" s="40"/>
      <c r="O271" s="40">
        <f t="shared" si="14"/>
        <v>0</v>
      </c>
    </row>
    <row r="272" spans="1:15" hidden="1" x14ac:dyDescent="0.25">
      <c r="A272" s="31" t="s">
        <v>328</v>
      </c>
      <c r="B272" s="60" t="s">
        <v>329</v>
      </c>
      <c r="C272" s="60"/>
      <c r="D272" s="60"/>
      <c r="E272" s="60"/>
      <c r="F272" s="60"/>
      <c r="G272" s="60"/>
      <c r="H272" s="60"/>
      <c r="I272" s="60"/>
      <c r="J272" s="60"/>
      <c r="K272" s="60"/>
      <c r="L272" s="25" t="s">
        <v>200</v>
      </c>
      <c r="M272" s="23"/>
      <c r="N272" s="40"/>
      <c r="O272" s="40">
        <f t="shared" si="14"/>
        <v>0</v>
      </c>
    </row>
    <row r="273" spans="1:15" hidden="1" x14ac:dyDescent="0.25">
      <c r="A273" s="31" t="s">
        <v>330</v>
      </c>
      <c r="B273" s="60" t="s">
        <v>331</v>
      </c>
      <c r="C273" s="60"/>
      <c r="D273" s="60"/>
      <c r="E273" s="60"/>
      <c r="F273" s="60"/>
      <c r="G273" s="60"/>
      <c r="H273" s="60"/>
      <c r="I273" s="60"/>
      <c r="J273" s="60"/>
      <c r="K273" s="60"/>
      <c r="L273" s="25" t="s">
        <v>200</v>
      </c>
      <c r="M273" s="23"/>
      <c r="N273" s="40"/>
      <c r="O273" s="40">
        <f t="shared" si="14"/>
        <v>0</v>
      </c>
    </row>
    <row r="274" spans="1:15" hidden="1" x14ac:dyDescent="0.25">
      <c r="A274" s="31" t="s">
        <v>332</v>
      </c>
      <c r="B274" s="60" t="s">
        <v>333</v>
      </c>
      <c r="C274" s="60"/>
      <c r="D274" s="60"/>
      <c r="E274" s="60"/>
      <c r="F274" s="60"/>
      <c r="G274" s="60"/>
      <c r="H274" s="60"/>
      <c r="I274" s="60"/>
      <c r="J274" s="60"/>
      <c r="K274" s="60"/>
      <c r="L274" s="25" t="s">
        <v>200</v>
      </c>
      <c r="M274" s="23"/>
      <c r="N274" s="40"/>
      <c r="O274" s="40">
        <f t="shared" si="14"/>
        <v>0</v>
      </c>
    </row>
    <row r="275" spans="1:15" hidden="1" x14ac:dyDescent="0.25">
      <c r="A275" s="20" t="s">
        <v>334</v>
      </c>
      <c r="B275" s="74" t="s">
        <v>335</v>
      </c>
      <c r="C275" s="75"/>
      <c r="D275" s="75"/>
      <c r="E275" s="75"/>
      <c r="F275" s="75"/>
      <c r="G275" s="75"/>
      <c r="H275" s="75"/>
      <c r="I275" s="75"/>
      <c r="J275" s="75"/>
      <c r="K275" s="75"/>
      <c r="L275" s="75"/>
      <c r="M275" s="75"/>
      <c r="N275" s="75"/>
      <c r="O275" s="76"/>
    </row>
    <row r="276" spans="1:15" hidden="1" x14ac:dyDescent="0.25">
      <c r="A276" s="31" t="s">
        <v>336</v>
      </c>
      <c r="B276" s="60" t="s">
        <v>337</v>
      </c>
      <c r="C276" s="60"/>
      <c r="D276" s="60"/>
      <c r="E276" s="60"/>
      <c r="F276" s="60"/>
      <c r="G276" s="60"/>
      <c r="H276" s="60"/>
      <c r="I276" s="60"/>
      <c r="J276" s="60"/>
      <c r="K276" s="60"/>
      <c r="L276" s="25" t="s">
        <v>200</v>
      </c>
      <c r="M276" s="23"/>
      <c r="N276" s="40"/>
      <c r="O276" s="40">
        <f>M276*N276</f>
        <v>0</v>
      </c>
    </row>
    <row r="277" spans="1:15" hidden="1" x14ac:dyDescent="0.25">
      <c r="A277" s="31" t="s">
        <v>338</v>
      </c>
      <c r="B277" s="60" t="s">
        <v>339</v>
      </c>
      <c r="C277" s="60"/>
      <c r="D277" s="60"/>
      <c r="E277" s="60"/>
      <c r="F277" s="60"/>
      <c r="G277" s="60"/>
      <c r="H277" s="60"/>
      <c r="I277" s="60"/>
      <c r="J277" s="60"/>
      <c r="K277" s="60"/>
      <c r="L277" s="25" t="s">
        <v>200</v>
      </c>
      <c r="M277" s="23"/>
      <c r="N277" s="40"/>
      <c r="O277" s="40">
        <f>M277*N277</f>
        <v>0</v>
      </c>
    </row>
    <row r="278" spans="1:15" x14ac:dyDescent="0.25">
      <c r="A278" s="20" t="s">
        <v>340</v>
      </c>
      <c r="B278" s="74" t="s">
        <v>341</v>
      </c>
      <c r="C278" s="75"/>
      <c r="D278" s="75"/>
      <c r="E278" s="75"/>
      <c r="F278" s="75"/>
      <c r="G278" s="75"/>
      <c r="H278" s="75"/>
      <c r="I278" s="75"/>
      <c r="J278" s="75"/>
      <c r="K278" s="75"/>
      <c r="L278" s="75"/>
      <c r="M278" s="75"/>
      <c r="N278" s="75"/>
      <c r="O278" s="76"/>
    </row>
    <row r="279" spans="1:15" x14ac:dyDescent="0.25">
      <c r="A279" s="31" t="s">
        <v>342</v>
      </c>
      <c r="B279" s="60" t="s">
        <v>343</v>
      </c>
      <c r="C279" s="60"/>
      <c r="D279" s="60"/>
      <c r="E279" s="60"/>
      <c r="F279" s="60"/>
      <c r="G279" s="60"/>
      <c r="H279" s="60"/>
      <c r="I279" s="60"/>
      <c r="J279" s="60"/>
      <c r="K279" s="60"/>
      <c r="L279" s="25" t="s">
        <v>200</v>
      </c>
      <c r="M279" s="23">
        <v>1</v>
      </c>
      <c r="N279" s="40">
        <v>455</v>
      </c>
      <c r="O279" s="40">
        <f>M279*N279</f>
        <v>455</v>
      </c>
    </row>
    <row r="280" spans="1:15" hidden="1" x14ac:dyDescent="0.25">
      <c r="A280" s="31" t="s">
        <v>344</v>
      </c>
      <c r="B280" s="60" t="s">
        <v>345</v>
      </c>
      <c r="C280" s="60"/>
      <c r="D280" s="60"/>
      <c r="E280" s="60"/>
      <c r="F280" s="60"/>
      <c r="G280" s="60"/>
      <c r="H280" s="60"/>
      <c r="I280" s="60"/>
      <c r="J280" s="60"/>
      <c r="K280" s="60"/>
      <c r="L280" s="25" t="s">
        <v>200</v>
      </c>
      <c r="M280" s="23"/>
      <c r="N280" s="40"/>
      <c r="O280" s="40">
        <f t="shared" ref="O280:O285" si="15">M280*N280</f>
        <v>0</v>
      </c>
    </row>
    <row r="281" spans="1:15" hidden="1" x14ac:dyDescent="0.25">
      <c r="A281" s="31" t="s">
        <v>346</v>
      </c>
      <c r="B281" s="60" t="s">
        <v>347</v>
      </c>
      <c r="C281" s="60"/>
      <c r="D281" s="60"/>
      <c r="E281" s="60"/>
      <c r="F281" s="60"/>
      <c r="G281" s="60"/>
      <c r="H281" s="60"/>
      <c r="I281" s="60"/>
      <c r="J281" s="60"/>
      <c r="K281" s="60"/>
      <c r="L281" s="25" t="s">
        <v>200</v>
      </c>
      <c r="M281" s="23"/>
      <c r="N281" s="40"/>
      <c r="O281" s="40">
        <f t="shared" si="15"/>
        <v>0</v>
      </c>
    </row>
    <row r="282" spans="1:15" hidden="1" x14ac:dyDescent="0.25">
      <c r="A282" s="31" t="s">
        <v>348</v>
      </c>
      <c r="B282" s="60" t="s">
        <v>349</v>
      </c>
      <c r="C282" s="60"/>
      <c r="D282" s="60"/>
      <c r="E282" s="60"/>
      <c r="F282" s="60"/>
      <c r="G282" s="60"/>
      <c r="H282" s="60"/>
      <c r="I282" s="60"/>
      <c r="J282" s="60"/>
      <c r="K282" s="60"/>
      <c r="L282" s="25" t="s">
        <v>200</v>
      </c>
      <c r="M282" s="23"/>
      <c r="N282" s="40"/>
      <c r="O282" s="40">
        <f t="shared" si="15"/>
        <v>0</v>
      </c>
    </row>
    <row r="283" spans="1:15" hidden="1" x14ac:dyDescent="0.25">
      <c r="A283" s="31" t="s">
        <v>350</v>
      </c>
      <c r="B283" s="60" t="s">
        <v>351</v>
      </c>
      <c r="C283" s="60"/>
      <c r="D283" s="60"/>
      <c r="E283" s="60"/>
      <c r="F283" s="60"/>
      <c r="G283" s="60"/>
      <c r="H283" s="60"/>
      <c r="I283" s="60"/>
      <c r="J283" s="60"/>
      <c r="K283" s="60"/>
      <c r="L283" s="25" t="s">
        <v>200</v>
      </c>
      <c r="M283" s="23"/>
      <c r="N283" s="40"/>
      <c r="O283" s="40">
        <f t="shared" si="15"/>
        <v>0</v>
      </c>
    </row>
    <row r="284" spans="1:15" hidden="1" x14ac:dyDescent="0.25">
      <c r="A284" s="31" t="s">
        <v>352</v>
      </c>
      <c r="B284" s="60" t="s">
        <v>353</v>
      </c>
      <c r="C284" s="60"/>
      <c r="D284" s="60"/>
      <c r="E284" s="60"/>
      <c r="F284" s="60"/>
      <c r="G284" s="60"/>
      <c r="H284" s="60"/>
      <c r="I284" s="60"/>
      <c r="J284" s="60"/>
      <c r="K284" s="60"/>
      <c r="L284" s="25" t="s">
        <v>200</v>
      </c>
      <c r="M284" s="23"/>
      <c r="N284" s="40"/>
      <c r="O284" s="40">
        <f t="shared" si="15"/>
        <v>0</v>
      </c>
    </row>
    <row r="285" spans="1:15" hidden="1" x14ac:dyDescent="0.25">
      <c r="A285" s="31" t="s">
        <v>354</v>
      </c>
      <c r="B285" s="60" t="s">
        <v>355</v>
      </c>
      <c r="C285" s="60"/>
      <c r="D285" s="60"/>
      <c r="E285" s="60"/>
      <c r="F285" s="60"/>
      <c r="G285" s="60"/>
      <c r="H285" s="60"/>
      <c r="I285" s="60"/>
      <c r="J285" s="60"/>
      <c r="K285" s="60"/>
      <c r="L285" s="25" t="s">
        <v>200</v>
      </c>
      <c r="M285" s="23"/>
      <c r="N285" s="40"/>
      <c r="O285" s="40">
        <f t="shared" si="15"/>
        <v>0</v>
      </c>
    </row>
    <row r="286" spans="1:15" ht="15" customHeight="1" x14ac:dyDescent="0.25">
      <c r="A286" s="62" t="s">
        <v>364</v>
      </c>
      <c r="B286" s="63"/>
      <c r="C286" s="63"/>
      <c r="D286" s="63"/>
      <c r="E286" s="63"/>
      <c r="F286" s="63"/>
      <c r="G286" s="63"/>
      <c r="H286" s="63"/>
      <c r="I286" s="63"/>
      <c r="J286" s="63"/>
      <c r="K286" s="63"/>
      <c r="L286" s="63"/>
      <c r="M286" s="63"/>
      <c r="N286" s="64"/>
      <c r="O286" s="54">
        <f>SUM(O279:O285,O276:O277,O267:O274,O254:O265,O250:O251,O241:O248,O234:O239,O227:O232,O215:O225,O210:O213,O208,)</f>
        <v>1155</v>
      </c>
    </row>
    <row r="289" spans="1:11" x14ac:dyDescent="0.25">
      <c r="B289" s="58" t="s">
        <v>365</v>
      </c>
      <c r="C289" s="58"/>
      <c r="D289" s="46"/>
      <c r="E289" s="46"/>
      <c r="F289" s="46"/>
    </row>
    <row r="290" spans="1:11" ht="29.25" customHeight="1" x14ac:dyDescent="0.25">
      <c r="B290" s="42" t="s">
        <v>366</v>
      </c>
      <c r="C290" s="39" t="s">
        <v>363</v>
      </c>
      <c r="D290" s="43"/>
      <c r="E290" s="43"/>
      <c r="F290" s="44"/>
    </row>
    <row r="291" spans="1:11" x14ac:dyDescent="0.25">
      <c r="B291" s="47" t="s">
        <v>373</v>
      </c>
      <c r="C291" s="47">
        <v>3979.98</v>
      </c>
      <c r="D291" s="45"/>
      <c r="E291" s="45"/>
      <c r="F291" s="45"/>
    </row>
    <row r="292" spans="1:11" x14ac:dyDescent="0.25">
      <c r="B292" s="47"/>
      <c r="C292" s="47"/>
      <c r="D292" s="45"/>
      <c r="E292" s="45"/>
      <c r="F292" s="45"/>
    </row>
    <row r="293" spans="1:11" x14ac:dyDescent="0.25">
      <c r="B293" s="47"/>
      <c r="C293" s="47"/>
      <c r="D293" s="45"/>
      <c r="E293" s="45"/>
      <c r="F293" s="45"/>
    </row>
    <row r="294" spans="1:11" x14ac:dyDescent="0.25">
      <c r="B294" s="47"/>
      <c r="C294" s="47"/>
      <c r="D294" s="45"/>
      <c r="E294" s="45"/>
      <c r="F294" s="45"/>
    </row>
    <row r="295" spans="1:11" x14ac:dyDescent="0.25">
      <c r="B295" s="48" t="s">
        <v>364</v>
      </c>
      <c r="C295" s="55">
        <f>SUM(C291:C294)</f>
        <v>3979.98</v>
      </c>
      <c r="D295" s="45"/>
      <c r="E295" s="45"/>
      <c r="F295" s="45"/>
    </row>
    <row r="296" spans="1:11" x14ac:dyDescent="0.25">
      <c r="D296" s="45"/>
      <c r="E296" s="45"/>
      <c r="F296" s="45"/>
    </row>
    <row r="297" spans="1:11" x14ac:dyDescent="0.25">
      <c r="B297" s="59" t="s">
        <v>368</v>
      </c>
      <c r="C297" s="59"/>
      <c r="D297" s="45"/>
      <c r="E297" s="45"/>
      <c r="F297" s="45"/>
    </row>
    <row r="298" spans="1:11" x14ac:dyDescent="0.25">
      <c r="B298" s="49" t="s">
        <v>369</v>
      </c>
      <c r="C298" s="56">
        <f>SUM(F201,O286,C295)</f>
        <v>47777.770000000004</v>
      </c>
    </row>
    <row r="299" spans="1:11" x14ac:dyDescent="0.25">
      <c r="B299" s="49" t="s">
        <v>367</v>
      </c>
      <c r="C299" s="56">
        <f>C298*0.21</f>
        <v>10033.331700000001</v>
      </c>
    </row>
    <row r="300" spans="1:11" x14ac:dyDescent="0.25">
      <c r="B300" s="49" t="s">
        <v>370</v>
      </c>
      <c r="C300" s="56">
        <f>C298*1.21</f>
        <v>57811.101700000007</v>
      </c>
    </row>
    <row r="301" spans="1:11" x14ac:dyDescent="0.25">
      <c r="B301" s="51"/>
      <c r="C301" s="52"/>
    </row>
    <row r="302" spans="1:11" x14ac:dyDescent="0.25">
      <c r="B302" s="51"/>
      <c r="C302" s="52"/>
    </row>
    <row r="304" spans="1:11" x14ac:dyDescent="0.25">
      <c r="A304" s="34" t="s">
        <v>356</v>
      </c>
      <c r="B304" s="35"/>
      <c r="C304" s="35"/>
      <c r="D304" s="35"/>
      <c r="E304" s="35"/>
      <c r="F304" s="35"/>
      <c r="G304" s="35"/>
      <c r="H304" s="35"/>
      <c r="I304" s="35"/>
      <c r="J304" s="35"/>
      <c r="K304" s="35"/>
    </row>
    <row r="305" spans="1:16" x14ac:dyDescent="0.25">
      <c r="A305" s="36" t="s">
        <v>357</v>
      </c>
      <c r="B305" s="35"/>
      <c r="C305" s="35"/>
      <c r="D305" s="35"/>
      <c r="E305" s="35"/>
      <c r="F305" s="35"/>
      <c r="G305" s="35"/>
      <c r="H305" s="35"/>
      <c r="I305" s="35"/>
      <c r="J305" s="35"/>
      <c r="K305" s="35"/>
    </row>
    <row r="306" spans="1:16" x14ac:dyDescent="0.25">
      <c r="A306" s="36" t="s">
        <v>358</v>
      </c>
      <c r="B306" s="35"/>
      <c r="C306" s="35"/>
      <c r="D306" s="35"/>
      <c r="E306" s="35"/>
      <c r="F306" s="35"/>
      <c r="G306" s="35"/>
      <c r="H306" s="35"/>
      <c r="I306" s="35"/>
      <c r="J306" s="35"/>
      <c r="K306" s="35"/>
    </row>
    <row r="307" spans="1:16" x14ac:dyDescent="0.25">
      <c r="A307" s="36" t="s">
        <v>359</v>
      </c>
      <c r="B307" s="35"/>
      <c r="C307" s="35"/>
      <c r="D307" s="35"/>
      <c r="E307" s="35"/>
      <c r="F307" s="35"/>
      <c r="G307" s="35"/>
      <c r="H307" s="35"/>
      <c r="I307" s="35"/>
      <c r="J307" s="35"/>
      <c r="K307" s="35"/>
    </row>
    <row r="308" spans="1:16" x14ac:dyDescent="0.25">
      <c r="A308" s="37" t="s">
        <v>360</v>
      </c>
      <c r="B308" s="35"/>
      <c r="C308" s="35"/>
      <c r="D308" s="35"/>
      <c r="E308" s="35"/>
      <c r="F308" s="35"/>
      <c r="G308" s="35"/>
      <c r="H308" s="35"/>
      <c r="I308" s="35"/>
      <c r="J308" s="35"/>
      <c r="K308" s="35"/>
    </row>
    <row r="313" spans="1:16" x14ac:dyDescent="0.25">
      <c r="A313" s="81" t="s">
        <v>206</v>
      </c>
      <c r="B313" s="81"/>
      <c r="C313" s="81"/>
      <c r="D313" s="81"/>
      <c r="E313" s="81"/>
      <c r="F313" s="81"/>
      <c r="G313" s="81"/>
      <c r="H313" s="81"/>
      <c r="I313" s="81"/>
      <c r="J313" s="81"/>
      <c r="K313" s="81"/>
      <c r="L313" s="81"/>
      <c r="M313" s="81"/>
      <c r="N313" s="81"/>
      <c r="O313" s="81"/>
      <c r="P313" s="81"/>
    </row>
    <row r="314" spans="1:16" x14ac:dyDescent="0.25">
      <c r="A314" s="80" t="s">
        <v>205</v>
      </c>
      <c r="B314" s="80"/>
      <c r="C314" s="80"/>
      <c r="D314" s="80"/>
      <c r="E314" s="80"/>
      <c r="F314" s="80"/>
      <c r="G314" s="80"/>
      <c r="H314" s="80"/>
      <c r="I314" s="80"/>
    </row>
    <row r="315" spans="1:16" x14ac:dyDescent="0.25">
      <c r="A315" s="80"/>
      <c r="B315" s="80"/>
      <c r="C315" s="80"/>
      <c r="D315" s="80"/>
      <c r="E315" s="80"/>
      <c r="F315" s="80"/>
      <c r="G315" s="80"/>
      <c r="H315" s="80"/>
      <c r="I315" s="80"/>
    </row>
  </sheetData>
  <sheetProtection algorithmName="SHA-512" hashValue="1Y4PHd56v4+G7ABBGbh0Gb2K/foYVOxdAOtIBOOtggV03MkYXSxivVANBg77dMiA/l3qDGd0woFRROsHC8emxw==" saltValue="A8aLhhu+eh+Clqluq7pu+w==" spinCount="100000" sheet="1" objects="1" scenarios="1"/>
  <protectedRanges>
    <protectedRange sqref="N210 N250 N279 N208" name="Range2"/>
    <protectedRange sqref="E29:E200" name="Range1"/>
    <protectedRange sqref="B291:C294" name="Range3"/>
  </protectedRanges>
  <mergeCells count="92">
    <mergeCell ref="A314:I315"/>
    <mergeCell ref="A313:P313"/>
    <mergeCell ref="B211:K211"/>
    <mergeCell ref="B212:K212"/>
    <mergeCell ref="B213:K213"/>
    <mergeCell ref="B278:O278"/>
    <mergeCell ref="B275:O275"/>
    <mergeCell ref="B266:O266"/>
    <mergeCell ref="B252:O252"/>
    <mergeCell ref="B249:O249"/>
    <mergeCell ref="B240:O240"/>
    <mergeCell ref="B233:O233"/>
    <mergeCell ref="B226:O226"/>
    <mergeCell ref="B214:O214"/>
    <mergeCell ref="B220:K220"/>
    <mergeCell ref="B215:K215"/>
    <mergeCell ref="B206:K206"/>
    <mergeCell ref="B208:K208"/>
    <mergeCell ref="B210:K210"/>
    <mergeCell ref="A5:F5"/>
    <mergeCell ref="B209:O209"/>
    <mergeCell ref="B207:O207"/>
    <mergeCell ref="A201:E201"/>
    <mergeCell ref="B216:K216"/>
    <mergeCell ref="B217:K217"/>
    <mergeCell ref="B218:K218"/>
    <mergeCell ref="B219:K219"/>
    <mergeCell ref="B232:K232"/>
    <mergeCell ref="B221:K221"/>
    <mergeCell ref="B222:K222"/>
    <mergeCell ref="B223:K223"/>
    <mergeCell ref="B224:K224"/>
    <mergeCell ref="B225:K225"/>
    <mergeCell ref="B227:K227"/>
    <mergeCell ref="B228:K228"/>
    <mergeCell ref="B229:K229"/>
    <mergeCell ref="B230:K230"/>
    <mergeCell ref="B231:K231"/>
    <mergeCell ref="B234:K234"/>
    <mergeCell ref="B235:K235"/>
    <mergeCell ref="B236:K236"/>
    <mergeCell ref="B237:K237"/>
    <mergeCell ref="B238:K238"/>
    <mergeCell ref="B239:K239"/>
    <mergeCell ref="B241:K241"/>
    <mergeCell ref="B242:K242"/>
    <mergeCell ref="B243:K243"/>
    <mergeCell ref="B244:K244"/>
    <mergeCell ref="B245:K245"/>
    <mergeCell ref="B246:K246"/>
    <mergeCell ref="B247:K247"/>
    <mergeCell ref="B248:K248"/>
    <mergeCell ref="B250:K250"/>
    <mergeCell ref="B259:C259"/>
    <mergeCell ref="B251:K251"/>
    <mergeCell ref="B253:C253"/>
    <mergeCell ref="E253:F253"/>
    <mergeCell ref="G253:H253"/>
    <mergeCell ref="I253:J253"/>
    <mergeCell ref="K253:L253"/>
    <mergeCell ref="B254:C254"/>
    <mergeCell ref="B255:C255"/>
    <mergeCell ref="B256:C256"/>
    <mergeCell ref="B257:C257"/>
    <mergeCell ref="B258:C258"/>
    <mergeCell ref="B260:C260"/>
    <mergeCell ref="B261:C261"/>
    <mergeCell ref="B262:C262"/>
    <mergeCell ref="B263:C263"/>
    <mergeCell ref="B264:C264"/>
    <mergeCell ref="B276:K276"/>
    <mergeCell ref="B265:C265"/>
    <mergeCell ref="B267:K267"/>
    <mergeCell ref="B268:K268"/>
    <mergeCell ref="B269:K269"/>
    <mergeCell ref="B270:K270"/>
    <mergeCell ref="B289:C289"/>
    <mergeCell ref="B297:C297"/>
    <mergeCell ref="B277:K277"/>
    <mergeCell ref="A205:M205"/>
    <mergeCell ref="B284:K284"/>
    <mergeCell ref="B285:K285"/>
    <mergeCell ref="B279:K279"/>
    <mergeCell ref="B280:K280"/>
    <mergeCell ref="B281:K281"/>
    <mergeCell ref="B282:K282"/>
    <mergeCell ref="B283:K283"/>
    <mergeCell ref="A286:N286"/>
    <mergeCell ref="B271:K271"/>
    <mergeCell ref="B272:K272"/>
    <mergeCell ref="B273:K273"/>
    <mergeCell ref="B274:K274"/>
  </mergeCells>
  <conditionalFormatting sqref="M208 M250:M251 M210:M213 M215:M225 M227:M232 M234:M239 M241:M248 M254:M265">
    <cfRule type="expression" dxfId="3" priority="4">
      <formula>IF(M208/P208&lt;=0.5,"true","false")</formula>
    </cfRule>
  </conditionalFormatting>
  <conditionalFormatting sqref="M267:M274">
    <cfRule type="expression" dxfId="2" priority="3">
      <formula>IF(M267/P267&lt;=0.5,"true","false")</formula>
    </cfRule>
  </conditionalFormatting>
  <conditionalFormatting sqref="M276:M277">
    <cfRule type="expression" dxfId="1" priority="2">
      <formula>IF(M276/P276&lt;=0.5,"true","false")</formula>
    </cfRule>
  </conditionalFormatting>
  <conditionalFormatting sqref="M279:M285">
    <cfRule type="expression" dxfId="0" priority="1">
      <formula>IF(M279/P279&lt;=0.5,"true","false")</formula>
    </cfRule>
  </conditionalFormatting>
  <dataValidations count="1">
    <dataValidation type="decimal" operator="lessThanOrEqual" allowBlank="1" showInputMessage="1" showErrorMessage="1" error="Blogas medžiagos/įrenginio įkainis._x000a_Įvestas įkainis negali viršyti nustatyto maksimalaus priimtino medžiagos/įrenginio įkainio." sqref="M227:M232 M208 M250:M251 M210:M213 M234:M239 M215:M225 M276:M277 M241:M248 M254:M265 M267:M274 M279:M285" xr:uid="{00000000-0002-0000-0000-000000000000}">
      <formula1>P208</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Vytautas Dagys</dc:creator>
  <cp:lastModifiedBy>F0108</cp:lastModifiedBy>
  <dcterms:created xsi:type="dcterms:W3CDTF">2018-06-21T07:35:17Z</dcterms:created>
  <dcterms:modified xsi:type="dcterms:W3CDTF">2018-09-07T11:33:00Z</dcterms:modified>
</cp:coreProperties>
</file>