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E:\03_Vykdomi\V1_707213 - (2023-ESO-1566) 35 kV OL eksploatacija Panevėžio reg\Pasiulymas\Galutinis\2023-ESO-1566 galutinis pasiūlymas\"/>
    </mc:Choice>
  </mc:AlternateContent>
  <xr:revisionPtr revIDLastSave="0" documentId="13_ncr:1_{10EF0E1E-0B63-4AD0-B807-F97DA8AA9974}" xr6:coauthVersionLast="47" xr6:coauthVersionMax="47" xr10:uidLastSave="{00000000-0000-0000-0000-000000000000}"/>
  <bookViews>
    <workbookView xWindow="-108" yWindow="-108" windowWidth="23256" windowHeight="12576" xr2:uid="{00000000-000D-0000-FFFF-FFFF00000000}"/>
  </bookViews>
  <sheets>
    <sheet name="Skaičiuoklė" sheetId="3" r:id="rId1"/>
    <sheet name="Įkainių lentelė" sheetId="1" r:id="rId2"/>
    <sheet name="Sistelos koeficientai" sheetId="4" r:id="rId3"/>
    <sheet name="Bendri išaiškinimai" sheetId="2" r:id="rId4"/>
  </sheets>
  <definedNames>
    <definedName name="_xlnm._FilterDatabase" localSheetId="1" hidden="1">'Įkainių lentelė'!$A$8:$I$123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71" i="1" l="1"/>
  <c r="H70" i="1"/>
  <c r="H69" i="1"/>
  <c r="H68" i="1"/>
  <c r="A9" i="4"/>
  <c r="R4" i="4"/>
  <c r="Q4" i="4"/>
  <c r="P4" i="4"/>
  <c r="O4" i="4"/>
  <c r="N4" i="4"/>
  <c r="M4" i="4"/>
  <c r="L4" i="4"/>
  <c r="K4" i="4"/>
  <c r="J4" i="4"/>
  <c r="I4" i="4"/>
  <c r="H4" i="4"/>
  <c r="G4" i="4"/>
  <c r="F4" i="4"/>
  <c r="E4" i="4"/>
  <c r="D4" i="4"/>
  <c r="C4" i="4"/>
  <c r="B4" i="4"/>
  <c r="E125" i="1" a="1"/>
  <c r="E125" i="1" s="1"/>
  <c r="H122" i="1"/>
  <c r="H121" i="1"/>
  <c r="H120" i="1"/>
  <c r="H119" i="1"/>
  <c r="H118" i="1"/>
  <c r="H117" i="1"/>
  <c r="H116" i="1"/>
  <c r="H115" i="1"/>
  <c r="H114" i="1"/>
  <c r="H113" i="1"/>
  <c r="H112" i="1"/>
  <c r="H111" i="1"/>
  <c r="H110" i="1"/>
  <c r="H109" i="1"/>
  <c r="H108" i="1"/>
  <c r="H107" i="1"/>
  <c r="H106" i="1"/>
  <c r="H105" i="1"/>
  <c r="H104" i="1"/>
  <c r="H103" i="1"/>
  <c r="H102" i="1"/>
  <c r="H101" i="1"/>
  <c r="H100" i="1"/>
  <c r="H99" i="1"/>
  <c r="H98" i="1"/>
  <c r="H97" i="1"/>
  <c r="H96" i="1"/>
  <c r="H95" i="1"/>
  <c r="H94" i="1"/>
  <c r="H93" i="1"/>
  <c r="H92" i="1"/>
  <c r="H91" i="1"/>
  <c r="H90" i="1"/>
  <c r="H89" i="1"/>
  <c r="H88" i="1"/>
  <c r="H87" i="1"/>
  <c r="H86" i="1"/>
  <c r="H85" i="1"/>
  <c r="H84" i="1"/>
  <c r="H83" i="1"/>
  <c r="H82" i="1"/>
  <c r="H81" i="1"/>
  <c r="H80" i="1"/>
  <c r="H79" i="1"/>
  <c r="H78" i="1"/>
  <c r="H77" i="1"/>
  <c r="H76" i="1"/>
  <c r="H75" i="1"/>
  <c r="H74" i="1"/>
  <c r="H67" i="1"/>
  <c r="H66" i="1"/>
  <c r="H65" i="1"/>
  <c r="H64" i="1"/>
  <c r="H63" i="1"/>
  <c r="H62" i="1"/>
  <c r="H61" i="1"/>
  <c r="H60" i="1"/>
  <c r="H59" i="1"/>
  <c r="H58" i="1"/>
  <c r="H57" i="1"/>
  <c r="H56" i="1"/>
  <c r="H55" i="1"/>
  <c r="H54" i="1"/>
  <c r="H53" i="1"/>
  <c r="H52" i="1"/>
  <c r="H51" i="1"/>
  <c r="H50" i="1"/>
  <c r="H49" i="1"/>
  <c r="H48" i="1"/>
  <c r="H47" i="1"/>
  <c r="H46" i="1"/>
  <c r="H45" i="1"/>
  <c r="H44" i="1"/>
  <c r="H43" i="1"/>
  <c r="H42" i="1"/>
  <c r="H41" i="1"/>
  <c r="H40" i="1"/>
  <c r="H39" i="1"/>
  <c r="H38" i="1"/>
  <c r="H37" i="1"/>
  <c r="H36" i="1"/>
  <c r="H35" i="1"/>
  <c r="H34" i="1"/>
  <c r="H33" i="1"/>
  <c r="H32" i="1"/>
  <c r="H31" i="1"/>
  <c r="H30" i="1"/>
  <c r="H29" i="1"/>
  <c r="H28" i="1"/>
  <c r="H27" i="1"/>
  <c r="H26" i="1"/>
  <c r="H25" i="1"/>
  <c r="H24" i="1"/>
  <c r="H23" i="1"/>
  <c r="H22" i="1"/>
  <c r="H21" i="1"/>
  <c r="H20" i="1"/>
  <c r="H19" i="1"/>
  <c r="H18" i="1"/>
  <c r="H17" i="1"/>
  <c r="H16" i="1"/>
  <c r="H15" i="1"/>
  <c r="H14" i="1"/>
  <c r="H13" i="1"/>
  <c r="H12" i="1"/>
  <c r="H11" i="1"/>
  <c r="H10" i="1"/>
  <c r="H9" i="1"/>
  <c r="H123" i="1" l="1"/>
  <c r="H72" i="1"/>
  <c r="C2" i="3" s="1"/>
  <c r="S3" i="4"/>
  <c r="B7" i="4" l="1"/>
  <c r="B11" i="4" s="1"/>
  <c r="C4" i="3" s="1"/>
  <c r="C3" i="3"/>
  <c r="C5" i="3" l="1"/>
  <c r="C6" i="3" s="1"/>
  <c r="C7" i="3" s="1"/>
  <c r="A8" i="4"/>
  <c r="B8" i="4" s="1"/>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<sst xmlns="http://schemas.openxmlformats.org/spreadsheetml/2006/main" count="641" uniqueCount="344">
  <si>
    <t>Darbų įkainių lentelė</t>
  </si>
  <si>
    <t>Pildo Rangovas</t>
  </si>
  <si>
    <t>Pildoma automatiškai</t>
  </si>
  <si>
    <t>Užpildyta ne pagal reikalavimus (viršyta maksimali leistina reikšmė)
(užpildžius visas pozicijas teisingai - neužsidega)</t>
  </si>
  <si>
    <t>Eil. Nr.</t>
  </si>
  <si>
    <t>Grupė</t>
  </si>
  <si>
    <t>DARBŲ PAVADINIMAS</t>
  </si>
  <si>
    <t>Mato vnt.</t>
  </si>
  <si>
    <t>Mato vnt. Įkainis, Eur be PVM (Rangovo)</t>
  </si>
  <si>
    <t>Maksimalus priimtinas darbų įkainis, Eur be PVM (ESO)</t>
  </si>
  <si>
    <t>Lyginamasis koeficientas</t>
  </si>
  <si>
    <t>Pasiūlymo vertė (įvertinant lyginamąjį koeficientą):</t>
  </si>
  <si>
    <t>Įkainio išaiškinimas</t>
  </si>
  <si>
    <t>Planinių darbų įkainiai</t>
  </si>
  <si>
    <t>1.1</t>
  </si>
  <si>
    <t>Atramos</t>
  </si>
  <si>
    <t>Atramos numeravimo atnaujinimas</t>
  </si>
  <si>
    <t>vnt.</t>
  </si>
  <si>
    <t>1.2</t>
  </si>
  <si>
    <t>Įžeminimo įrenginiai</t>
  </si>
  <si>
    <t>Įžeminimo įrenginių laidininkų dažymas</t>
  </si>
  <si>
    <t>Korozijos židinių ir kitų apnašų pašalinimas, įžeminimo įrenginių laidininkų dažymas. Įkainis taikomas 1 atramai (tiek g/b, tiek metalinei).</t>
  </si>
  <si>
    <t>1.3</t>
  </si>
  <si>
    <t>Gelžbetoninės atramos atotampų keitimas</t>
  </si>
  <si>
    <t>Senos atotampos demontavimas 1 vnt., naujos atotampos įrengimas 1 vnt., visų reikalingų konstrukcijų bei elementų sumontavimas. Darbus atlikti pagal technologinę kortą ST-OL-35-14. Atotampos tipai – trosas arba strypas.</t>
  </si>
  <si>
    <t>1.4</t>
  </si>
  <si>
    <t>Gandralizdžio įrengimas atramoje</t>
  </si>
  <si>
    <t>Gandralizdžio lizdo išardymas ir utilizavimas, naujo gandralizdžio platformos įrengimas pastatytose atramose 1 vnt. Platformą pateikia Rangovas. Montuojamas gandralizdžio tipas GL-1 arba GL-2.</t>
  </si>
  <si>
    <t>1.5</t>
  </si>
  <si>
    <t>Gelžbetoninės atramos demontavimas</t>
  </si>
  <si>
    <t>Gelžbetoninės atramos (bei visų ant jos esančių konstrukcijų bei elementų) demontavimas ir utilizavimas. Duobių užpylimas gruntu.</t>
  </si>
  <si>
    <t>1.6</t>
  </si>
  <si>
    <t>Tarpinės gelžbetoninės atramos pastatymas/keitimas</t>
  </si>
  <si>
    <t>Gelžbetoninės atramos (bei visų ant jos esančių konstrukcijų bei elementų) demontavimas ir utilizavimas. Duobių užpylimas gruntu. Atramos montavimas (tipas SK22-1.2.1), visų reikalingų konstrukcijų bei elementų perkėlimas ar naujų sumontavimas ant naujos atramos, atramos numeracijos uždėjimas. Gretimų atramų kabamųjų pakabų (girliandų) atstatymas į projektinę padėtį (jei yra poreikis). Darbus atlikti pagal technologines kortas: ST-OL-35-07, ST-OL-35-09, ST-OL-35-13. Montuojamos tik naujos medžiagos.</t>
  </si>
  <si>
    <t>1.7</t>
  </si>
  <si>
    <t>Gelžbetoninės atramos rygelio montavimas</t>
  </si>
  <si>
    <t>Rygelio sumontavimas ant gelžbetoninės atramos. Darbus atlikti pagal technologinę kortą ST-OL-35-10.</t>
  </si>
  <si>
    <t>1.8</t>
  </si>
  <si>
    <t>Inkarinės gelžbetoninės atramos pastatymas/keitimas</t>
  </si>
  <si>
    <t>1.9</t>
  </si>
  <si>
    <t>Gelžbetoninės atramos stiebo remontas</t>
  </si>
  <si>
    <t>m</t>
  </si>
  <si>
    <t>Darbus atlikti pagal technologinę kortą ST-OL-35-18. Nepriklausomai kokiame aukštyje yra įtrūkis.</t>
  </si>
  <si>
    <t>1.10</t>
  </si>
  <si>
    <t>Tarpinės gelžbetoninės atramos tiesinimas išilgai linijos</t>
  </si>
  <si>
    <t>Gelžbetoninės atramos tiesinimas išilgai linijos 1 vnt..Darbus atlikti pagal technologinę kortą ST-OL-35-16.</t>
  </si>
  <si>
    <t>1.11</t>
  </si>
  <si>
    <t>Tarpinės gelžbetoninės atramos tiesinimas skersai linijos</t>
  </si>
  <si>
    <t>Gelžbetoninės atramos tiesinimas skersai linijos 1 vnt.. Darbus atlikti pagal technologinę kortą ST-OL-35-15.</t>
  </si>
  <si>
    <t>1.12</t>
  </si>
  <si>
    <t>Viršutinė apžiūra gelžbetoninėje atramoje</t>
  </si>
  <si>
    <t>1.13</t>
  </si>
  <si>
    <t>Inkarinės gelžbetoninės atramos su atotampomis tiesinimas</t>
  </si>
  <si>
    <t>Inkarinės gelžbetoninės atramos su atotampomis tiesinimas 1 vnt.. Darbus atlikti pagal technologinę kortą ST-OL-35-17.</t>
  </si>
  <si>
    <t>1.14</t>
  </si>
  <si>
    <t>Inkarinės atramos tempiamosios pakabos (girliandos) montavimas/keitimas</t>
  </si>
  <si>
    <t>Tempiamosios pakabos (girliandos) demontavimas 1 vnt., naujos tempiamosios pakabos (girliandos iš 4 elementų) sumontavimas 1 vnt., visų reikalingų konstrukcijų bei elementų sumontavimas („laiveliai“- t.y. visi girliandos elementai).  Darbus atlikti pagal technologinę kortą ST-OL-35-32.</t>
  </si>
  <si>
    <t>1.15</t>
  </si>
  <si>
    <t>Tarpinės atramos kabamosios pakabos (girliandos) montavimas/keitimas</t>
  </si>
  <si>
    <t>Kabamosios pakabos (girliandos) demontavimas 1 vnt., naujos kabamosios pakabos (girliandos) sumontavimas 1 vnt..  Darbus atlikti pagal technologinę kortą ST-OL-35-33.</t>
  </si>
  <si>
    <t>1.16</t>
  </si>
  <si>
    <t>Kabamosios pakabos (girliandos) ir vibracijos slopintuvo atstatymas į projektinę padėtį</t>
  </si>
  <si>
    <t>Darbus atlikti pagal technologinę kortą ST-OL-35-35.</t>
  </si>
  <si>
    <t>1.17</t>
  </si>
  <si>
    <t>Izoliatoriaus montavimas/keitimas</t>
  </si>
  <si>
    <t>Izoliatorių demontavimas atramose iki 4 vnt. (imtinai), izoliatorių montavimas atramose iki 4 vnt. (imtinai).</t>
  </si>
  <si>
    <t>1.18</t>
  </si>
  <si>
    <t>Įžeminimo įrenginio montavimas</t>
  </si>
  <si>
    <t>Įžeminimo kontūro  įrengimas, įžeminimo kontūro varžos matavimas, grandinės tikrinimas tarp įžemiklių ir įžemintų elementų, įžeminimo kontūro prijungimas, įžeminimo įrenginių laidininkų dažymas. Darbus atlikti pagal technologinę kortą ST-OL-35-20.</t>
  </si>
  <si>
    <t>1.19</t>
  </si>
  <si>
    <t>Gelžbetoninės atramos įžeminimo nuleidėjo montavimas</t>
  </si>
  <si>
    <t xml:space="preserve">Sumontuoti įžeminimo nuleidėją (laidininką) ir pritvirtinti prie atramos. Prijungti (privirinti) įžeminimo laidininką, esant poreikiui spalviškai paženklinti.
</t>
  </si>
  <si>
    <t>1.20</t>
  </si>
  <si>
    <t>Įžeminimo įrenginio remontas</t>
  </si>
  <si>
    <t>Varžtinių sujungimų kontaktų išardymas, korozijos ir kitų apnašų pašalinimas 1 vnt., varžtinių sujungimų kontaktų surinkimas ir sutepimas, reikalui esant pakeisti naujas veržles, poveržles. Pereinamųjų varžų ir įžeminimo varžos matavimai. Darbus atlikti pagal technologinę kortą ST-OL-35-22.</t>
  </si>
  <si>
    <t>1.21</t>
  </si>
  <si>
    <t>Įžeminimo įrenginio revizija</t>
  </si>
  <si>
    <t>Įžeminimo kontūro patikrinimas atkasant, sutepti įžeminimo prijungimą prie atramos, įžeminimo varžos matavimas. Darbus atlikti pagal technologinę kortą ST-OL-35-21.</t>
  </si>
  <si>
    <t>1.22</t>
  </si>
  <si>
    <t>Bendra elementų grupė</t>
  </si>
  <si>
    <t>Kontakto remontas</t>
  </si>
  <si>
    <t>Varžtinių sujungimų kontaktų išardymas, korozijos ir kitų apnašų pašalinimas 1 vnt., varžtinių sujungimų kontaktų surinkimas ir sutepimas, reikalui esant pakeisti naujas veržles, poveržles. Pereinamųjų varžų matavimas. Skaičiuojama kontaktų skaičius 1vnt. Įkainis taikomas visų tipų kontaktams (oro linijos laidų, žaibosaugos trosų ir pan.)</t>
  </si>
  <si>
    <t>1.23</t>
  </si>
  <si>
    <t>Laidai</t>
  </si>
  <si>
    <t>Kontakto revizija</t>
  </si>
  <si>
    <t>Laidų sujungimų tikrinimas.  Skaičiuojama kontaktų skaičius 1vnt.
Įvertinti ar nepažeisti korozijos kontaktų elementai, ar neatsipalaidavę varžtiniai sujungimai, neištrupėjusios spyruoklinės poveržlės. Presuojamiems kontaktams išorinė apžiūra dėl korozijos ir laisvumų, ar nesimato kaitimo žymių. Termo sujungimams įvertinti sujungimo kokybę, korozijos nebuvimą, ar nėra įtrūkimų, kaitimo požymių.  Skaičiuojama kontaktų skaičius 1vnt. nuo laido iki kito laido. PVZ. suveržiamame gnybte du kontaktai (ar vienas), tai jei bus laidas, po to laido intarpas ir vėl laidas, tai tada bus du gnybtai ir vadinasi du kontaktai.</t>
  </si>
  <si>
    <t>1.24</t>
  </si>
  <si>
    <t>Laidų įlinkio reguliavimas (1 laidas)</t>
  </si>
  <si>
    <t>km</t>
  </si>
  <si>
    <t>Oro linijos laido įlinkio reguliavimas. Darbus atlikti pagal technologinę kortą ST-OL-35-31.</t>
  </si>
  <si>
    <t>1.25</t>
  </si>
  <si>
    <t>Laidų keitimas protarpyje (1 laidas)</t>
  </si>
  <si>
    <t>Laido (bei visų prie jos esančių konstrukcijų bei elementų) demontavimas, laido bei visų reikalingų konstrukcijų bei elementų sumontavimas. Darbus atlikti pagal technologines kortas: ST-OL-35-23, ST-OL-35-27. Metalo konstrukcijos lieka esamos</t>
  </si>
  <si>
    <t>1.26</t>
  </si>
  <si>
    <t>Laidų keitimas sankirtoje (1 laidas)</t>
  </si>
  <si>
    <t>Laido (bei visų prie jos esančių konstrukcijų bei elementų) demontavimas, laido bei visų reikalingų konstrukcijų bei elementų sumontavimas. Darbus atlikti pagal technologines kortas: ST-OL-35-24, ST-OL-35-25, ST-OL-35-26. Metalo konstrukcijos lieka esamos.</t>
  </si>
  <si>
    <t>1.27</t>
  </si>
  <si>
    <t>Metalinės atramos gelžbetoninių pamatų remontas (1 pamatas)</t>
  </si>
  <si>
    <t>Įkainis taikomas 1 vnt. pamatui. Darbus atlikti pagal technologinę kortą ST-OL-35-06.</t>
  </si>
  <si>
    <t>1.28</t>
  </si>
  <si>
    <t>Metalinės atramos gelžbetoninio monolitinio pamato remontas</t>
  </si>
  <si>
    <t>m2</t>
  </si>
  <si>
    <t>Įkainis taikomas kai metalinės atramos pamatas yra monolitinis (vienas bendras). Darbus atlikti pagal technologinę kortą ST-OL-35-06.</t>
  </si>
  <si>
    <t>1.29</t>
  </si>
  <si>
    <t>Gelžbetoninės atramos padengimas hidroizoliacine medžiaga (1 m2)</t>
  </si>
  <si>
    <t>Gelžbetoninės atramos padengimas vandenį atstumiančia danga. Medžiagos įsakičiuotos į įkainį.</t>
  </si>
  <si>
    <t>1.30</t>
  </si>
  <si>
    <t>Metalinės atramos konstrukcijų dažymas (1 m2)</t>
  </si>
  <si>
    <t>Darbus atlikti pagal technologinę kortą ST-OL-35-04.</t>
  </si>
  <si>
    <t>1.31</t>
  </si>
  <si>
    <t>Nutrūkusio laido remontas (1 laidas)</t>
  </si>
  <si>
    <t>Tarpatramyje nutrūkusio vieno laido sujungimas montuojant laido intarpą, suremontuoto laido įlinkio reguliavimas. Darbus atlikti pagal technologines kortas: ST-OL-35-30, ST-OL-35-29.</t>
  </si>
  <si>
    <t>1.32</t>
  </si>
  <si>
    <t>Nutrūkusio žaibosaugos trosų remontas (1 trosas)</t>
  </si>
  <si>
    <t>Darbus atlikti pagal technologinę kortą ST-OL-35-29.</t>
  </si>
  <si>
    <t>1.33</t>
  </si>
  <si>
    <t>Ribotuvo valymas (1 ribotuvas)</t>
  </si>
  <si>
    <t>Ribotuvo valymas (1 ribotuvas).</t>
  </si>
  <si>
    <t>1.34</t>
  </si>
  <si>
    <t>Tarpinės atramos traversos montavimas/keitimas</t>
  </si>
  <si>
    <t>Traversos demontavimas nuo atramos 1 vnt., traversos montavimas (tipas PB35-1) su visa linijine armatūra, įžeminimo kontūro nuleistuvais.</t>
  </si>
  <si>
    <t>1.35</t>
  </si>
  <si>
    <t>Inkarinės atramos traversos montavimas/keitimas</t>
  </si>
  <si>
    <t>1.36</t>
  </si>
  <si>
    <t>Traversos pasvirimo kampo reguliavimas</t>
  </si>
  <si>
    <t xml:space="preserve">Pakrypusios traversos pasvirimo kampo reguliavimas atramoje (1 traversa). Įkainis taikomas nepriklausomai kokio tipo atramoje atliekami darbai. Jeigu traversą yra sulankstyta arba blogai sumontuota taikomi kiti įkainiai. </t>
  </si>
  <si>
    <t>1.37</t>
  </si>
  <si>
    <t>Vibracijos slopintuvo keitimas/įrengimas</t>
  </si>
  <si>
    <t>Darbus atlikti pagal technologinę kortą ST-OL-35-34.</t>
  </si>
  <si>
    <t>1.38</t>
  </si>
  <si>
    <t>Žaibosaugos troso keitimas (1 trosas)</t>
  </si>
  <si>
    <t>Darbus atlikti pagal technologinę kortą ST-OL-35-28. Metalo konstrukcijos bei OL armatūrą turi būti montuojama nauja.</t>
  </si>
  <si>
    <t>1.39</t>
  </si>
  <si>
    <t>Ryšių užtvėriklio demontavimas</t>
  </si>
  <si>
    <t>Ryšių užtvėriklio demontavimas, laido sujungimas.</t>
  </si>
  <si>
    <t>1.40</t>
  </si>
  <si>
    <t>Traversos tiesinimas</t>
  </si>
  <si>
    <t>Sulankstytos traversos tiesinimas.  Įkainis taikomas nepriklausomai kokio tipo atramoje atliekami darbai.</t>
  </si>
  <si>
    <t>1.41</t>
  </si>
  <si>
    <t>Gelžbetoninės atramos linijinės armatūros keitimas</t>
  </si>
  <si>
    <t>Laido ir troso palaikančiojo gnybto keitimas (laivelis ir auselė). Įkainis taikomas vienam laidui arba trosui, vieno palaikančio gnybto keitimui (1 komplektas laivelis ir ausis).</t>
  </si>
  <si>
    <t>1.42</t>
  </si>
  <si>
    <t>Apsaugos nuo paukščių montavimas atramoje</t>
  </si>
  <si>
    <t>Sumontuoti apsaugą nuo paukščių (tipas  „Šakutė MK-1“) atramoje 1 vnt.</t>
  </si>
  <si>
    <t>1.43</t>
  </si>
  <si>
    <t>Apsaugos nuo paukščių montavimas ant laidų</t>
  </si>
  <si>
    <t>Sumontuoti apsaugą nuo paukščių (tipas  "suktukas") ant laidų  1 vnt.</t>
  </si>
  <si>
    <t>1.44</t>
  </si>
  <si>
    <t>Atlikti sankirtų matavimą</t>
  </si>
  <si>
    <t>Atlikti elektros linijos aukščių matavimą su kertamos elektros linijos, ryšių linijos, vandens telkinio, kelio, geležinkelio. Rezultatų įforminimas, pateikiant matavimo protokolą. Įkainis taikomas vienai sankirtai nepriklausomai kiek matavimų reikia atlikti.</t>
  </si>
  <si>
    <t>1.45</t>
  </si>
  <si>
    <t>Atotampos remontas (1 atotampa)</t>
  </si>
  <si>
    <t>Varžtinių dalių išvalymas sutepimas, atotampos išdilimo tikrinimas, atotampos įtempimo tikrinimas, atotampos įtempimas, ne varžtinių dalių dažymas (sriegis nedažomas). Dažymas atliekamas 2m.</t>
  </si>
  <si>
    <t>1.46</t>
  </si>
  <si>
    <t>Gandralizdžio demontavimas</t>
  </si>
  <si>
    <t>Gandralizdžio lizdo išardymas ir utilizavimas. Atramoje sumontuoti apsaugą nuo paukščių (vėliniai smaigaliai).</t>
  </si>
  <si>
    <t>1.47</t>
  </si>
  <si>
    <t>Įspėjamojo ženklo atnaujinimas</t>
  </si>
  <si>
    <t>1.48</t>
  </si>
  <si>
    <t>Įžeminimo varžos matavimas</t>
  </si>
  <si>
    <t>Išmatuoti įžeminimo varžą ir kontaktų pereinamąsias varžas, pateikti matavimo protokolą. Įkainis taikomas vienam bendram kontūrui, nepriklausomai kiek yra išvadų.</t>
  </si>
  <si>
    <t>1.49</t>
  </si>
  <si>
    <t>Laido arba žaibosaugos troso būklės tikrinimas gnybtuose (Vienoje atramoje)</t>
  </si>
  <si>
    <t>Laido arba žaibosaugos troso išėmimas iš gnybto ir būklės tikrinimas ( įvertinimas): laido; apsauginio troso; gnybto; pakabų. Pastebėtų defektų, matavimo rezultatų ir pastabų aprašymas. Įkainis taikomas vienam gnybtui.</t>
  </si>
  <si>
    <t>1.50</t>
  </si>
  <si>
    <t>Trasa</t>
  </si>
  <si>
    <t>Medžio pjovimas (medis)</t>
  </si>
  <si>
    <t>Nupjauti medį 1 vnt., sutvarkyti nugenėtą medieną pagal proskynų priežiūros procese nurodytus punktus. Pastaba: medis tai objekte auganti sumedėjusi augmenija, kurios skersmuo 1,30 m aukštyje nuo žemės paviršiaus daugiau kaip 11 cm.</t>
  </si>
  <si>
    <t>1.51</t>
  </si>
  <si>
    <t>Medžių šakų genėjimas (1 medis)</t>
  </si>
  <si>
    <t>Nugenėti šakas 1 medis, sutvarkyti nugenėtą medieną pagal proskynų priežiūros procese nurodytas nuostatas. Darbus atlikti pagal technologines kortas: ST-OL-35-37; ST-OL-35-38.</t>
  </si>
  <si>
    <t>1.52</t>
  </si>
  <si>
    <t>Metalinių atramų varžtų apvirinimas</t>
  </si>
  <si>
    <t>Metalinių atramų varžtų apvirinimas 2 m. nuo žemės (1 atrama). Įkainis taikomas iki 35vnt. (imtinai) varžtų.</t>
  </si>
  <si>
    <t>1.53</t>
  </si>
  <si>
    <t>Metalinių konstrukcijų suvirinimas</t>
  </si>
  <si>
    <t>Suvirinti metalines konstrukcijas 1 m, suvirinimo vietas nudažyti antikoroziniais dažais 1 m. Įkainis taikomas kai darbai atliekami nuo žemės arba darbai atliekami aukštyje.</t>
  </si>
  <si>
    <t>1.54</t>
  </si>
  <si>
    <t>Operatyvinio pavadinimo atnaujinimas</t>
  </si>
  <si>
    <t>1.55</t>
  </si>
  <si>
    <t>Pašalinių daiktų nuėmimas</t>
  </si>
  <si>
    <t>Įkainis taikomas kai reikia nuimti pašalinius daiktus nuo OL laidų, atramų ar atramų konstrukcinių dalių. Įkainis netaikomas kai ant laidų yra užvertęs medis.</t>
  </si>
  <si>
    <t>1.56</t>
  </si>
  <si>
    <t>Pereinamųjų varžų matavimas</t>
  </si>
  <si>
    <t>Pereinamosios varžos matavimą. Rezultatų įforminimas, pateikiant matavimo protokolą. Įkainis taikomas vieno įrenginio matavimams iki 10 kontaktinių taškų imtinai (pvz. jei matuojama 17 taškų tai įkainis taikomas du kartus, jei matuojami 23 taškai tai įkainis taikomas 3 kartus).</t>
  </si>
  <si>
    <t>1.57</t>
  </si>
  <si>
    <t>Pylimo suformavimas iš grunto</t>
  </si>
  <si>
    <t>m3</t>
  </si>
  <si>
    <t>Grunto kasimas (augalinis), suverčiant į pylimus. Grunto išlyginimas pylimuose.</t>
  </si>
  <si>
    <t>1.58</t>
  </si>
  <si>
    <t>Trasos valymas (krūmai)</t>
  </si>
  <si>
    <t>ha</t>
  </si>
  <si>
    <t>Išvalyti trasą nuo augmenijos, sutvarkyti nukirstą medieną pagal proskynų priežiūros procese nurodytas nuostatas. Darbus atlikti pagal technologinę ST-OL-35-36.</t>
  </si>
  <si>
    <t>1.59</t>
  </si>
  <si>
    <t>0,4 kV gelžbetoninės atramos pastatymas</t>
  </si>
  <si>
    <t>Vienstiebės gelžbetoninės atramos montavimas (stiebo ilgis 9,0 - 13,0 m) 1 vnt. Atramos bus pateikiamos. įkainis taikomas atramos pastatymui ir atramos pasiėmimui ir pristatymui iki 100km.</t>
  </si>
  <si>
    <t>Neplaninių darbų įkainiai</t>
  </si>
  <si>
    <t>2.1</t>
  </si>
  <si>
    <t>2.2</t>
  </si>
  <si>
    <t>2.3</t>
  </si>
  <si>
    <t>2.4</t>
  </si>
  <si>
    <t>Gelžbetoninės atramos (bei visų ant jos esančių konstrukcijų bei elementų) demontavimas ir utilizavimas. Duobių užpylimas gruntu. Atramos montavimas (tipas SK22-1.2.1), visų reikalingų konstrukcijų bei elementų perkėlimas ar naujų sumontavimas ant naujos atramos, atramos numeracijos uždėjimas. Gretimų atramų kabamųjų pakabų (girliandų) atstatymas į projektinę padėtį (jei yra poreikis). Darbus atlikti pagal technologines kortas: ST-OL-35-07, ST-OL-35-09, ST-OL-35-13. Montuojamos tik naujos medžiagos. Papildomai taikomas atramos transportavimo įkainis.</t>
  </si>
  <si>
    <t>2.5</t>
  </si>
  <si>
    <t>Gelžbetoninės atramos (bei visų ant jos esančių konstrukcijų bei elementų) demontavimas ir utilizavimas. Duobių užpylimas gruntu. Atramos montavimas (tipas SK22-1.2.1), visų reikalingų konstrukcijų bei elementų perkėlimas ar naujų sumontavimas ant naujos atramos, atramos numeracijos uždėjimas. Gretimų atramų kabamųjų pakabų (girliandų) atstatymas į projektinę padėtį (jei yra poreikis). Darbus atlikti pagal technologines kortas: ST-OL-35-11, ST-OL-35-12. Montuojamos tik naujos medžiagos. Papildomai taikomas atramos transportavimo įkainis.</t>
  </si>
  <si>
    <t>2.6</t>
  </si>
  <si>
    <t>2.7</t>
  </si>
  <si>
    <t>2.8</t>
  </si>
  <si>
    <t>2.9</t>
  </si>
  <si>
    <t>2.10</t>
  </si>
  <si>
    <t>2.11</t>
  </si>
  <si>
    <t>2.12</t>
  </si>
  <si>
    <t>2.13</t>
  </si>
  <si>
    <t>2.14</t>
  </si>
  <si>
    <t>2.15</t>
  </si>
  <si>
    <t>2.16</t>
  </si>
  <si>
    <t>2.17</t>
  </si>
  <si>
    <t>2.18</t>
  </si>
  <si>
    <t>2.19</t>
  </si>
  <si>
    <t>2.20</t>
  </si>
  <si>
    <t>2.21</t>
  </si>
  <si>
    <t>2.22</t>
  </si>
  <si>
    <t>2.23</t>
  </si>
  <si>
    <t>2.24</t>
  </si>
  <si>
    <t>2.25</t>
  </si>
  <si>
    <t>2.26</t>
  </si>
  <si>
    <t>2.27</t>
  </si>
  <si>
    <t>2.28</t>
  </si>
  <si>
    <t>2.29</t>
  </si>
  <si>
    <t>2.30</t>
  </si>
  <si>
    <t>2.31</t>
  </si>
  <si>
    <t>2.32</t>
  </si>
  <si>
    <t>2.33</t>
  </si>
  <si>
    <t>2.34</t>
  </si>
  <si>
    <t>2.35</t>
  </si>
  <si>
    <t>2.36</t>
  </si>
  <si>
    <t>2.37</t>
  </si>
  <si>
    <t>2.38</t>
  </si>
  <si>
    <t>2.39</t>
  </si>
  <si>
    <t>2.40</t>
  </si>
  <si>
    <t>2.41</t>
  </si>
  <si>
    <t>Atramų transportavimas iki 100 km</t>
  </si>
  <si>
    <t>2.42</t>
  </si>
  <si>
    <t>Atramų transportavimas virš 100km</t>
  </si>
  <si>
    <t>Atskirai įkainis netaikomas, taikomas tik kaip papildomas įkainiui "Atramų transportavimas iki 100 km".</t>
  </si>
  <si>
    <t>2.43</t>
  </si>
  <si>
    <t>Atotampos rygelio įrengimas su atotampa</t>
  </si>
  <si>
    <t>Atotampos rygelio (tipas AR-5) įrengimas su atotampa. Darbus atlikti pagal technologines kortas ST-OL-35-10; ST-OL-35-14.</t>
  </si>
  <si>
    <t>2.44</t>
  </si>
  <si>
    <t>3 laidų iškabinimas, įkabinimas atramoje</t>
  </si>
  <si>
    <t>3 laidų iškabinimas, įkabinimas atramoje. Įkainis taikomas nepriklausomai kokio tipo atramoje atliekami darbai.</t>
  </si>
  <si>
    <t>2.45</t>
  </si>
  <si>
    <t>Atramų inkaravimas</t>
  </si>
  <si>
    <t>protarpis</t>
  </si>
  <si>
    <t>Atramų inkaravimas, protarpyje laidų atjungimas (vežant didelio gabarito krovinį, Litgrid OL susikirtimai).</t>
  </si>
  <si>
    <t>2.46</t>
  </si>
  <si>
    <t>OL trasoje užgriuvusio ant laidų medžio šalinimas ir nutrauko laido sujungimas</t>
  </si>
  <si>
    <t>Pašalinti užvirtusį medį nuo OL. Sutvarkyti nugenėtą medieną pagal proskynų priežiūros procese nurodytus punktus. Sujungti nutrauktą laidą. Darbus atlikti pagal technologines kortas ST-OL-35-30; ST-OL-35-41.</t>
  </si>
  <si>
    <t>2.47</t>
  </si>
  <si>
    <t>OL apžiūra 1 km.</t>
  </si>
  <si>
    <t>Gedimo vietos paieška. Vizualinė apsauginės zonos, atramų, laidų, izoliatorių, linijinės armatūros apžiūra. Pastebėtų defektų aprašymas. Gedimo paieškos darbams transportas aktuojamas rekomendacijose nurodytais įkainiais.</t>
  </si>
  <si>
    <t>2.48</t>
  </si>
  <si>
    <t>Šalkalvio darbai</t>
  </si>
  <si>
    <t>val.</t>
  </si>
  <si>
    <t>Šaltkalvio - suvirinimo darbai</t>
  </si>
  <si>
    <t>2.49</t>
  </si>
  <si>
    <t>Papildomo rygelio sumontavimas ant gelžbetoninės atramos.</t>
  </si>
  <si>
    <t>* Rangovo siūlomose įkainių vertėse negali būti daugiau nei 2 skaičiai po kablelio.</t>
  </si>
  <si>
    <t>Bendri įkainių išaiškinimai</t>
  </si>
  <si>
    <t>Darbai -  privalo būti atliekami vadovaujantis: Elektros įrenginių įrengimo bendrųjų taisyklių, Elektros linijų ir instaliacijos įrengimo taisyklių, Saugos eksploatuojant elektros įrenginius taisyklių, Elektros įrenginių bandymų normų ir apimčių aprašu, 35 kV elektros oro linijų vykdomų darbų techniniu reglamentu (technologinėmis kortomis),  AB „Energijos skirstymo operatorius“ techninių reikalavimų aktualiomis redakcijomis, Rangos darbų vykdymo AB „Energijos skirstymo operatorius“ eksploatuojamuose elektros įrenginiuose procesų aprašas ir kitais norminias dokumentais.</t>
  </si>
  <si>
    <t>Medžiagos - kurios reikalingos pilnam darbų atlikimui (avariniai darbai, neplaniniai darbai, planiniai darbai), turi būti naujos ir įvertintos sustambintų darbų įkainiuose jeigu prie įkainių išaiškinimo nėra nurodytą kitaip. 
Užsakovas, neplaninės techninės priežiūros ir avariniams darbams atlikti, Rangovui teiks tik gelžbetonines atramas. Pasiimant iš Užsakovo nurodytos vietos ar sandėlio. Tikslus sandėlys (vieta), iš kurio bus galima atsiimti atramas, bus nurodyta darbų užsakyme. Atsižvelgiant į tai, už transportavimą bus galima naudotį įkainius nr. 2.41 ir 2.42 pagal faktą.</t>
  </si>
  <si>
    <t>Utilizavimas: medžiagų utilizavimo kaina privalo būti įskaičiuota į sustambinto įkainio vertę. Jei medžiaga yra grįžtamoji, privaloma vadovautis AB ESO išleistos grįžtamųjų medžiagų valdymo tvarkos aktualia redakcija.</t>
  </si>
  <si>
    <t>Transportas - visos transportavimo išlaidos (medžiagų atvežimas  ir išvežimas ir jų pakrovimas bei iškrovimas, transporto išlaidos, skirtos ESO tiekiamų medžiagų iš sandėlio ar ESO tiekėjų atsiėmimui/likučių pristatymui, bei kitos su transporto naudojimu susijusios išlaidos) (jeigu prie įkainių išaiškinimo nėra nurodytą kitaip)  su kuriomis rangovas susiduria atlikdamas darbus, taip pat darbuotojų vežimo iki darbo vietos išlaidos turi būti įsivertintos rangovų darbų įkainiuose.</t>
  </si>
  <si>
    <t>Mechanizmai (jeigu naudojami) - visi reikalingi mechanizmai darbo užduoties įvykdymui: generatoriai, bokšteliai,  ekskavatoriai, kranai, ir kita būtina įranga. Jų išlaidos turi būti įsivertintos darbų įkainiuose.</t>
  </si>
  <si>
    <t>Visi organizaciniai darbai (pvz. darbų atlikimo derinimai, atsakingų asmenų informavimas, planiniai atjungimai, techninės dokumentacijos rengimas, darbas su Užsakovo IS t.t.) turi būti įsivertinti sustambintuose darbų įkainiuose.</t>
  </si>
  <si>
    <t xml:space="preserve">Visi darbų įkainiai turi būti numatyti su franko išlaidomis (naujų įrenginių ir medžiagų atvežimas, esamų demontuotų įrenginių ir medžiagų transportavimas į AB ESO sandėlį bei atliekamo grunto ir statybinių šiukšlių išvežimas, utilizavimas). Visuose įkainiuose turi būti įvertintas atliekamų darbų sezoniškumas. </t>
  </si>
  <si>
    <t>Darbams atlikti visos medžiagos yra naudojamos pagal AB ESO techninius reikalavimus, jeigu nenurodyta kitaip. Jeigu www.eso.lt ESO techninius reikalavimus atitinkančių gaminių sąraše nėra įtraukta konkrečios/ių gamintojų prie medžiagų/įrenginių  grupės, tuomet naudojami medžiagos/įrenginiai privalo tenkinti AB ESO techninius reikalavimus. Kai www.eso.lt ESO techninius reikalavimus atitinkančių gaminių sąraše yra nurodytas bent vienas gamintojas prie konkrečios/ių medžiagų/įrenginių  grupės, tik nurodyti gaminiai/įrenginiai gali būti naudojami vykdant darbus. Jei šioms grupėms norima naudoti kito gamintojo medžiagas/įrenginius privaloma kreiptis į AB ESO dėl papildomų medžiagų/įrenginių įtraukimo į ESO techninius reikalavimus atitinkančių gaminių sąrašą.</t>
  </si>
  <si>
    <t>Perkamų darbų įkainiai arba bendra darbų kaina, nurodyti sutartyje, apima visas išlaidas, visus mokesčius ir apmokestinimus, mokėtinus pagal galiojančius Lietuvos Respublikos teisės aktus. Taip pat apima visas Rangovo išlaidas, susijusias su atjungimo vietų bei darbo vietos įžeminimo darbais, specialaus transporto ir mechanizmų, darbo vietos ir aplinkos sutvarkymo, demontuotų medžiagų utilizavimo, kai jos netinkamos tolimesniam panaudojimui, atvykimo į užsakyme numatytą darbų vietą išlaidas specialaus transporto ir mechanizmų, teikiamų ir perkamų medžiagų atvežimo ir išvežimo, teikiamų ir perkamų medžiagų išvežiojimo trasoje, atvykimo į pagal sutartyje numatytą darbų vietą išlaidas ir kitas sąnaudas, kurios nėra aiškiai išvardytos sutartyje, tačiau kurios yra reikalingos tinkamam sutarties įvykdymui numatytais terminais bei su darbais ar jų atlikimu susijusius mokesčius ir rinkliavas, bei visos objektų vykdymui reikalingos techninės dokumentacijos parengimas ir pateikimas per Užsakovo informacines sistemas.</t>
  </si>
  <si>
    <t>Maksimalios reikšmės kurios bus naudojamos atliekant Darbus pagal Rekomendacijas (UAB "SISTELA")</t>
  </si>
  <si>
    <t>(R1) Siūloma papildoma medžiagų vertė, %</t>
  </si>
  <si>
    <t>(R2) Siūloma papildoma mechanizmų vertė, %</t>
  </si>
  <si>
    <t>(R3) Sezoniniai darbai, %</t>
  </si>
  <si>
    <t>(R4) Specifiniai darbai, %</t>
  </si>
  <si>
    <t>(R5) Papildomas darbo užmokestis, %</t>
  </si>
  <si>
    <t>(R6) Statybvietės išlaidos, %</t>
  </si>
  <si>
    <t>(R7) Pridėtinės išlaidos, %</t>
  </si>
  <si>
    <t>(R8) Pelnas, %</t>
  </si>
  <si>
    <t xml:space="preserve">K11 </t>
  </si>
  <si>
    <t xml:space="preserve">K21 </t>
  </si>
  <si>
    <t>K31</t>
  </si>
  <si>
    <t>K41</t>
  </si>
  <si>
    <t>K1</t>
  </si>
  <si>
    <t>K2</t>
  </si>
  <si>
    <t>K3</t>
  </si>
  <si>
    <t>K4</t>
  </si>
  <si>
    <t>K8</t>
  </si>
  <si>
    <t>Maksimali leistina vertė, (ESO)</t>
  </si>
  <si>
    <t>Siūloma maksimali reikšmė, (Rangovo) (negali būti daugiau nei 3 skaičiai po kablelio)</t>
  </si>
  <si>
    <t>K11 - koeficientas darbo užmokesčiui;</t>
  </si>
  <si>
    <t>K41 - koeficientas tiesioginėms išlaidoms;</t>
  </si>
  <si>
    <t>K3 - medžiagų sąnaudų koeficientas;</t>
  </si>
  <si>
    <t>K21 - koeficientas mechanizmų vertei;</t>
  </si>
  <si>
    <t>K1 - darbo sąnaudų koeficientas;</t>
  </si>
  <si>
    <t>K4 - visų resursų sąnaudų koeficientas;</t>
  </si>
  <si>
    <t>K31 - koeficientas medžiagų vertei;</t>
  </si>
  <si>
    <t>K2 - mechanizmų sąnaudų koeficientas;</t>
  </si>
  <si>
    <t>K8 - specifinių darbų koeficientas;</t>
  </si>
  <si>
    <t>Sistelos koeficientų kaina, Eur be PVM</t>
  </si>
  <si>
    <t>Formulė</t>
  </si>
  <si>
    <t>(Darbų kaina*R1+Darbų kaina*R2+Darbų kaina*R3+Darbų kaina*R4+Darbų kaina*R5+Darbų kaina*R6+Darbų kaina*R7+Darbų kaina*R8+Darbų kaina*K11+Darbų kaina*K21+Darbų kaina*K31+Darbų kaina*K41+Darbų kaina*K1+Darbų kaina*K2+Darbų kaina*K3+Darbų kaina*K4+Darbų kaina*K8)/1000</t>
  </si>
  <si>
    <t>Suma, Eur be PVM</t>
  </si>
  <si>
    <t>A</t>
  </si>
  <si>
    <t>Sistelos koeficientai</t>
  </si>
  <si>
    <t>C</t>
  </si>
  <si>
    <t>PVM:</t>
  </si>
  <si>
    <t>Pasiūlymo kaina Eur su PVM VISO:</t>
  </si>
  <si>
    <t>B</t>
  </si>
  <si>
    <t>***  (C) nurodoma kortelės "SISTELOS KOEFICIENTAI" B11 langelio reikšmė</t>
  </si>
  <si>
    <t>*  (A) nurodoma kortelės "ĮKAINIŲ LENTELĖ" H 119 langelio reikšmė</t>
  </si>
  <si>
    <t>**  (B) nurodoma kortelės "ĮKAINIŲ LENTELĖ" H 68 langelio reikšmė</t>
  </si>
  <si>
    <r>
      <t xml:space="preserve">Pasiūlymo kaina </t>
    </r>
    <r>
      <rPr>
        <b/>
        <sz val="10"/>
        <rFont val="Arial"/>
        <family val="2"/>
        <charset val="186"/>
      </rPr>
      <t xml:space="preserve">(A*×0,77+B**×0,2+C***0,03) </t>
    </r>
    <r>
      <rPr>
        <sz val="10"/>
        <rFont val="Arial"/>
        <family val="2"/>
        <charset val="186"/>
      </rPr>
      <t>Eur be PVM VISO:</t>
    </r>
  </si>
  <si>
    <t>Darbų kaina (planiniai + neplaniniai), Eur be PVM</t>
  </si>
  <si>
    <r>
      <t>Papildomi koeficientai nurodyti sutarties p</t>
    </r>
    <r>
      <rPr>
        <sz val="11"/>
        <rFont val="Calibri"/>
        <family val="2"/>
        <charset val="186"/>
        <scheme val="minor"/>
      </rPr>
      <t>riede Nr. 6 ,,Pagrindinės sutarties vykdymo sąlygos"</t>
    </r>
    <r>
      <rPr>
        <sz val="11"/>
        <color theme="1"/>
        <rFont val="Calibri"/>
        <family val="2"/>
        <charset val="186"/>
        <scheme val="minor"/>
      </rPr>
      <t xml:space="preserve"> taikomi tik darbų įkainių lentelėje pateiktiems įkainiams. Sisteliniams įkainiams priede pateikti koeficientai netaikomi.</t>
    </r>
  </si>
  <si>
    <t>1.60</t>
  </si>
  <si>
    <t>1.61</t>
  </si>
  <si>
    <t>1.62</t>
  </si>
  <si>
    <t>1.63</t>
  </si>
  <si>
    <t>Atramų transportavimas virš 100 km</t>
  </si>
  <si>
    <t>km.</t>
  </si>
  <si>
    <t xml:space="preserve">Atskirai įkainis netaikomas, taikomas tik kaip papildomas įkainiui "Atramų transportavimas iki 100 km". </t>
  </si>
  <si>
    <t>Vizualinė apsauginės zonos, atramų, laidų, apsaugos nuo perkūnijos trosų, izoliatorių, linijinės armatūros apžiūra. Pastebėtų defektų ir pastabų aprašymas. Pakabų, laidų, apsauginių trosų, viršutinės atramos dalies, izoliatorių, linijinės armatūros tvirtinimo užterštumo patikrinimas. Metalo konstrukcijų korozijos laipsnio nustatymas.</t>
  </si>
  <si>
    <t>Sumontuoti įžeminimo nuleidėją (laidininką) ir pritvirtinti prie atramos. Prijungti (privirinti) įžeminimo laidininką, esant poreikiui spalviškai paženklinti.</t>
  </si>
  <si>
    <t>Senų ženklų (įspėjamojo, operatyvinio, numeracijos) panaikinimas nuo atramos, naujo įspėjamojo ženklo, operatyvinio pavadinimo ir atramos numerio uždažymas naudojant trafaretą ant atramos arba naujo  atramos numerio uždėjimas 1 vnt.</t>
  </si>
  <si>
    <t>Seno įspėjamojo ženklo panaikinimas nuo atramos 1 vnt., naujo  įspėjamojo ženklo uždėjimas ant atramos 1 vnt.</t>
  </si>
  <si>
    <t>Seno pavadinimo panaikinimas nuo atramos 1 vnt., naujo pavadinimo uždėjimas ant atramos 1 vnt.</t>
  </si>
  <si>
    <t>Gelžbetoninės atramos (bei visų ant jos esančių konstrukcijų bei elementų) demontavimas ir utilizavimas. Duobių užpylimas gruntu. Atramos montavimas (tipas SK22.2-1.1), visų reikalingų konstrukcijų bei elementų perkėlimas ar naujų sumontavimas ant naujos atramos, atramos numeracijos uždėjimas. Gretimų atramų kabamųjų pakabų (girliandų) atstatymas į projektinę padėtį (jei yra poreikis). Darbus atlikti pagal technologines kortas: ST-OL-35-11, ST-OL-35-12. Montuojamos tik naujos medžiagos.</t>
  </si>
  <si>
    <t>Traversos demontavimas nuo atramos 1 vnt., traversos montavimas (tipas UB35-1) su visa linijine armatūra, įžeminimo kontūro nuleistuvais.</t>
  </si>
  <si>
    <t>3 laidų iškabinimas, įkabinimas atramoje. Įkainis taikomas nepriklausomai kokio tipo atramoje atliekami darbai. Šis konkretus darbas yra užsakomas tik pagal poreikį ir kai laidų iškabinimas, įkabinimas atramoje nėra kitų įkainių sudedamoji dalis (darbų išaiškinime nėra nurodyta, kad toks darbas turi būti įsiskaičiuotas į įkainį).</t>
  </si>
  <si>
    <t>Atramų inkaravimas, protarpyje laidų atjungimas (vežant didelio gabarito krovinį, Litgrid OL susikirtimai). Šis konkretus darbas yra užsakomas tik pagal poreikį kai atramų inkaravimas nėra kitų įkainių sudedamoji dalis (darbų išaiškinime nėra nurodyta, kad toks darbas turi būti įsiskaičiuotas į įkainį).</t>
  </si>
  <si>
    <t>Įkainis taikomas kai planinio užsakymo vykdymo metu atsiradus nenumatytiems atramų keitimo darbams, kurie nebuvo suderinti pirminiame užsakyme, Rangovas turi atsivežti atramą iš savo arba tiekėjo sandėlio. Įkainio vertė taikoma vienam vežimui kai vežamas kiekis iki 3 gelžbetoninių atramų. Kai atstumas ilgesnis nei 100km taikyti papildomai įkainį "Atramų transportavimas virš 100km". Darbai susideda iš atramos (atramų) pakrovimo; transportavimo; iškrovimo. Įkainis taikomas tik 35 kV gelžbetoninėms atramoms. Jeigu reikalinga krovinio vežimui gauti leidimą ar Rangovas patiria papildomas išlaidas susijusias su leidime nustatytomis sąlygomis krovinio transportavimui, už tokias pagrįstas ir dokumentais įrodančias išlaidas Rangovui bus kompensuojama pagal faktą.</t>
  </si>
  <si>
    <t>Įkainis taikomas neplaniniams darbams kai gelžbetoninius stiebus reikia pasiimti iš užsakovo nurodytos vienos iki objekto. Įkainio vertė taikoma vienam vežimui kai vežamas kiekis iki 3 gelžbetoninių atramų. Kai atstumas ilgesnis nei 100km taikyti papildomai įkainį "Atramų transportavimas virš 100km". Darbai susideda iš atramos (atramų) pakrovimo; transportavimo; iškrovimo.  Įkainis taikomas tik 35 kV gelžbetoninėms atramoms. Jeigu reikalinga krovinio vežimui gauti leidimą ar Rangovas patiria papildomas išlaidas susijusias su leidime nustatytomis sąlygomis krovinio transportavimui, už tokias pagrįstas ir dokumentais įrodančias išlaidas Rangovui bus kompensuojama pagal faktą.</t>
  </si>
  <si>
    <r>
      <rPr>
        <b/>
        <sz val="10"/>
        <rFont val="Arial"/>
        <family val="2"/>
        <charset val="186"/>
      </rPr>
      <t>(Užpildžius lentelę)</t>
    </r>
    <r>
      <rPr>
        <sz val="10"/>
        <rFont val="Arial"/>
        <family val="2"/>
        <charset val="186"/>
      </rPr>
      <t xml:space="preserve"> Pateiktas įkainis atitinka pildymo sąlygas</t>
    </r>
  </si>
  <si>
    <r>
      <rPr>
        <b/>
        <sz val="10"/>
        <rFont val="Arial"/>
        <family val="2"/>
        <charset val="186"/>
      </rPr>
      <t>(Užpildžius lentelę)</t>
    </r>
    <r>
      <rPr>
        <sz val="10"/>
        <rFont val="Arial"/>
        <family val="2"/>
        <charset val="186"/>
      </rPr>
      <t xml:space="preserve"> Pateiktas įkainis atitinka pildymo sąlygas, bet yra daugiau kaip 50 procentų mažesnis už stulpelyje "Maksimalus priimtinas darbų įkainis" nurodytą įkainį (bus reikalingas pagrindimas)</t>
    </r>
  </si>
  <si>
    <t xml:space="preserve">Planinių darbų kaina, Eur be PVM:  </t>
  </si>
  <si>
    <t xml:space="preserve">Neplaninių darbų kaina, Eur be PVM: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</si>
</sst>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quot;_-;\-* #,##0.00\ &quot;€&quot;_-;_-* &quot;-&quot;??\ &quot;€&quot;_-;_-@_-"/>
    <numFmt numFmtId="164" formatCode="#,##0.0"/>
    <numFmt numFmtId="165" formatCode="#,##0.000"/>
  </numFmts>
  <fonts count="34" x14ac:knownFonts="1">
    <font>
      <sz val="11"/>
      <color theme="1"/>
      <name val="Calibri"/>
      <family val="2"/>
      <charset val="186"/>
      <scheme val="minor"/>
    </font>
    <font>
      <b/>
      <sz val="11"/>
      <color theme="1"/>
      <name val="Calibri"/>
      <family val="2"/>
      <charset val="186"/>
      <scheme val="minor"/>
    </font>
    <font>
      <sz val="11"/>
      <color theme="1"/>
      <name val="Calibri"/>
      <family val="2"/>
      <scheme val="minor"/>
    </font>
    <font>
      <b/>
      <sz val="10"/>
      <color theme="1"/>
      <name val="Arial"/>
      <family val="2"/>
      <charset val="186"/>
    </font>
    <font>
      <sz val="10"/>
      <color theme="1"/>
      <name val="Arial"/>
      <family val="2"/>
      <charset val="186"/>
    </font>
    <font>
      <u/>
      <sz val="11"/>
      <color theme="10"/>
      <name val="Calibri"/>
      <family val="2"/>
      <charset val="186"/>
      <scheme val="minor"/>
    </font>
    <font>
      <b/>
      <sz val="10"/>
      <name val="Arial"/>
      <family val="2"/>
      <charset val="186"/>
    </font>
    <font>
      <b/>
      <sz val="12"/>
      <color theme="1"/>
      <name val="Calibri"/>
      <family val="2"/>
      <charset val="186"/>
      <scheme val="minor"/>
    </font>
    <font>
      <sz val="12"/>
      <color theme="1"/>
      <name val="Calibri"/>
      <family val="2"/>
      <charset val="186"/>
      <scheme val="minor"/>
    </font>
    <font>
      <sz val="11"/>
      <color theme="1"/>
      <name val="Calibri"/>
      <family val="2"/>
    </font>
    <font>
      <sz val="11"/>
      <color rgb="FF000000"/>
      <name val="Calibri"/>
      <family val="2"/>
      <charset val="186"/>
      <scheme val="minor"/>
    </font>
    <font>
      <sz val="11"/>
      <name val="Calibri"/>
      <family val="2"/>
      <scheme val="minor"/>
    </font>
    <font>
      <sz val="12"/>
      <name val="Arial"/>
      <family val="2"/>
    </font>
    <font>
      <sz val="11"/>
      <color theme="0"/>
      <name val="Calibri"/>
      <family val="2"/>
      <charset val="186"/>
      <scheme val="minor"/>
    </font>
    <font>
      <b/>
      <sz val="11"/>
      <color rgb="FF000000"/>
      <name val="Calibri"/>
      <family val="2"/>
      <charset val="186"/>
    </font>
    <font>
      <b/>
      <sz val="11"/>
      <name val="Calibri"/>
      <family val="2"/>
      <charset val="186"/>
    </font>
    <font>
      <b/>
      <sz val="11"/>
      <color rgb="FFFF0000"/>
      <name val="Calibri"/>
      <family val="2"/>
      <charset val="186"/>
    </font>
    <font>
      <b/>
      <sz val="12"/>
      <color rgb="FFFF0000"/>
      <name val="Calibri"/>
      <family val="2"/>
      <charset val="186"/>
      <scheme val="minor"/>
    </font>
    <font>
      <b/>
      <sz val="10"/>
      <color indexed="8"/>
      <name val="Arial"/>
      <family val="2"/>
      <charset val="186"/>
    </font>
    <font>
      <sz val="10"/>
      <name val="Arial"/>
      <family val="2"/>
      <charset val="186"/>
    </font>
    <font>
      <sz val="11"/>
      <name val="Calibri"/>
      <family val="2"/>
      <charset val="186"/>
      <scheme val="minor"/>
    </font>
    <font>
      <sz val="11"/>
      <color rgb="FFFF0000"/>
      <name val="Calibri"/>
      <family val="2"/>
      <charset val="186"/>
      <scheme val="minor"/>
    </font>
    <font>
      <sz val="11"/>
      <color rgb="FFFF0000"/>
      <name val="Calibri"/>
      <family val="2"/>
      <scheme val="minor"/>
    </font>
    <font>
      <sz val="10"/>
      <name val="Calibri"/>
      <family val="2"/>
      <scheme val="minor"/>
    </font>
    <font>
      <b/>
      <sz val="12"/>
      <name val="Calibri"/>
      <family val="2"/>
      <scheme val="minor"/>
    </font>
    <font>
      <b/>
      <sz val="10"/>
      <name val="Calibri"/>
      <family val="2"/>
      <scheme val="minor"/>
    </font>
    <font>
      <sz val="10"/>
      <name val="Calibri"/>
      <family val="2"/>
    </font>
    <font>
      <u/>
      <sz val="11"/>
      <name val="Calibri"/>
      <family val="2"/>
      <charset val="186"/>
      <scheme val="minor"/>
    </font>
    <font>
      <b/>
      <sz val="12"/>
      <name val="Calibri"/>
      <family val="2"/>
      <charset val="186"/>
      <scheme val="minor"/>
    </font>
    <font>
      <sz val="11"/>
      <name val="Calibri"/>
      <family val="2"/>
    </font>
    <font>
      <b/>
      <sz val="11"/>
      <name val="Calibri"/>
      <family val="2"/>
      <charset val="186"/>
      <scheme val="minor"/>
    </font>
    <font>
      <b/>
      <sz val="11"/>
      <name val="Calibri"/>
      <family val="2"/>
      <scheme val="minor"/>
    </font>
    <font>
      <b/>
      <sz val="10"/>
      <name val="Segoe UI"/>
      <family val="2"/>
      <charset val="186"/>
    </font>
    <font>
      <b/>
      <sz val="16"/>
      <name val="Calibri"/>
      <family val="2"/>
      <charset val="186"/>
      <scheme val="minor"/>
    </font>
  </fonts>
  <fills count="13">
    <fill>
      <patternFill patternType="none"/>
    </fill>
    <fill>
      <patternFill patternType="gray125"/>
    </fill>
    <fill>
      <patternFill patternType="solid">
        <fgColor rgb="FFFFC000"/>
        <bgColor indexed="64"/>
      </patternFill>
    </fill>
    <fill>
      <patternFill patternType="solid">
        <fgColor theme="8" tint="0.59999389629810485"/>
        <bgColor indexed="64"/>
      </patternFill>
    </fill>
    <fill>
      <patternFill patternType="solid">
        <fgColor rgb="FFFFFFCC"/>
        <bgColor indexed="64"/>
      </patternFill>
    </fill>
    <fill>
      <patternFill patternType="solid">
        <fgColor rgb="FF92D050"/>
        <bgColor indexed="64"/>
      </patternFill>
    </fill>
    <fill>
      <patternFill patternType="solid">
        <fgColor rgb="FFFF0000"/>
        <bgColor indexed="64"/>
      </patternFill>
    </fill>
    <fill>
      <patternFill patternType="solid">
        <fgColor rgb="FFF2F2F2"/>
        <bgColor indexed="64"/>
      </patternFill>
    </fill>
    <fill>
      <patternFill patternType="solid">
        <fgColor theme="0" tint="-4.9989318521683403E-2"/>
        <bgColor indexed="64"/>
      </patternFill>
    </fill>
    <fill>
      <patternFill patternType="solid">
        <fgColor theme="0"/>
        <bgColor indexed="64"/>
      </patternFill>
    </fill>
    <fill>
      <patternFill patternType="solid">
        <fgColor theme="4" tint="0.59999389629810485"/>
        <bgColor indexed="64"/>
      </patternFill>
    </fill>
    <fill>
      <patternFill patternType="solid">
        <fgColor theme="9"/>
        <bgColor indexed="64"/>
      </patternFill>
    </fill>
    <fill>
      <patternFill patternType="solid">
        <fgColor rgb="FF00B0F0"/>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4">
    <xf numFmtId="0" fontId="0" fillId="0" borderId="0"/>
    <xf numFmtId="0" fontId="5" fillId="0" borderId="0" applyNumberFormat="0" applyFill="0" applyBorder="0" applyAlignment="0" applyProtection="0"/>
    <xf numFmtId="0" fontId="2" fillId="0" borderId="0"/>
    <xf numFmtId="0" fontId="2" fillId="0" borderId="0"/>
  </cellStyleXfs>
  <cellXfs count="132">
    <xf numFmtId="0" fontId="0" fillId="0" borderId="0" xfId="0"/>
    <xf numFmtId="0" fontId="0" fillId="0" borderId="0" xfId="0" applyAlignment="1">
      <alignment horizontal="center" vertical="center" wrapText="1"/>
    </xf>
    <xf numFmtId="0" fontId="0" fillId="0" borderId="0" xfId="0" applyAlignment="1">
      <alignment vertical="center" wrapText="1"/>
    </xf>
    <xf numFmtId="49" fontId="6" fillId="6" borderId="0" xfId="0" applyNumberFormat="1" applyFont="1" applyFill="1" applyAlignment="1">
      <alignment vertical="top" wrapText="1"/>
    </xf>
    <xf numFmtId="0" fontId="7" fillId="7" borderId="1" xfId="0" applyFont="1" applyFill="1" applyBorder="1" applyAlignment="1">
      <alignment horizontal="center" vertical="center" wrapText="1"/>
    </xf>
    <xf numFmtId="0" fontId="7" fillId="8" borderId="1" xfId="0" applyFont="1" applyFill="1" applyBorder="1" applyAlignment="1">
      <alignment horizontal="center" vertical="center" wrapText="1"/>
    </xf>
    <xf numFmtId="0" fontId="8" fillId="0" borderId="0" xfId="0" applyFont="1"/>
    <xf numFmtId="0" fontId="0" fillId="0" borderId="1" xfId="0" applyBorder="1" applyAlignment="1">
      <alignment vertical="center" wrapText="1"/>
    </xf>
    <xf numFmtId="0" fontId="2" fillId="0" borderId="0" xfId="0" applyFont="1"/>
    <xf numFmtId="0" fontId="9" fillId="0" borderId="0" xfId="0" applyFont="1"/>
    <xf numFmtId="0" fontId="0" fillId="9" borderId="0" xfId="0" applyFill="1"/>
    <xf numFmtId="0" fontId="8" fillId="9" borderId="0" xfId="0" applyFont="1" applyFill="1"/>
    <xf numFmtId="0" fontId="10" fillId="0" borderId="0" xfId="0" applyFont="1"/>
    <xf numFmtId="0" fontId="11" fillId="0" borderId="1" xfId="2" applyFont="1" applyBorder="1" applyAlignment="1">
      <alignment horizontal="center" vertical="center" wrapText="1"/>
    </xf>
    <xf numFmtId="0" fontId="11" fillId="0" borderId="1" xfId="2" applyFont="1" applyBorder="1" applyAlignment="1">
      <alignment horizontal="left" vertical="center" wrapText="1"/>
    </xf>
    <xf numFmtId="0" fontId="0" fillId="0" borderId="0" xfId="0" applyAlignment="1">
      <alignment horizontal="left" vertical="center" wrapText="1"/>
    </xf>
    <xf numFmtId="49" fontId="12" fillId="0" borderId="0" xfId="0" applyNumberFormat="1" applyFont="1" applyAlignment="1">
      <alignment horizontal="left" vertical="center"/>
    </xf>
    <xf numFmtId="0" fontId="7" fillId="0" borderId="0" xfId="0" applyFont="1" applyAlignment="1">
      <alignment wrapText="1"/>
    </xf>
    <xf numFmtId="0" fontId="1" fillId="7" borderId="1" xfId="0" applyFont="1" applyFill="1" applyBorder="1" applyAlignment="1">
      <alignment horizontal="center" vertical="center"/>
    </xf>
    <xf numFmtId="0" fontId="0" fillId="0" borderId="1" xfId="0" applyBorder="1" applyAlignment="1">
      <alignment horizontal="left" vertical="center" wrapText="1"/>
    </xf>
    <xf numFmtId="0" fontId="1" fillId="0" borderId="0" xfId="0" applyFont="1"/>
    <xf numFmtId="0" fontId="1" fillId="0" borderId="1" xfId="0" applyFont="1" applyBorder="1" applyAlignment="1">
      <alignment vertical="center" wrapText="1"/>
    </xf>
    <xf numFmtId="0" fontId="14" fillId="0" borderId="1" xfId="0" applyFont="1" applyBorder="1" applyAlignment="1">
      <alignment horizontal="center" vertical="center" wrapText="1"/>
    </xf>
    <xf numFmtId="0" fontId="15" fillId="0" borderId="1" xfId="0" applyFont="1" applyBorder="1" applyAlignment="1">
      <alignment horizontal="center" vertical="center" wrapText="1"/>
    </xf>
    <xf numFmtId="0" fontId="15" fillId="0" borderId="0" xfId="0" applyFont="1" applyAlignment="1">
      <alignment horizontal="center" vertical="center" wrapText="1"/>
    </xf>
    <xf numFmtId="165" fontId="16" fillId="0" borderId="1" xfId="0" applyNumberFormat="1" applyFont="1" applyBorder="1" applyAlignment="1">
      <alignment horizontal="center" vertical="center" wrapText="1"/>
    </xf>
    <xf numFmtId="165" fontId="16" fillId="0" borderId="0" xfId="0" applyNumberFormat="1" applyFont="1" applyAlignment="1">
      <alignment horizontal="center" vertical="center" wrapText="1"/>
    </xf>
    <xf numFmtId="165" fontId="2" fillId="2" borderId="1" xfId="3" applyNumberFormat="1" applyFill="1" applyBorder="1" applyAlignment="1" applyProtection="1">
      <alignment horizontal="center" vertical="center"/>
      <protection locked="0"/>
    </xf>
    <xf numFmtId="165" fontId="17" fillId="0" borderId="0" xfId="3" applyNumberFormat="1" applyFont="1" applyAlignment="1" applyProtection="1">
      <alignment horizontal="left" vertical="center" wrapText="1"/>
      <protection locked="0"/>
    </xf>
    <xf numFmtId="0" fontId="13" fillId="0" borderId="0" xfId="0" applyFont="1" applyAlignment="1">
      <alignment horizontal="center" vertical="center"/>
    </xf>
    <xf numFmtId="0" fontId="1" fillId="0" borderId="0" xfId="0" applyFont="1" applyAlignment="1">
      <alignment horizontal="center" vertical="center" wrapText="1"/>
    </xf>
    <xf numFmtId="0" fontId="2" fillId="0" borderId="0" xfId="3" applyAlignment="1">
      <alignment vertical="center"/>
    </xf>
    <xf numFmtId="0" fontId="2" fillId="0" borderId="0" xfId="3" applyAlignment="1">
      <alignment vertical="center" wrapText="1"/>
    </xf>
    <xf numFmtId="0" fontId="1" fillId="0" borderId="1" xfId="0" applyFont="1" applyBorder="1" applyAlignment="1">
      <alignment horizontal="center" vertical="center" wrapText="1"/>
    </xf>
    <xf numFmtId="0" fontId="0" fillId="0" borderId="0" xfId="0" applyAlignment="1">
      <alignment horizontal="center" vertical="center"/>
    </xf>
    <xf numFmtId="4" fontId="0" fillId="10" borderId="1" xfId="0" applyNumberFormat="1" applyFill="1" applyBorder="1" applyAlignment="1">
      <alignment horizontal="center" vertical="center"/>
    </xf>
    <xf numFmtId="0" fontId="0" fillId="0" borderId="0" xfId="0" applyAlignment="1">
      <alignment horizontal="left" vertical="center"/>
    </xf>
    <xf numFmtId="4" fontId="1" fillId="3" borderId="1" xfId="0" applyNumberFormat="1" applyFont="1" applyFill="1" applyBorder="1" applyAlignment="1">
      <alignment horizontal="center" vertical="center"/>
    </xf>
    <xf numFmtId="3" fontId="0" fillId="0" borderId="0" xfId="0" applyNumberFormat="1" applyAlignment="1">
      <alignment horizontal="center" vertical="center"/>
    </xf>
    <xf numFmtId="0" fontId="0" fillId="0" borderId="0" xfId="0" applyAlignment="1">
      <alignment vertical="center"/>
    </xf>
    <xf numFmtId="0" fontId="6" fillId="0" borderId="7" xfId="0" applyFont="1" applyBorder="1" applyAlignment="1">
      <alignment horizontal="center" vertical="center" wrapText="1"/>
    </xf>
    <xf numFmtId="0" fontId="19" fillId="0" borderId="0" xfId="0" applyFont="1"/>
    <xf numFmtId="0" fontId="4" fillId="0" borderId="10" xfId="0" applyFont="1" applyBorder="1" applyAlignment="1">
      <alignment horizontal="left" vertical="center" wrapText="1"/>
    </xf>
    <xf numFmtId="0" fontId="6" fillId="0" borderId="11" xfId="0" applyFont="1" applyBorder="1" applyAlignment="1">
      <alignment horizontal="center" vertical="center" wrapText="1"/>
    </xf>
    <xf numFmtId="44" fontId="4" fillId="11" borderId="12" xfId="0" applyNumberFormat="1" applyFont="1" applyFill="1" applyBorder="1" applyAlignment="1">
      <alignment horizontal="right"/>
    </xf>
    <xf numFmtId="4" fontId="19" fillId="0" borderId="0" xfId="0" applyNumberFormat="1" applyFont="1"/>
    <xf numFmtId="0" fontId="19" fillId="0" borderId="13" xfId="0" applyFont="1" applyBorder="1" applyAlignment="1">
      <alignment horizontal="left" vertical="center" wrapText="1"/>
    </xf>
    <xf numFmtId="0" fontId="6" fillId="0" borderId="1" xfId="0" applyFont="1" applyBorder="1" applyAlignment="1">
      <alignment horizontal="center" vertical="center" wrapText="1"/>
    </xf>
    <xf numFmtId="44" fontId="4" fillId="12" borderId="14" xfId="0" applyNumberFormat="1" applyFont="1" applyFill="1" applyBorder="1" applyAlignment="1">
      <alignment horizontal="right"/>
    </xf>
    <xf numFmtId="44" fontId="4" fillId="0" borderId="14" xfId="0" applyNumberFormat="1" applyFont="1" applyBorder="1"/>
    <xf numFmtId="44" fontId="6" fillId="0" borderId="17" xfId="0" applyNumberFormat="1" applyFont="1" applyBorder="1"/>
    <xf numFmtId="0" fontId="19" fillId="0" borderId="0" xfId="0" applyFont="1" applyAlignment="1">
      <alignment vertical="center"/>
    </xf>
    <xf numFmtId="0" fontId="4" fillId="0" borderId="0" xfId="0" applyFont="1"/>
    <xf numFmtId="0" fontId="3" fillId="0" borderId="0" xfId="0" applyFont="1"/>
    <xf numFmtId="0" fontId="4" fillId="0" borderId="18" xfId="0" applyFont="1" applyBorder="1" applyAlignment="1">
      <alignment horizontal="left" vertical="center" wrapText="1"/>
    </xf>
    <xf numFmtId="0" fontId="6" fillId="0" borderId="19" xfId="0" applyFont="1" applyBorder="1" applyAlignment="1">
      <alignment horizontal="center" vertical="center" wrapText="1"/>
    </xf>
    <xf numFmtId="44" fontId="4" fillId="11" borderId="20" xfId="0" applyNumberFormat="1" applyFont="1" applyFill="1" applyBorder="1" applyAlignment="1">
      <alignment horizontal="right"/>
    </xf>
    <xf numFmtId="0" fontId="21" fillId="0" borderId="0" xfId="0" applyFont="1"/>
    <xf numFmtId="0" fontId="22" fillId="0" borderId="0" xfId="0" applyFont="1" applyAlignment="1">
      <alignment vertical="center"/>
    </xf>
    <xf numFmtId="49" fontId="6" fillId="6" borderId="0" xfId="0" applyNumberFormat="1" applyFont="1" applyFill="1" applyAlignment="1">
      <alignment vertical="top"/>
    </xf>
    <xf numFmtId="0" fontId="23" fillId="0" borderId="0" xfId="0" applyFont="1" applyAlignment="1">
      <alignment vertical="center" wrapText="1"/>
    </xf>
    <xf numFmtId="0" fontId="24" fillId="8" borderId="1" xfId="0" applyFont="1" applyFill="1" applyBorder="1" applyAlignment="1">
      <alignment horizontal="center" vertical="center" wrapText="1"/>
    </xf>
    <xf numFmtId="0" fontId="25" fillId="7" borderId="1" xfId="0" applyFont="1" applyFill="1" applyBorder="1" applyAlignment="1">
      <alignment vertical="center" wrapText="1"/>
    </xf>
    <xf numFmtId="0" fontId="23" fillId="0" borderId="1" xfId="0" applyFont="1" applyBorder="1" applyAlignment="1">
      <alignment vertical="center" wrapText="1"/>
    </xf>
    <xf numFmtId="0" fontId="26" fillId="0" borderId="1" xfId="0" applyFont="1" applyBorder="1" applyAlignment="1">
      <alignment vertical="center" wrapText="1"/>
    </xf>
    <xf numFmtId="0" fontId="23" fillId="9" borderId="1" xfId="0" applyFont="1" applyFill="1" applyBorder="1" applyAlignment="1">
      <alignment vertical="center" wrapText="1"/>
    </xf>
    <xf numFmtId="0" fontId="25" fillId="8" borderId="1" xfId="0" applyFont="1" applyFill="1" applyBorder="1" applyAlignment="1">
      <alignment horizontal="center" vertical="center" wrapText="1"/>
    </xf>
    <xf numFmtId="0" fontId="23" fillId="0" borderId="3" xfId="0" applyFont="1" applyBorder="1" applyAlignment="1">
      <alignment vertical="center" wrapText="1"/>
    </xf>
    <xf numFmtId="0" fontId="23" fillId="0" borderId="2" xfId="0" applyFont="1" applyBorder="1" applyAlignment="1">
      <alignment vertical="center" wrapText="1"/>
    </xf>
    <xf numFmtId="0" fontId="20" fillId="0" borderId="0" xfId="0" applyFont="1" applyAlignment="1">
      <alignment horizontal="center" vertical="center" wrapText="1"/>
    </xf>
    <xf numFmtId="0" fontId="11" fillId="0" borderId="0" xfId="0" applyFont="1" applyAlignment="1">
      <alignment horizontal="center" vertical="center" wrapText="1"/>
    </xf>
    <xf numFmtId="0" fontId="27" fillId="0" borderId="0" xfId="1" applyNumberFormat="1" applyFont="1"/>
    <xf numFmtId="0" fontId="28" fillId="8" borderId="1" xfId="2" applyFont="1" applyFill="1" applyBorder="1" applyAlignment="1">
      <alignment horizontal="center" vertical="center" wrapText="1"/>
    </xf>
    <xf numFmtId="0" fontId="24" fillId="8" borderId="1" xfId="2" applyFont="1" applyFill="1" applyBorder="1" applyAlignment="1">
      <alignment horizontal="center" vertical="center" wrapText="1"/>
    </xf>
    <xf numFmtId="0" fontId="28" fillId="7" borderId="1" xfId="0" applyFont="1" applyFill="1" applyBorder="1" applyAlignment="1">
      <alignment vertical="center" wrapText="1"/>
    </xf>
    <xf numFmtId="0" fontId="24" fillId="7" borderId="1" xfId="0" applyFont="1" applyFill="1" applyBorder="1" applyAlignment="1">
      <alignment vertical="center" wrapText="1"/>
    </xf>
    <xf numFmtId="0" fontId="20" fillId="0" borderId="1" xfId="2" applyFont="1" applyBorder="1" applyAlignment="1">
      <alignment horizontal="center" vertical="center" wrapText="1"/>
    </xf>
    <xf numFmtId="0" fontId="20" fillId="0" borderId="1" xfId="0" applyFont="1" applyBorder="1" applyAlignment="1">
      <alignment horizontal="center" vertical="center" wrapText="1"/>
    </xf>
    <xf numFmtId="4" fontId="11" fillId="3" borderId="1" xfId="2" applyNumberFormat="1" applyFont="1" applyFill="1" applyBorder="1" applyAlignment="1">
      <alignment horizontal="center" vertical="center" wrapText="1"/>
    </xf>
    <xf numFmtId="0" fontId="29" fillId="0" borderId="1" xfId="2" applyFont="1" applyBorder="1" applyAlignment="1">
      <alignment horizontal="center" vertical="center" wrapText="1"/>
    </xf>
    <xf numFmtId="0" fontId="20" fillId="9" borderId="1" xfId="2" applyFont="1" applyFill="1" applyBorder="1" applyAlignment="1">
      <alignment horizontal="center" vertical="center" wrapText="1"/>
    </xf>
    <xf numFmtId="0" fontId="30" fillId="0" borderId="0" xfId="0" applyFont="1" applyAlignment="1">
      <alignment horizontal="right" vertical="center"/>
    </xf>
    <xf numFmtId="0" fontId="20" fillId="0" borderId="3" xfId="2" applyFont="1" applyBorder="1" applyAlignment="1">
      <alignment horizontal="center" vertical="center" wrapText="1"/>
    </xf>
    <xf numFmtId="0" fontId="20" fillId="0" borderId="2" xfId="2" applyFont="1" applyBorder="1" applyAlignment="1">
      <alignment horizontal="center" vertical="center" wrapText="1"/>
    </xf>
    <xf numFmtId="4" fontId="11" fillId="3" borderId="3" xfId="2" applyNumberFormat="1" applyFont="1" applyFill="1" applyBorder="1" applyAlignment="1">
      <alignment horizontal="center" vertical="center" wrapText="1"/>
    </xf>
    <xf numFmtId="4" fontId="31" fillId="3" borderId="22" xfId="0" applyNumberFormat="1" applyFont="1" applyFill="1" applyBorder="1" applyAlignment="1">
      <alignment horizontal="center" vertical="center" wrapText="1"/>
    </xf>
    <xf numFmtId="0" fontId="33" fillId="0" borderId="0" xfId="0" applyFont="1" applyAlignment="1">
      <alignment vertical="center"/>
    </xf>
    <xf numFmtId="164" fontId="6" fillId="2" borderId="0" xfId="0" applyNumberFormat="1" applyFont="1" applyFill="1" applyAlignment="1">
      <alignment vertical="center"/>
    </xf>
    <xf numFmtId="49" fontId="19" fillId="3" borderId="0" xfId="0" applyNumberFormat="1" applyFont="1" applyFill="1" applyAlignment="1">
      <alignment vertical="top"/>
    </xf>
    <xf numFmtId="49" fontId="19" fillId="3" borderId="0" xfId="0" applyNumberFormat="1" applyFont="1" applyFill="1" applyAlignment="1">
      <alignment vertical="top" wrapText="1"/>
    </xf>
    <xf numFmtId="0" fontId="19" fillId="4" borderId="0" xfId="0" applyFont="1" applyFill="1" applyAlignment="1">
      <alignment vertical="center"/>
    </xf>
    <xf numFmtId="49" fontId="19" fillId="5" borderId="0" xfId="0" applyNumberFormat="1" applyFont="1" applyFill="1" applyAlignment="1">
      <alignment vertical="top"/>
    </xf>
    <xf numFmtId="49" fontId="19" fillId="5" borderId="0" xfId="0" applyNumberFormat="1" applyFont="1" applyFill="1" applyAlignment="1">
      <alignment vertical="top" wrapText="1"/>
    </xf>
    <xf numFmtId="0" fontId="28" fillId="7" borderId="1" xfId="0" applyFont="1" applyFill="1" applyBorder="1" applyAlignment="1">
      <alignment horizontal="center" vertical="center" wrapText="1"/>
    </xf>
    <xf numFmtId="0" fontId="20" fillId="7" borderId="1" xfId="0" applyFont="1" applyFill="1" applyBorder="1" applyAlignment="1">
      <alignment horizontal="center" vertical="center" wrapText="1"/>
    </xf>
    <xf numFmtId="0" fontId="20" fillId="0" borderId="1" xfId="2" applyFont="1" applyBorder="1" applyAlignment="1">
      <alignment horizontal="left" vertical="center" wrapText="1"/>
    </xf>
    <xf numFmtId="0" fontId="29" fillId="0" borderId="1" xfId="2" applyFont="1" applyBorder="1" applyAlignment="1">
      <alignment horizontal="left" vertical="center" wrapText="1"/>
    </xf>
    <xf numFmtId="0" fontId="20" fillId="9" borderId="1" xfId="2" applyFont="1" applyFill="1" applyBorder="1" applyAlignment="1">
      <alignment horizontal="left" vertical="center" wrapText="1"/>
    </xf>
    <xf numFmtId="0" fontId="20" fillId="0" borderId="3" xfId="2" applyFont="1" applyBorder="1" applyAlignment="1">
      <alignment horizontal="left" vertical="center" wrapText="1"/>
    </xf>
    <xf numFmtId="0" fontId="20" fillId="0" borderId="2" xfId="2" applyFont="1" applyBorder="1" applyAlignment="1">
      <alignment horizontal="left" vertical="center" wrapText="1"/>
    </xf>
    <xf numFmtId="0" fontId="30" fillId="0" borderId="0" xfId="0" applyFont="1" applyAlignment="1">
      <alignment horizontal="center" vertical="center"/>
    </xf>
    <xf numFmtId="0" fontId="20" fillId="0" borderId="0" xfId="0" applyFont="1" applyAlignment="1">
      <alignment horizontal="left" vertical="center" wrapText="1"/>
    </xf>
    <xf numFmtId="0" fontId="20" fillId="0" borderId="1" xfId="2" applyFont="1" applyBorder="1" applyAlignment="1" applyProtection="1">
      <alignment horizontal="center" vertical="center" wrapText="1"/>
      <protection locked="0"/>
    </xf>
    <xf numFmtId="0" fontId="20" fillId="0" borderId="2" xfId="0" applyFont="1" applyBorder="1" applyAlignment="1">
      <alignment horizontal="center" vertical="center" wrapText="1"/>
    </xf>
    <xf numFmtId="0" fontId="29" fillId="0" borderId="1" xfId="0" applyFont="1" applyBorder="1" applyAlignment="1">
      <alignment horizontal="center" vertical="center" wrapText="1"/>
    </xf>
    <xf numFmtId="0" fontId="20" fillId="9" borderId="1" xfId="0" applyFont="1" applyFill="1" applyBorder="1" applyAlignment="1">
      <alignment horizontal="center" vertical="center" wrapText="1"/>
    </xf>
    <xf numFmtId="0" fontId="11" fillId="0" borderId="1" xfId="0" applyFont="1" applyBorder="1" applyAlignment="1">
      <alignment horizontal="center" vertical="center" wrapText="1"/>
    </xf>
    <xf numFmtId="0" fontId="20" fillId="0" borderId="3" xfId="0" applyFont="1" applyBorder="1" applyAlignment="1">
      <alignment horizontal="center" vertical="center" wrapText="1"/>
    </xf>
    <xf numFmtId="0" fontId="32" fillId="0" borderId="0" xfId="0" applyFont="1" applyAlignment="1">
      <alignment horizontal="right" vertical="center"/>
    </xf>
    <xf numFmtId="0" fontId="0" fillId="7" borderId="5" xfId="0" applyFill="1" applyBorder="1" applyAlignment="1">
      <alignment vertical="center" wrapText="1"/>
    </xf>
    <xf numFmtId="0" fontId="0" fillId="7" borderId="21" xfId="0" applyFill="1" applyBorder="1" applyAlignment="1">
      <alignment vertical="center" wrapText="1"/>
    </xf>
    <xf numFmtId="0" fontId="0" fillId="7" borderId="6" xfId="0" applyFill="1" applyBorder="1" applyAlignment="1">
      <alignment vertical="center" wrapText="1"/>
    </xf>
    <xf numFmtId="0" fontId="23" fillId="0" borderId="6" xfId="0" applyFont="1" applyBorder="1" applyAlignment="1">
      <alignment vertical="center" wrapText="1"/>
    </xf>
    <xf numFmtId="0" fontId="24" fillId="8" borderId="19" xfId="2" applyFont="1" applyFill="1" applyBorder="1" applyAlignment="1">
      <alignment horizontal="center" vertical="center" wrapText="1"/>
    </xf>
    <xf numFmtId="4" fontId="11" fillId="3" borderId="22" xfId="2" applyNumberFormat="1" applyFont="1" applyFill="1" applyBorder="1" applyAlignment="1">
      <alignment horizontal="center"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19" fillId="0" borderId="13" xfId="0" applyFont="1" applyBorder="1" applyAlignment="1">
      <alignment horizontal="left" vertical="center" wrapText="1"/>
    </xf>
    <xf numFmtId="0" fontId="19" fillId="0" borderId="1" xfId="0" applyFont="1" applyBorder="1" applyAlignment="1">
      <alignment horizontal="left" vertical="center" wrapText="1"/>
    </xf>
    <xf numFmtId="0" fontId="6" fillId="0" borderId="15" xfId="0" applyFont="1" applyBorder="1" applyAlignment="1">
      <alignment horizontal="left" vertical="center" wrapText="1"/>
    </xf>
    <xf numFmtId="0" fontId="6" fillId="0" borderId="16" xfId="0" applyFont="1" applyBorder="1" applyAlignment="1">
      <alignment horizontal="left" vertical="center" wrapText="1"/>
    </xf>
    <xf numFmtId="164" fontId="18" fillId="2" borderId="0" xfId="0" applyNumberFormat="1" applyFont="1" applyFill="1" applyAlignment="1">
      <alignment horizontal="left" vertical="center"/>
    </xf>
    <xf numFmtId="49" fontId="19" fillId="3" borderId="0" xfId="0" applyNumberFormat="1" applyFont="1" applyFill="1" applyAlignment="1">
      <alignment horizontal="left" vertical="top" wrapText="1"/>
    </xf>
    <xf numFmtId="49" fontId="6" fillId="6" borderId="0" xfId="0" applyNumberFormat="1" applyFont="1" applyFill="1" applyAlignment="1">
      <alignment horizontal="left" vertical="top" wrapText="1"/>
    </xf>
    <xf numFmtId="0" fontId="17" fillId="0" borderId="4" xfId="0" applyFont="1" applyBorder="1" applyAlignment="1">
      <alignment horizontal="center" vertical="center"/>
    </xf>
    <xf numFmtId="0" fontId="17" fillId="0" borderId="0" xfId="0" applyFont="1" applyAlignment="1">
      <alignment horizontal="center" vertical="center"/>
    </xf>
    <xf numFmtId="0" fontId="0" fillId="0" borderId="1" xfId="0" applyBorder="1" applyAlignment="1">
      <alignment horizontal="left"/>
    </xf>
    <xf numFmtId="0" fontId="0" fillId="0" borderId="0" xfId="0" applyAlignment="1">
      <alignment horizontal="center" vertical="center" wrapText="1"/>
    </xf>
    <xf numFmtId="0" fontId="0" fillId="0" borderId="5" xfId="0" applyBorder="1" applyAlignment="1">
      <alignment horizontal="center" vertical="center"/>
    </xf>
    <xf numFmtId="0" fontId="0" fillId="0" borderId="6" xfId="0" applyBorder="1" applyAlignment="1">
      <alignment horizontal="center" vertical="center"/>
    </xf>
    <xf numFmtId="0" fontId="0" fillId="0" borderId="1" xfId="0" applyBorder="1" applyAlignment="1">
      <alignment horizontal="center" vertical="center" wrapText="1"/>
    </xf>
    <xf numFmtId="0" fontId="1" fillId="0" borderId="0" xfId="0" applyFont="1" applyAlignment="1">
      <alignment horizontal="right" wrapText="1"/>
    </xf>
  </cellXfs>
  <cellStyles count="4">
    <cellStyle name="Hyperlink" xfId="1" builtinId="8"/>
    <cellStyle name="Normal" xfId="0" builtinId="0"/>
    <cellStyle name="Normal 2" xfId="3" xr:uid="{00000000-0005-0000-0000-000002000000}"/>
    <cellStyle name="Normal 3" xfId="2" xr:uid="{00000000-0005-0000-0000-000003000000}"/>
  </cellStyles>
  <dxfs count="12">
    <dxf>
      <font>
        <color auto="1"/>
      </font>
      <fill>
        <patternFill>
          <bgColor rgb="FFFF0000"/>
        </patternFill>
      </fill>
    </dxf>
    <dxf>
      <fill>
        <patternFill>
          <bgColor rgb="FFFFC000"/>
        </patternFill>
      </fill>
    </dxf>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
      <fill>
        <patternFill>
          <bgColor rgb="FFFFC000"/>
        </patternFill>
      </fill>
    </dxf>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
      <fill>
        <patternFill>
          <bgColor rgb="FFFFC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eetMetadata" Target="metadata.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sheetPr>
  <dimension ref="A1:H20"/>
  <sheetViews>
    <sheetView tabSelected="1" workbookViewId="0">
      <selection activeCell="C5" sqref="C5"/>
    </sheetView>
  </sheetViews>
  <sheetFormatPr defaultRowHeight="14.4" x14ac:dyDescent="0.3"/>
  <cols>
    <col min="1" max="1" width="49.88671875" customWidth="1"/>
    <col min="2" max="3" width="19.33203125" customWidth="1"/>
  </cols>
  <sheetData>
    <row r="1" spans="1:8" ht="15" thickBot="1" x14ac:dyDescent="0.35">
      <c r="A1" s="40"/>
      <c r="B1" s="115" t="s">
        <v>309</v>
      </c>
      <c r="C1" s="116"/>
      <c r="D1" s="41"/>
      <c r="E1" s="41"/>
      <c r="F1" s="41"/>
      <c r="G1" s="41"/>
      <c r="H1" s="41"/>
    </row>
    <row r="2" spans="1:8" x14ac:dyDescent="0.3">
      <c r="A2" s="42" t="s">
        <v>13</v>
      </c>
      <c r="B2" s="43" t="s">
        <v>310</v>
      </c>
      <c r="C2" s="44">
        <f>'Įkainių lentelė'!H72</f>
        <v>410364.53999999992</v>
      </c>
      <c r="D2" s="45"/>
      <c r="E2" s="41"/>
      <c r="F2" s="41"/>
      <c r="G2" s="41"/>
      <c r="H2" s="41"/>
    </row>
    <row r="3" spans="1:8" x14ac:dyDescent="0.3">
      <c r="A3" s="54" t="s">
        <v>196</v>
      </c>
      <c r="B3" s="55" t="s">
        <v>315</v>
      </c>
      <c r="C3" s="56">
        <f>'Įkainių lentelė'!H123</f>
        <v>132749.28</v>
      </c>
      <c r="D3" s="45"/>
      <c r="E3" s="41"/>
      <c r="F3" s="41"/>
      <c r="G3" s="41"/>
      <c r="H3" s="41"/>
    </row>
    <row r="4" spans="1:8" x14ac:dyDescent="0.3">
      <c r="A4" s="46" t="s">
        <v>311</v>
      </c>
      <c r="B4" s="47" t="s">
        <v>312</v>
      </c>
      <c r="C4" s="48">
        <f>'Sistelos koeficientai'!B11</f>
        <v>15750.300780000003</v>
      </c>
      <c r="D4" s="41"/>
      <c r="E4" s="41"/>
      <c r="F4" s="41"/>
      <c r="G4" s="41"/>
      <c r="H4" s="41"/>
    </row>
    <row r="5" spans="1:8" x14ac:dyDescent="0.3">
      <c r="A5" s="117" t="s">
        <v>319</v>
      </c>
      <c r="B5" s="118"/>
      <c r="C5" s="49">
        <f>ROUND((C2*0.77+C3*0.2+C4*0.03),2)</f>
        <v>343003.06</v>
      </c>
      <c r="D5" s="41"/>
      <c r="E5" s="41"/>
      <c r="F5" s="41"/>
      <c r="G5" s="41"/>
      <c r="H5" s="41"/>
    </row>
    <row r="6" spans="1:8" x14ac:dyDescent="0.3">
      <c r="A6" s="117" t="s">
        <v>313</v>
      </c>
      <c r="B6" s="118"/>
      <c r="C6" s="49">
        <f>ROUND((C5*0.21),2)</f>
        <v>72030.64</v>
      </c>
      <c r="D6" s="41"/>
      <c r="E6" s="41"/>
      <c r="F6" s="41"/>
      <c r="G6" s="41"/>
      <c r="H6" s="41"/>
    </row>
    <row r="7" spans="1:8" ht="15" thickBot="1" x14ac:dyDescent="0.35">
      <c r="A7" s="119" t="s">
        <v>314</v>
      </c>
      <c r="B7" s="120"/>
      <c r="C7" s="50">
        <f>ROUND((C5+C6),2)</f>
        <v>415033.7</v>
      </c>
      <c r="D7" s="41"/>
      <c r="E7" s="41"/>
      <c r="F7" s="41"/>
      <c r="G7" s="41"/>
      <c r="H7" s="41"/>
    </row>
    <row r="8" spans="1:8" x14ac:dyDescent="0.3">
      <c r="A8" s="41"/>
      <c r="B8" s="41"/>
      <c r="C8" s="41"/>
      <c r="D8" s="41"/>
      <c r="E8" s="41"/>
      <c r="F8" s="41"/>
      <c r="G8" s="41"/>
      <c r="H8" s="41"/>
    </row>
    <row r="9" spans="1:8" x14ac:dyDescent="0.3">
      <c r="A9" s="51" t="s">
        <v>317</v>
      </c>
      <c r="B9" s="51"/>
      <c r="C9" s="51"/>
      <c r="D9" s="51"/>
      <c r="E9" s="51"/>
      <c r="F9" s="51"/>
      <c r="G9" s="51"/>
      <c r="H9" s="51"/>
    </row>
    <row r="10" spans="1:8" x14ac:dyDescent="0.3">
      <c r="A10" s="51" t="s">
        <v>318</v>
      </c>
      <c r="B10" s="51"/>
      <c r="C10" s="51"/>
      <c r="D10" s="51"/>
      <c r="E10" s="51"/>
      <c r="F10" s="51"/>
      <c r="G10" s="51"/>
      <c r="H10" s="51"/>
    </row>
    <row r="11" spans="1:8" x14ac:dyDescent="0.3">
      <c r="A11" s="51" t="s">
        <v>316</v>
      </c>
      <c r="B11" s="41"/>
      <c r="C11" s="41"/>
      <c r="D11" s="41"/>
      <c r="E11" s="41"/>
      <c r="F11" s="41"/>
      <c r="G11" s="41"/>
      <c r="H11" s="41"/>
    </row>
    <row r="12" spans="1:8" x14ac:dyDescent="0.3">
      <c r="A12" s="52"/>
      <c r="B12" s="52"/>
      <c r="C12" s="52"/>
      <c r="D12" s="52"/>
      <c r="E12" s="52"/>
      <c r="F12" s="52"/>
      <c r="G12" s="52"/>
      <c r="H12" s="52"/>
    </row>
    <row r="13" spans="1:8" x14ac:dyDescent="0.3">
      <c r="A13" s="53"/>
      <c r="B13" s="52"/>
      <c r="C13" s="52"/>
      <c r="D13" s="52"/>
      <c r="E13" s="52"/>
      <c r="F13" s="52"/>
      <c r="G13" s="52"/>
      <c r="H13" s="52"/>
    </row>
    <row r="14" spans="1:8" x14ac:dyDescent="0.3">
      <c r="A14" s="52"/>
      <c r="B14" s="52"/>
      <c r="C14" s="52"/>
      <c r="D14" s="52"/>
      <c r="E14" s="52"/>
      <c r="F14" s="52"/>
      <c r="G14" s="52"/>
      <c r="H14" s="52"/>
    </row>
    <row r="15" spans="1:8" x14ac:dyDescent="0.3">
      <c r="A15" s="52"/>
      <c r="B15" s="52"/>
      <c r="C15" s="52"/>
      <c r="D15" s="52"/>
      <c r="E15" s="52"/>
      <c r="F15" s="52"/>
      <c r="G15" s="52"/>
      <c r="H15" s="52"/>
    </row>
    <row r="16" spans="1:8" x14ac:dyDescent="0.3">
      <c r="A16" s="52"/>
      <c r="B16" s="52"/>
      <c r="C16" s="52"/>
      <c r="D16" s="52"/>
      <c r="E16" s="52"/>
      <c r="F16" s="52"/>
      <c r="G16" s="52"/>
      <c r="H16" s="52"/>
    </row>
    <row r="17" spans="1:1" x14ac:dyDescent="0.3">
      <c r="A17" s="52"/>
    </row>
    <row r="18" spans="1:1" x14ac:dyDescent="0.3">
      <c r="A18" s="52"/>
    </row>
    <row r="20" spans="1:1" x14ac:dyDescent="0.3">
      <c r="A20" s="52"/>
    </row>
  </sheetData>
  <sheetProtection sheet="1" objects="1" scenarios="1"/>
  <mergeCells count="4">
    <mergeCell ref="B1:C1"/>
    <mergeCell ref="A5:B5"/>
    <mergeCell ref="A6:B6"/>
    <mergeCell ref="A7:B7"/>
  </mergeCells>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sheetPr>
  <dimension ref="A1:J127"/>
  <sheetViews>
    <sheetView topLeftCell="A109" zoomScale="80" zoomScaleNormal="80" workbookViewId="0">
      <selection activeCell="E122" sqref="E122"/>
    </sheetView>
  </sheetViews>
  <sheetFormatPr defaultColWidth="9.109375" defaultRowHeight="14.4" x14ac:dyDescent="0.3"/>
  <cols>
    <col min="1" max="1" width="16.33203125" style="100" customWidth="1"/>
    <col min="2" max="2" width="14.33203125" style="69" customWidth="1"/>
    <col min="3" max="3" width="70.33203125" style="101" customWidth="1"/>
    <col min="4" max="4" width="11.88671875" style="69" customWidth="1"/>
    <col min="5" max="5" width="14.88671875" style="69" customWidth="1"/>
    <col min="6" max="7" width="14.6640625" style="69" customWidth="1"/>
    <col min="8" max="8" width="17.6640625" style="70" customWidth="1"/>
    <col min="9" max="9" width="108.6640625" style="60" customWidth="1"/>
  </cols>
  <sheetData>
    <row r="1" spans="1:9" ht="21" x14ac:dyDescent="0.3">
      <c r="A1" s="86" t="s">
        <v>0</v>
      </c>
      <c r="B1" s="86"/>
      <c r="C1" s="86"/>
    </row>
    <row r="2" spans="1:9" x14ac:dyDescent="0.3">
      <c r="A2" s="87" t="s">
        <v>1</v>
      </c>
      <c r="B2" s="87"/>
      <c r="C2" s="87"/>
    </row>
    <row r="3" spans="1:9" x14ac:dyDescent="0.3">
      <c r="A3" s="88" t="s">
        <v>2</v>
      </c>
      <c r="B3" s="89"/>
      <c r="C3" s="89"/>
    </row>
    <row r="4" spans="1:9" x14ac:dyDescent="0.3">
      <c r="A4" s="90" t="s">
        <v>340</v>
      </c>
      <c r="B4" s="90"/>
      <c r="C4" s="90"/>
    </row>
    <row r="5" spans="1:9" x14ac:dyDescent="0.3">
      <c r="A5" s="91" t="s">
        <v>341</v>
      </c>
      <c r="B5" s="92"/>
      <c r="C5" s="92"/>
      <c r="F5" s="71"/>
      <c r="G5" s="71"/>
    </row>
    <row r="6" spans="1:9" x14ac:dyDescent="0.3">
      <c r="A6" s="59" t="s">
        <v>3</v>
      </c>
      <c r="B6" s="3"/>
      <c r="C6" s="3"/>
    </row>
    <row r="7" spans="1:9" s="6" customFormat="1" ht="78" x14ac:dyDescent="0.3">
      <c r="A7" s="93" t="s">
        <v>4</v>
      </c>
      <c r="B7" s="72" t="s">
        <v>5</v>
      </c>
      <c r="C7" s="72" t="s">
        <v>6</v>
      </c>
      <c r="D7" s="72" t="s">
        <v>7</v>
      </c>
      <c r="E7" s="72" t="s">
        <v>8</v>
      </c>
      <c r="F7" s="72" t="s">
        <v>9</v>
      </c>
      <c r="G7" s="72" t="s">
        <v>10</v>
      </c>
      <c r="H7" s="73" t="s">
        <v>11</v>
      </c>
      <c r="I7" s="61" t="s">
        <v>12</v>
      </c>
    </row>
    <row r="8" spans="1:9" s="6" customFormat="1" ht="31.2" x14ac:dyDescent="0.3">
      <c r="A8" s="74" t="s">
        <v>13</v>
      </c>
      <c r="B8" s="74"/>
      <c r="C8" s="74"/>
      <c r="D8" s="74"/>
      <c r="E8" s="74"/>
      <c r="F8" s="74"/>
      <c r="G8" s="74"/>
      <c r="H8" s="75"/>
      <c r="I8" s="62"/>
    </row>
    <row r="9" spans="1:9" ht="27.6" x14ac:dyDescent="0.3">
      <c r="A9" s="94" t="s">
        <v>14</v>
      </c>
      <c r="B9" s="76" t="s">
        <v>15</v>
      </c>
      <c r="C9" s="95" t="s">
        <v>16</v>
      </c>
      <c r="D9" s="76" t="s">
        <v>17</v>
      </c>
      <c r="E9" s="102">
        <v>16.38</v>
      </c>
      <c r="F9" s="77">
        <v>17.600000000000001</v>
      </c>
      <c r="G9" s="77">
        <v>335</v>
      </c>
      <c r="H9" s="78">
        <f t="shared" ref="H9:H40" si="0">E9*G9</f>
        <v>5487.2999999999993</v>
      </c>
      <c r="I9" s="63" t="s">
        <v>331</v>
      </c>
    </row>
    <row r="10" spans="1:9" ht="28.8" x14ac:dyDescent="0.3">
      <c r="A10" s="94" t="s">
        <v>18</v>
      </c>
      <c r="B10" s="76" t="s">
        <v>19</v>
      </c>
      <c r="C10" s="95" t="s">
        <v>20</v>
      </c>
      <c r="D10" s="76" t="s">
        <v>17</v>
      </c>
      <c r="E10" s="102">
        <v>11.7</v>
      </c>
      <c r="F10" s="77">
        <v>13.200000000000001</v>
      </c>
      <c r="G10" s="77">
        <v>571</v>
      </c>
      <c r="H10" s="78">
        <f t="shared" si="0"/>
        <v>6680.7</v>
      </c>
      <c r="I10" s="63" t="s">
        <v>21</v>
      </c>
    </row>
    <row r="11" spans="1:9" ht="27.6" x14ac:dyDescent="0.3">
      <c r="A11" s="94" t="s">
        <v>22</v>
      </c>
      <c r="B11" s="76" t="s">
        <v>15</v>
      </c>
      <c r="C11" s="95" t="s">
        <v>23</v>
      </c>
      <c r="D11" s="76" t="s">
        <v>17</v>
      </c>
      <c r="E11" s="102">
        <v>585</v>
      </c>
      <c r="F11" s="77">
        <v>880.00000000000011</v>
      </c>
      <c r="G11" s="77">
        <v>3</v>
      </c>
      <c r="H11" s="78">
        <f t="shared" si="0"/>
        <v>1755</v>
      </c>
      <c r="I11" s="63" t="s">
        <v>24</v>
      </c>
    </row>
    <row r="12" spans="1:9" ht="27.6" x14ac:dyDescent="0.3">
      <c r="A12" s="94" t="s">
        <v>25</v>
      </c>
      <c r="B12" s="76" t="s">
        <v>15</v>
      </c>
      <c r="C12" s="95" t="s">
        <v>26</v>
      </c>
      <c r="D12" s="76" t="s">
        <v>17</v>
      </c>
      <c r="E12" s="102">
        <v>585</v>
      </c>
      <c r="F12" s="77">
        <v>864.6</v>
      </c>
      <c r="G12" s="77">
        <v>3</v>
      </c>
      <c r="H12" s="78">
        <f t="shared" si="0"/>
        <v>1755</v>
      </c>
      <c r="I12" s="63" t="s">
        <v>27</v>
      </c>
    </row>
    <row r="13" spans="1:9" ht="25.5" customHeight="1" x14ac:dyDescent="0.3">
      <c r="A13" s="94" t="s">
        <v>28</v>
      </c>
      <c r="B13" s="76" t="s">
        <v>15</v>
      </c>
      <c r="C13" s="95" t="s">
        <v>29</v>
      </c>
      <c r="D13" s="76" t="s">
        <v>17</v>
      </c>
      <c r="E13" s="102">
        <v>585</v>
      </c>
      <c r="F13" s="77">
        <v>990.00000000000011</v>
      </c>
      <c r="G13" s="77">
        <v>2</v>
      </c>
      <c r="H13" s="78">
        <f t="shared" si="0"/>
        <v>1170</v>
      </c>
      <c r="I13" s="63" t="s">
        <v>30</v>
      </c>
    </row>
    <row r="14" spans="1:9" ht="65.25" customHeight="1" x14ac:dyDescent="0.3">
      <c r="A14" s="94" t="s">
        <v>31</v>
      </c>
      <c r="B14" s="76" t="s">
        <v>15</v>
      </c>
      <c r="C14" s="95" t="s">
        <v>32</v>
      </c>
      <c r="D14" s="76" t="s">
        <v>17</v>
      </c>
      <c r="E14" s="102">
        <v>4680</v>
      </c>
      <c r="F14" s="77">
        <v>6050.0000000000009</v>
      </c>
      <c r="G14" s="77">
        <v>10</v>
      </c>
      <c r="H14" s="78">
        <f t="shared" si="0"/>
        <v>46800</v>
      </c>
      <c r="I14" s="63" t="s">
        <v>33</v>
      </c>
    </row>
    <row r="15" spans="1:9" x14ac:dyDescent="0.3">
      <c r="A15" s="94" t="s">
        <v>34</v>
      </c>
      <c r="B15" s="76" t="s">
        <v>15</v>
      </c>
      <c r="C15" s="95" t="s">
        <v>35</v>
      </c>
      <c r="D15" s="76" t="s">
        <v>17</v>
      </c>
      <c r="E15" s="102">
        <v>585</v>
      </c>
      <c r="F15" s="103">
        <v>1100</v>
      </c>
      <c r="G15" s="77">
        <v>2</v>
      </c>
      <c r="H15" s="78">
        <f t="shared" si="0"/>
        <v>1170</v>
      </c>
      <c r="I15" s="63" t="s">
        <v>36</v>
      </c>
    </row>
    <row r="16" spans="1:9" ht="66" customHeight="1" x14ac:dyDescent="0.3">
      <c r="A16" s="94" t="s">
        <v>37</v>
      </c>
      <c r="B16" s="76" t="s">
        <v>15</v>
      </c>
      <c r="C16" s="95" t="s">
        <v>38</v>
      </c>
      <c r="D16" s="76" t="s">
        <v>17</v>
      </c>
      <c r="E16" s="102">
        <v>4680</v>
      </c>
      <c r="F16" s="77">
        <v>8580</v>
      </c>
      <c r="G16" s="77">
        <v>9</v>
      </c>
      <c r="H16" s="78">
        <f t="shared" si="0"/>
        <v>42120</v>
      </c>
      <c r="I16" s="63" t="s">
        <v>334</v>
      </c>
    </row>
    <row r="17" spans="1:10" x14ac:dyDescent="0.3">
      <c r="A17" s="94" t="s">
        <v>39</v>
      </c>
      <c r="B17" s="76" t="s">
        <v>15</v>
      </c>
      <c r="C17" s="95" t="s">
        <v>40</v>
      </c>
      <c r="D17" s="76" t="s">
        <v>41</v>
      </c>
      <c r="E17" s="102">
        <v>70.199999999999989</v>
      </c>
      <c r="F17" s="77">
        <v>88</v>
      </c>
      <c r="G17" s="77">
        <v>229</v>
      </c>
      <c r="H17" s="78">
        <f t="shared" si="0"/>
        <v>16075.799999999997</v>
      </c>
      <c r="I17" s="63" t="s">
        <v>42</v>
      </c>
    </row>
    <row r="18" spans="1:10" x14ac:dyDescent="0.3">
      <c r="A18" s="94" t="s">
        <v>43</v>
      </c>
      <c r="B18" s="76" t="s">
        <v>15</v>
      </c>
      <c r="C18" s="95" t="s">
        <v>44</v>
      </c>
      <c r="D18" s="76" t="s">
        <v>17</v>
      </c>
      <c r="E18" s="102">
        <v>351</v>
      </c>
      <c r="F18" s="77">
        <v>550</v>
      </c>
      <c r="G18" s="77">
        <v>30</v>
      </c>
      <c r="H18" s="78">
        <f t="shared" si="0"/>
        <v>10530</v>
      </c>
      <c r="I18" s="63" t="s">
        <v>45</v>
      </c>
    </row>
    <row r="19" spans="1:10" x14ac:dyDescent="0.3">
      <c r="A19" s="94" t="s">
        <v>46</v>
      </c>
      <c r="B19" s="76" t="s">
        <v>15</v>
      </c>
      <c r="C19" s="95" t="s">
        <v>47</v>
      </c>
      <c r="D19" s="76" t="s">
        <v>17</v>
      </c>
      <c r="E19" s="102">
        <v>432</v>
      </c>
      <c r="F19" s="77">
        <v>440.00000000000006</v>
      </c>
      <c r="G19" s="77">
        <v>4</v>
      </c>
      <c r="H19" s="78">
        <f t="shared" si="0"/>
        <v>1728</v>
      </c>
      <c r="I19" s="63" t="s">
        <v>48</v>
      </c>
    </row>
    <row r="20" spans="1:10" s="8" customFormat="1" ht="41.4" x14ac:dyDescent="0.3">
      <c r="A20" s="94" t="s">
        <v>49</v>
      </c>
      <c r="B20" s="79" t="s">
        <v>15</v>
      </c>
      <c r="C20" s="96" t="s">
        <v>50</v>
      </c>
      <c r="D20" s="79" t="s">
        <v>17</v>
      </c>
      <c r="E20" s="102">
        <v>35.099999999999994</v>
      </c>
      <c r="F20" s="104">
        <v>55.000000000000007</v>
      </c>
      <c r="G20" s="77">
        <v>111</v>
      </c>
      <c r="H20" s="78">
        <f t="shared" si="0"/>
        <v>3896.0999999999995</v>
      </c>
      <c r="I20" s="64" t="s">
        <v>329</v>
      </c>
      <c r="J20" s="58"/>
    </row>
    <row r="21" spans="1:10" x14ac:dyDescent="0.3">
      <c r="A21" s="94" t="s">
        <v>51</v>
      </c>
      <c r="B21" s="76" t="s">
        <v>15</v>
      </c>
      <c r="C21" s="95" t="s">
        <v>52</v>
      </c>
      <c r="D21" s="76" t="s">
        <v>17</v>
      </c>
      <c r="E21" s="102">
        <v>468</v>
      </c>
      <c r="F21" s="77">
        <v>809.6</v>
      </c>
      <c r="G21" s="77">
        <v>4</v>
      </c>
      <c r="H21" s="78">
        <f t="shared" si="0"/>
        <v>1872</v>
      </c>
      <c r="I21" s="63" t="s">
        <v>53</v>
      </c>
    </row>
    <row r="22" spans="1:10" ht="41.4" x14ac:dyDescent="0.3">
      <c r="A22" s="94" t="s">
        <v>54</v>
      </c>
      <c r="B22" s="76" t="s">
        <v>15</v>
      </c>
      <c r="C22" s="95" t="s">
        <v>55</v>
      </c>
      <c r="D22" s="76" t="s">
        <v>17</v>
      </c>
      <c r="E22" s="102">
        <v>175.5</v>
      </c>
      <c r="F22" s="77">
        <v>198.00000000000003</v>
      </c>
      <c r="G22" s="77">
        <v>103</v>
      </c>
      <c r="H22" s="78">
        <f t="shared" si="0"/>
        <v>18076.5</v>
      </c>
      <c r="I22" s="63" t="s">
        <v>56</v>
      </c>
    </row>
    <row r="23" spans="1:10" ht="27.6" x14ac:dyDescent="0.3">
      <c r="A23" s="94" t="s">
        <v>57</v>
      </c>
      <c r="B23" s="76" t="s">
        <v>15</v>
      </c>
      <c r="C23" s="95" t="s">
        <v>58</v>
      </c>
      <c r="D23" s="76" t="s">
        <v>17</v>
      </c>
      <c r="E23" s="102">
        <v>140.4</v>
      </c>
      <c r="F23" s="77">
        <v>143</v>
      </c>
      <c r="G23" s="77">
        <v>5</v>
      </c>
      <c r="H23" s="78">
        <f t="shared" si="0"/>
        <v>702</v>
      </c>
      <c r="I23" s="63" t="s">
        <v>59</v>
      </c>
    </row>
    <row r="24" spans="1:10" ht="28.8" x14ac:dyDescent="0.3">
      <c r="A24" s="94" t="s">
        <v>60</v>
      </c>
      <c r="B24" s="76" t="s">
        <v>15</v>
      </c>
      <c r="C24" s="95" t="s">
        <v>61</v>
      </c>
      <c r="D24" s="76" t="s">
        <v>17</v>
      </c>
      <c r="E24" s="102">
        <v>97.2</v>
      </c>
      <c r="F24" s="77">
        <v>99.000000000000014</v>
      </c>
      <c r="G24" s="77">
        <v>73</v>
      </c>
      <c r="H24" s="78">
        <f t="shared" si="0"/>
        <v>7095.6</v>
      </c>
      <c r="I24" s="63" t="s">
        <v>62</v>
      </c>
    </row>
    <row r="25" spans="1:10" s="9" customFormat="1" x14ac:dyDescent="0.3">
      <c r="A25" s="94" t="s">
        <v>63</v>
      </c>
      <c r="B25" s="79" t="s">
        <v>15</v>
      </c>
      <c r="C25" s="96" t="s">
        <v>64</v>
      </c>
      <c r="D25" s="79" t="s">
        <v>17</v>
      </c>
      <c r="E25" s="102">
        <v>117</v>
      </c>
      <c r="F25" s="104">
        <v>132</v>
      </c>
      <c r="G25" s="77">
        <v>330</v>
      </c>
      <c r="H25" s="78">
        <f t="shared" si="0"/>
        <v>38610</v>
      </c>
      <c r="I25" s="64" t="s">
        <v>65</v>
      </c>
    </row>
    <row r="26" spans="1:10" ht="28.8" x14ac:dyDescent="0.3">
      <c r="A26" s="94" t="s">
        <v>66</v>
      </c>
      <c r="B26" s="76" t="s">
        <v>19</v>
      </c>
      <c r="C26" s="95" t="s">
        <v>67</v>
      </c>
      <c r="D26" s="76" t="s">
        <v>17</v>
      </c>
      <c r="E26" s="102">
        <v>175.5</v>
      </c>
      <c r="F26" s="77">
        <v>176</v>
      </c>
      <c r="G26" s="77">
        <v>62</v>
      </c>
      <c r="H26" s="78">
        <f t="shared" si="0"/>
        <v>10881</v>
      </c>
      <c r="I26" s="63" t="s">
        <v>68</v>
      </c>
    </row>
    <row r="27" spans="1:10" ht="41.4" x14ac:dyDescent="0.3">
      <c r="A27" s="94" t="s">
        <v>69</v>
      </c>
      <c r="B27" s="76" t="s">
        <v>19</v>
      </c>
      <c r="C27" s="95" t="s">
        <v>70</v>
      </c>
      <c r="D27" s="76" t="s">
        <v>17</v>
      </c>
      <c r="E27" s="102">
        <v>162</v>
      </c>
      <c r="F27" s="77">
        <v>165</v>
      </c>
      <c r="G27" s="77">
        <v>8</v>
      </c>
      <c r="H27" s="78">
        <f t="shared" si="0"/>
        <v>1296</v>
      </c>
      <c r="I27" s="63" t="s">
        <v>71</v>
      </c>
    </row>
    <row r="28" spans="1:10" ht="41.4" x14ac:dyDescent="0.3">
      <c r="A28" s="94" t="s">
        <v>72</v>
      </c>
      <c r="B28" s="76" t="s">
        <v>19</v>
      </c>
      <c r="C28" s="95" t="s">
        <v>73</v>
      </c>
      <c r="D28" s="76" t="s">
        <v>17</v>
      </c>
      <c r="E28" s="102">
        <v>64.800000000000011</v>
      </c>
      <c r="F28" s="77">
        <v>66</v>
      </c>
      <c r="G28" s="77">
        <v>45</v>
      </c>
      <c r="H28" s="78">
        <f t="shared" si="0"/>
        <v>2916.0000000000005</v>
      </c>
      <c r="I28" s="63" t="s">
        <v>74</v>
      </c>
    </row>
    <row r="29" spans="1:10" ht="28.8" x14ac:dyDescent="0.3">
      <c r="A29" s="94" t="s">
        <v>75</v>
      </c>
      <c r="B29" s="76" t="s">
        <v>19</v>
      </c>
      <c r="C29" s="95" t="s">
        <v>76</v>
      </c>
      <c r="D29" s="76" t="s">
        <v>17</v>
      </c>
      <c r="E29" s="102">
        <v>43.2</v>
      </c>
      <c r="F29" s="77">
        <v>44</v>
      </c>
      <c r="G29" s="77">
        <v>17</v>
      </c>
      <c r="H29" s="78">
        <f t="shared" si="0"/>
        <v>734.40000000000009</v>
      </c>
      <c r="I29" s="63" t="s">
        <v>77</v>
      </c>
    </row>
    <row r="30" spans="1:10" ht="41.4" x14ac:dyDescent="0.3">
      <c r="A30" s="94" t="s">
        <v>78</v>
      </c>
      <c r="B30" s="76" t="s">
        <v>79</v>
      </c>
      <c r="C30" s="95" t="s">
        <v>80</v>
      </c>
      <c r="D30" s="76" t="s">
        <v>17</v>
      </c>
      <c r="E30" s="102">
        <v>35.099999999999994</v>
      </c>
      <c r="F30" s="77">
        <v>55.000000000000007</v>
      </c>
      <c r="G30" s="77">
        <v>89</v>
      </c>
      <c r="H30" s="78">
        <f t="shared" si="0"/>
        <v>3123.8999999999996</v>
      </c>
      <c r="I30" s="63" t="s">
        <v>81</v>
      </c>
    </row>
    <row r="31" spans="1:10" s="10" customFormat="1" ht="82.8" x14ac:dyDescent="0.3">
      <c r="A31" s="94" t="s">
        <v>82</v>
      </c>
      <c r="B31" s="80" t="s">
        <v>83</v>
      </c>
      <c r="C31" s="97" t="s">
        <v>84</v>
      </c>
      <c r="D31" s="80" t="s">
        <v>17</v>
      </c>
      <c r="E31" s="102">
        <v>21.6</v>
      </c>
      <c r="F31" s="105">
        <v>22</v>
      </c>
      <c r="G31" s="77">
        <v>74</v>
      </c>
      <c r="H31" s="78">
        <f t="shared" si="0"/>
        <v>1598.4</v>
      </c>
      <c r="I31" s="65" t="s">
        <v>85</v>
      </c>
    </row>
    <row r="32" spans="1:10" x14ac:dyDescent="0.3">
      <c r="A32" s="94" t="s">
        <v>86</v>
      </c>
      <c r="B32" s="76" t="s">
        <v>83</v>
      </c>
      <c r="C32" s="95" t="s">
        <v>87</v>
      </c>
      <c r="D32" s="76" t="s">
        <v>88</v>
      </c>
      <c r="E32" s="102">
        <v>1512</v>
      </c>
      <c r="F32" s="77">
        <v>1540.0000000000002</v>
      </c>
      <c r="G32" s="77">
        <v>1</v>
      </c>
      <c r="H32" s="78">
        <f t="shared" si="0"/>
        <v>1512</v>
      </c>
      <c r="I32" s="63" t="s">
        <v>89</v>
      </c>
    </row>
    <row r="33" spans="1:10" ht="39" customHeight="1" x14ac:dyDescent="0.3">
      <c r="A33" s="94" t="s">
        <v>90</v>
      </c>
      <c r="B33" s="76" t="s">
        <v>83</v>
      </c>
      <c r="C33" s="95" t="s">
        <v>91</v>
      </c>
      <c r="D33" s="76" t="s">
        <v>88</v>
      </c>
      <c r="E33" s="102">
        <v>6480</v>
      </c>
      <c r="F33" s="77">
        <v>6600.0000000000009</v>
      </c>
      <c r="G33" s="77">
        <v>1</v>
      </c>
      <c r="H33" s="78">
        <f t="shared" si="0"/>
        <v>6480</v>
      </c>
      <c r="I33" s="63" t="s">
        <v>92</v>
      </c>
    </row>
    <row r="34" spans="1:10" ht="27.6" x14ac:dyDescent="0.3">
      <c r="A34" s="94" t="s">
        <v>93</v>
      </c>
      <c r="B34" s="76" t="s">
        <v>83</v>
      </c>
      <c r="C34" s="95" t="s">
        <v>94</v>
      </c>
      <c r="D34" s="76" t="s">
        <v>88</v>
      </c>
      <c r="E34" s="102">
        <v>7020</v>
      </c>
      <c r="F34" s="77">
        <v>7700.0000000000009</v>
      </c>
      <c r="G34" s="77">
        <v>2</v>
      </c>
      <c r="H34" s="78">
        <f t="shared" si="0"/>
        <v>14040</v>
      </c>
      <c r="I34" s="63" t="s">
        <v>95</v>
      </c>
    </row>
    <row r="35" spans="1:10" x14ac:dyDescent="0.3">
      <c r="A35" s="94" t="s">
        <v>96</v>
      </c>
      <c r="B35" s="76" t="s">
        <v>15</v>
      </c>
      <c r="C35" s="95" t="s">
        <v>97</v>
      </c>
      <c r="D35" s="76" t="s">
        <v>17</v>
      </c>
      <c r="E35" s="102">
        <v>97.2</v>
      </c>
      <c r="F35" s="77">
        <v>99.000000000000014</v>
      </c>
      <c r="G35" s="77">
        <v>62</v>
      </c>
      <c r="H35" s="78">
        <f t="shared" si="0"/>
        <v>6026.4000000000005</v>
      </c>
      <c r="I35" s="63" t="s">
        <v>98</v>
      </c>
    </row>
    <row r="36" spans="1:10" x14ac:dyDescent="0.3">
      <c r="A36" s="94" t="s">
        <v>99</v>
      </c>
      <c r="B36" s="76" t="s">
        <v>15</v>
      </c>
      <c r="C36" s="95" t="s">
        <v>100</v>
      </c>
      <c r="D36" s="76" t="s">
        <v>101</v>
      </c>
      <c r="E36" s="102">
        <v>97.2</v>
      </c>
      <c r="F36" s="77">
        <v>99.000000000000014</v>
      </c>
      <c r="G36" s="77">
        <v>4</v>
      </c>
      <c r="H36" s="78">
        <f t="shared" si="0"/>
        <v>388.8</v>
      </c>
      <c r="I36" s="63" t="s">
        <v>102</v>
      </c>
    </row>
    <row r="37" spans="1:10" x14ac:dyDescent="0.3">
      <c r="A37" s="94" t="s">
        <v>103</v>
      </c>
      <c r="B37" s="76" t="s">
        <v>15</v>
      </c>
      <c r="C37" s="95" t="s">
        <v>104</v>
      </c>
      <c r="D37" s="76" t="s">
        <v>101</v>
      </c>
      <c r="E37" s="102">
        <v>37.800000000000004</v>
      </c>
      <c r="F37" s="77">
        <v>38.5</v>
      </c>
      <c r="G37" s="77">
        <v>4</v>
      </c>
      <c r="H37" s="78">
        <f t="shared" si="0"/>
        <v>151.20000000000002</v>
      </c>
      <c r="I37" s="63" t="s">
        <v>105</v>
      </c>
    </row>
    <row r="38" spans="1:10" x14ac:dyDescent="0.3">
      <c r="A38" s="94" t="s">
        <v>106</v>
      </c>
      <c r="B38" s="76" t="s">
        <v>15</v>
      </c>
      <c r="C38" s="95" t="s">
        <v>107</v>
      </c>
      <c r="D38" s="76" t="s">
        <v>101</v>
      </c>
      <c r="E38" s="102">
        <v>11.88</v>
      </c>
      <c r="F38" s="77">
        <v>22</v>
      </c>
      <c r="G38" s="77">
        <v>2114</v>
      </c>
      <c r="H38" s="78">
        <f t="shared" si="0"/>
        <v>25114.320000000003</v>
      </c>
      <c r="I38" s="63" t="s">
        <v>108</v>
      </c>
    </row>
    <row r="39" spans="1:10" ht="27.6" x14ac:dyDescent="0.3">
      <c r="A39" s="94" t="s">
        <v>109</v>
      </c>
      <c r="B39" s="76" t="s">
        <v>83</v>
      </c>
      <c r="C39" s="95" t="s">
        <v>110</v>
      </c>
      <c r="D39" s="76" t="s">
        <v>17</v>
      </c>
      <c r="E39" s="102">
        <v>756</v>
      </c>
      <c r="F39" s="77">
        <v>770.00000000000011</v>
      </c>
      <c r="G39" s="77">
        <v>2</v>
      </c>
      <c r="H39" s="78">
        <f t="shared" si="0"/>
        <v>1512</v>
      </c>
      <c r="I39" s="63" t="s">
        <v>111</v>
      </c>
    </row>
    <row r="40" spans="1:10" x14ac:dyDescent="0.3">
      <c r="A40" s="94" t="s">
        <v>112</v>
      </c>
      <c r="B40" s="76" t="s">
        <v>83</v>
      </c>
      <c r="C40" s="95" t="s">
        <v>113</v>
      </c>
      <c r="D40" s="76" t="s">
        <v>17</v>
      </c>
      <c r="E40" s="102">
        <v>540</v>
      </c>
      <c r="F40" s="77">
        <v>550</v>
      </c>
      <c r="G40" s="77">
        <v>2</v>
      </c>
      <c r="H40" s="78">
        <f t="shared" si="0"/>
        <v>1080</v>
      </c>
      <c r="I40" s="63" t="s">
        <v>114</v>
      </c>
    </row>
    <row r="41" spans="1:10" x14ac:dyDescent="0.3">
      <c r="A41" s="94" t="s">
        <v>115</v>
      </c>
      <c r="B41" s="76" t="s">
        <v>15</v>
      </c>
      <c r="C41" s="95" t="s">
        <v>116</v>
      </c>
      <c r="D41" s="76" t="s">
        <v>17</v>
      </c>
      <c r="E41" s="102">
        <v>32.400000000000006</v>
      </c>
      <c r="F41" s="77">
        <v>33</v>
      </c>
      <c r="G41" s="77">
        <v>4</v>
      </c>
      <c r="H41" s="78">
        <f t="shared" ref="H41:H71" si="1">E41*G41</f>
        <v>129.60000000000002</v>
      </c>
      <c r="I41" s="63" t="s">
        <v>117</v>
      </c>
    </row>
    <row r="42" spans="1:10" ht="27.6" x14ac:dyDescent="0.3">
      <c r="A42" s="94" t="s">
        <v>118</v>
      </c>
      <c r="B42" s="76" t="s">
        <v>15</v>
      </c>
      <c r="C42" s="95" t="s">
        <v>119</v>
      </c>
      <c r="D42" s="76" t="s">
        <v>17</v>
      </c>
      <c r="E42" s="102">
        <v>1170</v>
      </c>
      <c r="F42" s="77">
        <v>1430.0000000000002</v>
      </c>
      <c r="G42" s="77">
        <v>11</v>
      </c>
      <c r="H42" s="78">
        <f t="shared" si="1"/>
        <v>12870</v>
      </c>
      <c r="I42" s="63" t="s">
        <v>120</v>
      </c>
    </row>
    <row r="43" spans="1:10" ht="27.6" x14ac:dyDescent="0.3">
      <c r="A43" s="77" t="s">
        <v>121</v>
      </c>
      <c r="B43" s="76" t="s">
        <v>15</v>
      </c>
      <c r="C43" s="95" t="s">
        <v>122</v>
      </c>
      <c r="D43" s="76" t="s">
        <v>17</v>
      </c>
      <c r="E43" s="102">
        <v>1440</v>
      </c>
      <c r="F43" s="77">
        <v>1650.0000000000002</v>
      </c>
      <c r="G43" s="77">
        <v>2</v>
      </c>
      <c r="H43" s="78">
        <f t="shared" si="1"/>
        <v>2880</v>
      </c>
      <c r="I43" s="63" t="s">
        <v>335</v>
      </c>
      <c r="J43" s="57"/>
    </row>
    <row r="44" spans="1:10" ht="27.6" x14ac:dyDescent="0.3">
      <c r="A44" s="94" t="s">
        <v>123</v>
      </c>
      <c r="B44" s="76" t="s">
        <v>15</v>
      </c>
      <c r="C44" s="95" t="s">
        <v>124</v>
      </c>
      <c r="D44" s="76" t="s">
        <v>17</v>
      </c>
      <c r="E44" s="102">
        <v>216</v>
      </c>
      <c r="F44" s="77">
        <v>220.00000000000003</v>
      </c>
      <c r="G44" s="77">
        <v>5</v>
      </c>
      <c r="H44" s="78">
        <f t="shared" si="1"/>
        <v>1080</v>
      </c>
      <c r="I44" s="63" t="s">
        <v>125</v>
      </c>
    </row>
    <row r="45" spans="1:10" ht="28.8" x14ac:dyDescent="0.3">
      <c r="A45" s="94" t="s">
        <v>126</v>
      </c>
      <c r="B45" s="76" t="s">
        <v>79</v>
      </c>
      <c r="C45" s="95" t="s">
        <v>127</v>
      </c>
      <c r="D45" s="76" t="s">
        <v>17</v>
      </c>
      <c r="E45" s="102">
        <v>48.6</v>
      </c>
      <c r="F45" s="77">
        <v>49.500000000000007</v>
      </c>
      <c r="G45" s="77">
        <v>258</v>
      </c>
      <c r="H45" s="78">
        <f t="shared" si="1"/>
        <v>12538.800000000001</v>
      </c>
      <c r="I45" s="63" t="s">
        <v>128</v>
      </c>
    </row>
    <row r="46" spans="1:10" x14ac:dyDescent="0.3">
      <c r="A46" s="94" t="s">
        <v>129</v>
      </c>
      <c r="B46" s="76" t="s">
        <v>83</v>
      </c>
      <c r="C46" s="95" t="s">
        <v>130</v>
      </c>
      <c r="D46" s="76" t="s">
        <v>88</v>
      </c>
      <c r="E46" s="102">
        <v>5400</v>
      </c>
      <c r="F46" s="77">
        <v>5500</v>
      </c>
      <c r="G46" s="77">
        <v>2</v>
      </c>
      <c r="H46" s="78">
        <f t="shared" si="1"/>
        <v>10800</v>
      </c>
      <c r="I46" s="63" t="s">
        <v>131</v>
      </c>
    </row>
    <row r="47" spans="1:10" ht="28.8" x14ac:dyDescent="0.3">
      <c r="A47" s="94" t="s">
        <v>132</v>
      </c>
      <c r="B47" s="76" t="s">
        <v>79</v>
      </c>
      <c r="C47" s="95" t="s">
        <v>133</v>
      </c>
      <c r="D47" s="76" t="s">
        <v>17</v>
      </c>
      <c r="E47" s="102">
        <v>270</v>
      </c>
      <c r="F47" s="77">
        <v>275</v>
      </c>
      <c r="G47" s="77">
        <v>2</v>
      </c>
      <c r="H47" s="78">
        <f t="shared" si="1"/>
        <v>540</v>
      </c>
      <c r="I47" s="63" t="s">
        <v>134</v>
      </c>
    </row>
    <row r="48" spans="1:10" x14ac:dyDescent="0.3">
      <c r="A48" s="94" t="s">
        <v>135</v>
      </c>
      <c r="B48" s="76" t="s">
        <v>15</v>
      </c>
      <c r="C48" s="95" t="s">
        <v>136</v>
      </c>
      <c r="D48" s="76" t="s">
        <v>17</v>
      </c>
      <c r="E48" s="102">
        <v>324</v>
      </c>
      <c r="F48" s="77">
        <v>330</v>
      </c>
      <c r="G48" s="77">
        <v>2</v>
      </c>
      <c r="H48" s="78">
        <f t="shared" si="1"/>
        <v>648</v>
      </c>
      <c r="I48" s="63" t="s">
        <v>137</v>
      </c>
    </row>
    <row r="49" spans="1:9" ht="27.6" x14ac:dyDescent="0.3">
      <c r="A49" s="94" t="s">
        <v>138</v>
      </c>
      <c r="B49" s="76" t="s">
        <v>15</v>
      </c>
      <c r="C49" s="95" t="s">
        <v>139</v>
      </c>
      <c r="D49" s="76" t="s">
        <v>17</v>
      </c>
      <c r="E49" s="102">
        <v>172.8</v>
      </c>
      <c r="F49" s="77">
        <v>176</v>
      </c>
      <c r="G49" s="77">
        <v>4</v>
      </c>
      <c r="H49" s="78">
        <f t="shared" si="1"/>
        <v>691.2</v>
      </c>
      <c r="I49" s="63" t="s">
        <v>140</v>
      </c>
    </row>
    <row r="50" spans="1:9" x14ac:dyDescent="0.3">
      <c r="A50" s="94" t="s">
        <v>141</v>
      </c>
      <c r="B50" s="76" t="s">
        <v>15</v>
      </c>
      <c r="C50" s="95" t="s">
        <v>142</v>
      </c>
      <c r="D50" s="76" t="s">
        <v>17</v>
      </c>
      <c r="E50" s="102">
        <v>226.8</v>
      </c>
      <c r="F50" s="77">
        <v>231.00000000000003</v>
      </c>
      <c r="G50" s="77">
        <v>4</v>
      </c>
      <c r="H50" s="78">
        <f t="shared" si="1"/>
        <v>907.2</v>
      </c>
      <c r="I50" s="63" t="s">
        <v>143</v>
      </c>
    </row>
    <row r="51" spans="1:9" x14ac:dyDescent="0.3">
      <c r="A51" s="94" t="s">
        <v>144</v>
      </c>
      <c r="B51" s="76" t="s">
        <v>15</v>
      </c>
      <c r="C51" s="95" t="s">
        <v>145</v>
      </c>
      <c r="D51" s="76" t="s">
        <v>17</v>
      </c>
      <c r="E51" s="102">
        <v>226.8</v>
      </c>
      <c r="F51" s="77">
        <v>231.00000000000003</v>
      </c>
      <c r="G51" s="77">
        <v>4</v>
      </c>
      <c r="H51" s="78">
        <f t="shared" si="1"/>
        <v>907.2</v>
      </c>
      <c r="I51" s="63" t="s">
        <v>146</v>
      </c>
    </row>
    <row r="52" spans="1:9" ht="27.6" x14ac:dyDescent="0.3">
      <c r="A52" s="94" t="s">
        <v>147</v>
      </c>
      <c r="B52" s="76" t="s">
        <v>83</v>
      </c>
      <c r="C52" s="95" t="s">
        <v>148</v>
      </c>
      <c r="D52" s="76" t="s">
        <v>17</v>
      </c>
      <c r="E52" s="102">
        <v>30.240000000000002</v>
      </c>
      <c r="F52" s="77">
        <v>30.800000000000004</v>
      </c>
      <c r="G52" s="77">
        <v>13</v>
      </c>
      <c r="H52" s="78">
        <f t="shared" si="1"/>
        <v>393.12</v>
      </c>
      <c r="I52" s="63" t="s">
        <v>149</v>
      </c>
    </row>
    <row r="53" spans="1:9" ht="27.6" x14ac:dyDescent="0.3">
      <c r="A53" s="94" t="s">
        <v>150</v>
      </c>
      <c r="B53" s="76" t="s">
        <v>15</v>
      </c>
      <c r="C53" s="95" t="s">
        <v>151</v>
      </c>
      <c r="D53" s="76" t="s">
        <v>17</v>
      </c>
      <c r="E53" s="102">
        <v>162</v>
      </c>
      <c r="F53" s="77">
        <v>288.20000000000005</v>
      </c>
      <c r="G53" s="77">
        <v>105</v>
      </c>
      <c r="H53" s="78">
        <f t="shared" si="1"/>
        <v>17010</v>
      </c>
      <c r="I53" s="63" t="s">
        <v>152</v>
      </c>
    </row>
    <row r="54" spans="1:9" x14ac:dyDescent="0.3">
      <c r="A54" s="94" t="s">
        <v>153</v>
      </c>
      <c r="B54" s="76" t="s">
        <v>15</v>
      </c>
      <c r="C54" s="95" t="s">
        <v>154</v>
      </c>
      <c r="D54" s="76" t="s">
        <v>17</v>
      </c>
      <c r="E54" s="102">
        <v>259.20000000000005</v>
      </c>
      <c r="F54" s="77">
        <v>268.40000000000003</v>
      </c>
      <c r="G54" s="77">
        <v>3</v>
      </c>
      <c r="H54" s="78">
        <f t="shared" si="1"/>
        <v>777.60000000000014</v>
      </c>
      <c r="I54" s="63" t="s">
        <v>155</v>
      </c>
    </row>
    <row r="55" spans="1:9" x14ac:dyDescent="0.3">
      <c r="A55" s="94" t="s">
        <v>156</v>
      </c>
      <c r="B55" s="76" t="s">
        <v>15</v>
      </c>
      <c r="C55" s="95" t="s">
        <v>157</v>
      </c>
      <c r="D55" s="76" t="s">
        <v>17</v>
      </c>
      <c r="E55" s="102">
        <v>15.120000000000001</v>
      </c>
      <c r="F55" s="77">
        <v>17.600000000000001</v>
      </c>
      <c r="G55" s="77">
        <v>221</v>
      </c>
      <c r="H55" s="78">
        <f t="shared" si="1"/>
        <v>3341.5200000000004</v>
      </c>
      <c r="I55" s="63" t="s">
        <v>332</v>
      </c>
    </row>
    <row r="56" spans="1:9" ht="28.8" x14ac:dyDescent="0.3">
      <c r="A56" s="94" t="s">
        <v>158</v>
      </c>
      <c r="B56" s="76" t="s">
        <v>19</v>
      </c>
      <c r="C56" s="95" t="s">
        <v>159</v>
      </c>
      <c r="D56" s="76" t="s">
        <v>17</v>
      </c>
      <c r="E56" s="102">
        <v>32.400000000000006</v>
      </c>
      <c r="F56" s="77">
        <v>33</v>
      </c>
      <c r="G56" s="77">
        <v>294</v>
      </c>
      <c r="H56" s="78">
        <f t="shared" si="1"/>
        <v>9525.6000000000022</v>
      </c>
      <c r="I56" s="63" t="s">
        <v>160</v>
      </c>
    </row>
    <row r="57" spans="1:9" s="10" customFormat="1" ht="28.8" x14ac:dyDescent="0.3">
      <c r="A57" s="94" t="s">
        <v>161</v>
      </c>
      <c r="B57" s="80" t="s">
        <v>79</v>
      </c>
      <c r="C57" s="97" t="s">
        <v>162</v>
      </c>
      <c r="D57" s="80" t="s">
        <v>17</v>
      </c>
      <c r="E57" s="102">
        <v>43.2</v>
      </c>
      <c r="F57" s="105">
        <v>44</v>
      </c>
      <c r="G57" s="77">
        <v>223</v>
      </c>
      <c r="H57" s="78">
        <f t="shared" si="1"/>
        <v>9633.6</v>
      </c>
      <c r="I57" s="65" t="s">
        <v>163</v>
      </c>
    </row>
    <row r="58" spans="1:9" ht="27.6" x14ac:dyDescent="0.3">
      <c r="A58" s="94" t="s">
        <v>164</v>
      </c>
      <c r="B58" s="76" t="s">
        <v>165</v>
      </c>
      <c r="C58" s="95" t="s">
        <v>166</v>
      </c>
      <c r="D58" s="76" t="s">
        <v>17</v>
      </c>
      <c r="E58" s="102">
        <v>75.600000000000009</v>
      </c>
      <c r="F58" s="77">
        <v>78.100000000000009</v>
      </c>
      <c r="G58" s="77">
        <v>31</v>
      </c>
      <c r="H58" s="78">
        <f t="shared" si="1"/>
        <v>2343.6000000000004</v>
      </c>
      <c r="I58" s="63" t="s">
        <v>167</v>
      </c>
    </row>
    <row r="59" spans="1:9" ht="27.6" x14ac:dyDescent="0.3">
      <c r="A59" s="94" t="s">
        <v>168</v>
      </c>
      <c r="B59" s="76" t="s">
        <v>165</v>
      </c>
      <c r="C59" s="95" t="s">
        <v>169</v>
      </c>
      <c r="D59" s="76" t="s">
        <v>17</v>
      </c>
      <c r="E59" s="102">
        <v>63.720000000000006</v>
      </c>
      <c r="F59" s="77">
        <v>64.900000000000006</v>
      </c>
      <c r="G59" s="77">
        <v>52</v>
      </c>
      <c r="H59" s="78">
        <f t="shared" si="1"/>
        <v>3313.4400000000005</v>
      </c>
      <c r="I59" s="63" t="s">
        <v>170</v>
      </c>
    </row>
    <row r="60" spans="1:9" x14ac:dyDescent="0.3">
      <c r="A60" s="94" t="s">
        <v>171</v>
      </c>
      <c r="B60" s="76" t="s">
        <v>15</v>
      </c>
      <c r="C60" s="95" t="s">
        <v>172</v>
      </c>
      <c r="D60" s="76" t="s">
        <v>17</v>
      </c>
      <c r="E60" s="102">
        <v>54</v>
      </c>
      <c r="F60" s="77">
        <v>55.000000000000007</v>
      </c>
      <c r="G60" s="77">
        <v>11</v>
      </c>
      <c r="H60" s="78">
        <f t="shared" si="1"/>
        <v>594</v>
      </c>
      <c r="I60" s="63" t="s">
        <v>173</v>
      </c>
    </row>
    <row r="61" spans="1:9" ht="27.6" x14ac:dyDescent="0.3">
      <c r="A61" s="94" t="s">
        <v>174</v>
      </c>
      <c r="B61" s="76" t="s">
        <v>15</v>
      </c>
      <c r="C61" s="95" t="s">
        <v>175</v>
      </c>
      <c r="D61" s="76" t="s">
        <v>41</v>
      </c>
      <c r="E61" s="102">
        <v>64.800000000000011</v>
      </c>
      <c r="F61" s="77">
        <v>66</v>
      </c>
      <c r="G61" s="77">
        <v>3</v>
      </c>
      <c r="H61" s="78">
        <f t="shared" si="1"/>
        <v>194.40000000000003</v>
      </c>
      <c r="I61" s="63" t="s">
        <v>176</v>
      </c>
    </row>
    <row r="62" spans="1:9" x14ac:dyDescent="0.3">
      <c r="A62" s="94" t="s">
        <v>177</v>
      </c>
      <c r="B62" s="76" t="s">
        <v>15</v>
      </c>
      <c r="C62" s="95" t="s">
        <v>178</v>
      </c>
      <c r="D62" s="76" t="s">
        <v>17</v>
      </c>
      <c r="E62" s="102">
        <v>17.549999999999997</v>
      </c>
      <c r="F62" s="77">
        <v>22</v>
      </c>
      <c r="G62" s="77">
        <v>502</v>
      </c>
      <c r="H62" s="78">
        <f t="shared" si="1"/>
        <v>8810.0999999999985</v>
      </c>
      <c r="I62" s="63" t="s">
        <v>333</v>
      </c>
    </row>
    <row r="63" spans="1:9" ht="28.8" x14ac:dyDescent="0.3">
      <c r="A63" s="94" t="s">
        <v>179</v>
      </c>
      <c r="B63" s="76" t="s">
        <v>79</v>
      </c>
      <c r="C63" s="95" t="s">
        <v>180</v>
      </c>
      <c r="D63" s="76" t="s">
        <v>17</v>
      </c>
      <c r="E63" s="102">
        <v>64.800000000000011</v>
      </c>
      <c r="F63" s="77">
        <v>66</v>
      </c>
      <c r="G63" s="77">
        <v>6</v>
      </c>
      <c r="H63" s="78">
        <f t="shared" si="1"/>
        <v>388.80000000000007</v>
      </c>
      <c r="I63" s="63" t="s">
        <v>181</v>
      </c>
    </row>
    <row r="64" spans="1:9" ht="41.4" x14ac:dyDescent="0.3">
      <c r="A64" s="94" t="s">
        <v>182</v>
      </c>
      <c r="B64" s="76" t="s">
        <v>79</v>
      </c>
      <c r="C64" s="95" t="s">
        <v>183</v>
      </c>
      <c r="D64" s="76" t="s">
        <v>17</v>
      </c>
      <c r="E64" s="102">
        <v>35.099999999999994</v>
      </c>
      <c r="F64" s="77">
        <v>44</v>
      </c>
      <c r="G64" s="77">
        <v>115</v>
      </c>
      <c r="H64" s="78">
        <f t="shared" si="1"/>
        <v>4036.4999999999995</v>
      </c>
      <c r="I64" s="63" t="s">
        <v>184</v>
      </c>
    </row>
    <row r="65" spans="1:9" x14ac:dyDescent="0.3">
      <c r="A65" s="94" t="s">
        <v>185</v>
      </c>
      <c r="B65" s="76" t="s">
        <v>15</v>
      </c>
      <c r="C65" s="95" t="s">
        <v>186</v>
      </c>
      <c r="D65" s="76" t="s">
        <v>187</v>
      </c>
      <c r="E65" s="102">
        <v>468</v>
      </c>
      <c r="F65" s="77">
        <v>715.00000000000011</v>
      </c>
      <c r="G65" s="77">
        <v>19</v>
      </c>
      <c r="H65" s="78">
        <f t="shared" si="1"/>
        <v>8892</v>
      </c>
      <c r="I65" s="63" t="s">
        <v>188</v>
      </c>
    </row>
    <row r="66" spans="1:9" ht="27.6" x14ac:dyDescent="0.3">
      <c r="A66" s="94" t="s">
        <v>189</v>
      </c>
      <c r="B66" s="76" t="s">
        <v>165</v>
      </c>
      <c r="C66" s="95" t="s">
        <v>190</v>
      </c>
      <c r="D66" s="76" t="s">
        <v>191</v>
      </c>
      <c r="E66" s="102">
        <v>756</v>
      </c>
      <c r="F66" s="77">
        <v>770.00000000000011</v>
      </c>
      <c r="G66" s="77">
        <v>3</v>
      </c>
      <c r="H66" s="78">
        <f t="shared" si="1"/>
        <v>2268</v>
      </c>
      <c r="I66" s="63" t="s">
        <v>192</v>
      </c>
    </row>
    <row r="67" spans="1:9" ht="27.6" x14ac:dyDescent="0.3">
      <c r="A67" s="94" t="s">
        <v>193</v>
      </c>
      <c r="B67" s="76" t="s">
        <v>15</v>
      </c>
      <c r="C67" s="95" t="s">
        <v>194</v>
      </c>
      <c r="D67" s="76" t="s">
        <v>17</v>
      </c>
      <c r="E67" s="102">
        <v>351</v>
      </c>
      <c r="F67" s="77">
        <v>385.00000000000006</v>
      </c>
      <c r="G67" s="77">
        <v>4</v>
      </c>
      <c r="H67" s="78">
        <f t="shared" si="1"/>
        <v>1404</v>
      </c>
      <c r="I67" s="63" t="s">
        <v>195</v>
      </c>
    </row>
    <row r="68" spans="1:9" ht="41.4" x14ac:dyDescent="0.3">
      <c r="A68" s="77" t="s">
        <v>322</v>
      </c>
      <c r="B68" s="76" t="s">
        <v>83</v>
      </c>
      <c r="C68" s="14" t="s">
        <v>248</v>
      </c>
      <c r="D68" s="76" t="s">
        <v>17</v>
      </c>
      <c r="E68" s="102">
        <v>399.6</v>
      </c>
      <c r="F68" s="77">
        <v>407.00000000000006</v>
      </c>
      <c r="G68" s="77">
        <v>2</v>
      </c>
      <c r="H68" s="78">
        <f t="shared" si="1"/>
        <v>799.2</v>
      </c>
      <c r="I68" s="63" t="s">
        <v>336</v>
      </c>
    </row>
    <row r="69" spans="1:9" ht="41.4" x14ac:dyDescent="0.3">
      <c r="A69" s="94" t="s">
        <v>323</v>
      </c>
      <c r="B69" s="76" t="s">
        <v>15</v>
      </c>
      <c r="C69" s="14" t="s">
        <v>251</v>
      </c>
      <c r="D69" s="76" t="s">
        <v>252</v>
      </c>
      <c r="E69" s="102">
        <v>3510</v>
      </c>
      <c r="F69" s="77">
        <v>3630.0000000000005</v>
      </c>
      <c r="G69" s="77">
        <v>2</v>
      </c>
      <c r="H69" s="78">
        <f t="shared" si="1"/>
        <v>7020</v>
      </c>
      <c r="I69" s="63" t="s">
        <v>337</v>
      </c>
    </row>
    <row r="70" spans="1:9" ht="82.8" x14ac:dyDescent="0.3">
      <c r="A70" s="94" t="s">
        <v>324</v>
      </c>
      <c r="B70" s="76" t="s">
        <v>15</v>
      </c>
      <c r="C70" s="14" t="s">
        <v>240</v>
      </c>
      <c r="D70" s="76" t="s">
        <v>17</v>
      </c>
      <c r="E70" s="102">
        <v>648</v>
      </c>
      <c r="F70" s="77">
        <v>660</v>
      </c>
      <c r="G70" s="77">
        <v>5</v>
      </c>
      <c r="H70" s="78">
        <f t="shared" si="1"/>
        <v>3240</v>
      </c>
      <c r="I70" s="63" t="s">
        <v>338</v>
      </c>
    </row>
    <row r="71" spans="1:9" ht="15" thickBot="1" x14ac:dyDescent="0.35">
      <c r="A71" s="94" t="s">
        <v>325</v>
      </c>
      <c r="B71" s="13" t="s">
        <v>15</v>
      </c>
      <c r="C71" s="14" t="s">
        <v>326</v>
      </c>
      <c r="D71" s="76" t="s">
        <v>327</v>
      </c>
      <c r="E71" s="102">
        <v>2.16</v>
      </c>
      <c r="F71" s="77">
        <v>2.2000000000000002</v>
      </c>
      <c r="G71" s="77">
        <v>4</v>
      </c>
      <c r="H71" s="84">
        <f t="shared" si="1"/>
        <v>8.64</v>
      </c>
      <c r="I71" s="63" t="s">
        <v>328</v>
      </c>
    </row>
    <row r="72" spans="1:9" ht="15" thickBot="1" x14ac:dyDescent="0.35">
      <c r="A72" s="109"/>
      <c r="B72" s="110"/>
      <c r="C72" s="110"/>
      <c r="D72" s="110"/>
      <c r="E72" s="111"/>
      <c r="F72" s="77"/>
      <c r="G72" s="81" t="s">
        <v>342</v>
      </c>
      <c r="H72" s="114">
        <f>SUM(H9:H71)</f>
        <v>410364.53999999992</v>
      </c>
      <c r="I72" s="112"/>
    </row>
    <row r="73" spans="1:9" s="11" customFormat="1" ht="31.2" x14ac:dyDescent="0.3">
      <c r="A73" s="93" t="s">
        <v>196</v>
      </c>
      <c r="B73" s="72"/>
      <c r="C73" s="72"/>
      <c r="D73" s="72"/>
      <c r="E73" s="72"/>
      <c r="F73" s="72"/>
      <c r="G73" s="77"/>
      <c r="H73" s="113"/>
      <c r="I73" s="66"/>
    </row>
    <row r="74" spans="1:9" ht="27.6" x14ac:dyDescent="0.3">
      <c r="A74" s="94" t="s">
        <v>197</v>
      </c>
      <c r="B74" s="76" t="s">
        <v>15</v>
      </c>
      <c r="C74" s="95" t="s">
        <v>16</v>
      </c>
      <c r="D74" s="76" t="s">
        <v>17</v>
      </c>
      <c r="E74" s="102">
        <v>23.4</v>
      </c>
      <c r="F74" s="77">
        <v>33</v>
      </c>
      <c r="G74" s="77">
        <v>96</v>
      </c>
      <c r="H74" s="78">
        <f t="shared" ref="H74:H105" si="2">E74*G74</f>
        <v>2246.3999999999996</v>
      </c>
      <c r="I74" s="63" t="s">
        <v>331</v>
      </c>
    </row>
    <row r="75" spans="1:9" ht="27.6" x14ac:dyDescent="0.3">
      <c r="A75" s="94" t="s">
        <v>198</v>
      </c>
      <c r="B75" s="76" t="s">
        <v>15</v>
      </c>
      <c r="C75" s="95" t="s">
        <v>23</v>
      </c>
      <c r="D75" s="76" t="s">
        <v>17</v>
      </c>
      <c r="E75" s="102">
        <v>585</v>
      </c>
      <c r="F75" s="77">
        <v>880.00000000000011</v>
      </c>
      <c r="G75" s="77">
        <v>4</v>
      </c>
      <c r="H75" s="78">
        <f t="shared" si="2"/>
        <v>2340</v>
      </c>
      <c r="I75" s="63" t="s">
        <v>24</v>
      </c>
    </row>
    <row r="76" spans="1:9" ht="27.6" x14ac:dyDescent="0.3">
      <c r="A76" s="94" t="s">
        <v>199</v>
      </c>
      <c r="B76" s="76" t="s">
        <v>15</v>
      </c>
      <c r="C76" s="95" t="s">
        <v>26</v>
      </c>
      <c r="D76" s="76" t="s">
        <v>17</v>
      </c>
      <c r="E76" s="102">
        <v>468</v>
      </c>
      <c r="F76" s="77">
        <v>864.6</v>
      </c>
      <c r="G76" s="77">
        <v>3</v>
      </c>
      <c r="H76" s="78">
        <f t="shared" si="2"/>
        <v>1404</v>
      </c>
      <c r="I76" s="63" t="s">
        <v>27</v>
      </c>
    </row>
    <row r="77" spans="1:9" ht="69" x14ac:dyDescent="0.3">
      <c r="A77" s="94" t="s">
        <v>200</v>
      </c>
      <c r="B77" s="76" t="s">
        <v>15</v>
      </c>
      <c r="C77" s="95" t="s">
        <v>32</v>
      </c>
      <c r="D77" s="76" t="s">
        <v>17</v>
      </c>
      <c r="E77" s="102">
        <v>3510</v>
      </c>
      <c r="F77" s="77">
        <v>3850.0000000000005</v>
      </c>
      <c r="G77" s="77">
        <v>4</v>
      </c>
      <c r="H77" s="78">
        <f t="shared" si="2"/>
        <v>14040</v>
      </c>
      <c r="I77" s="63" t="s">
        <v>201</v>
      </c>
    </row>
    <row r="78" spans="1:9" ht="69" x14ac:dyDescent="0.3">
      <c r="A78" s="94" t="s">
        <v>202</v>
      </c>
      <c r="B78" s="76" t="s">
        <v>15</v>
      </c>
      <c r="C78" s="95" t="s">
        <v>38</v>
      </c>
      <c r="D78" s="76" t="s">
        <v>17</v>
      </c>
      <c r="E78" s="102">
        <v>3510</v>
      </c>
      <c r="F78" s="77">
        <v>6380.0000000000009</v>
      </c>
      <c r="G78" s="77">
        <v>4</v>
      </c>
      <c r="H78" s="78">
        <f t="shared" si="2"/>
        <v>14040</v>
      </c>
      <c r="I78" s="63" t="s">
        <v>203</v>
      </c>
    </row>
    <row r="79" spans="1:9" x14ac:dyDescent="0.3">
      <c r="A79" s="94" t="s">
        <v>204</v>
      </c>
      <c r="B79" s="76" t="s">
        <v>15</v>
      </c>
      <c r="C79" s="95" t="s">
        <v>40</v>
      </c>
      <c r="D79" s="76" t="s">
        <v>41</v>
      </c>
      <c r="E79" s="102">
        <v>86.4</v>
      </c>
      <c r="F79" s="77">
        <v>88</v>
      </c>
      <c r="G79" s="77">
        <v>8</v>
      </c>
      <c r="H79" s="78">
        <f t="shared" si="2"/>
        <v>691.2</v>
      </c>
      <c r="I79" s="63" t="s">
        <v>42</v>
      </c>
    </row>
    <row r="80" spans="1:9" x14ac:dyDescent="0.3">
      <c r="A80" s="94" t="s">
        <v>205</v>
      </c>
      <c r="B80" s="76" t="s">
        <v>15</v>
      </c>
      <c r="C80" s="95" t="s">
        <v>44</v>
      </c>
      <c r="D80" s="76" t="s">
        <v>17</v>
      </c>
      <c r="E80" s="102">
        <v>468</v>
      </c>
      <c r="F80" s="77">
        <v>550</v>
      </c>
      <c r="G80" s="77">
        <v>2</v>
      </c>
      <c r="H80" s="78">
        <f t="shared" si="2"/>
        <v>936</v>
      </c>
      <c r="I80" s="63" t="s">
        <v>45</v>
      </c>
    </row>
    <row r="81" spans="1:9" x14ac:dyDescent="0.3">
      <c r="A81" s="94" t="s">
        <v>206</v>
      </c>
      <c r="B81" s="76" t="s">
        <v>15</v>
      </c>
      <c r="C81" s="95" t="s">
        <v>47</v>
      </c>
      <c r="D81" s="76" t="s">
        <v>17</v>
      </c>
      <c r="E81" s="102">
        <v>351</v>
      </c>
      <c r="F81" s="77">
        <v>440.00000000000006</v>
      </c>
      <c r="G81" s="77">
        <v>3</v>
      </c>
      <c r="H81" s="78">
        <f t="shared" si="2"/>
        <v>1053</v>
      </c>
      <c r="I81" s="63" t="s">
        <v>48</v>
      </c>
    </row>
    <row r="82" spans="1:9" x14ac:dyDescent="0.3">
      <c r="A82" s="94" t="s">
        <v>207</v>
      </c>
      <c r="B82" s="76" t="s">
        <v>15</v>
      </c>
      <c r="C82" s="95" t="s">
        <v>52</v>
      </c>
      <c r="D82" s="76" t="s">
        <v>17</v>
      </c>
      <c r="E82" s="102">
        <v>819</v>
      </c>
      <c r="F82" s="77">
        <v>1320</v>
      </c>
      <c r="G82" s="77">
        <v>2</v>
      </c>
      <c r="H82" s="78">
        <f t="shared" si="2"/>
        <v>1638</v>
      </c>
      <c r="I82" s="63" t="s">
        <v>53</v>
      </c>
    </row>
    <row r="83" spans="1:9" ht="41.4" x14ac:dyDescent="0.3">
      <c r="A83" s="94" t="s">
        <v>208</v>
      </c>
      <c r="B83" s="76" t="s">
        <v>15</v>
      </c>
      <c r="C83" s="95" t="s">
        <v>55</v>
      </c>
      <c r="D83" s="76" t="s">
        <v>17</v>
      </c>
      <c r="E83" s="102">
        <v>216</v>
      </c>
      <c r="F83" s="77">
        <v>220.00000000000003</v>
      </c>
      <c r="G83" s="77">
        <v>9</v>
      </c>
      <c r="H83" s="78">
        <f t="shared" si="2"/>
        <v>1944</v>
      </c>
      <c r="I83" s="63" t="s">
        <v>56</v>
      </c>
    </row>
    <row r="84" spans="1:9" ht="27.6" x14ac:dyDescent="0.3">
      <c r="A84" s="94" t="s">
        <v>209</v>
      </c>
      <c r="B84" s="76" t="s">
        <v>15</v>
      </c>
      <c r="C84" s="95" t="s">
        <v>58</v>
      </c>
      <c r="D84" s="76" t="s">
        <v>17</v>
      </c>
      <c r="E84" s="102">
        <v>162</v>
      </c>
      <c r="F84" s="77">
        <v>165</v>
      </c>
      <c r="G84" s="77">
        <v>7</v>
      </c>
      <c r="H84" s="78">
        <f t="shared" si="2"/>
        <v>1134</v>
      </c>
      <c r="I84" s="63" t="s">
        <v>59</v>
      </c>
    </row>
    <row r="85" spans="1:9" s="12" customFormat="1" ht="28.8" x14ac:dyDescent="0.3">
      <c r="A85" s="94" t="s">
        <v>210</v>
      </c>
      <c r="B85" s="13" t="s">
        <v>15</v>
      </c>
      <c r="C85" s="14" t="s">
        <v>61</v>
      </c>
      <c r="D85" s="13" t="s">
        <v>17</v>
      </c>
      <c r="E85" s="102">
        <v>97.2</v>
      </c>
      <c r="F85" s="106">
        <v>99.000000000000014</v>
      </c>
      <c r="G85" s="77">
        <v>12</v>
      </c>
      <c r="H85" s="78">
        <f t="shared" si="2"/>
        <v>1166.4000000000001</v>
      </c>
      <c r="I85" s="63" t="s">
        <v>62</v>
      </c>
    </row>
    <row r="86" spans="1:9" x14ac:dyDescent="0.3">
      <c r="A86" s="94" t="s">
        <v>211</v>
      </c>
      <c r="B86" s="79" t="s">
        <v>15</v>
      </c>
      <c r="C86" s="96" t="s">
        <v>64</v>
      </c>
      <c r="D86" s="79" t="s">
        <v>17</v>
      </c>
      <c r="E86" s="102">
        <v>162</v>
      </c>
      <c r="F86" s="104">
        <v>165</v>
      </c>
      <c r="G86" s="77">
        <v>6</v>
      </c>
      <c r="H86" s="78">
        <f t="shared" si="2"/>
        <v>972</v>
      </c>
      <c r="I86" s="64" t="s">
        <v>65</v>
      </c>
    </row>
    <row r="87" spans="1:9" ht="42.75" customHeight="1" x14ac:dyDescent="0.3">
      <c r="A87" s="94" t="s">
        <v>212</v>
      </c>
      <c r="B87" s="76" t="s">
        <v>19</v>
      </c>
      <c r="C87" s="95" t="s">
        <v>67</v>
      </c>
      <c r="D87" s="76" t="s">
        <v>17</v>
      </c>
      <c r="E87" s="102">
        <v>172.8</v>
      </c>
      <c r="F87" s="77">
        <v>176</v>
      </c>
      <c r="G87" s="77">
        <v>2</v>
      </c>
      <c r="H87" s="78">
        <f t="shared" si="2"/>
        <v>345.6</v>
      </c>
      <c r="I87" s="63" t="s">
        <v>68</v>
      </c>
    </row>
    <row r="88" spans="1:9" ht="28.8" x14ac:dyDescent="0.3">
      <c r="A88" s="94" t="s">
        <v>213</v>
      </c>
      <c r="B88" s="76" t="s">
        <v>19</v>
      </c>
      <c r="C88" s="95" t="s">
        <v>70</v>
      </c>
      <c r="D88" s="76" t="s">
        <v>17</v>
      </c>
      <c r="E88" s="102">
        <v>162</v>
      </c>
      <c r="F88" s="77">
        <v>165</v>
      </c>
      <c r="G88" s="77">
        <v>6</v>
      </c>
      <c r="H88" s="78">
        <f t="shared" si="2"/>
        <v>972</v>
      </c>
      <c r="I88" s="63" t="s">
        <v>330</v>
      </c>
    </row>
    <row r="89" spans="1:9" ht="41.4" x14ac:dyDescent="0.3">
      <c r="A89" s="94" t="s">
        <v>214</v>
      </c>
      <c r="B89" s="76" t="s">
        <v>19</v>
      </c>
      <c r="C89" s="95" t="s">
        <v>73</v>
      </c>
      <c r="D89" s="76" t="s">
        <v>17</v>
      </c>
      <c r="E89" s="102">
        <v>86.4</v>
      </c>
      <c r="F89" s="77">
        <v>88</v>
      </c>
      <c r="G89" s="77">
        <v>6</v>
      </c>
      <c r="H89" s="78">
        <f t="shared" si="2"/>
        <v>518.40000000000009</v>
      </c>
      <c r="I89" s="63" t="s">
        <v>74</v>
      </c>
    </row>
    <row r="90" spans="1:9" x14ac:dyDescent="0.3">
      <c r="A90" s="94" t="s">
        <v>215</v>
      </c>
      <c r="B90" s="76" t="s">
        <v>83</v>
      </c>
      <c r="C90" s="95" t="s">
        <v>87</v>
      </c>
      <c r="D90" s="76" t="s">
        <v>88</v>
      </c>
      <c r="E90" s="102">
        <v>1512</v>
      </c>
      <c r="F90" s="77">
        <v>1540.0000000000002</v>
      </c>
      <c r="G90" s="77">
        <v>4</v>
      </c>
      <c r="H90" s="78">
        <f t="shared" si="2"/>
        <v>6048</v>
      </c>
      <c r="I90" s="63" t="s">
        <v>89</v>
      </c>
    </row>
    <row r="91" spans="1:9" ht="38.25" customHeight="1" x14ac:dyDescent="0.3">
      <c r="A91" s="94" t="s">
        <v>216</v>
      </c>
      <c r="B91" s="76" t="s">
        <v>83</v>
      </c>
      <c r="C91" s="95" t="s">
        <v>91</v>
      </c>
      <c r="D91" s="76" t="s">
        <v>88</v>
      </c>
      <c r="E91" s="102">
        <v>6480</v>
      </c>
      <c r="F91" s="77">
        <v>6600.0000000000009</v>
      </c>
      <c r="G91" s="77">
        <v>1</v>
      </c>
      <c r="H91" s="78">
        <f t="shared" si="2"/>
        <v>6480</v>
      </c>
      <c r="I91" s="63" t="s">
        <v>92</v>
      </c>
    </row>
    <row r="92" spans="1:9" ht="27.6" x14ac:dyDescent="0.3">
      <c r="A92" s="94" t="s">
        <v>217</v>
      </c>
      <c r="B92" s="76" t="s">
        <v>83</v>
      </c>
      <c r="C92" s="95" t="s">
        <v>94</v>
      </c>
      <c r="D92" s="76" t="s">
        <v>88</v>
      </c>
      <c r="E92" s="102">
        <v>7020</v>
      </c>
      <c r="F92" s="77">
        <v>7700.0000000000009</v>
      </c>
      <c r="G92" s="77">
        <v>1</v>
      </c>
      <c r="H92" s="78">
        <f t="shared" si="2"/>
        <v>7020</v>
      </c>
      <c r="I92" s="63" t="s">
        <v>95</v>
      </c>
    </row>
    <row r="93" spans="1:9" ht="27.6" x14ac:dyDescent="0.3">
      <c r="A93" s="94" t="s">
        <v>218</v>
      </c>
      <c r="B93" s="76" t="s">
        <v>83</v>
      </c>
      <c r="C93" s="95" t="s">
        <v>110</v>
      </c>
      <c r="D93" s="76" t="s">
        <v>17</v>
      </c>
      <c r="E93" s="102">
        <v>864</v>
      </c>
      <c r="F93" s="77">
        <v>880.00000000000011</v>
      </c>
      <c r="G93" s="77">
        <v>4</v>
      </c>
      <c r="H93" s="78">
        <f t="shared" si="2"/>
        <v>3456</v>
      </c>
      <c r="I93" s="63" t="s">
        <v>111</v>
      </c>
    </row>
    <row r="94" spans="1:9" x14ac:dyDescent="0.3">
      <c r="A94" s="94" t="s">
        <v>219</v>
      </c>
      <c r="B94" s="76" t="s">
        <v>83</v>
      </c>
      <c r="C94" s="95" t="s">
        <v>113</v>
      </c>
      <c r="D94" s="76" t="s">
        <v>17</v>
      </c>
      <c r="E94" s="102">
        <v>594</v>
      </c>
      <c r="F94" s="77">
        <v>605</v>
      </c>
      <c r="G94" s="77">
        <v>4</v>
      </c>
      <c r="H94" s="78">
        <f t="shared" si="2"/>
        <v>2376</v>
      </c>
      <c r="I94" s="63" t="s">
        <v>114</v>
      </c>
    </row>
    <row r="95" spans="1:9" ht="27.6" x14ac:dyDescent="0.3">
      <c r="A95" s="94" t="s">
        <v>220</v>
      </c>
      <c r="B95" s="76" t="s">
        <v>15</v>
      </c>
      <c r="C95" s="95" t="s">
        <v>119</v>
      </c>
      <c r="D95" s="76" t="s">
        <v>17</v>
      </c>
      <c r="E95" s="102">
        <v>1170</v>
      </c>
      <c r="F95" s="77">
        <v>1650.0000000000002</v>
      </c>
      <c r="G95" s="77">
        <v>4</v>
      </c>
      <c r="H95" s="78">
        <f t="shared" si="2"/>
        <v>4680</v>
      </c>
      <c r="I95" s="63" t="s">
        <v>120</v>
      </c>
    </row>
    <row r="96" spans="1:9" ht="27.6" x14ac:dyDescent="0.3">
      <c r="A96" s="94" t="s">
        <v>221</v>
      </c>
      <c r="B96" s="76" t="s">
        <v>15</v>
      </c>
      <c r="C96" s="95" t="s">
        <v>122</v>
      </c>
      <c r="D96" s="76" t="s">
        <v>17</v>
      </c>
      <c r="E96" s="102">
        <v>1404</v>
      </c>
      <c r="F96" s="77">
        <v>2310</v>
      </c>
      <c r="G96" s="77">
        <v>2</v>
      </c>
      <c r="H96" s="78">
        <f t="shared" si="2"/>
        <v>2808</v>
      </c>
      <c r="I96" s="63" t="s">
        <v>335</v>
      </c>
    </row>
    <row r="97" spans="1:9" ht="27.6" x14ac:dyDescent="0.3">
      <c r="A97" s="94" t="s">
        <v>222</v>
      </c>
      <c r="B97" s="76" t="s">
        <v>15</v>
      </c>
      <c r="C97" s="95" t="s">
        <v>124</v>
      </c>
      <c r="D97" s="76" t="s">
        <v>17</v>
      </c>
      <c r="E97" s="102">
        <v>270</v>
      </c>
      <c r="F97" s="77">
        <v>275</v>
      </c>
      <c r="G97" s="77">
        <v>3</v>
      </c>
      <c r="H97" s="78">
        <f t="shared" si="2"/>
        <v>810</v>
      </c>
      <c r="I97" s="63" t="s">
        <v>125</v>
      </c>
    </row>
    <row r="98" spans="1:9" ht="28.8" x14ac:dyDescent="0.3">
      <c r="A98" s="94" t="s">
        <v>223</v>
      </c>
      <c r="B98" s="76" t="s">
        <v>79</v>
      </c>
      <c r="C98" s="95" t="s">
        <v>127</v>
      </c>
      <c r="D98" s="76" t="s">
        <v>17</v>
      </c>
      <c r="E98" s="102">
        <v>270</v>
      </c>
      <c r="F98" s="77">
        <v>275</v>
      </c>
      <c r="G98" s="77">
        <v>3</v>
      </c>
      <c r="H98" s="78">
        <f t="shared" si="2"/>
        <v>810</v>
      </c>
      <c r="I98" s="63" t="s">
        <v>128</v>
      </c>
    </row>
    <row r="99" spans="1:9" s="12" customFormat="1" x14ac:dyDescent="0.3">
      <c r="A99" s="94" t="s">
        <v>224</v>
      </c>
      <c r="B99" s="13" t="s">
        <v>83</v>
      </c>
      <c r="C99" s="14" t="s">
        <v>130</v>
      </c>
      <c r="D99" s="13" t="s">
        <v>88</v>
      </c>
      <c r="E99" s="102">
        <v>5400</v>
      </c>
      <c r="F99" s="106">
        <v>5500</v>
      </c>
      <c r="G99" s="77">
        <v>1</v>
      </c>
      <c r="H99" s="78">
        <f t="shared" si="2"/>
        <v>5400</v>
      </c>
      <c r="I99" s="63" t="s">
        <v>131</v>
      </c>
    </row>
    <row r="100" spans="1:9" x14ac:dyDescent="0.3">
      <c r="A100" s="94" t="s">
        <v>225</v>
      </c>
      <c r="B100" s="76" t="s">
        <v>15</v>
      </c>
      <c r="C100" s="95" t="s">
        <v>136</v>
      </c>
      <c r="D100" s="76" t="s">
        <v>17</v>
      </c>
      <c r="E100" s="102">
        <v>378</v>
      </c>
      <c r="F100" s="77">
        <v>385.00000000000006</v>
      </c>
      <c r="G100" s="77">
        <v>2</v>
      </c>
      <c r="H100" s="78">
        <f t="shared" si="2"/>
        <v>756</v>
      </c>
      <c r="I100" s="63" t="s">
        <v>137</v>
      </c>
    </row>
    <row r="101" spans="1:9" x14ac:dyDescent="0.3">
      <c r="A101" s="94" t="s">
        <v>226</v>
      </c>
      <c r="B101" s="76" t="s">
        <v>15</v>
      </c>
      <c r="C101" s="95" t="s">
        <v>142</v>
      </c>
      <c r="D101" s="76" t="s">
        <v>17</v>
      </c>
      <c r="E101" s="102">
        <v>226.8</v>
      </c>
      <c r="F101" s="77">
        <v>231.00000000000003</v>
      </c>
      <c r="G101" s="77">
        <v>4</v>
      </c>
      <c r="H101" s="78">
        <f t="shared" si="2"/>
        <v>907.2</v>
      </c>
      <c r="I101" s="63" t="s">
        <v>143</v>
      </c>
    </row>
    <row r="102" spans="1:9" x14ac:dyDescent="0.3">
      <c r="A102" s="94" t="s">
        <v>227</v>
      </c>
      <c r="B102" s="76" t="s">
        <v>15</v>
      </c>
      <c r="C102" s="95" t="s">
        <v>145</v>
      </c>
      <c r="D102" s="76" t="s">
        <v>17</v>
      </c>
      <c r="E102" s="102">
        <v>227.88000000000002</v>
      </c>
      <c r="F102" s="77">
        <v>232.10000000000002</v>
      </c>
      <c r="G102" s="77">
        <v>11</v>
      </c>
      <c r="H102" s="78">
        <f t="shared" si="2"/>
        <v>2506.6800000000003</v>
      </c>
      <c r="I102" s="63" t="s">
        <v>146</v>
      </c>
    </row>
    <row r="103" spans="1:9" x14ac:dyDescent="0.3">
      <c r="A103" s="94" t="s">
        <v>228</v>
      </c>
      <c r="B103" s="76" t="s">
        <v>15</v>
      </c>
      <c r="C103" s="95" t="s">
        <v>154</v>
      </c>
      <c r="D103" s="76" t="s">
        <v>17</v>
      </c>
      <c r="E103" s="102">
        <v>259.20000000000005</v>
      </c>
      <c r="F103" s="77">
        <v>268.40000000000003</v>
      </c>
      <c r="G103" s="77">
        <v>4</v>
      </c>
      <c r="H103" s="78">
        <f t="shared" si="2"/>
        <v>1036.8000000000002</v>
      </c>
      <c r="I103" s="63" t="s">
        <v>155</v>
      </c>
    </row>
    <row r="104" spans="1:9" x14ac:dyDescent="0.3">
      <c r="A104" s="94" t="s">
        <v>229</v>
      </c>
      <c r="B104" s="76" t="s">
        <v>15</v>
      </c>
      <c r="C104" s="95" t="s">
        <v>157</v>
      </c>
      <c r="D104" s="76" t="s">
        <v>17</v>
      </c>
      <c r="E104" s="102">
        <v>19.440000000000001</v>
      </c>
      <c r="F104" s="77">
        <v>19.8</v>
      </c>
      <c r="G104" s="77">
        <v>7</v>
      </c>
      <c r="H104" s="78">
        <f t="shared" si="2"/>
        <v>136.08000000000001</v>
      </c>
      <c r="I104" s="63" t="s">
        <v>332</v>
      </c>
    </row>
    <row r="105" spans="1:9" ht="28.8" x14ac:dyDescent="0.3">
      <c r="A105" s="94" t="s">
        <v>230</v>
      </c>
      <c r="B105" s="76" t="s">
        <v>19</v>
      </c>
      <c r="C105" s="95" t="s">
        <v>159</v>
      </c>
      <c r="D105" s="76" t="s">
        <v>17</v>
      </c>
      <c r="E105" s="102">
        <v>32.400000000000006</v>
      </c>
      <c r="F105" s="77">
        <v>33</v>
      </c>
      <c r="G105" s="77">
        <v>8</v>
      </c>
      <c r="H105" s="78">
        <f t="shared" si="2"/>
        <v>259.20000000000005</v>
      </c>
      <c r="I105" s="63" t="s">
        <v>160</v>
      </c>
    </row>
    <row r="106" spans="1:9" ht="27.6" x14ac:dyDescent="0.3">
      <c r="A106" s="94" t="s">
        <v>231</v>
      </c>
      <c r="B106" s="76" t="s">
        <v>165</v>
      </c>
      <c r="C106" s="95" t="s">
        <v>166</v>
      </c>
      <c r="D106" s="76" t="s">
        <v>17</v>
      </c>
      <c r="E106" s="102">
        <v>76.680000000000007</v>
      </c>
      <c r="F106" s="77">
        <v>78.100000000000009</v>
      </c>
      <c r="G106" s="77">
        <v>85</v>
      </c>
      <c r="H106" s="78">
        <f t="shared" ref="H106:H122" si="3">E106*G106</f>
        <v>6517.8</v>
      </c>
      <c r="I106" s="63" t="s">
        <v>167</v>
      </c>
    </row>
    <row r="107" spans="1:9" ht="27.6" x14ac:dyDescent="0.3">
      <c r="A107" s="94" t="s">
        <v>232</v>
      </c>
      <c r="B107" s="76" t="s">
        <v>165</v>
      </c>
      <c r="C107" s="95" t="s">
        <v>169</v>
      </c>
      <c r="D107" s="76" t="s">
        <v>17</v>
      </c>
      <c r="E107" s="102">
        <v>63.720000000000006</v>
      </c>
      <c r="F107" s="77">
        <v>64.900000000000006</v>
      </c>
      <c r="G107" s="77">
        <v>8</v>
      </c>
      <c r="H107" s="78">
        <f t="shared" si="3"/>
        <v>509.76000000000005</v>
      </c>
      <c r="I107" s="63" t="s">
        <v>170</v>
      </c>
    </row>
    <row r="108" spans="1:9" ht="27.6" x14ac:dyDescent="0.3">
      <c r="A108" s="94" t="s">
        <v>233</v>
      </c>
      <c r="B108" s="76" t="s">
        <v>15</v>
      </c>
      <c r="C108" s="95" t="s">
        <v>175</v>
      </c>
      <c r="D108" s="76" t="s">
        <v>41</v>
      </c>
      <c r="E108" s="102">
        <v>86.4</v>
      </c>
      <c r="F108" s="77">
        <v>88</v>
      </c>
      <c r="G108" s="77">
        <v>4</v>
      </c>
      <c r="H108" s="78">
        <f t="shared" si="3"/>
        <v>345.6</v>
      </c>
      <c r="I108" s="63" t="s">
        <v>176</v>
      </c>
    </row>
    <row r="109" spans="1:9" x14ac:dyDescent="0.3">
      <c r="A109" s="94" t="s">
        <v>234</v>
      </c>
      <c r="B109" s="76" t="s">
        <v>15</v>
      </c>
      <c r="C109" s="95" t="s">
        <v>178</v>
      </c>
      <c r="D109" s="76" t="s">
        <v>17</v>
      </c>
      <c r="E109" s="102">
        <v>23.76</v>
      </c>
      <c r="F109" s="77">
        <v>24.200000000000003</v>
      </c>
      <c r="G109" s="77">
        <v>3</v>
      </c>
      <c r="H109" s="78">
        <f t="shared" si="3"/>
        <v>71.28</v>
      </c>
      <c r="I109" s="63" t="s">
        <v>333</v>
      </c>
    </row>
    <row r="110" spans="1:9" ht="28.8" x14ac:dyDescent="0.3">
      <c r="A110" s="94" t="s">
        <v>235</v>
      </c>
      <c r="B110" s="76" t="s">
        <v>79</v>
      </c>
      <c r="C110" s="95" t="s">
        <v>180</v>
      </c>
      <c r="D110" s="76" t="s">
        <v>17</v>
      </c>
      <c r="E110" s="102">
        <v>118.80000000000001</v>
      </c>
      <c r="F110" s="77">
        <v>121.00000000000001</v>
      </c>
      <c r="G110" s="77">
        <v>2</v>
      </c>
      <c r="H110" s="78">
        <f t="shared" si="3"/>
        <v>237.60000000000002</v>
      </c>
      <c r="I110" s="63" t="s">
        <v>181</v>
      </c>
    </row>
    <row r="111" spans="1:9" x14ac:dyDescent="0.3">
      <c r="A111" s="94" t="s">
        <v>236</v>
      </c>
      <c r="B111" s="76" t="s">
        <v>15</v>
      </c>
      <c r="C111" s="95" t="s">
        <v>186</v>
      </c>
      <c r="D111" s="76" t="s">
        <v>187</v>
      </c>
      <c r="E111" s="102">
        <v>468</v>
      </c>
      <c r="F111" s="77">
        <v>715.00000000000011</v>
      </c>
      <c r="G111" s="77">
        <v>11</v>
      </c>
      <c r="H111" s="78">
        <f t="shared" si="3"/>
        <v>5148</v>
      </c>
      <c r="I111" s="63" t="s">
        <v>188</v>
      </c>
    </row>
    <row r="112" spans="1:9" ht="27.6" x14ac:dyDescent="0.3">
      <c r="A112" s="94" t="s">
        <v>237</v>
      </c>
      <c r="B112" s="76" t="s">
        <v>165</v>
      </c>
      <c r="C112" s="95" t="s">
        <v>190</v>
      </c>
      <c r="D112" s="76" t="s">
        <v>191</v>
      </c>
      <c r="E112" s="102">
        <v>810</v>
      </c>
      <c r="F112" s="77">
        <v>825.00000000000011</v>
      </c>
      <c r="G112" s="77">
        <v>2</v>
      </c>
      <c r="H112" s="78">
        <f t="shared" si="3"/>
        <v>1620</v>
      </c>
      <c r="I112" s="63" t="s">
        <v>192</v>
      </c>
    </row>
    <row r="113" spans="1:9" ht="27.6" x14ac:dyDescent="0.3">
      <c r="A113" s="94" t="s">
        <v>238</v>
      </c>
      <c r="B113" s="76" t="s">
        <v>15</v>
      </c>
      <c r="C113" s="95" t="s">
        <v>194</v>
      </c>
      <c r="D113" s="76" t="s">
        <v>17</v>
      </c>
      <c r="E113" s="102">
        <v>648</v>
      </c>
      <c r="F113" s="77">
        <v>660</v>
      </c>
      <c r="G113" s="77">
        <v>2</v>
      </c>
      <c r="H113" s="78">
        <f t="shared" si="3"/>
        <v>1296</v>
      </c>
      <c r="I113" s="63" t="s">
        <v>195</v>
      </c>
    </row>
    <row r="114" spans="1:9" ht="82.8" x14ac:dyDescent="0.3">
      <c r="A114" s="94" t="s">
        <v>239</v>
      </c>
      <c r="B114" s="76" t="s">
        <v>15</v>
      </c>
      <c r="C114" s="95" t="s">
        <v>240</v>
      </c>
      <c r="D114" s="76" t="s">
        <v>17</v>
      </c>
      <c r="E114" s="102">
        <v>648</v>
      </c>
      <c r="F114" s="77">
        <v>660</v>
      </c>
      <c r="G114" s="77">
        <v>5</v>
      </c>
      <c r="H114" s="78">
        <f t="shared" si="3"/>
        <v>3240</v>
      </c>
      <c r="I114" s="63" t="s">
        <v>339</v>
      </c>
    </row>
    <row r="115" spans="1:9" x14ac:dyDescent="0.3">
      <c r="A115" s="94" t="s">
        <v>241</v>
      </c>
      <c r="B115" s="13" t="s">
        <v>15</v>
      </c>
      <c r="C115" s="14" t="s">
        <v>242</v>
      </c>
      <c r="D115" s="76" t="s">
        <v>327</v>
      </c>
      <c r="E115" s="102">
        <v>2.16</v>
      </c>
      <c r="F115" s="77">
        <v>2.2000000000000002</v>
      </c>
      <c r="G115" s="77">
        <v>4</v>
      </c>
      <c r="H115" s="78">
        <f t="shared" si="3"/>
        <v>8.64</v>
      </c>
      <c r="I115" s="63" t="s">
        <v>243</v>
      </c>
    </row>
    <row r="116" spans="1:9" x14ac:dyDescent="0.3">
      <c r="A116" s="94" t="s">
        <v>244</v>
      </c>
      <c r="B116" s="76" t="s">
        <v>15</v>
      </c>
      <c r="C116" s="95" t="s">
        <v>245</v>
      </c>
      <c r="D116" s="76" t="s">
        <v>17</v>
      </c>
      <c r="E116" s="102">
        <v>819</v>
      </c>
      <c r="F116" s="77">
        <v>1430.0000000000002</v>
      </c>
      <c r="G116" s="77">
        <v>2</v>
      </c>
      <c r="H116" s="78">
        <f t="shared" si="3"/>
        <v>1638</v>
      </c>
      <c r="I116" s="63" t="s">
        <v>246</v>
      </c>
    </row>
    <row r="117" spans="1:9" x14ac:dyDescent="0.3">
      <c r="A117" s="94" t="s">
        <v>247</v>
      </c>
      <c r="B117" s="76" t="s">
        <v>83</v>
      </c>
      <c r="C117" s="95" t="s">
        <v>248</v>
      </c>
      <c r="D117" s="76" t="s">
        <v>17</v>
      </c>
      <c r="E117" s="102">
        <v>399.6</v>
      </c>
      <c r="F117" s="77">
        <v>407.00000000000006</v>
      </c>
      <c r="G117" s="77">
        <v>2</v>
      </c>
      <c r="H117" s="78">
        <f t="shared" si="3"/>
        <v>799.2</v>
      </c>
      <c r="I117" s="63" t="s">
        <v>249</v>
      </c>
    </row>
    <row r="118" spans="1:9" x14ac:dyDescent="0.3">
      <c r="A118" s="94" t="s">
        <v>250</v>
      </c>
      <c r="B118" s="76" t="s">
        <v>15</v>
      </c>
      <c r="C118" s="95" t="s">
        <v>251</v>
      </c>
      <c r="D118" s="76" t="s">
        <v>252</v>
      </c>
      <c r="E118" s="102">
        <v>3510</v>
      </c>
      <c r="F118" s="77">
        <v>3630.0000000000005</v>
      </c>
      <c r="G118" s="77">
        <v>2</v>
      </c>
      <c r="H118" s="78">
        <f t="shared" si="3"/>
        <v>7020</v>
      </c>
      <c r="I118" s="63" t="s">
        <v>253</v>
      </c>
    </row>
    <row r="119" spans="1:9" ht="28.8" x14ac:dyDescent="0.3">
      <c r="A119" s="94" t="s">
        <v>254</v>
      </c>
      <c r="B119" s="76" t="s">
        <v>79</v>
      </c>
      <c r="C119" s="95" t="s">
        <v>255</v>
      </c>
      <c r="D119" s="76" t="s">
        <v>17</v>
      </c>
      <c r="E119" s="102">
        <v>849.96</v>
      </c>
      <c r="F119" s="77">
        <v>865.7</v>
      </c>
      <c r="G119" s="77">
        <v>13</v>
      </c>
      <c r="H119" s="78">
        <f t="shared" si="3"/>
        <v>11049.48</v>
      </c>
      <c r="I119" s="63" t="s">
        <v>256</v>
      </c>
    </row>
    <row r="120" spans="1:9" ht="28.8" x14ac:dyDescent="0.3">
      <c r="A120" s="94" t="s">
        <v>257</v>
      </c>
      <c r="B120" s="82" t="s">
        <v>79</v>
      </c>
      <c r="C120" s="98" t="s">
        <v>258</v>
      </c>
      <c r="D120" s="82" t="s">
        <v>88</v>
      </c>
      <c r="E120" s="102">
        <v>18.36</v>
      </c>
      <c r="F120" s="107">
        <v>18.700000000000003</v>
      </c>
      <c r="G120" s="77">
        <v>46</v>
      </c>
      <c r="H120" s="78">
        <f t="shared" si="3"/>
        <v>844.56</v>
      </c>
      <c r="I120" s="67" t="s">
        <v>259</v>
      </c>
    </row>
    <row r="121" spans="1:9" ht="28.8" x14ac:dyDescent="0.3">
      <c r="A121" s="94" t="s">
        <v>260</v>
      </c>
      <c r="B121" s="83" t="s">
        <v>79</v>
      </c>
      <c r="C121" s="99" t="s">
        <v>261</v>
      </c>
      <c r="D121" s="83" t="s">
        <v>262</v>
      </c>
      <c r="E121" s="102">
        <v>75.600000000000009</v>
      </c>
      <c r="F121" s="103">
        <v>77</v>
      </c>
      <c r="G121" s="77">
        <v>4</v>
      </c>
      <c r="H121" s="78">
        <f t="shared" si="3"/>
        <v>302.40000000000003</v>
      </c>
      <c r="I121" s="68" t="s">
        <v>263</v>
      </c>
    </row>
    <row r="122" spans="1:9" ht="15" thickBot="1" x14ac:dyDescent="0.35">
      <c r="A122" s="94" t="s">
        <v>264</v>
      </c>
      <c r="B122" s="83" t="s">
        <v>15</v>
      </c>
      <c r="C122" s="99" t="s">
        <v>35</v>
      </c>
      <c r="D122" s="83" t="s">
        <v>17</v>
      </c>
      <c r="E122" s="102">
        <v>585</v>
      </c>
      <c r="F122" s="103">
        <v>1100</v>
      </c>
      <c r="G122" s="77">
        <v>2</v>
      </c>
      <c r="H122" s="84">
        <f t="shared" si="3"/>
        <v>1170</v>
      </c>
      <c r="I122" s="68" t="s">
        <v>265</v>
      </c>
    </row>
    <row r="123" spans="1:9" ht="15" thickBot="1" x14ac:dyDescent="0.35">
      <c r="F123" s="81"/>
      <c r="G123" s="81" t="s">
        <v>343</v>
      </c>
      <c r="H123" s="85">
        <f>SUM(H74:H122)</f>
        <v>132749.28</v>
      </c>
    </row>
    <row r="124" spans="1:9" ht="15" x14ac:dyDescent="0.3">
      <c r="E124" s="108"/>
    </row>
    <row r="125" spans="1:9" ht="15" x14ac:dyDescent="0.3">
      <c r="A125" s="16"/>
      <c r="E125" s="108" t="str" cm="1">
        <f t="array" ref="E125">IF(ISNUMBER(LOOKUP(2,1/(#REF!&lt;&gt;""),#REF!)),"Eilutė "&amp;LOOKUP(2,1/(#REF!&lt;&gt;""),#REF!)&amp;" Įvesta daugiau nei 2 skaičiai po kablelio!","")</f>
        <v/>
      </c>
    </row>
    <row r="126" spans="1:9" ht="15" x14ac:dyDescent="0.3">
      <c r="A126" s="16"/>
    </row>
    <row r="127" spans="1:9" ht="15" x14ac:dyDescent="0.3">
      <c r="A127" s="16" t="s">
        <v>266</v>
      </c>
    </row>
  </sheetData>
  <sheetProtection algorithmName="SHA-512" hashValue="E5GuCC2gsDTmomDtuGWfzHD0Yhg2ahWGZ4wPJNK5VQnTfuLIANTVlgEibTzofSkTa9TPNzwz6rKXgaWdOSHgDA==" saltValue="PaNj3lteGBKqkvtI3nb0DA==" spinCount="100000" sheet="1" autoFilter="0"/>
  <autoFilter ref="A8:I123" xr:uid="{00000000-0009-0000-0000-000001000000}"/>
  <conditionalFormatting sqref="E9:E71">
    <cfRule type="containsBlanks" dxfId="11" priority="1">
      <formula>LEN(TRIM(E9))=0</formula>
    </cfRule>
    <cfRule type="expression" dxfId="10" priority="2">
      <formula>ISBLANK(E9)</formula>
    </cfRule>
    <cfRule type="cellIs" dxfId="9" priority="3" operator="greaterThan">
      <formula>F9</formula>
    </cfRule>
    <cfRule type="cellIs" dxfId="8" priority="4" operator="lessThan">
      <formula>(F9/2)</formula>
    </cfRule>
    <cfRule type="cellIs" dxfId="7" priority="5" operator="greaterThan">
      <formula>0</formula>
    </cfRule>
  </conditionalFormatting>
  <conditionalFormatting sqref="E74:E122">
    <cfRule type="containsBlanks" dxfId="6" priority="38">
      <formula>LEN(TRIM(E74))=0</formula>
    </cfRule>
    <cfRule type="expression" dxfId="5" priority="39">
      <formula>ISBLANK(E74)</formula>
    </cfRule>
    <cfRule type="cellIs" dxfId="4" priority="40" operator="greaterThan">
      <formula>F74</formula>
    </cfRule>
    <cfRule type="cellIs" dxfId="3" priority="41" operator="lessThan">
      <formula>(F74/2)</formula>
    </cfRule>
    <cfRule type="cellIs" dxfId="2" priority="42" operator="greaterThan">
      <formula>0</formula>
    </cfRule>
  </conditionalFormatting>
  <dataValidations count="1">
    <dataValidation type="custom" allowBlank="1" showInputMessage="1" showErrorMessage="1" errorTitle="Neteisingai įvesta" error="Užpildyta ne pagal reikalavimus (įvesti daugiau nei 2 skaičiai po kablelio)_x000a_(užpildžius visas pozicijas teisingai - neužsidega)" sqref="E73:E122 E9:E71" xr:uid="{00000000-0002-0000-0100-000000000000}">
      <formula1>ROUND(E9,2)=E9</formula1>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sheetPr>
  <dimension ref="A1:U15"/>
  <sheetViews>
    <sheetView zoomScale="75" zoomScaleNormal="75" workbookViewId="0">
      <selection activeCell="R3" sqref="R3"/>
    </sheetView>
  </sheetViews>
  <sheetFormatPr defaultColWidth="9.109375" defaultRowHeight="14.4" x14ac:dyDescent="0.3"/>
  <cols>
    <col min="1" max="1" width="33.6640625" customWidth="1"/>
    <col min="2" max="2" width="27" bestFit="1" customWidth="1"/>
    <col min="3" max="3" width="22.109375" customWidth="1"/>
    <col min="4" max="4" width="11.44140625" customWidth="1"/>
    <col min="5" max="5" width="12.109375" customWidth="1"/>
    <col min="6" max="6" width="14.5546875" customWidth="1"/>
    <col min="7" max="7" width="12.33203125" customWidth="1"/>
    <col min="8" max="8" width="10.44140625" customWidth="1"/>
    <col min="10" max="10" width="10" customWidth="1"/>
    <col min="11" max="11" width="10.33203125" customWidth="1"/>
    <col min="13" max="13" width="10" customWidth="1"/>
    <col min="14" max="14" width="9.5546875" customWidth="1"/>
    <col min="19" max="19" width="32.5546875" customWidth="1"/>
  </cols>
  <sheetData>
    <row r="1" spans="1:21" ht="57.6" x14ac:dyDescent="0.3">
      <c r="A1" s="21" t="s">
        <v>277</v>
      </c>
      <c r="B1" s="22" t="s">
        <v>278</v>
      </c>
      <c r="C1" s="22" t="s">
        <v>279</v>
      </c>
      <c r="D1" s="22" t="s">
        <v>280</v>
      </c>
      <c r="E1" s="22" t="s">
        <v>281</v>
      </c>
      <c r="F1" s="22" t="s">
        <v>282</v>
      </c>
      <c r="G1" s="22" t="s">
        <v>283</v>
      </c>
      <c r="H1" s="22" t="s">
        <v>284</v>
      </c>
      <c r="I1" s="22" t="s">
        <v>285</v>
      </c>
      <c r="J1" s="23" t="s">
        <v>286</v>
      </c>
      <c r="K1" s="23" t="s">
        <v>287</v>
      </c>
      <c r="L1" s="23" t="s">
        <v>288</v>
      </c>
      <c r="M1" s="23" t="s">
        <v>289</v>
      </c>
      <c r="N1" s="23" t="s">
        <v>290</v>
      </c>
      <c r="O1" s="23" t="s">
        <v>291</v>
      </c>
      <c r="P1" s="23" t="s">
        <v>292</v>
      </c>
      <c r="Q1" s="23" t="s">
        <v>293</v>
      </c>
      <c r="R1" s="23" t="s">
        <v>294</v>
      </c>
      <c r="S1" s="24"/>
    </row>
    <row r="2" spans="1:21" x14ac:dyDescent="0.3">
      <c r="A2" s="21" t="s">
        <v>295</v>
      </c>
      <c r="B2" s="25">
        <v>3</v>
      </c>
      <c r="C2" s="25">
        <v>3</v>
      </c>
      <c r="D2" s="25">
        <v>15</v>
      </c>
      <c r="E2" s="25">
        <v>17</v>
      </c>
      <c r="F2" s="25">
        <v>8</v>
      </c>
      <c r="G2" s="25">
        <v>9</v>
      </c>
      <c r="H2" s="25">
        <v>20.9</v>
      </c>
      <c r="I2" s="25">
        <v>5</v>
      </c>
      <c r="J2" s="25">
        <v>1</v>
      </c>
      <c r="K2" s="25">
        <v>1</v>
      </c>
      <c r="L2" s="25">
        <v>1</v>
      </c>
      <c r="M2" s="25">
        <v>1</v>
      </c>
      <c r="N2" s="25">
        <v>1</v>
      </c>
      <c r="O2" s="25">
        <v>1</v>
      </c>
      <c r="P2" s="25">
        <v>1</v>
      </c>
      <c r="Q2" s="25">
        <v>1</v>
      </c>
      <c r="R2" s="25">
        <v>1</v>
      </c>
      <c r="S2" s="26"/>
    </row>
    <row r="3" spans="1:21" ht="43.2" x14ac:dyDescent="0.3">
      <c r="A3" s="21" t="s">
        <v>296</v>
      </c>
      <c r="B3" s="27">
        <v>2</v>
      </c>
      <c r="C3" s="27">
        <v>2</v>
      </c>
      <c r="D3" s="27">
        <v>3</v>
      </c>
      <c r="E3" s="27">
        <v>3</v>
      </c>
      <c r="F3" s="27">
        <v>3</v>
      </c>
      <c r="G3" s="27">
        <v>3</v>
      </c>
      <c r="H3" s="27">
        <v>2</v>
      </c>
      <c r="I3" s="27">
        <v>2</v>
      </c>
      <c r="J3" s="27">
        <v>1</v>
      </c>
      <c r="K3" s="27">
        <v>1</v>
      </c>
      <c r="L3" s="27">
        <v>1</v>
      </c>
      <c r="M3" s="27">
        <v>1</v>
      </c>
      <c r="N3" s="27">
        <v>1</v>
      </c>
      <c r="O3" s="27">
        <v>1</v>
      </c>
      <c r="P3" s="27">
        <v>1</v>
      </c>
      <c r="Q3" s="27">
        <v>1</v>
      </c>
      <c r="R3" s="27">
        <v>1</v>
      </c>
      <c r="S3" s="28" t="str">
        <f>IF(ISNUMBER(LOOKUP(2,1/(B4:R4&lt;&gt;""),B4:R4)),"Įrašyti daugiau nei 3 skaičiai po kablelio!","")</f>
        <v/>
      </c>
    </row>
    <row r="4" spans="1:21" x14ac:dyDescent="0.3">
      <c r="A4" s="2"/>
      <c r="B4" s="29" t="str">
        <f>IF(AND(ISNUMBER(B3),ISNUMBER(FIND(",",B3)),LEN(B3)-LEN(SUBSTITUTE(B3,",",""))=1),IF(LEN(RIGHT(B3,LEN(B3)-FIND(",",B3)))&gt;3,ROW(),""),"")</f>
        <v/>
      </c>
      <c r="C4" s="29" t="str">
        <f>IF(AND(ISNUMBER(C3),ISNUMBER(FIND(",",C3)),LEN(C3)-LEN(SUBSTITUTE(C3,",",""))=1),IF(LEN(RIGHT(C3,LEN(C3)-FIND(",",C3)))&gt;3,ROW(),""),"")</f>
        <v/>
      </c>
      <c r="D4" s="29" t="str">
        <f t="shared" ref="D4:R4" si="0">IF(AND(ISNUMBER(D3),ISNUMBER(FIND(",",D3)),LEN(D3)-LEN(SUBSTITUTE(D3,",",""))=1),IF(LEN(RIGHT(D3,LEN(D3)-FIND(",",D3)))&gt;3,ROW(),""),"")</f>
        <v/>
      </c>
      <c r="E4" s="29" t="str">
        <f t="shared" si="0"/>
        <v/>
      </c>
      <c r="F4" s="29" t="str">
        <f t="shared" si="0"/>
        <v/>
      </c>
      <c r="G4" s="29" t="str">
        <f t="shared" si="0"/>
        <v/>
      </c>
      <c r="H4" s="29" t="str">
        <f t="shared" si="0"/>
        <v/>
      </c>
      <c r="I4" s="29" t="str">
        <f t="shared" si="0"/>
        <v/>
      </c>
      <c r="J4" s="29" t="str">
        <f t="shared" si="0"/>
        <v/>
      </c>
      <c r="K4" s="29" t="str">
        <f t="shared" si="0"/>
        <v/>
      </c>
      <c r="L4" s="29" t="str">
        <f t="shared" si="0"/>
        <v/>
      </c>
      <c r="M4" s="29" t="str">
        <f t="shared" si="0"/>
        <v/>
      </c>
      <c r="N4" s="29" t="str">
        <f t="shared" si="0"/>
        <v/>
      </c>
      <c r="O4" s="29" t="str">
        <f t="shared" si="0"/>
        <v/>
      </c>
      <c r="P4" s="29" t="str">
        <f t="shared" si="0"/>
        <v/>
      </c>
      <c r="Q4" s="29" t="str">
        <f t="shared" si="0"/>
        <v/>
      </c>
      <c r="R4" s="29" t="str">
        <f t="shared" si="0"/>
        <v/>
      </c>
    </row>
    <row r="5" spans="1:21" x14ac:dyDescent="0.3">
      <c r="A5" s="30"/>
      <c r="B5" s="31"/>
      <c r="C5" s="31"/>
      <c r="D5" s="31"/>
      <c r="E5" s="31"/>
      <c r="F5" s="31"/>
      <c r="G5" s="31"/>
      <c r="H5" s="32"/>
      <c r="I5" s="31"/>
      <c r="J5" s="31"/>
      <c r="K5" s="31"/>
      <c r="L5" s="31"/>
      <c r="M5" s="31"/>
      <c r="N5" s="31"/>
      <c r="O5" s="31"/>
      <c r="P5" s="31"/>
      <c r="Q5" s="31"/>
      <c r="R5" s="31"/>
    </row>
    <row r="6" spans="1:21" ht="28.8" x14ac:dyDescent="0.3">
      <c r="A6" s="131"/>
      <c r="B6" s="33" t="s">
        <v>320</v>
      </c>
      <c r="C6" s="34"/>
      <c r="E6" s="126" t="s">
        <v>297</v>
      </c>
      <c r="F6" s="126"/>
      <c r="G6" s="126"/>
      <c r="H6" s="126"/>
      <c r="I6" s="126" t="s">
        <v>298</v>
      </c>
      <c r="J6" s="126"/>
      <c r="K6" s="126"/>
      <c r="L6" s="126"/>
      <c r="M6" s="126" t="s">
        <v>299</v>
      </c>
      <c r="N6" s="126"/>
      <c r="O6" s="126"/>
      <c r="P6" s="126"/>
      <c r="Q6" s="126"/>
      <c r="R6" s="126"/>
    </row>
    <row r="7" spans="1:21" x14ac:dyDescent="0.3">
      <c r="A7" s="131"/>
      <c r="B7" s="35">
        <f>'Įkainių lentelė'!H72+'Įkainių lentelė'!H123</f>
        <v>543113.81999999995</v>
      </c>
      <c r="C7" s="34"/>
      <c r="E7" s="126" t="s">
        <v>300</v>
      </c>
      <c r="F7" s="126"/>
      <c r="G7" s="126"/>
      <c r="H7" s="126"/>
      <c r="I7" s="126" t="s">
        <v>301</v>
      </c>
      <c r="J7" s="126"/>
      <c r="K7" s="126"/>
      <c r="L7" s="126"/>
      <c r="M7" s="126" t="s">
        <v>302</v>
      </c>
      <c r="N7" s="126"/>
      <c r="O7" s="126"/>
      <c r="P7" s="126"/>
      <c r="Q7" s="126"/>
      <c r="R7" s="126"/>
    </row>
    <row r="8" spans="1:21" ht="15.6" x14ac:dyDescent="0.3">
      <c r="A8" s="29" t="str">
        <f>IF(AND(ISNUMBER(B7),ISNUMBER(FIND(",",B7)),LEN(B7)-LEN(SUBSTITUTE(B7,",",""))=1),IF(LEN(RIGHT(B7,LEN(B7)-FIND(",",B7)))&gt;2,ROW(),""),"")</f>
        <v/>
      </c>
      <c r="B8" s="124" t="str">
        <f>IF(ISNUMBER(LOOKUP(2,1/(A8:A9&lt;&gt;""),A8:A9))," Įrašyti daugiau nei 2 skaičiai po kablelio!","")</f>
        <v/>
      </c>
      <c r="C8" s="125"/>
      <c r="D8" s="34"/>
      <c r="E8" s="126" t="s">
        <v>303</v>
      </c>
      <c r="F8" s="126"/>
      <c r="G8" s="126"/>
      <c r="H8" s="126"/>
      <c r="I8" s="126" t="s">
        <v>304</v>
      </c>
      <c r="J8" s="126"/>
      <c r="K8" s="126"/>
      <c r="L8" s="126"/>
      <c r="M8" s="126" t="s">
        <v>305</v>
      </c>
      <c r="N8" s="126"/>
      <c r="O8" s="126"/>
      <c r="P8" s="126"/>
      <c r="Q8" s="126"/>
      <c r="R8" s="126"/>
    </row>
    <row r="9" spans="1:21" x14ac:dyDescent="0.3">
      <c r="A9" s="29" t="str">
        <f>IF(AND(ISNUMBER(C7),ISNUMBER(FIND(",",C7)),LEN(C7)-LEN(SUBSTITUTE(C7,",",""))=1),IF(LEN(RIGHT(C7,LEN(C7)-FIND(",",C7)))&gt;2,ROW(),""),"")</f>
        <v/>
      </c>
      <c r="B9" s="34"/>
      <c r="C9" s="34"/>
    </row>
    <row r="10" spans="1:21" ht="28.8" x14ac:dyDescent="0.3">
      <c r="A10" s="127"/>
      <c r="B10" s="33" t="s">
        <v>306</v>
      </c>
      <c r="C10" s="34"/>
      <c r="D10" s="36"/>
      <c r="E10" s="128" t="s">
        <v>307</v>
      </c>
      <c r="F10" s="129"/>
      <c r="G10" s="130" t="s">
        <v>308</v>
      </c>
      <c r="H10" s="130"/>
      <c r="I10" s="130"/>
      <c r="J10" s="130"/>
      <c r="K10" s="130"/>
      <c r="L10" s="130"/>
      <c r="M10" s="130"/>
      <c r="N10" s="130"/>
      <c r="O10" s="130"/>
      <c r="P10" s="130"/>
      <c r="Q10" s="130"/>
      <c r="R10" s="130"/>
      <c r="S10" s="2"/>
      <c r="T10" s="2"/>
      <c r="U10" s="2"/>
    </row>
    <row r="11" spans="1:21" ht="17.25" customHeight="1" x14ac:dyDescent="0.3">
      <c r="A11" s="127"/>
      <c r="B11" s="37">
        <f>(((B7*B3)+(B7*C3)+(B7*D3)+(B7*E3)+(B7*F3)+(B7*G3)+(B7*H3)+(B7*I3)+(B7*J3)+(B7*K3)+(B7*L3)+(B7*M3)+(B7*N3)+(B7*O3)+(B7*P3)+(B7*Q3)+(B7*R3))/1000)</f>
        <v>15750.300780000003</v>
      </c>
      <c r="C11" s="38"/>
      <c r="E11" s="39"/>
      <c r="F11" s="39"/>
      <c r="G11" s="39"/>
      <c r="H11" s="39"/>
      <c r="I11" s="39"/>
      <c r="J11" s="39"/>
      <c r="K11" s="39"/>
      <c r="L11" s="39"/>
      <c r="M11" s="39"/>
      <c r="N11" s="39"/>
      <c r="O11" s="39"/>
      <c r="P11" s="39"/>
      <c r="Q11" s="39"/>
      <c r="R11" s="39"/>
      <c r="S11" s="39"/>
      <c r="T11" s="39"/>
      <c r="U11" s="39"/>
    </row>
    <row r="13" spans="1:21" x14ac:dyDescent="0.3">
      <c r="A13" s="121" t="s">
        <v>1</v>
      </c>
      <c r="B13" s="121"/>
      <c r="C13" s="121"/>
    </row>
    <row r="14" spans="1:21" x14ac:dyDescent="0.3">
      <c r="A14" s="122" t="s">
        <v>2</v>
      </c>
      <c r="B14" s="122"/>
      <c r="C14" s="122"/>
    </row>
    <row r="15" spans="1:21" ht="42.9" customHeight="1" x14ac:dyDescent="0.3">
      <c r="A15" s="123" t="s">
        <v>3</v>
      </c>
      <c r="B15" s="123"/>
      <c r="C15" s="123"/>
    </row>
  </sheetData>
  <sheetProtection algorithmName="SHA-512" hashValue="gWRyrmVTZIxdETYdishI4hX/pDj8XX21uOZoVef/EiWoWOgxW5tjAB7IG6BWgRyuM2t0VddY6cFdRVf41c82ow==" saltValue="mJygeRhzkZz9Qnub1eLhuQ==" spinCount="100000" sheet="1" objects="1" scenarios="1"/>
  <mergeCells count="17">
    <mergeCell ref="A6:A7"/>
    <mergeCell ref="E6:H6"/>
    <mergeCell ref="I6:L6"/>
    <mergeCell ref="M6:R6"/>
    <mergeCell ref="E7:H7"/>
    <mergeCell ref="I7:L7"/>
    <mergeCell ref="M7:R7"/>
    <mergeCell ref="I8:L8"/>
    <mergeCell ref="M8:R8"/>
    <mergeCell ref="A10:A11"/>
    <mergeCell ref="E10:F10"/>
    <mergeCell ref="G10:R10"/>
    <mergeCell ref="A13:C13"/>
    <mergeCell ref="A14:C14"/>
    <mergeCell ref="A15:C15"/>
    <mergeCell ref="B8:C8"/>
    <mergeCell ref="E8:H8"/>
  </mergeCells>
  <conditionalFormatting sqref="B3:R3">
    <cfRule type="containsBlanks" dxfId="1" priority="1">
      <formula>LEN(TRIM(B3))=0</formula>
    </cfRule>
    <cfRule type="cellIs" dxfId="0" priority="2" operator="greaterThan">
      <formula>B2</formula>
    </cfRule>
  </conditionalFormatting>
  <dataValidations count="1">
    <dataValidation type="custom" showErrorMessage="1" errorTitle="Neteisingai įvesta" error="Užpildyta ne pagal reikalavimus (įrašyti daugiau nei 3 skaičiai po kablelio)_x000a_(užpildžius visas pozicijas teisingai - neužsidega)" prompt="Galima įvesti ne daugiau 3 skaičius po kablelio" sqref="B3:R3" xr:uid="{00000000-0002-0000-0200-000000000000}">
      <formula1>ROUND(B3,3)=B3</formula1>
    </dataValidation>
  </dataValidations>
  <pageMargins left="0.7" right="0.7" top="0.75" bottom="0.75" header="0.3" footer="0.3"/>
  <pageSetup paperSize="9"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sheetPr>
  <dimension ref="A1:G543"/>
  <sheetViews>
    <sheetView zoomScale="90" zoomScaleNormal="90" workbookViewId="0">
      <selection activeCell="B6" sqref="B6"/>
    </sheetView>
  </sheetViews>
  <sheetFormatPr defaultColWidth="9.109375" defaultRowHeight="14.4" x14ac:dyDescent="0.3"/>
  <cols>
    <col min="1" max="1" width="7" style="20" customWidth="1"/>
    <col min="2" max="2" width="104.33203125" style="15" customWidth="1"/>
    <col min="3" max="3" width="13.109375" style="1" customWidth="1"/>
    <col min="4" max="4" width="12.6640625" style="1" customWidth="1"/>
    <col min="5" max="5" width="14.33203125" style="1" customWidth="1"/>
    <col min="6" max="6" width="105.44140625" style="15" customWidth="1"/>
    <col min="7" max="7" width="71.44140625" style="15" customWidth="1"/>
  </cols>
  <sheetData>
    <row r="1" spans="1:7" s="17" customFormat="1" ht="49.5" customHeight="1" x14ac:dyDescent="0.3">
      <c r="A1" s="4" t="s">
        <v>4</v>
      </c>
      <c r="B1" s="5" t="s">
        <v>267</v>
      </c>
    </row>
    <row r="2" spans="1:7" ht="72" x14ac:dyDescent="0.3">
      <c r="A2" s="18">
        <v>1</v>
      </c>
      <c r="B2" s="19" t="s">
        <v>268</v>
      </c>
      <c r="C2"/>
      <c r="D2"/>
      <c r="E2"/>
      <c r="F2"/>
      <c r="G2"/>
    </row>
    <row r="3" spans="1:7" ht="72" x14ac:dyDescent="0.3">
      <c r="A3" s="18">
        <v>2</v>
      </c>
      <c r="B3" s="19" t="s">
        <v>269</v>
      </c>
      <c r="D3"/>
      <c r="E3"/>
      <c r="F3"/>
      <c r="G3"/>
    </row>
    <row r="4" spans="1:7" ht="28.8" x14ac:dyDescent="0.3">
      <c r="A4" s="18">
        <v>3</v>
      </c>
      <c r="B4" s="19" t="s">
        <v>270</v>
      </c>
      <c r="C4"/>
      <c r="D4"/>
      <c r="E4"/>
      <c r="F4"/>
      <c r="G4"/>
    </row>
    <row r="5" spans="1:7" ht="57.6" x14ac:dyDescent="0.3">
      <c r="A5" s="18">
        <v>4</v>
      </c>
      <c r="B5" s="19" t="s">
        <v>271</v>
      </c>
      <c r="C5"/>
      <c r="D5"/>
      <c r="E5"/>
      <c r="F5"/>
      <c r="G5"/>
    </row>
    <row r="6" spans="1:7" ht="28.8" x14ac:dyDescent="0.3">
      <c r="A6" s="18">
        <v>5</v>
      </c>
      <c r="B6" s="19" t="s">
        <v>272</v>
      </c>
      <c r="C6"/>
      <c r="D6"/>
      <c r="E6"/>
      <c r="F6"/>
      <c r="G6"/>
    </row>
    <row r="7" spans="1:7" ht="28.8" x14ac:dyDescent="0.3">
      <c r="A7" s="18">
        <v>6</v>
      </c>
      <c r="B7" s="19" t="s">
        <v>273</v>
      </c>
      <c r="C7"/>
      <c r="D7"/>
      <c r="E7"/>
      <c r="F7"/>
      <c r="G7"/>
    </row>
    <row r="8" spans="1:7" ht="43.2" x14ac:dyDescent="0.3">
      <c r="A8" s="18">
        <v>7</v>
      </c>
      <c r="B8" s="19" t="s">
        <v>274</v>
      </c>
      <c r="C8"/>
      <c r="D8"/>
      <c r="E8"/>
      <c r="F8"/>
      <c r="G8"/>
    </row>
    <row r="9" spans="1:7" ht="100.8" x14ac:dyDescent="0.3">
      <c r="A9" s="18">
        <v>8</v>
      </c>
      <c r="B9" s="19" t="s">
        <v>275</v>
      </c>
      <c r="C9"/>
      <c r="D9"/>
      <c r="E9"/>
      <c r="F9"/>
      <c r="G9"/>
    </row>
    <row r="10" spans="1:7" ht="129.6" x14ac:dyDescent="0.3">
      <c r="A10" s="18">
        <v>9</v>
      </c>
      <c r="B10" s="7" t="s">
        <v>276</v>
      </c>
      <c r="C10"/>
      <c r="D10"/>
      <c r="E10"/>
      <c r="F10"/>
      <c r="G10"/>
    </row>
    <row r="11" spans="1:7" ht="28.8" x14ac:dyDescent="0.3">
      <c r="A11" s="18">
        <v>10</v>
      </c>
      <c r="B11" s="19" t="s">
        <v>321</v>
      </c>
      <c r="C11"/>
      <c r="D11"/>
      <c r="E11"/>
      <c r="F11"/>
      <c r="G11"/>
    </row>
    <row r="12" spans="1:7" x14ac:dyDescent="0.3">
      <c r="C12"/>
      <c r="D12"/>
      <c r="E12"/>
      <c r="F12"/>
      <c r="G12"/>
    </row>
    <row r="13" spans="1:7" x14ac:dyDescent="0.3">
      <c r="C13"/>
      <c r="D13"/>
      <c r="E13"/>
      <c r="F13"/>
      <c r="G13"/>
    </row>
    <row r="14" spans="1:7" x14ac:dyDescent="0.3">
      <c r="C14"/>
      <c r="D14"/>
      <c r="E14"/>
      <c r="F14"/>
      <c r="G14"/>
    </row>
    <row r="15" spans="1:7" x14ac:dyDescent="0.3">
      <c r="C15"/>
      <c r="D15"/>
      <c r="E15"/>
      <c r="F15"/>
      <c r="G15"/>
    </row>
    <row r="16" spans="1:7" x14ac:dyDescent="0.3">
      <c r="C16"/>
      <c r="D16"/>
      <c r="E16"/>
      <c r="F16"/>
      <c r="G16"/>
    </row>
    <row r="17" spans="3:7" x14ac:dyDescent="0.3">
      <c r="C17"/>
      <c r="D17"/>
      <c r="E17"/>
      <c r="F17"/>
      <c r="G17"/>
    </row>
    <row r="18" spans="3:7" x14ac:dyDescent="0.3">
      <c r="C18"/>
      <c r="D18"/>
      <c r="E18"/>
      <c r="F18"/>
      <c r="G18"/>
    </row>
    <row r="19" spans="3:7" x14ac:dyDescent="0.3">
      <c r="C19"/>
      <c r="D19"/>
      <c r="E19"/>
      <c r="F19"/>
      <c r="G19"/>
    </row>
    <row r="20" spans="3:7" x14ac:dyDescent="0.3">
      <c r="C20"/>
      <c r="D20"/>
      <c r="E20"/>
      <c r="F20"/>
      <c r="G20"/>
    </row>
    <row r="21" spans="3:7" x14ac:dyDescent="0.3">
      <c r="C21"/>
      <c r="D21"/>
      <c r="E21"/>
      <c r="F21"/>
      <c r="G21"/>
    </row>
    <row r="22" spans="3:7" x14ac:dyDescent="0.3">
      <c r="C22"/>
      <c r="D22"/>
      <c r="E22"/>
      <c r="F22"/>
      <c r="G22"/>
    </row>
    <row r="23" spans="3:7" x14ac:dyDescent="0.3">
      <c r="C23"/>
      <c r="D23"/>
      <c r="E23"/>
      <c r="F23"/>
      <c r="G23"/>
    </row>
    <row r="24" spans="3:7" x14ac:dyDescent="0.3">
      <c r="C24"/>
      <c r="D24"/>
      <c r="E24"/>
      <c r="F24"/>
      <c r="G24"/>
    </row>
    <row r="25" spans="3:7" x14ac:dyDescent="0.3">
      <c r="C25"/>
      <c r="D25"/>
      <c r="E25"/>
      <c r="F25"/>
      <c r="G25"/>
    </row>
    <row r="26" spans="3:7" x14ac:dyDescent="0.3">
      <c r="C26"/>
      <c r="D26"/>
      <c r="E26"/>
      <c r="F26"/>
      <c r="G26"/>
    </row>
    <row r="27" spans="3:7" x14ac:dyDescent="0.3">
      <c r="C27"/>
      <c r="D27"/>
      <c r="E27"/>
      <c r="F27"/>
      <c r="G27"/>
    </row>
    <row r="28" spans="3:7" x14ac:dyDescent="0.3">
      <c r="C28"/>
      <c r="D28"/>
      <c r="E28"/>
      <c r="F28"/>
      <c r="G28"/>
    </row>
    <row r="29" spans="3:7" x14ac:dyDescent="0.3">
      <c r="C29"/>
      <c r="D29"/>
      <c r="E29"/>
      <c r="F29"/>
      <c r="G29"/>
    </row>
    <row r="30" spans="3:7" x14ac:dyDescent="0.3">
      <c r="C30"/>
      <c r="D30"/>
      <c r="E30"/>
      <c r="F30"/>
      <c r="G30"/>
    </row>
    <row r="31" spans="3:7" x14ac:dyDescent="0.3">
      <c r="C31"/>
      <c r="D31"/>
      <c r="E31"/>
      <c r="F31"/>
      <c r="G31"/>
    </row>
    <row r="32" spans="3:7" x14ac:dyDescent="0.3">
      <c r="C32"/>
      <c r="D32"/>
      <c r="E32"/>
      <c r="F32"/>
      <c r="G32"/>
    </row>
    <row r="33" spans="3:7" x14ac:dyDescent="0.3">
      <c r="C33"/>
      <c r="D33"/>
      <c r="E33"/>
      <c r="F33"/>
      <c r="G33"/>
    </row>
    <row r="34" spans="3:7" x14ac:dyDescent="0.3">
      <c r="C34"/>
      <c r="D34"/>
      <c r="E34"/>
      <c r="F34"/>
      <c r="G34"/>
    </row>
    <row r="35" spans="3:7" x14ac:dyDescent="0.3">
      <c r="C35"/>
      <c r="D35"/>
      <c r="E35"/>
      <c r="F35"/>
      <c r="G35"/>
    </row>
    <row r="36" spans="3:7" x14ac:dyDescent="0.3">
      <c r="C36"/>
      <c r="D36"/>
      <c r="E36"/>
      <c r="F36"/>
      <c r="G36"/>
    </row>
    <row r="37" spans="3:7" x14ac:dyDescent="0.3">
      <c r="C37"/>
      <c r="D37"/>
      <c r="E37"/>
      <c r="F37"/>
      <c r="G37"/>
    </row>
    <row r="38" spans="3:7" x14ac:dyDescent="0.3">
      <c r="C38"/>
      <c r="D38"/>
      <c r="E38"/>
      <c r="F38"/>
      <c r="G38"/>
    </row>
    <row r="39" spans="3:7" x14ac:dyDescent="0.3">
      <c r="C39"/>
      <c r="D39"/>
      <c r="E39"/>
      <c r="F39"/>
      <c r="G39"/>
    </row>
    <row r="40" spans="3:7" x14ac:dyDescent="0.3">
      <c r="C40"/>
      <c r="D40"/>
      <c r="E40"/>
      <c r="F40"/>
      <c r="G40"/>
    </row>
    <row r="41" spans="3:7" x14ac:dyDescent="0.3">
      <c r="C41"/>
      <c r="D41"/>
      <c r="E41"/>
      <c r="F41"/>
      <c r="G41"/>
    </row>
    <row r="42" spans="3:7" x14ac:dyDescent="0.3">
      <c r="C42"/>
      <c r="D42"/>
      <c r="E42"/>
      <c r="F42"/>
      <c r="G42"/>
    </row>
    <row r="43" spans="3:7" x14ac:dyDescent="0.3">
      <c r="C43"/>
      <c r="D43"/>
      <c r="E43"/>
      <c r="F43"/>
      <c r="G43"/>
    </row>
    <row r="44" spans="3:7" x14ac:dyDescent="0.3">
      <c r="C44"/>
      <c r="D44"/>
      <c r="E44"/>
      <c r="F44"/>
      <c r="G44"/>
    </row>
    <row r="45" spans="3:7" x14ac:dyDescent="0.3">
      <c r="C45"/>
      <c r="D45"/>
      <c r="E45"/>
      <c r="F45"/>
      <c r="G45"/>
    </row>
    <row r="46" spans="3:7" x14ac:dyDescent="0.3">
      <c r="C46"/>
      <c r="D46"/>
      <c r="E46"/>
      <c r="F46"/>
      <c r="G46"/>
    </row>
    <row r="47" spans="3:7" x14ac:dyDescent="0.3">
      <c r="C47"/>
      <c r="D47"/>
      <c r="E47"/>
      <c r="F47"/>
      <c r="G47"/>
    </row>
    <row r="48" spans="3:7" x14ac:dyDescent="0.3">
      <c r="C48"/>
      <c r="D48"/>
      <c r="E48"/>
      <c r="F48"/>
      <c r="G48"/>
    </row>
    <row r="49" spans="3:7" x14ac:dyDescent="0.3">
      <c r="C49"/>
      <c r="D49"/>
      <c r="E49"/>
      <c r="F49"/>
      <c r="G49"/>
    </row>
    <row r="50" spans="3:7" x14ac:dyDescent="0.3">
      <c r="C50"/>
      <c r="D50"/>
      <c r="E50"/>
      <c r="F50"/>
      <c r="G50"/>
    </row>
    <row r="51" spans="3:7" x14ac:dyDescent="0.3">
      <c r="C51"/>
      <c r="D51"/>
      <c r="E51"/>
      <c r="F51"/>
      <c r="G51"/>
    </row>
    <row r="52" spans="3:7" x14ac:dyDescent="0.3">
      <c r="C52"/>
      <c r="D52"/>
      <c r="E52"/>
      <c r="F52"/>
      <c r="G52"/>
    </row>
    <row r="53" spans="3:7" x14ac:dyDescent="0.3">
      <c r="C53"/>
      <c r="D53"/>
      <c r="E53"/>
      <c r="F53"/>
      <c r="G53"/>
    </row>
    <row r="54" spans="3:7" x14ac:dyDescent="0.3">
      <c r="C54"/>
      <c r="D54"/>
      <c r="E54"/>
      <c r="F54"/>
      <c r="G54"/>
    </row>
    <row r="55" spans="3:7" x14ac:dyDescent="0.3">
      <c r="C55"/>
      <c r="D55"/>
      <c r="E55"/>
      <c r="F55"/>
      <c r="G55"/>
    </row>
    <row r="56" spans="3:7" x14ac:dyDescent="0.3">
      <c r="C56"/>
      <c r="D56"/>
      <c r="E56"/>
      <c r="F56"/>
      <c r="G56"/>
    </row>
    <row r="57" spans="3:7" x14ac:dyDescent="0.3">
      <c r="C57"/>
      <c r="D57"/>
      <c r="E57"/>
      <c r="F57"/>
      <c r="G57"/>
    </row>
    <row r="58" spans="3:7" x14ac:dyDescent="0.3">
      <c r="C58"/>
      <c r="D58"/>
      <c r="E58"/>
      <c r="F58"/>
      <c r="G58"/>
    </row>
    <row r="59" spans="3:7" x14ac:dyDescent="0.3">
      <c r="C59"/>
      <c r="D59"/>
      <c r="E59"/>
      <c r="F59"/>
      <c r="G59"/>
    </row>
    <row r="60" spans="3:7" x14ac:dyDescent="0.3">
      <c r="C60"/>
      <c r="D60"/>
      <c r="E60"/>
      <c r="F60"/>
      <c r="G60"/>
    </row>
    <row r="61" spans="3:7" x14ac:dyDescent="0.3">
      <c r="C61"/>
      <c r="D61"/>
      <c r="E61"/>
      <c r="F61"/>
      <c r="G61"/>
    </row>
    <row r="62" spans="3:7" x14ac:dyDescent="0.3">
      <c r="C62"/>
      <c r="D62"/>
      <c r="E62"/>
      <c r="F62"/>
      <c r="G62"/>
    </row>
    <row r="63" spans="3:7" x14ac:dyDescent="0.3">
      <c r="C63"/>
      <c r="D63"/>
      <c r="E63"/>
      <c r="F63"/>
      <c r="G63"/>
    </row>
    <row r="64" spans="3:7" x14ac:dyDescent="0.3">
      <c r="C64"/>
      <c r="D64"/>
      <c r="E64"/>
      <c r="F64"/>
      <c r="G64"/>
    </row>
    <row r="65" spans="3:7" x14ac:dyDescent="0.3">
      <c r="C65"/>
      <c r="D65"/>
      <c r="E65"/>
      <c r="F65"/>
      <c r="G65"/>
    </row>
    <row r="66" spans="3:7" x14ac:dyDescent="0.3">
      <c r="C66"/>
      <c r="D66"/>
      <c r="E66"/>
      <c r="F66"/>
      <c r="G66"/>
    </row>
    <row r="67" spans="3:7" x14ac:dyDescent="0.3">
      <c r="C67"/>
      <c r="D67"/>
      <c r="E67"/>
      <c r="F67"/>
      <c r="G67"/>
    </row>
    <row r="68" spans="3:7" x14ac:dyDescent="0.3">
      <c r="C68"/>
      <c r="D68"/>
      <c r="E68"/>
      <c r="F68"/>
      <c r="G68"/>
    </row>
    <row r="69" spans="3:7" x14ac:dyDescent="0.3">
      <c r="C69"/>
      <c r="D69"/>
      <c r="E69"/>
      <c r="F69"/>
      <c r="G69"/>
    </row>
    <row r="70" spans="3:7" x14ac:dyDescent="0.3">
      <c r="C70"/>
      <c r="D70"/>
      <c r="E70"/>
      <c r="F70"/>
      <c r="G70"/>
    </row>
    <row r="71" spans="3:7" ht="45" customHeight="1" x14ac:dyDescent="0.3">
      <c r="C71"/>
      <c r="D71"/>
      <c r="E71"/>
      <c r="F71"/>
      <c r="G71"/>
    </row>
    <row r="72" spans="3:7" x14ac:dyDescent="0.3">
      <c r="C72"/>
      <c r="D72"/>
      <c r="E72"/>
      <c r="F72"/>
      <c r="G72"/>
    </row>
    <row r="73" spans="3:7" x14ac:dyDescent="0.3">
      <c r="C73"/>
      <c r="D73"/>
      <c r="E73"/>
      <c r="F73"/>
      <c r="G73"/>
    </row>
    <row r="74" spans="3:7" x14ac:dyDescent="0.3">
      <c r="C74"/>
      <c r="D74"/>
      <c r="E74"/>
      <c r="F74"/>
      <c r="G74"/>
    </row>
    <row r="75" spans="3:7" x14ac:dyDescent="0.3">
      <c r="C75"/>
      <c r="D75"/>
      <c r="E75"/>
      <c r="F75"/>
      <c r="G75"/>
    </row>
    <row r="76" spans="3:7" x14ac:dyDescent="0.3">
      <c r="C76"/>
      <c r="D76"/>
      <c r="E76"/>
      <c r="F76"/>
      <c r="G76"/>
    </row>
    <row r="77" spans="3:7" x14ac:dyDescent="0.3">
      <c r="C77"/>
      <c r="D77"/>
      <c r="E77"/>
      <c r="F77"/>
      <c r="G77"/>
    </row>
    <row r="78" spans="3:7" x14ac:dyDescent="0.3">
      <c r="C78"/>
      <c r="D78"/>
      <c r="E78"/>
      <c r="F78"/>
      <c r="G78"/>
    </row>
    <row r="79" spans="3:7" x14ac:dyDescent="0.3">
      <c r="C79"/>
      <c r="D79"/>
      <c r="E79"/>
      <c r="F79"/>
      <c r="G79"/>
    </row>
    <row r="80" spans="3:7" x14ac:dyDescent="0.3">
      <c r="C80"/>
      <c r="D80"/>
      <c r="E80"/>
      <c r="F80"/>
      <c r="G80"/>
    </row>
    <row r="81" spans="3:7" x14ac:dyDescent="0.3">
      <c r="C81"/>
      <c r="D81"/>
      <c r="E81"/>
      <c r="F81"/>
      <c r="G81"/>
    </row>
    <row r="82" spans="3:7" x14ac:dyDescent="0.3">
      <c r="C82"/>
      <c r="D82"/>
      <c r="E82"/>
      <c r="F82"/>
      <c r="G82"/>
    </row>
    <row r="83" spans="3:7" x14ac:dyDescent="0.3">
      <c r="C83"/>
      <c r="D83"/>
      <c r="E83"/>
      <c r="F83"/>
      <c r="G83"/>
    </row>
    <row r="84" spans="3:7" x14ac:dyDescent="0.3">
      <c r="C84"/>
      <c r="D84"/>
      <c r="E84"/>
      <c r="F84"/>
      <c r="G84"/>
    </row>
    <row r="85" spans="3:7" x14ac:dyDescent="0.3">
      <c r="C85"/>
      <c r="D85"/>
      <c r="E85"/>
      <c r="F85"/>
      <c r="G85"/>
    </row>
    <row r="86" spans="3:7" x14ac:dyDescent="0.3">
      <c r="C86"/>
      <c r="D86"/>
      <c r="E86"/>
      <c r="F86"/>
      <c r="G86"/>
    </row>
    <row r="87" spans="3:7" x14ac:dyDescent="0.3">
      <c r="C87"/>
      <c r="D87"/>
      <c r="E87"/>
      <c r="F87"/>
      <c r="G87"/>
    </row>
    <row r="88" spans="3:7" x14ac:dyDescent="0.3">
      <c r="C88"/>
      <c r="D88"/>
      <c r="E88"/>
      <c r="F88"/>
      <c r="G88"/>
    </row>
    <row r="89" spans="3:7" x14ac:dyDescent="0.3">
      <c r="C89"/>
      <c r="D89"/>
      <c r="E89"/>
      <c r="F89"/>
      <c r="G89"/>
    </row>
    <row r="90" spans="3:7" x14ac:dyDescent="0.3">
      <c r="C90"/>
      <c r="D90"/>
      <c r="E90"/>
      <c r="F90"/>
      <c r="G90"/>
    </row>
    <row r="91" spans="3:7" x14ac:dyDescent="0.3">
      <c r="C91"/>
      <c r="D91"/>
      <c r="E91"/>
      <c r="F91"/>
      <c r="G91"/>
    </row>
    <row r="92" spans="3:7" x14ac:dyDescent="0.3">
      <c r="C92"/>
      <c r="D92"/>
      <c r="E92"/>
      <c r="F92"/>
      <c r="G92"/>
    </row>
    <row r="93" spans="3:7" x14ac:dyDescent="0.3">
      <c r="C93"/>
      <c r="D93"/>
      <c r="E93"/>
      <c r="F93"/>
      <c r="G93"/>
    </row>
    <row r="94" spans="3:7" x14ac:dyDescent="0.3">
      <c r="C94"/>
      <c r="D94"/>
      <c r="E94"/>
      <c r="F94"/>
      <c r="G94"/>
    </row>
    <row r="95" spans="3:7" x14ac:dyDescent="0.3">
      <c r="C95"/>
      <c r="D95"/>
      <c r="E95"/>
      <c r="F95"/>
      <c r="G95"/>
    </row>
    <row r="96" spans="3:7" x14ac:dyDescent="0.3">
      <c r="C96"/>
      <c r="D96"/>
      <c r="E96"/>
      <c r="F96"/>
      <c r="G96"/>
    </row>
    <row r="97" spans="3:7" x14ac:dyDescent="0.3">
      <c r="C97"/>
      <c r="D97"/>
      <c r="E97"/>
      <c r="F97"/>
      <c r="G97"/>
    </row>
    <row r="98" spans="3:7" x14ac:dyDescent="0.3">
      <c r="C98"/>
      <c r="D98"/>
      <c r="E98"/>
      <c r="F98"/>
      <c r="G98"/>
    </row>
    <row r="99" spans="3:7" x14ac:dyDescent="0.3">
      <c r="C99"/>
      <c r="D99"/>
      <c r="E99"/>
      <c r="F99"/>
      <c r="G99"/>
    </row>
    <row r="100" spans="3:7" x14ac:dyDescent="0.3">
      <c r="C100"/>
      <c r="D100"/>
      <c r="E100"/>
      <c r="F100"/>
      <c r="G100"/>
    </row>
    <row r="101" spans="3:7" x14ac:dyDescent="0.3">
      <c r="C101"/>
      <c r="D101"/>
      <c r="E101"/>
      <c r="F101"/>
      <c r="G101"/>
    </row>
    <row r="102" spans="3:7" x14ac:dyDescent="0.3">
      <c r="C102"/>
      <c r="D102"/>
      <c r="E102"/>
      <c r="F102"/>
      <c r="G102"/>
    </row>
    <row r="103" spans="3:7" x14ac:dyDescent="0.3">
      <c r="C103"/>
      <c r="D103"/>
      <c r="E103"/>
      <c r="F103"/>
      <c r="G103"/>
    </row>
    <row r="104" spans="3:7" x14ac:dyDescent="0.3">
      <c r="C104"/>
      <c r="D104"/>
      <c r="E104"/>
      <c r="F104"/>
      <c r="G104"/>
    </row>
    <row r="105" spans="3:7" x14ac:dyDescent="0.3">
      <c r="C105"/>
      <c r="D105"/>
      <c r="E105"/>
      <c r="F105"/>
      <c r="G105"/>
    </row>
    <row r="106" spans="3:7" x14ac:dyDescent="0.3">
      <c r="C106"/>
      <c r="D106"/>
      <c r="E106"/>
      <c r="F106"/>
      <c r="G106"/>
    </row>
    <row r="107" spans="3:7" x14ac:dyDescent="0.3">
      <c r="C107"/>
      <c r="D107"/>
      <c r="E107"/>
      <c r="F107"/>
      <c r="G107"/>
    </row>
    <row r="108" spans="3:7" x14ac:dyDescent="0.3">
      <c r="C108"/>
      <c r="D108"/>
      <c r="E108"/>
      <c r="F108"/>
      <c r="G108"/>
    </row>
    <row r="109" spans="3:7" x14ac:dyDescent="0.3">
      <c r="C109"/>
      <c r="D109"/>
      <c r="E109"/>
      <c r="F109"/>
      <c r="G109"/>
    </row>
    <row r="110" spans="3:7" x14ac:dyDescent="0.3">
      <c r="C110"/>
      <c r="D110"/>
      <c r="E110"/>
      <c r="F110"/>
      <c r="G110"/>
    </row>
    <row r="111" spans="3:7" x14ac:dyDescent="0.3">
      <c r="C111"/>
      <c r="D111"/>
      <c r="E111"/>
      <c r="F111"/>
      <c r="G111"/>
    </row>
    <row r="112" spans="3:7" x14ac:dyDescent="0.3">
      <c r="C112"/>
      <c r="D112"/>
      <c r="E112"/>
      <c r="F112"/>
      <c r="G112"/>
    </row>
    <row r="113" spans="3:7" x14ac:dyDescent="0.3">
      <c r="C113"/>
      <c r="D113"/>
      <c r="E113"/>
      <c r="F113"/>
      <c r="G113"/>
    </row>
    <row r="114" spans="3:7" x14ac:dyDescent="0.3">
      <c r="C114"/>
      <c r="D114"/>
      <c r="E114"/>
      <c r="F114"/>
      <c r="G114"/>
    </row>
    <row r="115" spans="3:7" x14ac:dyDescent="0.3">
      <c r="C115"/>
      <c r="D115"/>
      <c r="E115"/>
      <c r="F115"/>
      <c r="G115"/>
    </row>
    <row r="116" spans="3:7" x14ac:dyDescent="0.3">
      <c r="C116"/>
      <c r="D116"/>
      <c r="E116"/>
      <c r="F116"/>
      <c r="G116"/>
    </row>
    <row r="117" spans="3:7" x14ac:dyDescent="0.3">
      <c r="C117"/>
      <c r="D117"/>
      <c r="E117"/>
      <c r="F117"/>
      <c r="G117"/>
    </row>
    <row r="118" spans="3:7" x14ac:dyDescent="0.3">
      <c r="C118"/>
      <c r="D118"/>
      <c r="E118"/>
      <c r="F118"/>
      <c r="G118"/>
    </row>
    <row r="119" spans="3:7" x14ac:dyDescent="0.3">
      <c r="C119"/>
      <c r="D119"/>
      <c r="E119"/>
      <c r="F119"/>
      <c r="G119"/>
    </row>
    <row r="120" spans="3:7" x14ac:dyDescent="0.3">
      <c r="C120"/>
      <c r="D120"/>
      <c r="E120"/>
      <c r="F120"/>
      <c r="G120"/>
    </row>
    <row r="121" spans="3:7" x14ac:dyDescent="0.3">
      <c r="C121"/>
      <c r="D121"/>
      <c r="E121"/>
      <c r="F121"/>
      <c r="G121"/>
    </row>
    <row r="122" spans="3:7" x14ac:dyDescent="0.3">
      <c r="C122"/>
      <c r="D122"/>
      <c r="E122"/>
      <c r="F122"/>
      <c r="G122"/>
    </row>
    <row r="123" spans="3:7" x14ac:dyDescent="0.3">
      <c r="C123"/>
      <c r="D123"/>
      <c r="E123"/>
      <c r="F123"/>
      <c r="G123"/>
    </row>
    <row r="124" spans="3:7" x14ac:dyDescent="0.3">
      <c r="C124"/>
      <c r="D124"/>
      <c r="E124"/>
      <c r="F124"/>
      <c r="G124"/>
    </row>
    <row r="125" spans="3:7" x14ac:dyDescent="0.3">
      <c r="C125"/>
      <c r="D125"/>
      <c r="E125"/>
      <c r="F125"/>
      <c r="G125"/>
    </row>
    <row r="126" spans="3:7" x14ac:dyDescent="0.3">
      <c r="C126"/>
      <c r="D126"/>
      <c r="E126"/>
      <c r="F126"/>
      <c r="G126"/>
    </row>
    <row r="127" spans="3:7" x14ac:dyDescent="0.3">
      <c r="C127"/>
      <c r="D127"/>
      <c r="E127"/>
      <c r="F127"/>
      <c r="G127"/>
    </row>
    <row r="128" spans="3:7" x14ac:dyDescent="0.3">
      <c r="C128"/>
      <c r="D128"/>
      <c r="E128"/>
      <c r="F128"/>
      <c r="G128"/>
    </row>
    <row r="129" spans="3:7" x14ac:dyDescent="0.3">
      <c r="C129"/>
      <c r="D129"/>
      <c r="E129"/>
      <c r="F129"/>
      <c r="G129"/>
    </row>
    <row r="130" spans="3:7" x14ac:dyDescent="0.3">
      <c r="C130"/>
      <c r="D130"/>
      <c r="E130"/>
      <c r="F130"/>
      <c r="G130"/>
    </row>
    <row r="131" spans="3:7" x14ac:dyDescent="0.3">
      <c r="C131"/>
      <c r="D131"/>
      <c r="E131"/>
      <c r="F131"/>
      <c r="G131"/>
    </row>
    <row r="132" spans="3:7" x14ac:dyDescent="0.3">
      <c r="C132"/>
      <c r="D132"/>
      <c r="E132"/>
      <c r="F132"/>
      <c r="G132"/>
    </row>
    <row r="133" spans="3:7" x14ac:dyDescent="0.3">
      <c r="C133"/>
      <c r="D133"/>
      <c r="E133"/>
      <c r="F133"/>
      <c r="G133"/>
    </row>
    <row r="134" spans="3:7" x14ac:dyDescent="0.3">
      <c r="C134"/>
      <c r="D134"/>
      <c r="E134"/>
      <c r="F134"/>
      <c r="G134"/>
    </row>
    <row r="135" spans="3:7" x14ac:dyDescent="0.3">
      <c r="C135"/>
      <c r="D135"/>
      <c r="E135"/>
      <c r="F135"/>
      <c r="G135"/>
    </row>
    <row r="136" spans="3:7" x14ac:dyDescent="0.3">
      <c r="C136"/>
      <c r="D136"/>
      <c r="E136"/>
      <c r="F136"/>
      <c r="G136"/>
    </row>
    <row r="137" spans="3:7" x14ac:dyDescent="0.3">
      <c r="C137"/>
      <c r="D137"/>
      <c r="E137"/>
      <c r="F137"/>
      <c r="G137"/>
    </row>
    <row r="138" spans="3:7" x14ac:dyDescent="0.3">
      <c r="C138"/>
      <c r="D138"/>
      <c r="E138"/>
      <c r="F138"/>
      <c r="G138"/>
    </row>
    <row r="139" spans="3:7" x14ac:dyDescent="0.3">
      <c r="C139"/>
      <c r="D139"/>
      <c r="E139"/>
      <c r="F139"/>
      <c r="G139"/>
    </row>
    <row r="140" spans="3:7" x14ac:dyDescent="0.3">
      <c r="C140"/>
      <c r="D140"/>
      <c r="E140"/>
      <c r="F140"/>
      <c r="G140"/>
    </row>
    <row r="141" spans="3:7" x14ac:dyDescent="0.3">
      <c r="C141"/>
      <c r="D141"/>
      <c r="E141"/>
      <c r="F141"/>
      <c r="G141"/>
    </row>
    <row r="142" spans="3:7" x14ac:dyDescent="0.3">
      <c r="C142"/>
      <c r="D142"/>
      <c r="E142"/>
      <c r="F142"/>
      <c r="G142"/>
    </row>
    <row r="143" spans="3:7" x14ac:dyDescent="0.3">
      <c r="C143"/>
      <c r="D143"/>
      <c r="E143"/>
      <c r="F143"/>
      <c r="G143"/>
    </row>
    <row r="144" spans="3:7" x14ac:dyDescent="0.3">
      <c r="C144"/>
      <c r="D144"/>
      <c r="E144"/>
      <c r="F144"/>
      <c r="G144"/>
    </row>
    <row r="145" spans="3:7" x14ac:dyDescent="0.3">
      <c r="C145"/>
      <c r="D145"/>
      <c r="E145"/>
      <c r="F145"/>
      <c r="G145"/>
    </row>
    <row r="146" spans="3:7" x14ac:dyDescent="0.3">
      <c r="C146"/>
      <c r="D146"/>
      <c r="E146"/>
      <c r="F146"/>
      <c r="G146"/>
    </row>
    <row r="147" spans="3:7" x14ac:dyDescent="0.3">
      <c r="C147"/>
      <c r="D147"/>
      <c r="E147"/>
      <c r="F147"/>
      <c r="G147"/>
    </row>
    <row r="148" spans="3:7" x14ac:dyDescent="0.3">
      <c r="C148"/>
      <c r="D148"/>
      <c r="E148"/>
      <c r="F148"/>
      <c r="G148"/>
    </row>
    <row r="149" spans="3:7" x14ac:dyDescent="0.3">
      <c r="C149"/>
      <c r="D149"/>
      <c r="E149"/>
      <c r="F149"/>
      <c r="G149"/>
    </row>
    <row r="150" spans="3:7" x14ac:dyDescent="0.3">
      <c r="C150"/>
      <c r="D150"/>
      <c r="E150"/>
      <c r="F150"/>
      <c r="G150"/>
    </row>
    <row r="151" spans="3:7" x14ac:dyDescent="0.3">
      <c r="C151"/>
      <c r="D151"/>
      <c r="E151"/>
      <c r="F151"/>
      <c r="G151"/>
    </row>
    <row r="152" spans="3:7" x14ac:dyDescent="0.3">
      <c r="C152"/>
      <c r="D152"/>
      <c r="E152"/>
      <c r="F152"/>
      <c r="G152"/>
    </row>
    <row r="153" spans="3:7" x14ac:dyDescent="0.3">
      <c r="C153"/>
      <c r="D153"/>
      <c r="E153"/>
      <c r="F153"/>
      <c r="G153"/>
    </row>
    <row r="154" spans="3:7" x14ac:dyDescent="0.3">
      <c r="C154"/>
      <c r="D154"/>
      <c r="E154"/>
      <c r="F154"/>
      <c r="G154"/>
    </row>
    <row r="155" spans="3:7" x14ac:dyDescent="0.3">
      <c r="C155"/>
      <c r="D155"/>
      <c r="E155"/>
      <c r="F155"/>
      <c r="G155"/>
    </row>
    <row r="156" spans="3:7" x14ac:dyDescent="0.3">
      <c r="C156"/>
      <c r="D156"/>
      <c r="E156"/>
      <c r="F156"/>
      <c r="G156"/>
    </row>
    <row r="157" spans="3:7" x14ac:dyDescent="0.3">
      <c r="C157"/>
      <c r="D157"/>
      <c r="E157"/>
      <c r="F157"/>
      <c r="G157"/>
    </row>
    <row r="158" spans="3:7" x14ac:dyDescent="0.3">
      <c r="C158"/>
      <c r="D158"/>
      <c r="E158"/>
      <c r="F158"/>
      <c r="G158"/>
    </row>
    <row r="159" spans="3:7" x14ac:dyDescent="0.3">
      <c r="C159"/>
      <c r="D159"/>
      <c r="E159"/>
      <c r="F159"/>
      <c r="G159"/>
    </row>
    <row r="160" spans="3:7" x14ac:dyDescent="0.3">
      <c r="C160"/>
      <c r="D160"/>
      <c r="E160"/>
      <c r="F160"/>
      <c r="G160"/>
    </row>
    <row r="161" spans="3:7" x14ac:dyDescent="0.3">
      <c r="C161"/>
      <c r="D161"/>
      <c r="E161"/>
      <c r="F161"/>
      <c r="G161"/>
    </row>
    <row r="162" spans="3:7" x14ac:dyDescent="0.3">
      <c r="C162"/>
      <c r="D162"/>
      <c r="E162"/>
      <c r="F162"/>
      <c r="G162"/>
    </row>
    <row r="163" spans="3:7" x14ac:dyDescent="0.3">
      <c r="C163"/>
      <c r="D163"/>
      <c r="E163"/>
      <c r="F163"/>
      <c r="G163"/>
    </row>
    <row r="164" spans="3:7" x14ac:dyDescent="0.3">
      <c r="C164"/>
      <c r="D164"/>
      <c r="E164"/>
      <c r="F164"/>
      <c r="G164"/>
    </row>
    <row r="165" spans="3:7" x14ac:dyDescent="0.3">
      <c r="C165"/>
      <c r="D165"/>
      <c r="E165"/>
      <c r="F165"/>
      <c r="G165"/>
    </row>
    <row r="166" spans="3:7" x14ac:dyDescent="0.3">
      <c r="C166"/>
      <c r="D166"/>
      <c r="E166"/>
      <c r="F166"/>
      <c r="G166"/>
    </row>
    <row r="167" spans="3:7" x14ac:dyDescent="0.3">
      <c r="C167"/>
      <c r="D167"/>
      <c r="E167"/>
      <c r="F167"/>
      <c r="G167"/>
    </row>
    <row r="168" spans="3:7" x14ac:dyDescent="0.3">
      <c r="C168"/>
      <c r="D168"/>
      <c r="E168"/>
      <c r="F168"/>
      <c r="G168"/>
    </row>
    <row r="169" spans="3:7" x14ac:dyDescent="0.3">
      <c r="C169"/>
      <c r="D169"/>
      <c r="E169"/>
      <c r="F169"/>
      <c r="G169"/>
    </row>
    <row r="170" spans="3:7" x14ac:dyDescent="0.3">
      <c r="C170"/>
      <c r="D170"/>
      <c r="E170"/>
      <c r="F170"/>
      <c r="G170"/>
    </row>
    <row r="171" spans="3:7" x14ac:dyDescent="0.3">
      <c r="C171"/>
      <c r="D171"/>
      <c r="E171"/>
      <c r="F171"/>
      <c r="G171"/>
    </row>
    <row r="172" spans="3:7" x14ac:dyDescent="0.3">
      <c r="C172"/>
      <c r="D172"/>
      <c r="E172"/>
      <c r="F172"/>
      <c r="G172"/>
    </row>
    <row r="173" spans="3:7" x14ac:dyDescent="0.3">
      <c r="C173"/>
      <c r="D173"/>
      <c r="E173"/>
      <c r="F173"/>
      <c r="G173"/>
    </row>
    <row r="174" spans="3:7" x14ac:dyDescent="0.3">
      <c r="C174"/>
      <c r="D174"/>
      <c r="E174"/>
      <c r="F174"/>
      <c r="G174"/>
    </row>
    <row r="175" spans="3:7" x14ac:dyDescent="0.3">
      <c r="C175"/>
      <c r="D175"/>
      <c r="E175"/>
      <c r="F175"/>
      <c r="G175"/>
    </row>
    <row r="176" spans="3:7" x14ac:dyDescent="0.3">
      <c r="C176"/>
      <c r="D176"/>
      <c r="E176"/>
      <c r="F176"/>
      <c r="G176"/>
    </row>
    <row r="177" spans="3:7" x14ac:dyDescent="0.3">
      <c r="C177"/>
      <c r="D177"/>
      <c r="E177"/>
      <c r="F177"/>
      <c r="G177"/>
    </row>
    <row r="178" spans="3:7" x14ac:dyDescent="0.3">
      <c r="C178"/>
      <c r="D178"/>
      <c r="E178"/>
      <c r="F178"/>
      <c r="G178"/>
    </row>
    <row r="179" spans="3:7" x14ac:dyDescent="0.3">
      <c r="C179"/>
      <c r="D179"/>
      <c r="E179"/>
      <c r="F179"/>
      <c r="G179"/>
    </row>
    <row r="180" spans="3:7" x14ac:dyDescent="0.3">
      <c r="C180"/>
      <c r="D180"/>
      <c r="E180"/>
      <c r="F180"/>
      <c r="G180"/>
    </row>
    <row r="181" spans="3:7" x14ac:dyDescent="0.3">
      <c r="C181"/>
      <c r="D181"/>
      <c r="E181"/>
      <c r="F181"/>
      <c r="G181"/>
    </row>
    <row r="182" spans="3:7" x14ac:dyDescent="0.3">
      <c r="C182"/>
      <c r="D182"/>
      <c r="E182"/>
      <c r="F182"/>
      <c r="G182"/>
    </row>
    <row r="183" spans="3:7" x14ac:dyDescent="0.3">
      <c r="C183"/>
      <c r="D183"/>
      <c r="E183"/>
      <c r="F183"/>
      <c r="G183"/>
    </row>
    <row r="184" spans="3:7" x14ac:dyDescent="0.3">
      <c r="C184"/>
      <c r="D184"/>
      <c r="E184"/>
      <c r="F184"/>
      <c r="G184"/>
    </row>
    <row r="185" spans="3:7" x14ac:dyDescent="0.3">
      <c r="C185"/>
      <c r="D185"/>
      <c r="E185"/>
      <c r="F185"/>
      <c r="G185"/>
    </row>
    <row r="186" spans="3:7" x14ac:dyDescent="0.3">
      <c r="C186"/>
      <c r="D186"/>
      <c r="E186"/>
      <c r="F186"/>
      <c r="G186"/>
    </row>
    <row r="187" spans="3:7" x14ac:dyDescent="0.3">
      <c r="C187"/>
      <c r="D187"/>
      <c r="E187"/>
      <c r="F187"/>
      <c r="G187"/>
    </row>
    <row r="188" spans="3:7" x14ac:dyDescent="0.3">
      <c r="C188"/>
      <c r="D188"/>
      <c r="E188"/>
      <c r="F188"/>
      <c r="G188"/>
    </row>
    <row r="189" spans="3:7" x14ac:dyDescent="0.3">
      <c r="C189"/>
      <c r="D189"/>
      <c r="E189"/>
      <c r="F189"/>
      <c r="G189"/>
    </row>
    <row r="190" spans="3:7" x14ac:dyDescent="0.3">
      <c r="C190"/>
      <c r="D190"/>
      <c r="E190"/>
      <c r="F190"/>
      <c r="G190"/>
    </row>
    <row r="191" spans="3:7" x14ac:dyDescent="0.3">
      <c r="C191"/>
      <c r="D191"/>
      <c r="E191"/>
      <c r="F191"/>
      <c r="G191"/>
    </row>
    <row r="192" spans="3:7" x14ac:dyDescent="0.3">
      <c r="C192"/>
      <c r="D192"/>
      <c r="E192"/>
      <c r="F192"/>
      <c r="G192"/>
    </row>
    <row r="193" spans="3:7" x14ac:dyDescent="0.3">
      <c r="C193"/>
      <c r="D193"/>
      <c r="E193"/>
      <c r="F193"/>
      <c r="G193"/>
    </row>
    <row r="194" spans="3:7" x14ac:dyDescent="0.3">
      <c r="C194"/>
      <c r="D194"/>
      <c r="E194"/>
      <c r="F194"/>
      <c r="G194"/>
    </row>
    <row r="195" spans="3:7" x14ac:dyDescent="0.3">
      <c r="C195"/>
      <c r="D195"/>
      <c r="E195"/>
      <c r="F195"/>
      <c r="G195"/>
    </row>
    <row r="196" spans="3:7" x14ac:dyDescent="0.3">
      <c r="C196"/>
      <c r="D196"/>
      <c r="E196"/>
      <c r="F196"/>
      <c r="G196"/>
    </row>
    <row r="197" spans="3:7" x14ac:dyDescent="0.3">
      <c r="C197"/>
      <c r="D197"/>
      <c r="E197"/>
      <c r="F197"/>
      <c r="G197"/>
    </row>
    <row r="198" spans="3:7" x14ac:dyDescent="0.3">
      <c r="C198"/>
      <c r="D198"/>
      <c r="E198"/>
      <c r="F198"/>
      <c r="G198"/>
    </row>
    <row r="199" spans="3:7" x14ac:dyDescent="0.3">
      <c r="C199"/>
      <c r="D199"/>
      <c r="E199"/>
      <c r="F199"/>
      <c r="G199"/>
    </row>
    <row r="200" spans="3:7" x14ac:dyDescent="0.3">
      <c r="C200"/>
      <c r="D200"/>
      <c r="E200"/>
      <c r="F200"/>
      <c r="G200"/>
    </row>
    <row r="201" spans="3:7" x14ac:dyDescent="0.3">
      <c r="C201"/>
      <c r="D201"/>
      <c r="E201"/>
      <c r="F201"/>
      <c r="G201"/>
    </row>
    <row r="202" spans="3:7" x14ac:dyDescent="0.3">
      <c r="C202"/>
      <c r="D202"/>
      <c r="E202"/>
      <c r="F202"/>
      <c r="G202"/>
    </row>
    <row r="203" spans="3:7" x14ac:dyDescent="0.3">
      <c r="C203"/>
      <c r="D203"/>
      <c r="E203"/>
      <c r="F203"/>
      <c r="G203"/>
    </row>
    <row r="204" spans="3:7" x14ac:dyDescent="0.3">
      <c r="C204"/>
      <c r="D204"/>
      <c r="E204"/>
      <c r="F204"/>
      <c r="G204"/>
    </row>
    <row r="205" spans="3:7" x14ac:dyDescent="0.3">
      <c r="C205"/>
      <c r="D205"/>
      <c r="E205"/>
      <c r="F205"/>
      <c r="G205"/>
    </row>
    <row r="206" spans="3:7" x14ac:dyDescent="0.3">
      <c r="C206"/>
      <c r="D206"/>
      <c r="E206"/>
      <c r="F206"/>
      <c r="G206"/>
    </row>
    <row r="207" spans="3:7" x14ac:dyDescent="0.3">
      <c r="C207"/>
      <c r="D207"/>
      <c r="E207"/>
      <c r="F207"/>
      <c r="G207"/>
    </row>
    <row r="208" spans="3:7" x14ac:dyDescent="0.3">
      <c r="C208"/>
      <c r="D208"/>
      <c r="E208"/>
      <c r="F208"/>
      <c r="G208"/>
    </row>
    <row r="209" spans="3:7" x14ac:dyDescent="0.3">
      <c r="C209"/>
      <c r="D209"/>
      <c r="E209"/>
      <c r="F209"/>
      <c r="G209"/>
    </row>
    <row r="210" spans="3:7" x14ac:dyDescent="0.3">
      <c r="C210"/>
      <c r="D210"/>
      <c r="E210"/>
      <c r="F210"/>
      <c r="G210"/>
    </row>
    <row r="211" spans="3:7" x14ac:dyDescent="0.3">
      <c r="C211"/>
      <c r="D211"/>
      <c r="E211"/>
      <c r="F211"/>
      <c r="G211"/>
    </row>
    <row r="212" spans="3:7" x14ac:dyDescent="0.3">
      <c r="C212"/>
      <c r="D212"/>
      <c r="E212"/>
      <c r="F212"/>
      <c r="G212"/>
    </row>
    <row r="213" spans="3:7" x14ac:dyDescent="0.3">
      <c r="C213"/>
      <c r="D213"/>
      <c r="E213"/>
      <c r="F213"/>
      <c r="G213"/>
    </row>
    <row r="214" spans="3:7" x14ac:dyDescent="0.3">
      <c r="C214"/>
      <c r="D214"/>
      <c r="E214"/>
      <c r="F214"/>
      <c r="G214"/>
    </row>
    <row r="215" spans="3:7" x14ac:dyDescent="0.3">
      <c r="C215"/>
      <c r="D215"/>
      <c r="E215"/>
      <c r="F215"/>
      <c r="G215"/>
    </row>
    <row r="216" spans="3:7" x14ac:dyDescent="0.3">
      <c r="C216"/>
      <c r="D216"/>
      <c r="E216"/>
      <c r="F216"/>
      <c r="G216"/>
    </row>
    <row r="217" spans="3:7" x14ac:dyDescent="0.3">
      <c r="C217"/>
      <c r="D217"/>
      <c r="E217"/>
      <c r="F217"/>
      <c r="G217"/>
    </row>
    <row r="218" spans="3:7" x14ac:dyDescent="0.3">
      <c r="C218"/>
      <c r="D218"/>
      <c r="E218"/>
      <c r="F218"/>
      <c r="G218"/>
    </row>
    <row r="219" spans="3:7" x14ac:dyDescent="0.3">
      <c r="C219"/>
      <c r="D219"/>
      <c r="E219"/>
      <c r="F219"/>
      <c r="G219"/>
    </row>
    <row r="220" spans="3:7" x14ac:dyDescent="0.3">
      <c r="C220"/>
      <c r="D220"/>
      <c r="E220"/>
      <c r="F220"/>
      <c r="G220"/>
    </row>
    <row r="221" spans="3:7" x14ac:dyDescent="0.3">
      <c r="C221"/>
      <c r="D221"/>
      <c r="E221"/>
      <c r="F221"/>
      <c r="G221"/>
    </row>
    <row r="222" spans="3:7" x14ac:dyDescent="0.3">
      <c r="C222"/>
      <c r="D222"/>
      <c r="E222"/>
      <c r="F222"/>
      <c r="G222"/>
    </row>
    <row r="223" spans="3:7" x14ac:dyDescent="0.3">
      <c r="C223"/>
      <c r="D223"/>
      <c r="E223"/>
      <c r="F223"/>
      <c r="G223"/>
    </row>
    <row r="224" spans="3:7" x14ac:dyDescent="0.3">
      <c r="C224"/>
      <c r="D224"/>
      <c r="E224"/>
      <c r="F224"/>
      <c r="G224"/>
    </row>
    <row r="225" spans="3:7" x14ac:dyDescent="0.3">
      <c r="C225"/>
      <c r="D225"/>
      <c r="E225"/>
      <c r="F225"/>
      <c r="G225"/>
    </row>
    <row r="226" spans="3:7" x14ac:dyDescent="0.3">
      <c r="C226"/>
      <c r="D226"/>
      <c r="E226"/>
      <c r="F226"/>
      <c r="G226"/>
    </row>
    <row r="227" spans="3:7" x14ac:dyDescent="0.3">
      <c r="C227"/>
      <c r="D227"/>
      <c r="E227"/>
      <c r="F227"/>
      <c r="G227"/>
    </row>
    <row r="228" spans="3:7" x14ac:dyDescent="0.3">
      <c r="C228"/>
      <c r="D228"/>
      <c r="E228"/>
      <c r="F228"/>
      <c r="G228"/>
    </row>
    <row r="229" spans="3:7" x14ac:dyDescent="0.3">
      <c r="C229"/>
      <c r="D229"/>
      <c r="E229"/>
      <c r="F229"/>
      <c r="G229"/>
    </row>
    <row r="230" spans="3:7" x14ac:dyDescent="0.3">
      <c r="C230"/>
      <c r="D230"/>
      <c r="E230"/>
      <c r="F230"/>
      <c r="G230"/>
    </row>
    <row r="231" spans="3:7" x14ac:dyDescent="0.3">
      <c r="C231"/>
      <c r="D231"/>
      <c r="E231"/>
      <c r="F231"/>
      <c r="G231"/>
    </row>
    <row r="232" spans="3:7" x14ac:dyDescent="0.3">
      <c r="C232"/>
      <c r="D232"/>
      <c r="E232"/>
      <c r="F232"/>
      <c r="G232"/>
    </row>
    <row r="233" spans="3:7" x14ac:dyDescent="0.3">
      <c r="C233"/>
      <c r="D233"/>
      <c r="E233"/>
      <c r="F233"/>
      <c r="G233"/>
    </row>
    <row r="234" spans="3:7" x14ac:dyDescent="0.3">
      <c r="C234"/>
      <c r="D234"/>
      <c r="E234"/>
      <c r="F234"/>
      <c r="G234"/>
    </row>
    <row r="235" spans="3:7" x14ac:dyDescent="0.3">
      <c r="C235"/>
      <c r="D235"/>
      <c r="E235"/>
      <c r="F235"/>
      <c r="G235"/>
    </row>
    <row r="236" spans="3:7" x14ac:dyDescent="0.3">
      <c r="C236"/>
      <c r="D236"/>
      <c r="E236"/>
      <c r="F236"/>
      <c r="G236"/>
    </row>
    <row r="237" spans="3:7" x14ac:dyDescent="0.3">
      <c r="C237"/>
      <c r="D237"/>
      <c r="E237"/>
      <c r="F237"/>
      <c r="G237"/>
    </row>
    <row r="238" spans="3:7" x14ac:dyDescent="0.3">
      <c r="C238"/>
      <c r="D238"/>
      <c r="E238"/>
      <c r="F238"/>
      <c r="G238"/>
    </row>
    <row r="239" spans="3:7" x14ac:dyDescent="0.3">
      <c r="C239"/>
      <c r="D239"/>
      <c r="E239"/>
      <c r="F239"/>
      <c r="G239"/>
    </row>
    <row r="240" spans="3:7" x14ac:dyDescent="0.3">
      <c r="C240"/>
      <c r="D240"/>
      <c r="E240"/>
      <c r="F240"/>
      <c r="G240"/>
    </row>
    <row r="241" spans="3:7" x14ac:dyDescent="0.3">
      <c r="C241"/>
      <c r="D241"/>
      <c r="E241"/>
      <c r="F241"/>
      <c r="G241"/>
    </row>
    <row r="242" spans="3:7" x14ac:dyDescent="0.3">
      <c r="C242"/>
      <c r="D242"/>
      <c r="E242"/>
      <c r="F242"/>
      <c r="G242"/>
    </row>
    <row r="243" spans="3:7" x14ac:dyDescent="0.3">
      <c r="C243"/>
      <c r="D243"/>
      <c r="E243"/>
      <c r="F243"/>
      <c r="G243"/>
    </row>
    <row r="244" spans="3:7" x14ac:dyDescent="0.3">
      <c r="C244"/>
      <c r="D244"/>
      <c r="E244"/>
      <c r="F244"/>
      <c r="G244"/>
    </row>
    <row r="245" spans="3:7" x14ac:dyDescent="0.3">
      <c r="C245"/>
      <c r="D245"/>
      <c r="E245"/>
      <c r="F245"/>
      <c r="G245"/>
    </row>
    <row r="246" spans="3:7" x14ac:dyDescent="0.3">
      <c r="C246"/>
      <c r="D246"/>
      <c r="E246"/>
      <c r="F246"/>
      <c r="G246"/>
    </row>
    <row r="247" spans="3:7" x14ac:dyDescent="0.3">
      <c r="C247"/>
      <c r="D247"/>
      <c r="E247"/>
      <c r="F247"/>
      <c r="G247"/>
    </row>
    <row r="248" spans="3:7" x14ac:dyDescent="0.3">
      <c r="C248"/>
      <c r="D248"/>
      <c r="E248"/>
      <c r="F248"/>
      <c r="G248"/>
    </row>
    <row r="249" spans="3:7" x14ac:dyDescent="0.3">
      <c r="C249"/>
      <c r="D249"/>
      <c r="E249"/>
      <c r="F249"/>
      <c r="G249"/>
    </row>
    <row r="250" spans="3:7" x14ac:dyDescent="0.3">
      <c r="C250"/>
      <c r="D250"/>
      <c r="E250"/>
      <c r="F250"/>
      <c r="G250"/>
    </row>
    <row r="251" spans="3:7" x14ac:dyDescent="0.3">
      <c r="C251"/>
      <c r="D251"/>
      <c r="E251"/>
      <c r="F251"/>
      <c r="G251"/>
    </row>
    <row r="252" spans="3:7" x14ac:dyDescent="0.3">
      <c r="C252"/>
      <c r="D252"/>
      <c r="E252"/>
      <c r="F252"/>
      <c r="G252"/>
    </row>
    <row r="253" spans="3:7" x14ac:dyDescent="0.3">
      <c r="C253"/>
      <c r="D253"/>
      <c r="E253"/>
      <c r="F253"/>
      <c r="G253"/>
    </row>
    <row r="254" spans="3:7" x14ac:dyDescent="0.3">
      <c r="C254"/>
      <c r="D254"/>
      <c r="E254"/>
      <c r="F254"/>
      <c r="G254"/>
    </row>
    <row r="255" spans="3:7" x14ac:dyDescent="0.3">
      <c r="C255"/>
      <c r="D255"/>
      <c r="E255"/>
      <c r="F255"/>
      <c r="G255"/>
    </row>
    <row r="256" spans="3:7" x14ac:dyDescent="0.3">
      <c r="C256"/>
      <c r="D256"/>
      <c r="E256"/>
      <c r="F256"/>
      <c r="G256"/>
    </row>
    <row r="257" spans="3:7" x14ac:dyDescent="0.3">
      <c r="C257"/>
      <c r="D257"/>
      <c r="E257"/>
      <c r="F257"/>
      <c r="G257"/>
    </row>
    <row r="258" spans="3:7" x14ac:dyDescent="0.3">
      <c r="C258"/>
      <c r="D258"/>
      <c r="E258"/>
      <c r="F258"/>
      <c r="G258"/>
    </row>
    <row r="259" spans="3:7" x14ac:dyDescent="0.3">
      <c r="C259"/>
      <c r="D259"/>
      <c r="E259"/>
      <c r="F259"/>
      <c r="G259"/>
    </row>
    <row r="260" spans="3:7" x14ac:dyDescent="0.3">
      <c r="C260"/>
      <c r="D260"/>
      <c r="E260"/>
      <c r="F260"/>
      <c r="G260"/>
    </row>
    <row r="261" spans="3:7" x14ac:dyDescent="0.3">
      <c r="C261"/>
      <c r="D261"/>
      <c r="E261"/>
      <c r="F261"/>
      <c r="G261"/>
    </row>
    <row r="262" spans="3:7" x14ac:dyDescent="0.3">
      <c r="C262"/>
      <c r="D262"/>
      <c r="E262"/>
      <c r="F262"/>
      <c r="G262"/>
    </row>
    <row r="263" spans="3:7" x14ac:dyDescent="0.3">
      <c r="C263"/>
      <c r="D263"/>
      <c r="E263"/>
      <c r="F263"/>
      <c r="G263"/>
    </row>
    <row r="264" spans="3:7" x14ac:dyDescent="0.3">
      <c r="C264"/>
      <c r="D264"/>
      <c r="E264"/>
      <c r="F264"/>
      <c r="G264"/>
    </row>
    <row r="265" spans="3:7" x14ac:dyDescent="0.3">
      <c r="C265"/>
      <c r="D265"/>
      <c r="E265"/>
      <c r="F265"/>
      <c r="G265"/>
    </row>
    <row r="266" spans="3:7" x14ac:dyDescent="0.3">
      <c r="C266"/>
      <c r="D266"/>
      <c r="E266"/>
      <c r="F266"/>
      <c r="G266"/>
    </row>
    <row r="267" spans="3:7" x14ac:dyDescent="0.3">
      <c r="C267"/>
      <c r="D267"/>
      <c r="E267"/>
      <c r="F267"/>
      <c r="G267"/>
    </row>
    <row r="268" spans="3:7" x14ac:dyDescent="0.3">
      <c r="C268"/>
      <c r="D268"/>
      <c r="E268"/>
      <c r="F268"/>
      <c r="G268"/>
    </row>
    <row r="269" spans="3:7" x14ac:dyDescent="0.3">
      <c r="C269"/>
      <c r="D269"/>
      <c r="E269"/>
      <c r="F269"/>
      <c r="G269"/>
    </row>
    <row r="270" spans="3:7" x14ac:dyDescent="0.3">
      <c r="C270"/>
      <c r="D270"/>
      <c r="E270"/>
      <c r="F270"/>
      <c r="G270"/>
    </row>
    <row r="271" spans="3:7" x14ac:dyDescent="0.3">
      <c r="C271"/>
      <c r="D271"/>
      <c r="E271"/>
      <c r="F271"/>
      <c r="G271"/>
    </row>
    <row r="272" spans="3:7" x14ac:dyDescent="0.3">
      <c r="C272"/>
      <c r="D272"/>
      <c r="E272"/>
      <c r="F272"/>
      <c r="G272"/>
    </row>
    <row r="273" spans="3:7" x14ac:dyDescent="0.3">
      <c r="C273"/>
      <c r="D273"/>
      <c r="E273"/>
      <c r="F273"/>
      <c r="G273"/>
    </row>
    <row r="274" spans="3:7" x14ac:dyDescent="0.3">
      <c r="C274"/>
      <c r="D274"/>
      <c r="E274"/>
      <c r="F274"/>
      <c r="G274"/>
    </row>
    <row r="275" spans="3:7" x14ac:dyDescent="0.3">
      <c r="C275"/>
      <c r="D275"/>
      <c r="E275"/>
      <c r="F275"/>
      <c r="G275"/>
    </row>
    <row r="276" spans="3:7" x14ac:dyDescent="0.3">
      <c r="C276"/>
      <c r="D276"/>
      <c r="E276"/>
      <c r="F276"/>
      <c r="G276"/>
    </row>
    <row r="277" spans="3:7" x14ac:dyDescent="0.3">
      <c r="C277"/>
      <c r="D277"/>
      <c r="E277"/>
      <c r="F277"/>
      <c r="G277"/>
    </row>
    <row r="278" spans="3:7" x14ac:dyDescent="0.3">
      <c r="C278"/>
      <c r="D278"/>
      <c r="E278"/>
      <c r="F278"/>
      <c r="G278"/>
    </row>
    <row r="279" spans="3:7" x14ac:dyDescent="0.3">
      <c r="C279"/>
      <c r="D279"/>
      <c r="E279"/>
      <c r="F279"/>
      <c r="G279"/>
    </row>
    <row r="280" spans="3:7" x14ac:dyDescent="0.3">
      <c r="C280"/>
      <c r="D280"/>
      <c r="E280"/>
      <c r="F280"/>
      <c r="G280"/>
    </row>
    <row r="281" spans="3:7" x14ac:dyDescent="0.3">
      <c r="C281"/>
      <c r="D281"/>
      <c r="E281"/>
      <c r="F281"/>
      <c r="G281"/>
    </row>
    <row r="282" spans="3:7" x14ac:dyDescent="0.3">
      <c r="C282"/>
      <c r="D282"/>
      <c r="E282"/>
      <c r="F282"/>
      <c r="G282"/>
    </row>
    <row r="283" spans="3:7" x14ac:dyDescent="0.3">
      <c r="C283"/>
      <c r="D283"/>
      <c r="E283"/>
      <c r="F283"/>
      <c r="G283"/>
    </row>
    <row r="284" spans="3:7" x14ac:dyDescent="0.3">
      <c r="C284"/>
      <c r="D284"/>
      <c r="E284"/>
      <c r="F284"/>
      <c r="G284"/>
    </row>
    <row r="285" spans="3:7" x14ac:dyDescent="0.3">
      <c r="C285"/>
      <c r="D285"/>
      <c r="E285"/>
      <c r="F285"/>
      <c r="G285"/>
    </row>
    <row r="286" spans="3:7" x14ac:dyDescent="0.3">
      <c r="C286"/>
      <c r="D286"/>
      <c r="E286"/>
      <c r="F286"/>
      <c r="G286"/>
    </row>
    <row r="287" spans="3:7" x14ac:dyDescent="0.3">
      <c r="C287"/>
      <c r="D287"/>
      <c r="E287"/>
      <c r="F287"/>
      <c r="G287"/>
    </row>
    <row r="288" spans="3:7" x14ac:dyDescent="0.3">
      <c r="C288"/>
      <c r="D288"/>
      <c r="E288"/>
      <c r="F288"/>
      <c r="G288"/>
    </row>
    <row r="289" spans="3:7" x14ac:dyDescent="0.3">
      <c r="C289"/>
      <c r="D289"/>
      <c r="E289"/>
      <c r="F289"/>
      <c r="G289"/>
    </row>
    <row r="290" spans="3:7" x14ac:dyDescent="0.3">
      <c r="C290"/>
      <c r="D290"/>
      <c r="E290"/>
      <c r="F290"/>
      <c r="G290"/>
    </row>
    <row r="291" spans="3:7" x14ac:dyDescent="0.3">
      <c r="C291"/>
      <c r="D291"/>
      <c r="E291"/>
      <c r="F291"/>
      <c r="G291"/>
    </row>
    <row r="292" spans="3:7" x14ac:dyDescent="0.3">
      <c r="C292"/>
      <c r="D292"/>
      <c r="E292"/>
      <c r="F292"/>
      <c r="G292"/>
    </row>
    <row r="293" spans="3:7" x14ac:dyDescent="0.3">
      <c r="C293"/>
      <c r="D293"/>
      <c r="E293"/>
      <c r="F293"/>
      <c r="G293"/>
    </row>
    <row r="294" spans="3:7" x14ac:dyDescent="0.3">
      <c r="C294"/>
      <c r="D294"/>
      <c r="E294"/>
      <c r="F294"/>
      <c r="G294"/>
    </row>
    <row r="295" spans="3:7" x14ac:dyDescent="0.3">
      <c r="C295"/>
      <c r="D295"/>
      <c r="E295"/>
      <c r="F295"/>
      <c r="G295"/>
    </row>
    <row r="296" spans="3:7" x14ac:dyDescent="0.3">
      <c r="C296"/>
      <c r="D296"/>
      <c r="E296"/>
      <c r="F296"/>
      <c r="G296"/>
    </row>
    <row r="297" spans="3:7" x14ac:dyDescent="0.3">
      <c r="C297"/>
      <c r="D297"/>
      <c r="E297"/>
      <c r="F297"/>
      <c r="G297"/>
    </row>
    <row r="298" spans="3:7" x14ac:dyDescent="0.3">
      <c r="C298"/>
      <c r="D298"/>
      <c r="E298"/>
      <c r="F298"/>
      <c r="G298"/>
    </row>
    <row r="299" spans="3:7" x14ac:dyDescent="0.3">
      <c r="C299"/>
      <c r="D299"/>
      <c r="E299"/>
      <c r="F299"/>
      <c r="G299"/>
    </row>
    <row r="300" spans="3:7" x14ac:dyDescent="0.3">
      <c r="C300"/>
      <c r="D300"/>
      <c r="E300"/>
      <c r="F300"/>
      <c r="G300"/>
    </row>
    <row r="301" spans="3:7" x14ac:dyDescent="0.3">
      <c r="C301"/>
      <c r="D301"/>
      <c r="E301"/>
      <c r="F301"/>
      <c r="G301"/>
    </row>
    <row r="302" spans="3:7" x14ac:dyDescent="0.3">
      <c r="C302"/>
      <c r="D302"/>
      <c r="E302"/>
      <c r="F302"/>
      <c r="G302"/>
    </row>
    <row r="303" spans="3:7" x14ac:dyDescent="0.3">
      <c r="C303"/>
      <c r="D303"/>
      <c r="E303"/>
      <c r="F303"/>
      <c r="G303"/>
    </row>
    <row r="304" spans="3:7" x14ac:dyDescent="0.3">
      <c r="C304"/>
      <c r="D304"/>
      <c r="E304"/>
      <c r="F304"/>
      <c r="G304"/>
    </row>
    <row r="305" spans="3:7" x14ac:dyDescent="0.3">
      <c r="C305"/>
      <c r="D305"/>
      <c r="E305"/>
      <c r="F305"/>
      <c r="G305"/>
    </row>
    <row r="306" spans="3:7" x14ac:dyDescent="0.3">
      <c r="C306"/>
      <c r="D306"/>
      <c r="E306"/>
      <c r="F306"/>
      <c r="G306"/>
    </row>
    <row r="307" spans="3:7" x14ac:dyDescent="0.3">
      <c r="C307"/>
      <c r="D307"/>
      <c r="E307"/>
      <c r="F307"/>
      <c r="G307"/>
    </row>
    <row r="308" spans="3:7" x14ac:dyDescent="0.3">
      <c r="C308"/>
      <c r="D308"/>
      <c r="E308"/>
      <c r="F308"/>
      <c r="G308"/>
    </row>
    <row r="309" spans="3:7" x14ac:dyDescent="0.3">
      <c r="C309"/>
      <c r="D309"/>
      <c r="E309"/>
      <c r="F309"/>
      <c r="G309"/>
    </row>
    <row r="310" spans="3:7" x14ac:dyDescent="0.3">
      <c r="C310"/>
      <c r="D310"/>
      <c r="E310"/>
      <c r="F310"/>
      <c r="G310"/>
    </row>
    <row r="311" spans="3:7" x14ac:dyDescent="0.3">
      <c r="C311"/>
      <c r="D311"/>
      <c r="E311"/>
      <c r="F311"/>
      <c r="G311"/>
    </row>
    <row r="312" spans="3:7" x14ac:dyDescent="0.3">
      <c r="C312"/>
      <c r="D312"/>
      <c r="E312"/>
      <c r="F312"/>
      <c r="G312"/>
    </row>
    <row r="313" spans="3:7" x14ac:dyDescent="0.3">
      <c r="C313"/>
      <c r="D313"/>
      <c r="E313"/>
      <c r="F313"/>
      <c r="G313"/>
    </row>
    <row r="314" spans="3:7" x14ac:dyDescent="0.3">
      <c r="C314"/>
      <c r="D314"/>
      <c r="E314"/>
      <c r="F314"/>
      <c r="G314"/>
    </row>
    <row r="315" spans="3:7" x14ac:dyDescent="0.3">
      <c r="C315"/>
      <c r="D315"/>
      <c r="E315"/>
      <c r="F315"/>
      <c r="G315"/>
    </row>
    <row r="316" spans="3:7" x14ac:dyDescent="0.3">
      <c r="C316"/>
      <c r="D316"/>
      <c r="E316"/>
      <c r="F316"/>
      <c r="G316"/>
    </row>
    <row r="317" spans="3:7" x14ac:dyDescent="0.3">
      <c r="C317"/>
      <c r="D317"/>
      <c r="E317"/>
      <c r="F317"/>
      <c r="G317"/>
    </row>
    <row r="318" spans="3:7" x14ac:dyDescent="0.3">
      <c r="C318"/>
      <c r="D318"/>
      <c r="E318"/>
      <c r="F318"/>
      <c r="G318"/>
    </row>
    <row r="319" spans="3:7" x14ac:dyDescent="0.3">
      <c r="C319"/>
      <c r="D319"/>
      <c r="E319"/>
      <c r="F319"/>
      <c r="G319"/>
    </row>
    <row r="320" spans="3:7" x14ac:dyDescent="0.3">
      <c r="C320"/>
      <c r="D320"/>
      <c r="E320"/>
      <c r="F320"/>
      <c r="G320"/>
    </row>
    <row r="321" spans="3:7" x14ac:dyDescent="0.3">
      <c r="C321"/>
      <c r="D321"/>
      <c r="E321"/>
      <c r="F321"/>
      <c r="G321"/>
    </row>
    <row r="322" spans="3:7" x14ac:dyDescent="0.3">
      <c r="C322"/>
      <c r="D322"/>
      <c r="E322"/>
      <c r="F322"/>
      <c r="G322"/>
    </row>
    <row r="323" spans="3:7" x14ac:dyDescent="0.3">
      <c r="C323"/>
      <c r="D323"/>
      <c r="E323"/>
      <c r="F323"/>
      <c r="G323"/>
    </row>
    <row r="324" spans="3:7" x14ac:dyDescent="0.3">
      <c r="C324"/>
      <c r="D324"/>
      <c r="E324"/>
      <c r="F324"/>
      <c r="G324"/>
    </row>
    <row r="325" spans="3:7" x14ac:dyDescent="0.3">
      <c r="C325"/>
      <c r="D325"/>
      <c r="E325"/>
      <c r="F325"/>
      <c r="G325"/>
    </row>
    <row r="326" spans="3:7" x14ac:dyDescent="0.3">
      <c r="C326"/>
      <c r="D326"/>
      <c r="E326"/>
      <c r="F326"/>
      <c r="G326"/>
    </row>
    <row r="327" spans="3:7" x14ac:dyDescent="0.3">
      <c r="C327"/>
      <c r="D327"/>
      <c r="E327"/>
      <c r="F327"/>
      <c r="G327"/>
    </row>
    <row r="328" spans="3:7" x14ac:dyDescent="0.3">
      <c r="C328"/>
      <c r="D328"/>
      <c r="E328"/>
      <c r="F328"/>
      <c r="G328"/>
    </row>
    <row r="329" spans="3:7" x14ac:dyDescent="0.3">
      <c r="C329"/>
      <c r="D329"/>
      <c r="E329"/>
      <c r="F329"/>
      <c r="G329"/>
    </row>
    <row r="330" spans="3:7" x14ac:dyDescent="0.3">
      <c r="C330"/>
      <c r="D330"/>
      <c r="E330"/>
      <c r="F330"/>
      <c r="G330"/>
    </row>
    <row r="331" spans="3:7" x14ac:dyDescent="0.3">
      <c r="C331"/>
      <c r="D331"/>
      <c r="E331"/>
      <c r="F331"/>
      <c r="G331"/>
    </row>
    <row r="332" spans="3:7" x14ac:dyDescent="0.3">
      <c r="C332"/>
      <c r="D332"/>
      <c r="E332"/>
      <c r="F332"/>
      <c r="G332"/>
    </row>
    <row r="333" spans="3:7" x14ac:dyDescent="0.3">
      <c r="C333"/>
      <c r="D333"/>
      <c r="E333"/>
      <c r="F333"/>
      <c r="G333"/>
    </row>
    <row r="334" spans="3:7" x14ac:dyDescent="0.3">
      <c r="C334"/>
      <c r="D334"/>
      <c r="E334"/>
      <c r="F334"/>
      <c r="G334"/>
    </row>
    <row r="335" spans="3:7" x14ac:dyDescent="0.3">
      <c r="C335"/>
      <c r="D335"/>
      <c r="E335"/>
      <c r="F335"/>
      <c r="G335"/>
    </row>
    <row r="336" spans="3:7" x14ac:dyDescent="0.3">
      <c r="C336"/>
      <c r="D336"/>
      <c r="E336"/>
      <c r="F336"/>
      <c r="G336"/>
    </row>
    <row r="337" spans="3:7" x14ac:dyDescent="0.3">
      <c r="C337"/>
      <c r="D337"/>
      <c r="E337"/>
      <c r="F337"/>
      <c r="G337"/>
    </row>
    <row r="338" spans="3:7" x14ac:dyDescent="0.3">
      <c r="C338"/>
      <c r="D338"/>
      <c r="E338"/>
      <c r="F338"/>
      <c r="G338"/>
    </row>
    <row r="339" spans="3:7" x14ac:dyDescent="0.3">
      <c r="C339"/>
      <c r="D339"/>
      <c r="E339"/>
      <c r="F339"/>
      <c r="G339"/>
    </row>
    <row r="340" spans="3:7" x14ac:dyDescent="0.3">
      <c r="C340"/>
      <c r="D340"/>
      <c r="E340"/>
      <c r="F340"/>
      <c r="G340"/>
    </row>
    <row r="341" spans="3:7" x14ac:dyDescent="0.3">
      <c r="C341"/>
      <c r="D341"/>
      <c r="E341"/>
      <c r="F341"/>
      <c r="G341"/>
    </row>
    <row r="342" spans="3:7" x14ac:dyDescent="0.3">
      <c r="C342"/>
      <c r="D342"/>
      <c r="E342"/>
      <c r="F342"/>
      <c r="G342"/>
    </row>
    <row r="343" spans="3:7" x14ac:dyDescent="0.3">
      <c r="C343"/>
      <c r="D343"/>
      <c r="E343"/>
      <c r="F343"/>
      <c r="G343"/>
    </row>
    <row r="344" spans="3:7" x14ac:dyDescent="0.3">
      <c r="C344"/>
      <c r="D344"/>
      <c r="E344"/>
      <c r="F344"/>
      <c r="G344"/>
    </row>
    <row r="345" spans="3:7" x14ac:dyDescent="0.3">
      <c r="C345"/>
      <c r="D345"/>
      <c r="E345"/>
      <c r="F345"/>
      <c r="G345"/>
    </row>
    <row r="346" spans="3:7" x14ac:dyDescent="0.3">
      <c r="C346"/>
      <c r="D346"/>
      <c r="E346"/>
      <c r="F346"/>
      <c r="G346"/>
    </row>
    <row r="347" spans="3:7" x14ac:dyDescent="0.3">
      <c r="C347"/>
      <c r="D347"/>
      <c r="E347"/>
      <c r="F347"/>
      <c r="G347"/>
    </row>
    <row r="348" spans="3:7" x14ac:dyDescent="0.3">
      <c r="C348"/>
      <c r="D348"/>
      <c r="E348"/>
      <c r="F348"/>
      <c r="G348"/>
    </row>
    <row r="349" spans="3:7" x14ac:dyDescent="0.3">
      <c r="C349"/>
      <c r="D349"/>
      <c r="E349"/>
      <c r="F349"/>
      <c r="G349"/>
    </row>
    <row r="350" spans="3:7" x14ac:dyDescent="0.3">
      <c r="C350"/>
      <c r="D350"/>
      <c r="E350"/>
      <c r="F350"/>
      <c r="G350"/>
    </row>
    <row r="351" spans="3:7" x14ac:dyDescent="0.3">
      <c r="C351"/>
      <c r="D351"/>
      <c r="E351"/>
      <c r="F351"/>
      <c r="G351"/>
    </row>
    <row r="352" spans="3:7" x14ac:dyDescent="0.3">
      <c r="C352"/>
      <c r="D352"/>
      <c r="E352"/>
      <c r="F352"/>
      <c r="G352"/>
    </row>
    <row r="353" spans="3:7" x14ac:dyDescent="0.3">
      <c r="C353"/>
      <c r="D353"/>
      <c r="E353"/>
      <c r="F353"/>
      <c r="G353"/>
    </row>
    <row r="354" spans="3:7" x14ac:dyDescent="0.3">
      <c r="C354"/>
      <c r="D354"/>
      <c r="E354"/>
      <c r="F354"/>
      <c r="G354"/>
    </row>
    <row r="355" spans="3:7" x14ac:dyDescent="0.3">
      <c r="C355"/>
      <c r="D355"/>
      <c r="E355"/>
      <c r="F355"/>
      <c r="G355"/>
    </row>
    <row r="356" spans="3:7" x14ac:dyDescent="0.3">
      <c r="C356"/>
      <c r="D356"/>
      <c r="E356"/>
      <c r="F356"/>
      <c r="G356"/>
    </row>
    <row r="357" spans="3:7" x14ac:dyDescent="0.3">
      <c r="C357"/>
      <c r="D357"/>
      <c r="E357"/>
      <c r="F357"/>
      <c r="G357"/>
    </row>
    <row r="358" spans="3:7" x14ac:dyDescent="0.3">
      <c r="C358"/>
      <c r="D358"/>
      <c r="E358"/>
      <c r="F358"/>
      <c r="G358"/>
    </row>
    <row r="359" spans="3:7" x14ac:dyDescent="0.3">
      <c r="C359"/>
      <c r="D359"/>
      <c r="E359"/>
      <c r="F359"/>
      <c r="G359"/>
    </row>
    <row r="360" spans="3:7" x14ac:dyDescent="0.3">
      <c r="C360"/>
      <c r="D360"/>
      <c r="E360"/>
      <c r="F360"/>
      <c r="G360"/>
    </row>
    <row r="361" spans="3:7" x14ac:dyDescent="0.3">
      <c r="C361"/>
      <c r="D361"/>
      <c r="E361"/>
      <c r="F361"/>
      <c r="G361"/>
    </row>
    <row r="362" spans="3:7" x14ac:dyDescent="0.3">
      <c r="C362"/>
      <c r="D362"/>
      <c r="E362"/>
      <c r="F362"/>
      <c r="G362"/>
    </row>
    <row r="363" spans="3:7" x14ac:dyDescent="0.3">
      <c r="C363"/>
      <c r="D363"/>
      <c r="E363"/>
      <c r="F363"/>
      <c r="G363"/>
    </row>
    <row r="364" spans="3:7" x14ac:dyDescent="0.3">
      <c r="C364"/>
      <c r="D364"/>
      <c r="E364"/>
      <c r="F364"/>
      <c r="G364"/>
    </row>
    <row r="365" spans="3:7" x14ac:dyDescent="0.3">
      <c r="C365"/>
      <c r="D365"/>
      <c r="E365"/>
      <c r="F365"/>
      <c r="G365"/>
    </row>
    <row r="366" spans="3:7" x14ac:dyDescent="0.3">
      <c r="C366"/>
      <c r="D366"/>
      <c r="E366"/>
      <c r="F366"/>
      <c r="G366"/>
    </row>
    <row r="367" spans="3:7" x14ac:dyDescent="0.3">
      <c r="C367"/>
      <c r="D367"/>
      <c r="E367"/>
      <c r="F367"/>
      <c r="G367"/>
    </row>
    <row r="368" spans="3:7" x14ac:dyDescent="0.3">
      <c r="C368"/>
      <c r="D368"/>
      <c r="E368"/>
      <c r="F368"/>
      <c r="G368"/>
    </row>
    <row r="369" spans="3:7" x14ac:dyDescent="0.3">
      <c r="C369"/>
      <c r="D369"/>
      <c r="E369"/>
      <c r="F369"/>
      <c r="G369"/>
    </row>
    <row r="370" spans="3:7" x14ac:dyDescent="0.3">
      <c r="C370"/>
      <c r="D370"/>
      <c r="E370"/>
      <c r="F370"/>
      <c r="G370"/>
    </row>
    <row r="371" spans="3:7" x14ac:dyDescent="0.3">
      <c r="C371"/>
      <c r="D371"/>
      <c r="E371"/>
      <c r="F371"/>
      <c r="G371"/>
    </row>
    <row r="372" spans="3:7" x14ac:dyDescent="0.3">
      <c r="C372"/>
      <c r="D372"/>
      <c r="E372"/>
      <c r="F372"/>
      <c r="G372"/>
    </row>
    <row r="373" spans="3:7" x14ac:dyDescent="0.3">
      <c r="C373"/>
      <c r="D373"/>
      <c r="E373"/>
      <c r="F373"/>
      <c r="G373"/>
    </row>
    <row r="374" spans="3:7" x14ac:dyDescent="0.3">
      <c r="C374"/>
      <c r="D374"/>
      <c r="E374"/>
      <c r="F374"/>
      <c r="G374"/>
    </row>
    <row r="375" spans="3:7" x14ac:dyDescent="0.3">
      <c r="C375"/>
      <c r="D375"/>
      <c r="E375"/>
      <c r="F375"/>
      <c r="G375"/>
    </row>
    <row r="376" spans="3:7" x14ac:dyDescent="0.3">
      <c r="C376"/>
      <c r="D376"/>
      <c r="E376"/>
      <c r="F376"/>
      <c r="G376"/>
    </row>
    <row r="377" spans="3:7" x14ac:dyDescent="0.3">
      <c r="C377"/>
      <c r="D377"/>
      <c r="E377"/>
      <c r="F377"/>
      <c r="G377"/>
    </row>
    <row r="378" spans="3:7" x14ac:dyDescent="0.3">
      <c r="C378"/>
      <c r="D378"/>
      <c r="E378"/>
      <c r="F378"/>
      <c r="G378"/>
    </row>
    <row r="379" spans="3:7" x14ac:dyDescent="0.3">
      <c r="C379"/>
      <c r="D379"/>
      <c r="E379"/>
      <c r="F379"/>
      <c r="G379"/>
    </row>
    <row r="380" spans="3:7" x14ac:dyDescent="0.3">
      <c r="C380"/>
      <c r="D380"/>
      <c r="E380"/>
      <c r="F380"/>
      <c r="G380"/>
    </row>
    <row r="381" spans="3:7" x14ac:dyDescent="0.3">
      <c r="C381"/>
      <c r="D381"/>
      <c r="E381"/>
      <c r="F381"/>
      <c r="G381"/>
    </row>
    <row r="382" spans="3:7" x14ac:dyDescent="0.3">
      <c r="C382"/>
      <c r="D382"/>
      <c r="E382"/>
      <c r="F382"/>
      <c r="G382"/>
    </row>
    <row r="383" spans="3:7" x14ac:dyDescent="0.3">
      <c r="C383"/>
      <c r="D383"/>
      <c r="E383"/>
      <c r="F383"/>
      <c r="G383"/>
    </row>
    <row r="384" spans="3:7" x14ac:dyDescent="0.3">
      <c r="C384"/>
      <c r="D384"/>
      <c r="E384"/>
      <c r="F384"/>
      <c r="G384"/>
    </row>
    <row r="385" spans="3:7" x14ac:dyDescent="0.3">
      <c r="C385"/>
      <c r="D385"/>
      <c r="E385"/>
      <c r="F385"/>
      <c r="G385"/>
    </row>
    <row r="386" spans="3:7" x14ac:dyDescent="0.3">
      <c r="C386"/>
      <c r="D386"/>
      <c r="E386"/>
      <c r="F386"/>
      <c r="G386"/>
    </row>
    <row r="387" spans="3:7" x14ac:dyDescent="0.3">
      <c r="C387"/>
      <c r="D387"/>
      <c r="E387"/>
      <c r="F387"/>
      <c r="G387"/>
    </row>
    <row r="388" spans="3:7" x14ac:dyDescent="0.3">
      <c r="C388"/>
      <c r="D388"/>
      <c r="E388"/>
      <c r="F388"/>
      <c r="G388"/>
    </row>
    <row r="389" spans="3:7" x14ac:dyDescent="0.3">
      <c r="C389"/>
      <c r="D389"/>
      <c r="E389"/>
      <c r="F389"/>
      <c r="G389"/>
    </row>
    <row r="390" spans="3:7" x14ac:dyDescent="0.3">
      <c r="C390"/>
      <c r="D390"/>
      <c r="E390"/>
      <c r="F390"/>
      <c r="G390"/>
    </row>
    <row r="391" spans="3:7" x14ac:dyDescent="0.3">
      <c r="C391"/>
      <c r="D391"/>
      <c r="E391"/>
      <c r="F391"/>
      <c r="G391"/>
    </row>
    <row r="392" spans="3:7" x14ac:dyDescent="0.3">
      <c r="C392"/>
      <c r="D392"/>
      <c r="E392"/>
      <c r="F392"/>
      <c r="G392"/>
    </row>
    <row r="393" spans="3:7" x14ac:dyDescent="0.3">
      <c r="C393"/>
      <c r="D393"/>
      <c r="E393"/>
      <c r="F393"/>
      <c r="G393"/>
    </row>
    <row r="394" spans="3:7" x14ac:dyDescent="0.3">
      <c r="C394"/>
      <c r="D394"/>
      <c r="E394"/>
      <c r="F394"/>
      <c r="G394"/>
    </row>
    <row r="395" spans="3:7" x14ac:dyDescent="0.3">
      <c r="C395"/>
      <c r="D395"/>
      <c r="E395"/>
      <c r="F395"/>
      <c r="G395"/>
    </row>
    <row r="396" spans="3:7" x14ac:dyDescent="0.3">
      <c r="C396"/>
      <c r="D396"/>
      <c r="E396"/>
      <c r="F396"/>
      <c r="G396"/>
    </row>
    <row r="397" spans="3:7" x14ac:dyDescent="0.3">
      <c r="C397"/>
      <c r="D397"/>
      <c r="E397"/>
      <c r="F397"/>
      <c r="G397"/>
    </row>
    <row r="398" spans="3:7" x14ac:dyDescent="0.3">
      <c r="C398"/>
      <c r="D398"/>
      <c r="E398"/>
      <c r="F398"/>
      <c r="G398"/>
    </row>
    <row r="399" spans="3:7" x14ac:dyDescent="0.3">
      <c r="C399"/>
      <c r="D399"/>
      <c r="E399"/>
      <c r="F399"/>
      <c r="G399"/>
    </row>
    <row r="400" spans="3:7" x14ac:dyDescent="0.3">
      <c r="C400"/>
      <c r="D400"/>
      <c r="E400"/>
      <c r="F400"/>
      <c r="G400"/>
    </row>
    <row r="401" spans="3:7" x14ac:dyDescent="0.3">
      <c r="C401"/>
      <c r="D401"/>
      <c r="E401"/>
      <c r="F401"/>
      <c r="G401"/>
    </row>
    <row r="402" spans="3:7" x14ac:dyDescent="0.3">
      <c r="C402"/>
      <c r="D402"/>
      <c r="E402"/>
      <c r="F402"/>
      <c r="G402"/>
    </row>
    <row r="403" spans="3:7" x14ac:dyDescent="0.3">
      <c r="C403"/>
      <c r="D403"/>
      <c r="E403"/>
      <c r="F403"/>
      <c r="G403"/>
    </row>
    <row r="404" spans="3:7" x14ac:dyDescent="0.3">
      <c r="C404"/>
      <c r="D404"/>
      <c r="E404"/>
      <c r="F404"/>
      <c r="G404"/>
    </row>
    <row r="405" spans="3:7" x14ac:dyDescent="0.3">
      <c r="C405"/>
      <c r="D405"/>
      <c r="E405"/>
      <c r="F405"/>
      <c r="G405"/>
    </row>
    <row r="406" spans="3:7" x14ac:dyDescent="0.3">
      <c r="C406"/>
      <c r="D406"/>
      <c r="E406"/>
      <c r="F406"/>
      <c r="G406"/>
    </row>
    <row r="407" spans="3:7" x14ac:dyDescent="0.3">
      <c r="C407"/>
      <c r="D407"/>
      <c r="E407"/>
      <c r="F407"/>
      <c r="G407"/>
    </row>
    <row r="408" spans="3:7" x14ac:dyDescent="0.3">
      <c r="C408"/>
      <c r="D408"/>
      <c r="E408"/>
      <c r="F408"/>
      <c r="G408"/>
    </row>
    <row r="409" spans="3:7" x14ac:dyDescent="0.3">
      <c r="C409"/>
      <c r="D409"/>
      <c r="E409"/>
      <c r="F409"/>
      <c r="G409"/>
    </row>
    <row r="410" spans="3:7" x14ac:dyDescent="0.3">
      <c r="C410"/>
      <c r="D410"/>
      <c r="E410"/>
      <c r="F410"/>
      <c r="G410"/>
    </row>
    <row r="411" spans="3:7" x14ac:dyDescent="0.3">
      <c r="C411"/>
      <c r="D411"/>
      <c r="E411"/>
      <c r="F411"/>
      <c r="G411"/>
    </row>
    <row r="412" spans="3:7" x14ac:dyDescent="0.3">
      <c r="C412"/>
      <c r="D412"/>
      <c r="E412"/>
      <c r="F412"/>
      <c r="G412"/>
    </row>
    <row r="413" spans="3:7" x14ac:dyDescent="0.3">
      <c r="C413"/>
      <c r="D413"/>
      <c r="E413"/>
      <c r="F413"/>
      <c r="G413"/>
    </row>
    <row r="414" spans="3:7" x14ac:dyDescent="0.3">
      <c r="C414"/>
      <c r="D414"/>
      <c r="E414"/>
      <c r="F414"/>
      <c r="G414"/>
    </row>
    <row r="415" spans="3:7" x14ac:dyDescent="0.3">
      <c r="C415"/>
      <c r="D415"/>
      <c r="E415"/>
      <c r="F415"/>
      <c r="G415"/>
    </row>
    <row r="416" spans="3:7" x14ac:dyDescent="0.3">
      <c r="C416"/>
      <c r="D416"/>
      <c r="E416"/>
      <c r="F416"/>
      <c r="G416"/>
    </row>
    <row r="417" spans="3:7" x14ac:dyDescent="0.3">
      <c r="C417"/>
      <c r="D417"/>
      <c r="E417"/>
      <c r="F417"/>
      <c r="G417"/>
    </row>
    <row r="418" spans="3:7" x14ac:dyDescent="0.3">
      <c r="C418"/>
      <c r="D418"/>
      <c r="E418"/>
      <c r="F418"/>
      <c r="G418"/>
    </row>
    <row r="419" spans="3:7" x14ac:dyDescent="0.3">
      <c r="C419"/>
      <c r="D419"/>
      <c r="E419"/>
      <c r="F419"/>
      <c r="G419"/>
    </row>
    <row r="420" spans="3:7" x14ac:dyDescent="0.3">
      <c r="C420"/>
      <c r="D420"/>
      <c r="E420"/>
      <c r="F420"/>
      <c r="G420"/>
    </row>
    <row r="421" spans="3:7" x14ac:dyDescent="0.3">
      <c r="C421"/>
      <c r="D421"/>
      <c r="E421"/>
      <c r="F421"/>
      <c r="G421"/>
    </row>
    <row r="422" spans="3:7" x14ac:dyDescent="0.3">
      <c r="C422"/>
      <c r="D422"/>
      <c r="E422"/>
      <c r="F422"/>
      <c r="G422"/>
    </row>
    <row r="423" spans="3:7" x14ac:dyDescent="0.3">
      <c r="C423"/>
      <c r="D423"/>
      <c r="E423"/>
      <c r="F423"/>
      <c r="G423"/>
    </row>
    <row r="424" spans="3:7" x14ac:dyDescent="0.3">
      <c r="C424"/>
      <c r="D424"/>
      <c r="E424"/>
      <c r="F424"/>
      <c r="G424"/>
    </row>
    <row r="425" spans="3:7" x14ac:dyDescent="0.3">
      <c r="C425"/>
      <c r="D425"/>
      <c r="E425"/>
      <c r="F425"/>
      <c r="G425"/>
    </row>
    <row r="426" spans="3:7" x14ac:dyDescent="0.3">
      <c r="C426"/>
      <c r="D426"/>
      <c r="E426"/>
      <c r="F426"/>
      <c r="G426"/>
    </row>
    <row r="427" spans="3:7" x14ac:dyDescent="0.3">
      <c r="C427"/>
      <c r="D427"/>
      <c r="E427"/>
      <c r="F427"/>
      <c r="G427"/>
    </row>
    <row r="428" spans="3:7" x14ac:dyDescent="0.3">
      <c r="C428"/>
      <c r="D428"/>
      <c r="E428"/>
      <c r="F428"/>
      <c r="G428"/>
    </row>
    <row r="429" spans="3:7" x14ac:dyDescent="0.3">
      <c r="C429"/>
      <c r="D429"/>
      <c r="E429"/>
      <c r="F429"/>
      <c r="G429"/>
    </row>
    <row r="430" spans="3:7" x14ac:dyDescent="0.3">
      <c r="C430"/>
      <c r="D430"/>
      <c r="E430"/>
      <c r="F430"/>
      <c r="G430"/>
    </row>
    <row r="431" spans="3:7" x14ac:dyDescent="0.3">
      <c r="C431"/>
      <c r="D431"/>
      <c r="E431"/>
      <c r="F431"/>
      <c r="G431"/>
    </row>
    <row r="432" spans="3:7" x14ac:dyDescent="0.3">
      <c r="C432"/>
      <c r="D432"/>
      <c r="E432"/>
      <c r="F432"/>
      <c r="G432"/>
    </row>
    <row r="433" spans="3:7" x14ac:dyDescent="0.3">
      <c r="C433"/>
      <c r="D433"/>
      <c r="E433"/>
      <c r="F433"/>
      <c r="G433"/>
    </row>
    <row r="434" spans="3:7" x14ac:dyDescent="0.3">
      <c r="C434"/>
      <c r="D434"/>
      <c r="E434"/>
      <c r="F434"/>
      <c r="G434"/>
    </row>
    <row r="435" spans="3:7" x14ac:dyDescent="0.3">
      <c r="C435"/>
      <c r="D435"/>
      <c r="E435"/>
      <c r="F435"/>
      <c r="G435"/>
    </row>
    <row r="436" spans="3:7" x14ac:dyDescent="0.3">
      <c r="C436"/>
      <c r="D436"/>
      <c r="E436"/>
      <c r="F436"/>
      <c r="G436"/>
    </row>
    <row r="437" spans="3:7" x14ac:dyDescent="0.3">
      <c r="C437"/>
      <c r="D437"/>
      <c r="E437"/>
      <c r="F437"/>
      <c r="G437"/>
    </row>
    <row r="438" spans="3:7" x14ac:dyDescent="0.3">
      <c r="C438"/>
      <c r="D438"/>
      <c r="E438"/>
      <c r="F438"/>
      <c r="G438"/>
    </row>
    <row r="439" spans="3:7" x14ac:dyDescent="0.3">
      <c r="C439"/>
      <c r="D439"/>
      <c r="E439"/>
      <c r="F439"/>
      <c r="G439"/>
    </row>
    <row r="440" spans="3:7" x14ac:dyDescent="0.3">
      <c r="C440"/>
      <c r="D440"/>
      <c r="E440"/>
      <c r="F440"/>
      <c r="G440"/>
    </row>
    <row r="441" spans="3:7" x14ac:dyDescent="0.3">
      <c r="C441"/>
      <c r="D441"/>
      <c r="E441"/>
      <c r="F441"/>
      <c r="G441"/>
    </row>
    <row r="442" spans="3:7" x14ac:dyDescent="0.3">
      <c r="C442"/>
      <c r="D442"/>
      <c r="E442"/>
      <c r="F442"/>
      <c r="G442"/>
    </row>
    <row r="443" spans="3:7" x14ac:dyDescent="0.3">
      <c r="C443"/>
      <c r="D443"/>
      <c r="E443"/>
      <c r="F443"/>
      <c r="G443"/>
    </row>
    <row r="444" spans="3:7" x14ac:dyDescent="0.3">
      <c r="C444"/>
      <c r="D444"/>
      <c r="E444"/>
      <c r="F444"/>
      <c r="G444"/>
    </row>
    <row r="445" spans="3:7" x14ac:dyDescent="0.3">
      <c r="C445"/>
      <c r="D445"/>
      <c r="E445"/>
      <c r="F445"/>
      <c r="G445"/>
    </row>
    <row r="446" spans="3:7" x14ac:dyDescent="0.3">
      <c r="C446"/>
      <c r="D446"/>
      <c r="E446"/>
      <c r="F446"/>
      <c r="G446"/>
    </row>
    <row r="447" spans="3:7" x14ac:dyDescent="0.3">
      <c r="C447"/>
      <c r="D447"/>
      <c r="E447"/>
      <c r="F447"/>
      <c r="G447"/>
    </row>
    <row r="448" spans="3:7" x14ac:dyDescent="0.3">
      <c r="C448"/>
      <c r="D448"/>
      <c r="E448"/>
      <c r="F448"/>
      <c r="G448"/>
    </row>
    <row r="449" spans="3:7" x14ac:dyDescent="0.3">
      <c r="C449"/>
      <c r="D449"/>
      <c r="E449"/>
      <c r="F449"/>
      <c r="G449"/>
    </row>
    <row r="450" spans="3:7" x14ac:dyDescent="0.3">
      <c r="C450"/>
      <c r="D450"/>
      <c r="E450"/>
      <c r="F450"/>
      <c r="G450"/>
    </row>
    <row r="451" spans="3:7" x14ac:dyDescent="0.3">
      <c r="C451"/>
      <c r="D451"/>
      <c r="E451"/>
      <c r="F451"/>
      <c r="G451"/>
    </row>
    <row r="452" spans="3:7" x14ac:dyDescent="0.3">
      <c r="C452"/>
      <c r="D452"/>
      <c r="E452"/>
      <c r="F452"/>
      <c r="G452"/>
    </row>
    <row r="453" spans="3:7" x14ac:dyDescent="0.3">
      <c r="C453"/>
      <c r="D453"/>
      <c r="E453"/>
      <c r="F453"/>
      <c r="G453"/>
    </row>
    <row r="454" spans="3:7" x14ac:dyDescent="0.3">
      <c r="C454"/>
      <c r="D454"/>
      <c r="E454"/>
      <c r="F454"/>
      <c r="G454"/>
    </row>
    <row r="455" spans="3:7" x14ac:dyDescent="0.3">
      <c r="C455"/>
      <c r="D455"/>
      <c r="E455"/>
      <c r="F455"/>
      <c r="G455"/>
    </row>
    <row r="456" spans="3:7" x14ac:dyDescent="0.3">
      <c r="C456"/>
      <c r="D456"/>
      <c r="E456"/>
      <c r="F456"/>
      <c r="G456"/>
    </row>
    <row r="457" spans="3:7" x14ac:dyDescent="0.3">
      <c r="C457"/>
      <c r="D457"/>
      <c r="E457"/>
      <c r="F457"/>
      <c r="G457"/>
    </row>
    <row r="458" spans="3:7" x14ac:dyDescent="0.3">
      <c r="C458"/>
      <c r="D458"/>
      <c r="E458"/>
      <c r="F458"/>
      <c r="G458"/>
    </row>
    <row r="459" spans="3:7" x14ac:dyDescent="0.3">
      <c r="C459"/>
      <c r="D459"/>
      <c r="E459"/>
      <c r="F459"/>
      <c r="G459"/>
    </row>
    <row r="460" spans="3:7" x14ac:dyDescent="0.3">
      <c r="C460"/>
      <c r="D460"/>
      <c r="E460"/>
      <c r="F460"/>
      <c r="G460"/>
    </row>
    <row r="461" spans="3:7" x14ac:dyDescent="0.3">
      <c r="C461"/>
      <c r="D461"/>
      <c r="E461"/>
      <c r="F461"/>
      <c r="G461"/>
    </row>
    <row r="462" spans="3:7" x14ac:dyDescent="0.3">
      <c r="C462"/>
      <c r="D462"/>
      <c r="E462"/>
      <c r="F462"/>
      <c r="G462"/>
    </row>
    <row r="463" spans="3:7" x14ac:dyDescent="0.3">
      <c r="C463"/>
      <c r="D463"/>
      <c r="E463"/>
      <c r="F463"/>
      <c r="G463"/>
    </row>
    <row r="464" spans="3:7" x14ac:dyDescent="0.3">
      <c r="C464"/>
      <c r="D464"/>
      <c r="E464"/>
      <c r="F464"/>
      <c r="G464"/>
    </row>
    <row r="465" spans="3:7" x14ac:dyDescent="0.3">
      <c r="C465"/>
      <c r="D465"/>
      <c r="E465"/>
      <c r="F465"/>
      <c r="G465"/>
    </row>
    <row r="466" spans="3:7" x14ac:dyDescent="0.3">
      <c r="C466"/>
      <c r="D466"/>
      <c r="E466"/>
      <c r="F466"/>
      <c r="G466"/>
    </row>
    <row r="467" spans="3:7" x14ac:dyDescent="0.3">
      <c r="C467"/>
      <c r="D467"/>
      <c r="E467"/>
      <c r="F467"/>
      <c r="G467"/>
    </row>
    <row r="468" spans="3:7" x14ac:dyDescent="0.3">
      <c r="C468"/>
      <c r="D468"/>
      <c r="E468"/>
      <c r="F468"/>
      <c r="G468"/>
    </row>
    <row r="469" spans="3:7" x14ac:dyDescent="0.3">
      <c r="C469"/>
      <c r="D469"/>
      <c r="E469"/>
      <c r="F469"/>
      <c r="G469"/>
    </row>
    <row r="470" spans="3:7" x14ac:dyDescent="0.3">
      <c r="C470"/>
      <c r="D470"/>
      <c r="E470"/>
      <c r="F470"/>
      <c r="G470"/>
    </row>
    <row r="471" spans="3:7" x14ac:dyDescent="0.3">
      <c r="C471"/>
      <c r="D471"/>
      <c r="E471"/>
      <c r="F471"/>
      <c r="G471"/>
    </row>
    <row r="472" spans="3:7" x14ac:dyDescent="0.3">
      <c r="C472"/>
      <c r="D472"/>
      <c r="E472"/>
      <c r="F472"/>
      <c r="G472"/>
    </row>
    <row r="473" spans="3:7" x14ac:dyDescent="0.3">
      <c r="C473"/>
      <c r="D473"/>
      <c r="E473"/>
      <c r="F473"/>
      <c r="G473"/>
    </row>
    <row r="474" spans="3:7" x14ac:dyDescent="0.3">
      <c r="C474"/>
      <c r="D474"/>
      <c r="E474"/>
      <c r="F474"/>
      <c r="G474"/>
    </row>
    <row r="475" spans="3:7" x14ac:dyDescent="0.3">
      <c r="C475"/>
      <c r="D475"/>
      <c r="E475"/>
      <c r="F475"/>
      <c r="G475"/>
    </row>
    <row r="476" spans="3:7" x14ac:dyDescent="0.3">
      <c r="C476"/>
      <c r="D476"/>
      <c r="E476"/>
      <c r="F476"/>
      <c r="G476"/>
    </row>
    <row r="477" spans="3:7" x14ac:dyDescent="0.3">
      <c r="C477"/>
      <c r="D477"/>
      <c r="E477"/>
      <c r="F477"/>
      <c r="G477"/>
    </row>
    <row r="478" spans="3:7" x14ac:dyDescent="0.3">
      <c r="C478"/>
      <c r="D478"/>
      <c r="E478"/>
      <c r="F478"/>
      <c r="G478"/>
    </row>
    <row r="479" spans="3:7" x14ac:dyDescent="0.3">
      <c r="C479"/>
      <c r="D479"/>
      <c r="E479"/>
      <c r="F479"/>
      <c r="G479"/>
    </row>
    <row r="480" spans="3:7" x14ac:dyDescent="0.3">
      <c r="C480"/>
      <c r="D480"/>
      <c r="E480"/>
      <c r="F480"/>
      <c r="G480"/>
    </row>
    <row r="481" spans="3:7" x14ac:dyDescent="0.3">
      <c r="C481"/>
      <c r="D481"/>
      <c r="E481"/>
      <c r="F481"/>
      <c r="G481"/>
    </row>
    <row r="482" spans="3:7" x14ac:dyDescent="0.3">
      <c r="C482"/>
      <c r="D482"/>
      <c r="E482"/>
      <c r="F482"/>
      <c r="G482"/>
    </row>
    <row r="483" spans="3:7" x14ac:dyDescent="0.3">
      <c r="C483"/>
      <c r="D483"/>
      <c r="E483"/>
      <c r="F483"/>
      <c r="G483"/>
    </row>
    <row r="484" spans="3:7" x14ac:dyDescent="0.3">
      <c r="C484"/>
      <c r="D484"/>
      <c r="E484"/>
      <c r="F484"/>
      <c r="G484"/>
    </row>
    <row r="485" spans="3:7" x14ac:dyDescent="0.3">
      <c r="C485"/>
      <c r="D485"/>
      <c r="E485"/>
      <c r="F485"/>
      <c r="G485"/>
    </row>
    <row r="486" spans="3:7" x14ac:dyDescent="0.3">
      <c r="C486"/>
      <c r="D486"/>
      <c r="E486"/>
      <c r="F486"/>
      <c r="G486"/>
    </row>
    <row r="487" spans="3:7" x14ac:dyDescent="0.3">
      <c r="C487"/>
      <c r="D487"/>
      <c r="E487"/>
      <c r="F487"/>
      <c r="G487"/>
    </row>
    <row r="488" spans="3:7" x14ac:dyDescent="0.3">
      <c r="C488"/>
      <c r="D488"/>
      <c r="E488"/>
      <c r="F488"/>
      <c r="G488"/>
    </row>
    <row r="489" spans="3:7" x14ac:dyDescent="0.3">
      <c r="C489"/>
      <c r="D489"/>
      <c r="E489"/>
      <c r="F489"/>
      <c r="G489"/>
    </row>
    <row r="490" spans="3:7" x14ac:dyDescent="0.3">
      <c r="C490"/>
      <c r="D490"/>
      <c r="E490"/>
      <c r="F490"/>
      <c r="G490"/>
    </row>
    <row r="491" spans="3:7" x14ac:dyDescent="0.3">
      <c r="C491"/>
      <c r="D491"/>
      <c r="E491"/>
      <c r="F491"/>
      <c r="G491"/>
    </row>
    <row r="492" spans="3:7" x14ac:dyDescent="0.3">
      <c r="C492"/>
      <c r="D492"/>
      <c r="E492"/>
      <c r="F492"/>
      <c r="G492"/>
    </row>
    <row r="493" spans="3:7" x14ac:dyDescent="0.3">
      <c r="C493"/>
      <c r="D493"/>
      <c r="E493"/>
      <c r="F493"/>
      <c r="G493"/>
    </row>
    <row r="494" spans="3:7" x14ac:dyDescent="0.3">
      <c r="C494"/>
      <c r="D494"/>
      <c r="E494"/>
      <c r="F494"/>
      <c r="G494"/>
    </row>
    <row r="495" spans="3:7" x14ac:dyDescent="0.3">
      <c r="C495"/>
      <c r="D495"/>
      <c r="E495"/>
      <c r="F495"/>
      <c r="G495"/>
    </row>
    <row r="496" spans="3:7" x14ac:dyDescent="0.3">
      <c r="C496"/>
      <c r="D496"/>
      <c r="E496"/>
      <c r="F496"/>
      <c r="G496"/>
    </row>
    <row r="497" spans="3:7" x14ac:dyDescent="0.3">
      <c r="C497"/>
      <c r="D497"/>
      <c r="E497"/>
      <c r="F497"/>
      <c r="G497"/>
    </row>
    <row r="498" spans="3:7" x14ac:dyDescent="0.3">
      <c r="C498"/>
      <c r="D498"/>
      <c r="E498"/>
      <c r="F498"/>
      <c r="G498"/>
    </row>
    <row r="499" spans="3:7" x14ac:dyDescent="0.3">
      <c r="C499"/>
      <c r="D499"/>
      <c r="E499"/>
      <c r="F499"/>
      <c r="G499"/>
    </row>
    <row r="500" spans="3:7" x14ac:dyDescent="0.3">
      <c r="C500"/>
      <c r="D500"/>
      <c r="E500"/>
      <c r="F500"/>
      <c r="G500"/>
    </row>
    <row r="501" spans="3:7" x14ac:dyDescent="0.3">
      <c r="C501"/>
      <c r="D501"/>
      <c r="E501"/>
      <c r="F501"/>
      <c r="G501"/>
    </row>
    <row r="502" spans="3:7" x14ac:dyDescent="0.3">
      <c r="C502"/>
      <c r="D502"/>
      <c r="E502"/>
      <c r="F502"/>
      <c r="G502"/>
    </row>
    <row r="503" spans="3:7" x14ac:dyDescent="0.3">
      <c r="C503"/>
      <c r="D503"/>
      <c r="E503"/>
      <c r="F503"/>
      <c r="G503"/>
    </row>
    <row r="504" spans="3:7" x14ac:dyDescent="0.3">
      <c r="C504"/>
      <c r="D504"/>
      <c r="E504"/>
      <c r="F504"/>
      <c r="G504"/>
    </row>
    <row r="505" spans="3:7" x14ac:dyDescent="0.3">
      <c r="C505"/>
      <c r="D505"/>
      <c r="E505"/>
      <c r="F505"/>
      <c r="G505"/>
    </row>
    <row r="506" spans="3:7" x14ac:dyDescent="0.3">
      <c r="C506"/>
      <c r="D506"/>
      <c r="E506"/>
      <c r="F506"/>
      <c r="G506"/>
    </row>
    <row r="507" spans="3:7" x14ac:dyDescent="0.3">
      <c r="C507"/>
      <c r="D507"/>
      <c r="E507"/>
      <c r="F507"/>
      <c r="G507"/>
    </row>
    <row r="508" spans="3:7" x14ac:dyDescent="0.3">
      <c r="C508"/>
      <c r="D508"/>
      <c r="E508"/>
      <c r="F508"/>
      <c r="G508"/>
    </row>
    <row r="509" spans="3:7" x14ac:dyDescent="0.3">
      <c r="C509"/>
      <c r="D509"/>
      <c r="E509"/>
      <c r="F509"/>
      <c r="G509"/>
    </row>
    <row r="510" spans="3:7" x14ac:dyDescent="0.3">
      <c r="C510"/>
      <c r="D510"/>
      <c r="E510"/>
      <c r="F510"/>
      <c r="G510"/>
    </row>
    <row r="511" spans="3:7" x14ac:dyDescent="0.3">
      <c r="C511"/>
      <c r="D511"/>
      <c r="E511"/>
      <c r="F511"/>
      <c r="G511"/>
    </row>
    <row r="512" spans="3:7" x14ac:dyDescent="0.3">
      <c r="C512"/>
      <c r="D512"/>
      <c r="E512"/>
      <c r="F512"/>
      <c r="G512"/>
    </row>
    <row r="513" spans="3:7" x14ac:dyDescent="0.3">
      <c r="C513"/>
      <c r="D513"/>
      <c r="E513"/>
      <c r="F513"/>
      <c r="G513"/>
    </row>
    <row r="514" spans="3:7" x14ac:dyDescent="0.3">
      <c r="C514"/>
      <c r="D514"/>
      <c r="E514"/>
      <c r="F514"/>
      <c r="G514"/>
    </row>
    <row r="515" spans="3:7" x14ac:dyDescent="0.3">
      <c r="C515"/>
      <c r="D515"/>
      <c r="E515"/>
      <c r="F515"/>
      <c r="G515"/>
    </row>
    <row r="516" spans="3:7" x14ac:dyDescent="0.3">
      <c r="C516"/>
      <c r="D516"/>
      <c r="E516"/>
      <c r="F516"/>
      <c r="G516"/>
    </row>
    <row r="517" spans="3:7" x14ac:dyDescent="0.3">
      <c r="C517"/>
      <c r="D517"/>
      <c r="E517"/>
      <c r="F517"/>
      <c r="G517"/>
    </row>
    <row r="518" spans="3:7" x14ac:dyDescent="0.3">
      <c r="C518"/>
      <c r="D518"/>
      <c r="E518"/>
      <c r="F518"/>
      <c r="G518"/>
    </row>
    <row r="519" spans="3:7" x14ac:dyDescent="0.3">
      <c r="C519"/>
      <c r="D519"/>
      <c r="E519"/>
      <c r="F519"/>
      <c r="G519"/>
    </row>
    <row r="520" spans="3:7" x14ac:dyDescent="0.3">
      <c r="C520"/>
      <c r="D520"/>
      <c r="E520"/>
      <c r="F520"/>
      <c r="G520"/>
    </row>
    <row r="521" spans="3:7" x14ac:dyDescent="0.3">
      <c r="C521"/>
      <c r="D521"/>
      <c r="E521"/>
      <c r="F521"/>
      <c r="G521"/>
    </row>
    <row r="522" spans="3:7" x14ac:dyDescent="0.3">
      <c r="C522"/>
      <c r="D522"/>
      <c r="E522"/>
      <c r="F522"/>
      <c r="G522"/>
    </row>
    <row r="523" spans="3:7" x14ac:dyDescent="0.3">
      <c r="C523"/>
      <c r="D523"/>
      <c r="E523"/>
      <c r="F523"/>
      <c r="G523"/>
    </row>
    <row r="524" spans="3:7" x14ac:dyDescent="0.3">
      <c r="C524"/>
      <c r="D524"/>
      <c r="E524"/>
      <c r="F524"/>
      <c r="G524"/>
    </row>
    <row r="525" spans="3:7" x14ac:dyDescent="0.3">
      <c r="C525"/>
      <c r="D525"/>
      <c r="E525"/>
      <c r="F525"/>
      <c r="G525"/>
    </row>
    <row r="526" spans="3:7" x14ac:dyDescent="0.3">
      <c r="C526"/>
      <c r="D526"/>
      <c r="E526"/>
      <c r="F526"/>
      <c r="G526"/>
    </row>
    <row r="527" spans="3:7" x14ac:dyDescent="0.3">
      <c r="C527"/>
      <c r="D527"/>
      <c r="E527"/>
      <c r="F527"/>
      <c r="G527"/>
    </row>
    <row r="528" spans="3:7" x14ac:dyDescent="0.3">
      <c r="C528"/>
      <c r="D528"/>
      <c r="E528"/>
      <c r="F528"/>
      <c r="G528"/>
    </row>
    <row r="529" spans="3:7" x14ac:dyDescent="0.3">
      <c r="C529"/>
      <c r="D529"/>
      <c r="E529"/>
      <c r="F529"/>
      <c r="G529"/>
    </row>
    <row r="530" spans="3:7" x14ac:dyDescent="0.3">
      <c r="C530"/>
      <c r="D530"/>
      <c r="E530"/>
      <c r="F530"/>
      <c r="G530"/>
    </row>
    <row r="531" spans="3:7" x14ac:dyDescent="0.3">
      <c r="C531"/>
      <c r="D531"/>
      <c r="E531"/>
      <c r="F531"/>
      <c r="G531"/>
    </row>
    <row r="532" spans="3:7" x14ac:dyDescent="0.3">
      <c r="C532"/>
      <c r="D532"/>
      <c r="E532"/>
      <c r="F532"/>
      <c r="G532"/>
    </row>
    <row r="533" spans="3:7" x14ac:dyDescent="0.3">
      <c r="C533"/>
      <c r="D533"/>
      <c r="E533"/>
      <c r="F533"/>
      <c r="G533"/>
    </row>
    <row r="534" spans="3:7" x14ac:dyDescent="0.3">
      <c r="C534"/>
      <c r="D534"/>
      <c r="E534"/>
      <c r="F534"/>
      <c r="G534"/>
    </row>
    <row r="535" spans="3:7" x14ac:dyDescent="0.3">
      <c r="C535"/>
      <c r="D535"/>
      <c r="E535"/>
      <c r="F535"/>
      <c r="G535"/>
    </row>
    <row r="536" spans="3:7" x14ac:dyDescent="0.3">
      <c r="C536"/>
      <c r="D536"/>
      <c r="E536"/>
      <c r="F536"/>
      <c r="G536"/>
    </row>
    <row r="537" spans="3:7" x14ac:dyDescent="0.3">
      <c r="C537"/>
      <c r="D537"/>
      <c r="E537"/>
      <c r="F537"/>
      <c r="G537"/>
    </row>
    <row r="538" spans="3:7" x14ac:dyDescent="0.3">
      <c r="C538"/>
      <c r="D538"/>
      <c r="E538"/>
      <c r="F538"/>
      <c r="G538"/>
    </row>
    <row r="539" spans="3:7" x14ac:dyDescent="0.3">
      <c r="C539"/>
      <c r="D539"/>
      <c r="E539"/>
      <c r="F539"/>
      <c r="G539"/>
    </row>
    <row r="540" spans="3:7" x14ac:dyDescent="0.3">
      <c r="C540"/>
      <c r="D540"/>
      <c r="E540"/>
      <c r="F540"/>
      <c r="G540"/>
    </row>
    <row r="541" spans="3:7" x14ac:dyDescent="0.3">
      <c r="C541"/>
      <c r="D541"/>
      <c r="E541"/>
      <c r="F541"/>
      <c r="G541"/>
    </row>
    <row r="542" spans="3:7" x14ac:dyDescent="0.3">
      <c r="C542"/>
      <c r="D542"/>
      <c r="E542"/>
      <c r="F542"/>
      <c r="G542"/>
    </row>
    <row r="543" spans="3:7" x14ac:dyDescent="0.3">
      <c r="C543"/>
      <c r="D543"/>
      <c r="E543"/>
      <c r="F543"/>
      <c r="G543"/>
    </row>
  </sheetData>
  <pageMargins left="0.7" right="0.7" top="0.75" bottom="0.75" header="0.3" footer="0.3"/>
  <pageSetup orientation="portrait" r:id="rId1"/>
</worksheet>
</file>

<file path=docMetadata/LabelInfo.xml><?xml version="1.0" encoding="utf-8"?>
<clbl:labelList xmlns:clbl="http://schemas.microsoft.com/office/2020/mipLabelMetadata">
  <clbl:label id="{190751af-2442-49a7-b7b9-9f0bcce858c9}" enabled="1" method="Privileged" siteId="{ea88e983-d65a-47b3-adb4-3e1c6d2110d2}"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Skaičiuoklė</vt:lpstr>
      <vt:lpstr>Įkainių lentelė</vt:lpstr>
      <vt:lpstr>Sistelos koeficientai</vt:lpstr>
      <vt:lpstr>Bendri išaiškinimai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Rytis Kunickis</dc:creator>
  <cp:lastModifiedBy>Alikas Noreika</cp:lastModifiedBy>
  <dcterms:created xsi:type="dcterms:W3CDTF">2021-09-13T11:04:16Z</dcterms:created>
  <dcterms:modified xsi:type="dcterms:W3CDTF">2024-04-05T12:22:51Z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90751af-2442-49a7-b7b9-9f0bcce858c9_Enabled">
    <vt:lpwstr>true</vt:lpwstr>
  </property>
  <property fmtid="{D5CDD505-2E9C-101B-9397-08002B2CF9AE}" pid="3" name="MSIP_Label_190751af-2442-49a7-b7b9-9f0bcce858c9_SetDate">
    <vt:lpwstr>2021-11-16T05:27:58Z</vt:lpwstr>
  </property>
  <property fmtid="{D5CDD505-2E9C-101B-9397-08002B2CF9AE}" pid="4" name="MSIP_Label_190751af-2442-49a7-b7b9-9f0bcce858c9_Method">
    <vt:lpwstr>Privileged</vt:lpwstr>
  </property>
  <property fmtid="{D5CDD505-2E9C-101B-9397-08002B2CF9AE}" pid="5" name="MSIP_Label_190751af-2442-49a7-b7b9-9f0bcce858c9_Name">
    <vt:lpwstr>Vidaus dokumentai</vt:lpwstr>
  </property>
  <property fmtid="{D5CDD505-2E9C-101B-9397-08002B2CF9AE}" pid="6" name="MSIP_Label_190751af-2442-49a7-b7b9-9f0bcce858c9_SiteId">
    <vt:lpwstr>ea88e983-d65a-47b3-adb4-3e1c6d2110d2</vt:lpwstr>
  </property>
  <property fmtid="{D5CDD505-2E9C-101B-9397-08002B2CF9AE}" pid="7" name="MSIP_Label_190751af-2442-49a7-b7b9-9f0bcce858c9_ActionId">
    <vt:lpwstr>aee333c7-2290-4df8-9ecc-8b613bb038ba</vt:lpwstr>
  </property>
  <property fmtid="{D5CDD505-2E9C-101B-9397-08002B2CF9AE}" pid="8" name="MSIP_Label_190751af-2442-49a7-b7b9-9f0bcce858c9_ContentBits">
    <vt:lpwstr>0</vt:lpwstr>
  </property>
</Properties>
</file>