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r.valiulis\Desktop\viesieji pirkimai\1pirkimai pagal pavedima\utenos ligonines ranga\pirkimo sutartis ir pasiulymas viesinimui\vidista pasiulymas\"/>
    </mc:Choice>
  </mc:AlternateContent>
  <xr:revisionPtr revIDLastSave="0" documentId="13_ncr:1_{A47815CA-BB42-4F4F-8AB9-0F1213123B34}" xr6:coauthVersionLast="47" xr6:coauthVersionMax="47" xr10:uidLastSave="{00000000-0000-0000-0000-000000000000}"/>
  <bookViews>
    <workbookView xWindow="-108" yWindow="-108" windowWidth="23256" windowHeight="12576" xr2:uid="{00000000-000D-0000-FFFF-FFFF00000000}"/>
  </bookViews>
  <sheets>
    <sheet name="Pasiūlymas" sheetId="1" r:id="rId1"/>
    <sheet name="DARBŲ KAINŲ ŽINIARAŠTIS" sheetId="3" r:id="rId2"/>
    <sheet name="Subtiekėjai ir priedai" sheetId="2" r:id="rId3"/>
  </sheets>
  <definedNames>
    <definedName name="_xlnm.Print_Area" localSheetId="1">'DARBŲ KAINŲ ŽINIARAŠTIS'!$A$1:$H$42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3" l="1"/>
  <c r="F34" i="3" l="1"/>
  <c r="F35" i="3" l="1"/>
  <c r="F36" i="3" s="1"/>
  <c r="G35" i="1" l="1"/>
  <c r="F33" i="1"/>
  <c r="G34" i="1" l="1"/>
  <c r="F34" i="1"/>
  <c r="F35" i="1" s="1"/>
  <c r="F36" i="1" s="1"/>
</calcChain>
</file>

<file path=xl/sharedStrings.xml><?xml version="1.0" encoding="utf-8"?>
<sst xmlns="http://schemas.openxmlformats.org/spreadsheetml/2006/main" count="143" uniqueCount="120">
  <si>
    <t>PIRKIMO SĄLYGŲ PRIEDAS "PASIŪLYMO FORMA"</t>
  </si>
  <si>
    <t>Kam:</t>
  </si>
  <si>
    <t>Viešoji įstaiga CPO LT</t>
  </si>
  <si>
    <t>Data:</t>
  </si>
  <si>
    <t>Nr.:</t>
  </si>
  <si>
    <t>Vieta:</t>
  </si>
  <si>
    <t>Tiekėjo pavadinimas / Ūkio subjektų grupės nariai: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</si>
  <si>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</si>
  <si>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</si>
  <si>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</si>
  <si>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</si>
  <si>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</si>
  <si>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</si>
  <si>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</si>
  <si>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</si>
  <si>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</si>
  <si>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</si>
  <si>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</si>
  <si>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</si>
  <si>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</si>
  <si>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</si>
  <si>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</si>
  <si>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</si>
  <si>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</si>
  <si>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</si>
  <si>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</si>
  <si>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</si>
  <si>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</si>
  <si>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</si>
  <si>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objektas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</si>
  <si>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</si>
  <si>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</si>
  <si>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</si>
  <si>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</si>
  <si>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</si>
  <si>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</si>
  <si>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</si>
  <si>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</si>
  <si>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</si>
  <si>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</si>
  <si>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</si>
  <si>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</si>
  <si>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</si>
  <si>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</si>
  <si>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</si>
  <si>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</si>
  <si>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</si>
  <si>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</si>
  <si>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</si>
  <si>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</si>
  <si>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</si>
  <si>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</si>
  <si>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</si>
  <si>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</si>
  <si>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</si>
  <si>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12755 2024-02-22 13:24:51</t>
  </si>
  <si>
    <t>Įkainuotų veiklų sąrašas</t>
  </si>
  <si>
    <t>Tiekėjo / Ūkio subjektų grupės narių kodas (-ai):</t>
  </si>
  <si>
    <t>Tiekėjo / Ūkio subjektų grupės narių adresas (-ai):</t>
  </si>
  <si>
    <t>Tiekėjo / Ūkio subjektų grupės narių PVM mokėtojo kodas(-ai):</t>
  </si>
  <si>
    <t>Sutarties data ir numeris:</t>
  </si>
  <si>
    <t>Eil. Nr.</t>
  </si>
  <si>
    <t>Darbo pavadinimas</t>
  </si>
  <si>
    <t>Mato vnt.</t>
  </si>
  <si>
    <t>Sutartinis kiekis, proc.</t>
  </si>
  <si>
    <t>Sutartinė kaina, EUR, be PVM</t>
  </si>
  <si>
    <r>
      <t xml:space="preserve">Techninė specifikacija 
</t>
    </r>
    <r>
      <rPr>
        <sz val="9"/>
        <rFont val="Arial"/>
        <family val="2"/>
        <charset val="186"/>
      </rPr>
      <t>(nuoroda)</t>
    </r>
    <r>
      <rPr>
        <b/>
        <sz val="9"/>
        <rFont val="Arial"/>
        <family val="2"/>
        <charset val="186"/>
      </rPr>
      <t xml:space="preserve"> </t>
    </r>
  </si>
  <si>
    <t>Pastabos</t>
  </si>
  <si>
    <t>kompl.</t>
  </si>
  <si>
    <t>Darbo projekto parengimas</t>
  </si>
  <si>
    <t>Statybos užbaigimo procedūrų, apibrėžtų STR 1.05.01:2017 „Statybą leidžiantys dokumentai. Statybos užbaigimas. Statybos sustabdymas. Savavališkos statybos padarinių šalinimas. Statybos pagal neteisėtai išduotą statybą leidžiantį dokumentą padarinių šalinimas“ atlikimas</t>
  </si>
  <si>
    <t>Iš viso:</t>
  </si>
  <si>
    <t>IŠ VISO:</t>
  </si>
  <si>
    <t>PVM:</t>
  </si>
  <si>
    <t>IŠ VISO SU PVM:</t>
  </si>
  <si>
    <t>Pastabos:</t>
  </si>
  <si>
    <t>Rangovas negali keisti jokių lentelės laukelių turinio. Rangovas turi įrašyti tik kiekvieno darbo kainą 5 stulpelyje.</t>
  </si>
  <si>
    <t>Rangovo atstovas:</t>
  </si>
  <si>
    <t>(vardas, pavardė, pareigos)</t>
  </si>
  <si>
    <t>(data)</t>
  </si>
  <si>
    <t>Užsakovas: VšĮ Utenos ligoninė</t>
  </si>
  <si>
    <t>Sutarties pavadinimas: Gydymo paskirties pastato, Aukštakalnio g. 3, Utena, rekonstravimo darbai kartu su darbo projekto parengimu</t>
  </si>
  <si>
    <t>Sklypo sutvarkymo</t>
  </si>
  <si>
    <t>Architektūros (statinio architektūra)</t>
  </si>
  <si>
    <t>Konstrukcijų (statinio konstrukcijos)</t>
  </si>
  <si>
    <t>Vandentiekio ir nuotekų šalinimo (vidaus tinklai)</t>
  </si>
  <si>
    <t>Vandentiekio ir nuotekų šalinimo (lauko tinklai)</t>
  </si>
  <si>
    <t>Šildymo, vėdinimo ir oro kondicionavimo</t>
  </si>
  <si>
    <t xml:space="preserve">Elektrotechnikos dalis </t>
  </si>
  <si>
    <t>Elektroninių ryšių (vidaus tinklai)</t>
  </si>
  <si>
    <t>Elektroninių ryšių (lauko tinklai)</t>
  </si>
  <si>
    <t>Automatinės gaisrinės signalizacijos</t>
  </si>
  <si>
    <t xml:space="preserve">Apsauginės signalizacijos ir vaizdo stebėjimo </t>
  </si>
  <si>
    <t>Gaisrinės saugos dalis</t>
  </si>
  <si>
    <t>Pasirengimo statybai ir statybos darbų organizavimo dalis</t>
  </si>
  <si>
    <t>Procesų valdymo ir automatizacijos dalis</t>
  </si>
  <si>
    <t xml:space="preserve">GYDYMO PASKIRTIES PASTATO, AUKŠTAKALNIO G. 3, UTENA, REKONSTRAVIMO DARBAI KARTU SU DARBO PROJEKTO PARENGIMU </t>
  </si>
  <si>
    <t>DARBŲ KAINŲ ŽINIARAŠTIS (B FORMA)</t>
  </si>
  <si>
    <t>Fiksuotos kainos sutartis - atlikto darbo progreso procentinis vertinimas</t>
  </si>
  <si>
    <t>Utena</t>
  </si>
  <si>
    <t>UAB "Vidista"</t>
  </si>
  <si>
    <t>Ukmergės g.6, LT-28138 Utena</t>
  </si>
  <si>
    <t>LT838197314</t>
  </si>
  <si>
    <t>Vida Maišėnienė</t>
  </si>
  <si>
    <t>Vida Maišėnienė, direktorė</t>
  </si>
  <si>
    <t>Direktorė Vida Maišėnienė</t>
  </si>
  <si>
    <t>Rangovas: UAB "Vidista"</t>
  </si>
  <si>
    <t>Direktorė</t>
  </si>
  <si>
    <t>UAB "Duventa"</t>
  </si>
  <si>
    <t>184269655,                                                                                     Pramonės g.17, LT-28216 Utena</t>
  </si>
  <si>
    <t>2.</t>
  </si>
  <si>
    <t>Nuotekų šalinimo tinklų tiesimas; statinio vandentiekio ir nuotekų šalinimas; šildymas, vėdinimas, oro kondicionavimo inžinerinių sistemų įrengimas.</t>
  </si>
  <si>
    <t>24/19</t>
  </si>
  <si>
    <t>EBVPD tiekėjo</t>
  </si>
  <si>
    <t>Ne</t>
  </si>
  <si>
    <t>EBVPD subrangovo</t>
  </si>
  <si>
    <t>Ketinimų protokolas subrangai</t>
  </si>
  <si>
    <t>Darbų kainų žiniaraštis</t>
  </si>
  <si>
    <t>Taip</t>
  </si>
  <si>
    <t>2024-09-06.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</si>
</sst>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name val="Arial"/>
      <family val="2"/>
      <charset val="186"/>
    </font>
    <font>
      <sz val="9"/>
      <name val="Arial"/>
      <family val="2"/>
      <charset val="186"/>
    </font>
    <font>
      <b/>
      <sz val="9"/>
      <name val="Arial"/>
      <family val="2"/>
      <charset val="186"/>
    </font>
    <font>
      <sz val="10"/>
      <color theme="1"/>
      <name val="Arial"/>
      <family val="2"/>
      <charset val="186"/>
    </font>
    <font>
      <sz val="11"/>
      <color indexed="8"/>
      <name val="Calibri"/>
      <family val="2"/>
      <charset val="186"/>
    </font>
    <font>
      <b/>
      <sz val="9"/>
      <name val="Arial"/>
      <family val="2"/>
    </font>
    <font>
      <sz val="9"/>
      <name val="Arial"/>
      <family val="2"/>
    </font>
    <font>
      <sz val="9"/>
      <color rgb="FF000000"/>
      <name val="Arial"/>
      <family val="2"/>
      <charset val="186"/>
    </font>
    <font>
      <b/>
      <sz val="9"/>
      <color rgb="FF000000"/>
      <name val="Arial"/>
      <family val="2"/>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bottom style="thin">
        <color indexed="64"/>
      </bottom>
      <diagonal/>
    </border>
  </borders>
  <cellStyleXfs count="4">
    <xf numFmtId="0" fontId="0" fillId="0" borderId="0"/>
    <xf numFmtId="0" fontId="5" fillId="0" borderId="0"/>
    <xf numFmtId="0" fontId="8" fillId="0" borderId="0"/>
    <xf numFmtId="0" fontId="9" fillId="0" borderId="0"/>
  </cellStyleXfs>
  <cellXfs count="1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6" fillId="0" borderId="0" xfId="1" applyFont="1"/>
    <xf numFmtId="0" fontId="7" fillId="0" borderId="0" xfId="1" applyFont="1" applyAlignment="1">
      <alignment horizontal="center"/>
    </xf>
    <xf numFmtId="0" fontId="6" fillId="0" borderId="0" xfId="1" applyFont="1" applyAlignment="1">
      <alignment horizontal="right" vertical="center" wrapText="1"/>
    </xf>
    <xf numFmtId="0" fontId="6" fillId="3" borderId="0" xfId="1" applyFont="1" applyFill="1"/>
    <xf numFmtId="0" fontId="6" fillId="3" borderId="0" xfId="2" applyFont="1" applyFill="1" applyAlignment="1">
      <alignment horizontal="center" vertical="center"/>
    </xf>
    <xf numFmtId="0" fontId="6" fillId="0" borderId="0" xfId="1" applyFont="1" applyAlignment="1">
      <alignment horizontal="center" vertical="center" wrapText="1"/>
    </xf>
    <xf numFmtId="0" fontId="7" fillId="0" borderId="0" xfId="1" applyFont="1"/>
    <xf numFmtId="0" fontId="6" fillId="0" borderId="0" xfId="1" applyFont="1" applyAlignment="1">
      <alignment horizontal="center"/>
    </xf>
    <xf numFmtId="0" fontId="6" fillId="0" borderId="0" xfId="1" applyFont="1" applyAlignment="1">
      <alignment horizontal="left" wrapText="1"/>
    </xf>
    <xf numFmtId="0" fontId="6" fillId="0" borderId="0" xfId="1" applyFont="1" applyAlignment="1">
      <alignment horizontal="left"/>
    </xf>
    <xf numFmtId="0" fontId="7" fillId="7" borderId="9" xfId="1" applyFont="1" applyFill="1" applyBorder="1" applyAlignment="1">
      <alignment horizontal="center" vertical="center"/>
    </xf>
    <xf numFmtId="0" fontId="7" fillId="7" borderId="10" xfId="1" applyFont="1" applyFill="1" applyBorder="1" applyAlignment="1">
      <alignment horizontal="center" vertical="center"/>
    </xf>
    <xf numFmtId="0" fontId="7" fillId="7" borderId="36" xfId="1" applyFont="1" applyFill="1" applyBorder="1" applyAlignment="1">
      <alignment horizontal="center" vertical="center"/>
    </xf>
    <xf numFmtId="0" fontId="7" fillId="7" borderId="11" xfId="1" applyFont="1" applyFill="1" applyBorder="1" applyAlignment="1">
      <alignment horizontal="center" vertical="center"/>
    </xf>
    <xf numFmtId="0" fontId="6" fillId="0" borderId="0" xfId="1" applyFont="1" applyAlignment="1">
      <alignment horizontal="left" vertical="center"/>
    </xf>
    <xf numFmtId="0" fontId="6" fillId="0" borderId="0" xfId="1" applyFont="1" applyAlignment="1">
      <alignment vertical="center"/>
    </xf>
    <xf numFmtId="0" fontId="10" fillId="7" borderId="7" xfId="1" applyFont="1" applyFill="1" applyBorder="1" applyAlignment="1">
      <alignment horizontal="center" vertical="center" wrapText="1"/>
    </xf>
    <xf numFmtId="0" fontId="6" fillId="7" borderId="15" xfId="1" applyFont="1" applyFill="1" applyBorder="1" applyAlignment="1">
      <alignment horizontal="center" wrapText="1"/>
    </xf>
    <xf numFmtId="9" fontId="6" fillId="7" borderId="16" xfId="1" applyNumberFormat="1" applyFont="1" applyFill="1" applyBorder="1" applyAlignment="1">
      <alignment horizontal="right" wrapText="1"/>
    </xf>
    <xf numFmtId="4" fontId="11" fillId="3" borderId="38" xfId="1" applyNumberFormat="1" applyFont="1" applyFill="1" applyBorder="1" applyAlignment="1">
      <alignment horizontal="right" wrapText="1"/>
    </xf>
    <xf numFmtId="0" fontId="7" fillId="7" borderId="7" xfId="1" applyFont="1" applyFill="1" applyBorder="1" applyAlignment="1">
      <alignment horizontal="left" wrapText="1"/>
    </xf>
    <xf numFmtId="0" fontId="7" fillId="7" borderId="17" xfId="1" applyFont="1" applyFill="1" applyBorder="1" applyAlignment="1">
      <alignment horizontal="left" wrapText="1"/>
    </xf>
    <xf numFmtId="0" fontId="7" fillId="0" borderId="0" xfId="1" applyFont="1" applyAlignment="1">
      <alignment horizontal="left"/>
    </xf>
    <xf numFmtId="0" fontId="10" fillId="7" borderId="39" xfId="1" applyFont="1" applyFill="1" applyBorder="1" applyAlignment="1">
      <alignment horizontal="center" vertical="center" wrapText="1"/>
    </xf>
    <xf numFmtId="0" fontId="10" fillId="7" borderId="40" xfId="1" applyFont="1" applyFill="1" applyBorder="1" applyAlignment="1">
      <alignment horizontal="center" vertical="center" wrapText="1"/>
    </xf>
    <xf numFmtId="0" fontId="12" fillId="7" borderId="7" xfId="2" applyFont="1" applyFill="1" applyBorder="1" applyAlignment="1">
      <alignment horizontal="left" wrapText="1"/>
    </xf>
    <xf numFmtId="0" fontId="12" fillId="7" borderId="17" xfId="2" applyFont="1" applyFill="1" applyBorder="1" applyAlignment="1">
      <alignment horizontal="left" wrapText="1"/>
    </xf>
    <xf numFmtId="0" fontId="13" fillId="7" borderId="7" xfId="2" applyFont="1" applyFill="1" applyBorder="1" applyAlignment="1">
      <alignment horizontal="left" wrapText="1"/>
    </xf>
    <xf numFmtId="0" fontId="13" fillId="7" borderId="17" xfId="2" applyFont="1" applyFill="1" applyBorder="1" applyAlignment="1">
      <alignment horizontal="left" wrapText="1"/>
    </xf>
    <xf numFmtId="4" fontId="11" fillId="3" borderId="38" xfId="1" applyNumberFormat="1" applyFont="1" applyFill="1" applyBorder="1" applyAlignment="1">
      <alignment horizontal="right"/>
    </xf>
    <xf numFmtId="0" fontId="6" fillId="7" borderId="7" xfId="1" applyFont="1" applyFill="1" applyBorder="1" applyAlignment="1">
      <alignment horizontal="left" wrapText="1"/>
    </xf>
    <xf numFmtId="0" fontId="6" fillId="7" borderId="17" xfId="1" applyFont="1" applyFill="1" applyBorder="1" applyAlignment="1">
      <alignment horizontal="left" wrapText="1"/>
    </xf>
    <xf numFmtId="0" fontId="7" fillId="0" borderId="0" xfId="1" applyFont="1" applyAlignment="1">
      <alignment wrapText="1"/>
    </xf>
    <xf numFmtId="0" fontId="7" fillId="7" borderId="38" xfId="1" applyFont="1" applyFill="1" applyBorder="1" applyAlignment="1">
      <alignment horizontal="center" vertical="center"/>
    </xf>
    <xf numFmtId="0" fontId="7" fillId="7" borderId="15" xfId="1" applyFont="1" applyFill="1" applyBorder="1" applyAlignment="1">
      <alignment horizontal="center" wrapText="1"/>
    </xf>
    <xf numFmtId="0" fontId="7" fillId="7" borderId="16" xfId="1" applyFont="1" applyFill="1" applyBorder="1" applyAlignment="1">
      <alignment horizontal="right" wrapText="1"/>
    </xf>
    <xf numFmtId="4" fontId="7" fillId="7" borderId="38" xfId="1" applyNumberFormat="1" applyFont="1" applyFill="1" applyBorder="1" applyAlignment="1">
      <alignment horizontal="right"/>
    </xf>
    <xf numFmtId="0" fontId="7" fillId="7" borderId="41" xfId="1" applyFont="1" applyFill="1" applyBorder="1" applyAlignment="1">
      <alignment horizontal="center" vertical="center" wrapText="1"/>
    </xf>
    <xf numFmtId="0" fontId="7" fillId="7" borderId="43" xfId="1" applyFont="1" applyFill="1" applyBorder="1" applyAlignment="1">
      <alignment horizontal="right" vertical="center" wrapText="1"/>
    </xf>
    <xf numFmtId="0" fontId="7" fillId="7" borderId="44" xfId="1" applyFont="1" applyFill="1" applyBorder="1" applyAlignment="1">
      <alignment horizontal="right" vertical="center" wrapText="1"/>
    </xf>
    <xf numFmtId="4" fontId="7" fillId="7" borderId="45" xfId="1" applyNumberFormat="1" applyFont="1" applyFill="1" applyBorder="1" applyAlignment="1">
      <alignment horizontal="right" vertical="center" wrapText="1"/>
    </xf>
    <xf numFmtId="0" fontId="7" fillId="7" borderId="45" xfId="1" applyFont="1" applyFill="1" applyBorder="1" applyAlignment="1">
      <alignment horizontal="left" vertical="center" wrapText="1"/>
    </xf>
    <xf numFmtId="0" fontId="7" fillId="7" borderId="46" xfId="1" applyFont="1" applyFill="1" applyBorder="1" applyAlignment="1">
      <alignment horizontal="left" vertical="center" wrapText="1"/>
    </xf>
    <xf numFmtId="0" fontId="7" fillId="7" borderId="39" xfId="1" applyFont="1" applyFill="1" applyBorder="1" applyAlignment="1">
      <alignment horizontal="center" vertical="center" wrapText="1"/>
    </xf>
    <xf numFmtId="0" fontId="7" fillId="7" borderId="1" xfId="1" applyFont="1" applyFill="1" applyBorder="1" applyAlignment="1">
      <alignment horizontal="right" vertical="center" wrapText="1"/>
    </xf>
    <xf numFmtId="0" fontId="7" fillId="7" borderId="37" xfId="1" applyFont="1" applyFill="1" applyBorder="1" applyAlignment="1">
      <alignment horizontal="right" vertical="center" wrapText="1"/>
    </xf>
    <xf numFmtId="2" fontId="7" fillId="7" borderId="7" xfId="1" applyNumberFormat="1" applyFont="1" applyFill="1" applyBorder="1" applyAlignment="1">
      <alignment horizontal="right" vertical="center" wrapText="1"/>
    </xf>
    <xf numFmtId="0" fontId="7" fillId="7" borderId="7" xfId="1" applyFont="1" applyFill="1" applyBorder="1" applyAlignment="1">
      <alignment horizontal="left" vertical="center" wrapText="1"/>
    </xf>
    <xf numFmtId="0" fontId="7" fillId="7" borderId="8" xfId="1" applyFont="1" applyFill="1" applyBorder="1" applyAlignment="1">
      <alignment horizontal="left" vertical="center" wrapText="1"/>
    </xf>
    <xf numFmtId="0" fontId="7" fillId="7" borderId="47" xfId="1" applyFont="1" applyFill="1" applyBorder="1" applyAlignment="1">
      <alignment horizontal="center" vertical="center" wrapText="1"/>
    </xf>
    <xf numFmtId="0" fontId="7" fillId="7" borderId="10" xfId="1" applyFont="1" applyFill="1" applyBorder="1" applyAlignment="1">
      <alignment horizontal="right" vertical="center" wrapText="1"/>
    </xf>
    <xf numFmtId="0" fontId="7" fillId="7" borderId="36" xfId="1" applyFont="1" applyFill="1" applyBorder="1" applyAlignment="1">
      <alignment horizontal="right" vertical="center" wrapText="1"/>
    </xf>
    <xf numFmtId="4" fontId="7" fillId="7" borderId="9" xfId="1" applyNumberFormat="1" applyFont="1" applyFill="1" applyBorder="1" applyAlignment="1">
      <alignment horizontal="right" vertical="center" wrapText="1"/>
    </xf>
    <xf numFmtId="0" fontId="7" fillId="7" borderId="9" xfId="1" applyFont="1" applyFill="1" applyBorder="1" applyAlignment="1">
      <alignment horizontal="left" vertical="center" wrapText="1"/>
    </xf>
    <xf numFmtId="0" fontId="7" fillId="7" borderId="11" xfId="1" applyFont="1" applyFill="1" applyBorder="1" applyAlignment="1">
      <alignment horizontal="left" vertical="center" wrapText="1"/>
    </xf>
    <xf numFmtId="0" fontId="7" fillId="0" borderId="0" xfId="1" applyFont="1" applyAlignment="1">
      <alignment horizontal="center" vertical="center" wrapText="1"/>
    </xf>
    <xf numFmtId="4" fontId="7" fillId="0" borderId="0" xfId="1" applyNumberFormat="1" applyFont="1" applyAlignment="1">
      <alignment wrapText="1"/>
    </xf>
    <xf numFmtId="0" fontId="10" fillId="0" borderId="0" xfId="1" applyFont="1" applyAlignment="1">
      <alignment horizontal="left" vertical="center"/>
    </xf>
    <xf numFmtId="0" fontId="7" fillId="0" borderId="0" xfId="1" applyFont="1" applyAlignment="1">
      <alignment horizontal="right" wrapText="1"/>
    </xf>
    <xf numFmtId="4" fontId="6" fillId="0" borderId="0" xfId="1" applyNumberFormat="1" applyFont="1" applyAlignment="1">
      <alignment wrapText="1"/>
    </xf>
    <xf numFmtId="0" fontId="7" fillId="0" borderId="48" xfId="1" applyFont="1" applyBorder="1" applyAlignment="1">
      <alignment horizontal="left"/>
    </xf>
    <xf numFmtId="0" fontId="6" fillId="0" borderId="48" xfId="1" applyFont="1" applyBorder="1"/>
    <xf numFmtId="0" fontId="6" fillId="0" borderId="0" xfId="1" applyFont="1" applyAlignment="1">
      <alignment horizontal="right"/>
    </xf>
    <xf numFmtId="14" fontId="1" fillId="5" borderId="1" xfId="0" applyNumberFormat="1" applyFont="1" applyFill="1" applyBorder="1" applyProtection="1">
      <protection locked="0"/>
    </xf>
    <xf numFmtId="14" fontId="6" fillId="0" borderId="48" xfId="1" applyNumberFormat="1" applyFont="1" applyBorder="1" applyAlignment="1">
      <alignment horizontal="center"/>
    </xf>
    <xf numFmtId="0" fontId="1" fillId="6" borderId="7" xfId="0" applyFont="1" applyFill="1" applyBorder="1" applyAlignment="1" applyProtection="1">
      <alignment horizontal="center" vertical="center" wrapText="1"/>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2" fillId="4" borderId="0" xfId="0" applyFont="1" applyFill="1" applyAlignment="1">
      <alignment horizontal="left" wrapText="1"/>
    </xf>
    <xf numFmtId="0" fontId="6" fillId="0" borderId="0" xfId="1" applyFont="1" applyAlignment="1">
      <alignment horizontal="left" vertical="center" wrapText="1"/>
    </xf>
    <xf numFmtId="0" fontId="7" fillId="7" borderId="37" xfId="1" applyFont="1" applyFill="1" applyBorder="1" applyAlignment="1">
      <alignment horizontal="left" wrapText="1"/>
    </xf>
    <xf numFmtId="0" fontId="7" fillId="7" borderId="15" xfId="1" applyFont="1" applyFill="1" applyBorder="1" applyAlignment="1">
      <alignment horizontal="left" wrapText="1"/>
    </xf>
    <xf numFmtId="0" fontId="7" fillId="7" borderId="42" xfId="1" applyFont="1" applyFill="1" applyBorder="1" applyAlignment="1">
      <alignment horizontal="right" vertical="center" wrapText="1"/>
    </xf>
    <xf numFmtId="0" fontId="7" fillId="7" borderId="43" xfId="1" applyFont="1" applyFill="1" applyBorder="1" applyAlignment="1">
      <alignment horizontal="right" vertical="center" wrapText="1"/>
    </xf>
    <xf numFmtId="0" fontId="7" fillId="7" borderId="15" xfId="1" applyFont="1" applyFill="1" applyBorder="1" applyAlignment="1">
      <alignment horizontal="right" vertical="center" wrapText="1"/>
    </xf>
    <xf numFmtId="0" fontId="7" fillId="7" borderId="1" xfId="1" applyFont="1" applyFill="1" applyBorder="1" applyAlignment="1">
      <alignment horizontal="right" vertical="center" wrapText="1"/>
    </xf>
    <xf numFmtId="0" fontId="7" fillId="7" borderId="20" xfId="1" applyFont="1" applyFill="1" applyBorder="1" applyAlignment="1">
      <alignment horizontal="right" vertical="center" wrapText="1"/>
    </xf>
    <xf numFmtId="0" fontId="7" fillId="7" borderId="10" xfId="1" applyFont="1" applyFill="1" applyBorder="1" applyAlignment="1">
      <alignment horizontal="right" vertical="center" wrapText="1"/>
    </xf>
    <xf numFmtId="0" fontId="11" fillId="3" borderId="1" xfId="1" applyFont="1" applyFill="1" applyBorder="1" applyAlignment="1">
      <alignment horizontal="left" vertical="top" wrapText="1"/>
    </xf>
    <xf numFmtId="0" fontId="11" fillId="3" borderId="1" xfId="1" applyFont="1" applyFill="1" applyBorder="1" applyAlignment="1">
      <alignment vertical="top" wrapText="1"/>
    </xf>
    <xf numFmtId="0" fontId="7" fillId="7" borderId="29" xfId="1" applyFont="1" applyFill="1" applyBorder="1" applyAlignment="1">
      <alignment horizontal="center" vertical="center" wrapText="1"/>
    </xf>
    <xf numFmtId="0" fontId="8" fillId="7" borderId="35" xfId="2" applyFill="1" applyBorder="1" applyAlignment="1">
      <alignment horizontal="center" vertical="center"/>
    </xf>
    <xf numFmtId="0" fontId="7" fillId="7" borderId="10" xfId="1" applyFont="1" applyFill="1" applyBorder="1" applyAlignment="1">
      <alignment horizontal="center" vertical="center"/>
    </xf>
    <xf numFmtId="0" fontId="6" fillId="7" borderId="10" xfId="1" applyFont="1" applyFill="1" applyBorder="1" applyAlignment="1">
      <alignment horizontal="center" vertical="center"/>
    </xf>
    <xf numFmtId="0" fontId="11" fillId="3" borderId="37" xfId="1" applyFont="1" applyFill="1" applyBorder="1" applyAlignment="1">
      <alignment vertical="top" wrapText="1"/>
    </xf>
    <xf numFmtId="0" fontId="11" fillId="3" borderId="15" xfId="1" applyFont="1" applyFill="1" applyBorder="1" applyAlignment="1">
      <alignment vertical="top" wrapText="1"/>
    </xf>
    <xf numFmtId="0" fontId="7" fillId="7" borderId="28" xfId="3" applyFont="1" applyFill="1" applyBorder="1" applyAlignment="1">
      <alignment horizontal="center" vertical="center" wrapText="1"/>
    </xf>
    <xf numFmtId="0" fontId="7" fillId="7" borderId="34" xfId="3" applyFont="1" applyFill="1" applyBorder="1" applyAlignment="1">
      <alignment horizontal="center" vertical="center" wrapText="1"/>
    </xf>
    <xf numFmtId="0" fontId="7" fillId="7" borderId="28" xfId="1" applyFont="1" applyFill="1" applyBorder="1" applyAlignment="1">
      <alignment horizontal="center" vertical="center" wrapText="1"/>
    </xf>
    <xf numFmtId="0" fontId="8" fillId="7" borderId="34" xfId="2" applyFill="1" applyBorder="1" applyAlignment="1">
      <alignment horizontal="center" vertical="center"/>
    </xf>
    <xf numFmtId="0" fontId="11" fillId="3" borderId="37" xfId="1" applyFont="1" applyFill="1" applyBorder="1" applyAlignment="1">
      <alignment horizontal="left" vertical="top" wrapText="1"/>
    </xf>
    <xf numFmtId="0" fontId="11" fillId="3" borderId="15" xfId="1" applyFont="1" applyFill="1" applyBorder="1" applyAlignment="1">
      <alignment horizontal="left" vertical="top" wrapText="1"/>
    </xf>
    <xf numFmtId="0" fontId="7" fillId="7" borderId="24" xfId="1" applyFont="1" applyFill="1" applyBorder="1" applyAlignment="1">
      <alignment horizontal="center" vertical="center"/>
    </xf>
    <xf numFmtId="0" fontId="7" fillId="7" borderId="30" xfId="1" applyFont="1" applyFill="1" applyBorder="1" applyAlignment="1">
      <alignment horizontal="center" vertical="center"/>
    </xf>
    <xf numFmtId="0" fontId="7" fillId="7" borderId="25" xfId="1" applyFont="1" applyFill="1" applyBorder="1" applyAlignment="1">
      <alignment horizontal="center" vertical="center"/>
    </xf>
    <xf numFmtId="0" fontId="7" fillId="7" borderId="26" xfId="1" applyFont="1" applyFill="1" applyBorder="1" applyAlignment="1">
      <alignment horizontal="center" vertical="center"/>
    </xf>
    <xf numFmtId="0" fontId="7" fillId="7" borderId="31" xfId="1" applyFont="1" applyFill="1" applyBorder="1" applyAlignment="1">
      <alignment horizontal="center" vertical="center"/>
    </xf>
    <xf numFmtId="0" fontId="7" fillId="7" borderId="32" xfId="1" applyFont="1" applyFill="1" applyBorder="1" applyAlignment="1">
      <alignment horizontal="center" vertical="center"/>
    </xf>
    <xf numFmtId="0" fontId="7" fillId="7" borderId="27" xfId="1" applyFont="1" applyFill="1" applyBorder="1" applyAlignment="1">
      <alignment horizontal="center" vertical="center" wrapText="1"/>
    </xf>
    <xf numFmtId="0" fontId="7" fillId="7" borderId="33" xfId="1" applyFont="1" applyFill="1" applyBorder="1" applyAlignment="1">
      <alignment horizontal="center" vertical="center" wrapText="1"/>
    </xf>
    <xf numFmtId="0" fontId="7" fillId="7" borderId="25" xfId="1" applyFont="1" applyFill="1" applyBorder="1" applyAlignment="1">
      <alignment horizontal="center" vertical="center" wrapText="1"/>
    </xf>
    <xf numFmtId="0" fontId="7" fillId="7" borderId="31" xfId="1"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0" fillId="0" borderId="16" xfId="0" applyBorder="1"/>
    <xf numFmtId="0" fontId="1" fillId="3" borderId="0" xfId="0" applyFont="1" applyFill="1" applyProtection="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6"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1" fillId="3" borderId="10" xfId="0" applyFont="1" applyFill="1" applyBorder="1" applyAlignment="1" applyProtection="1">
      <alignment horizontal="center" vertical="center" wrapText="1"/>
      <protection locked="0"/>
    </xf>
    <xf numFmtId="0" fontId="0" fillId="0" borderId="19"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horizontal="right"/>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vertical="center" wrapText="1"/>
    </xf>
    <xf numFmtId="10" fontId="1" fillId="3" borderId="1" xfId="0" applyNumberFormat="1" applyFont="1" applyFill="1" applyBorder="1" applyAlignment="1" applyProtection="1">
      <alignment horizontal="center" vertical="center" wrapText="1"/>
      <protection locked="0"/>
    </xf>
    <xf numFmtId="0" fontId="2" fillId="2" borderId="0" xfId="0" applyFont="1" applyFill="1" applyAlignment="1">
      <alignment horizontal="left"/>
    </xf>
  </cellXfs>
  <cellStyles count="4">
    <cellStyle name="Įprastas" xfId="0" builtinId="0"/>
    <cellStyle name="Įprastas 2" xfId="2" xr:uid="{00000000-0005-0000-0000-000001000000}"/>
    <cellStyle name="Normal 8" xfId="1" xr:uid="{00000000-0005-0000-0000-000002000000}"/>
    <cellStyle name="Paprastas 3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6"/>
  <sheetViews>
    <sheetView tabSelected="1" topLeftCell="B10" workbookViewId="0">
      <selection activeCell="C16" sqref="C16:F16"/>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03" t="s">
        <v>96</v>
      </c>
      <c r="B4" s="103"/>
      <c r="C4" s="103"/>
    </row>
    <row r="5" spans="1:6" x14ac:dyDescent="0.3">
      <c r="A5" s="2"/>
      <c r="B5" s="2"/>
    </row>
    <row r="6" spans="1:6" x14ac:dyDescent="0.3">
      <c r="A6" s="1" t="s">
        <v>1</v>
      </c>
      <c r="B6" s="12" t="s">
        <v>2</v>
      </c>
    </row>
    <row r="7" spans="1:6" x14ac:dyDescent="0.3">
      <c r="B7" s="2"/>
    </row>
    <row r="8" spans="1:6" x14ac:dyDescent="0.3">
      <c r="A8" s="4" t="s">
        <v>3</v>
      </c>
      <c r="B8" s="89" t="s">
        <v>119</v>
      </c>
    </row>
    <row r="9" spans="1:6" x14ac:dyDescent="0.3">
      <c r="A9" s="4" t="s">
        <v>4</v>
      </c>
      <c r="B9" s="13" t="s">
        <v>112</v>
      </c>
    </row>
    <row r="10" spans="1:6" x14ac:dyDescent="0.3">
      <c r="A10" s="4" t="s">
        <v>5</v>
      </c>
      <c r="B10" s="13" t="s">
        <v>99</v>
      </c>
    </row>
    <row r="12" spans="1:6" ht="15.6" x14ac:dyDescent="0.3">
      <c r="A12" s="101" t="s">
        <v>6</v>
      </c>
      <c r="B12" s="102"/>
      <c r="C12" s="100" t="s">
        <v>100</v>
      </c>
      <c r="D12" s="94"/>
      <c r="E12" s="94"/>
      <c r="F12" s="95"/>
    </row>
    <row r="13" spans="1:6" ht="15.9" customHeight="1" x14ac:dyDescent="0.3">
      <c r="A13" s="101" t="s">
        <v>57</v>
      </c>
      <c r="B13" s="102"/>
      <c r="C13" s="100">
        <v>183819733</v>
      </c>
      <c r="D13" s="94"/>
      <c r="E13" s="94"/>
      <c r="F13" s="95"/>
    </row>
    <row r="14" spans="1:6" ht="15.9" customHeight="1" x14ac:dyDescent="0.3">
      <c r="A14" s="101" t="s">
        <v>58</v>
      </c>
      <c r="B14" s="102"/>
      <c r="C14" s="100" t="s">
        <v>101</v>
      </c>
      <c r="D14" s="94"/>
      <c r="E14" s="94"/>
      <c r="F14" s="95"/>
    </row>
    <row r="15" spans="1:6" ht="15.9" customHeight="1" x14ac:dyDescent="0.3">
      <c r="A15" s="101" t="s">
        <v>59</v>
      </c>
      <c r="B15" s="102"/>
      <c r="C15" s="100" t="s">
        <v>102</v>
      </c>
      <c r="D15" s="94"/>
      <c r="E15" s="94"/>
      <c r="F15" s="95"/>
    </row>
    <row r="16" spans="1:6" ht="63" customHeight="1" x14ac:dyDescent="0.3">
      <c r="A16" s="96" t="s">
        <v>7</v>
      </c>
      <c r="B16" s="97"/>
      <c r="C16" s="100"/>
      <c r="D16" s="94"/>
      <c r="E16" s="94"/>
      <c r="F16" s="95"/>
    </row>
    <row r="17" spans="1:6" ht="15.9" customHeight="1" x14ac:dyDescent="0.3">
      <c r="A17" s="101" t="s">
        <v>8</v>
      </c>
      <c r="B17" s="102"/>
      <c r="C17" s="93" t="s">
        <v>103</v>
      </c>
      <c r="D17" s="94"/>
      <c r="E17" s="94"/>
      <c r="F17" s="95"/>
    </row>
    <row r="18" spans="1:6" ht="15.9" customHeight="1" x14ac:dyDescent="0.3">
      <c r="A18" s="101" t="s">
        <v>9</v>
      </c>
      <c r="B18" s="102"/>
      <c r="C18" s="93"/>
      <c r="D18" s="94"/>
      <c r="E18" s="94"/>
      <c r="F18" s="95"/>
    </row>
    <row r="19" spans="1:6" ht="48" customHeight="1" x14ac:dyDescent="0.3">
      <c r="A19" s="101" t="s">
        <v>10</v>
      </c>
      <c r="B19" s="102"/>
      <c r="C19" s="93" t="s">
        <v>104</v>
      </c>
      <c r="D19" s="94"/>
      <c r="E19" s="94"/>
      <c r="F19" s="95"/>
    </row>
    <row r="20" spans="1:6" ht="54.9" customHeight="1" x14ac:dyDescent="0.3">
      <c r="A20" s="101" t="s">
        <v>11</v>
      </c>
      <c r="B20" s="102"/>
      <c r="C20" s="93"/>
      <c r="D20" s="94"/>
      <c r="E20" s="94"/>
      <c r="F20" s="95"/>
    </row>
    <row r="21" spans="1:6" ht="18" customHeight="1" x14ac:dyDescent="0.3">
      <c r="A21" s="5"/>
      <c r="B21" s="5"/>
      <c r="C21" s="6"/>
      <c r="D21" s="6"/>
      <c r="E21" s="6"/>
      <c r="F21" s="6"/>
    </row>
    <row r="22" spans="1:6" x14ac:dyDescent="0.3">
      <c r="A22" s="98" t="s">
        <v>12</v>
      </c>
      <c r="B22" s="92"/>
      <c r="C22" s="92"/>
      <c r="D22" s="92"/>
      <c r="E22" s="92"/>
      <c r="F22" s="92"/>
    </row>
    <row r="23" spans="1:6" x14ac:dyDescent="0.3">
      <c r="A23" s="92" t="s">
        <v>13</v>
      </c>
      <c r="B23" s="92"/>
      <c r="C23" s="92"/>
      <c r="D23" s="92"/>
      <c r="E23" s="92"/>
      <c r="F23" s="92"/>
    </row>
    <row r="24" spans="1:6" x14ac:dyDescent="0.3">
      <c r="A24" s="92" t="s">
        <v>14</v>
      </c>
      <c r="B24" s="92"/>
      <c r="C24" s="92"/>
      <c r="D24" s="92"/>
      <c r="E24" s="92"/>
      <c r="F24" s="92"/>
    </row>
    <row r="25" spans="1:6" x14ac:dyDescent="0.3">
      <c r="A25" s="92" t="s">
        <v>15</v>
      </c>
      <c r="B25" s="92"/>
      <c r="C25" s="92"/>
      <c r="D25" s="92"/>
      <c r="E25" s="92"/>
      <c r="F25" s="92"/>
    </row>
    <row r="26" spans="1:6" x14ac:dyDescent="0.3">
      <c r="A26" s="92" t="s">
        <v>16</v>
      </c>
      <c r="B26" s="92"/>
      <c r="C26" s="92"/>
      <c r="D26" s="92"/>
      <c r="E26" s="92"/>
      <c r="F26" s="92"/>
    </row>
    <row r="27" spans="1:6" ht="32.1" customHeight="1" x14ac:dyDescent="0.3">
      <c r="A27" s="99" t="s">
        <v>17</v>
      </c>
      <c r="B27" s="92"/>
      <c r="C27" s="92"/>
      <c r="D27" s="92"/>
      <c r="E27" s="92"/>
      <c r="F27" s="92"/>
    </row>
    <row r="28" spans="1:6" x14ac:dyDescent="0.3">
      <c r="A28" s="92" t="s">
        <v>18</v>
      </c>
      <c r="B28" s="92"/>
      <c r="C28" s="92"/>
      <c r="D28" s="92"/>
      <c r="E28" s="92"/>
      <c r="F28" s="92"/>
    </row>
    <row r="29" spans="1:6" x14ac:dyDescent="0.3">
      <c r="A29" s="14" t="s">
        <v>19</v>
      </c>
      <c r="D29" s="15"/>
    </row>
    <row r="30" spans="1:6" x14ac:dyDescent="0.3">
      <c r="A30" s="14" t="s">
        <v>20</v>
      </c>
    </row>
    <row r="31" spans="1:6" x14ac:dyDescent="0.3">
      <c r="A31" s="12" t="s">
        <v>21</v>
      </c>
    </row>
    <row r="32" spans="1:6" x14ac:dyDescent="0.3">
      <c r="A32" s="16" t="s">
        <v>22</v>
      </c>
      <c r="B32" s="16" t="s">
        <v>23</v>
      </c>
      <c r="C32" s="16" t="s">
        <v>24</v>
      </c>
      <c r="D32" s="16" t="s">
        <v>25</v>
      </c>
      <c r="E32" s="16" t="s">
        <v>26</v>
      </c>
      <c r="F32" s="16" t="s">
        <v>27</v>
      </c>
    </row>
    <row r="33" spans="1:7" ht="28.8" x14ac:dyDescent="0.3">
      <c r="A33" s="17" t="s">
        <v>28</v>
      </c>
      <c r="B33" s="25" t="s">
        <v>96</v>
      </c>
      <c r="C33" s="17">
        <v>1</v>
      </c>
      <c r="D33" s="17" t="s">
        <v>29</v>
      </c>
      <c r="E33" s="18">
        <v>2557702.0099999998</v>
      </c>
      <c r="F33" s="17">
        <f>IF(ISBLANK(E33),"", PRODUCT(C33,E33))</f>
        <v>2557702.0099999998</v>
      </c>
    </row>
    <row r="34" spans="1:7" x14ac:dyDescent="0.3">
      <c r="E34" s="16" t="s">
        <v>30</v>
      </c>
      <c r="F34" s="16">
        <f>IF(F33="","",ROUND(SUM(F33:F33),2))</f>
        <v>2557702.0099999998</v>
      </c>
      <c r="G34" s="14" t="str">
        <f>IF(F33="","Neužpildytos visos objektų kainos","")</f>
        <v/>
      </c>
    </row>
    <row r="35" spans="1:7" x14ac:dyDescent="0.3">
      <c r="C35" s="16" t="s">
        <v>31</v>
      </c>
      <c r="D35" s="19">
        <v>21</v>
      </c>
      <c r="E35" s="16" t="s">
        <v>32</v>
      </c>
      <c r="F35" s="16">
        <f>IF(OR(F34="",D35=""),"", ROUND(PRODUCT(D35,F34)/100,2))</f>
        <v>537117.42000000004</v>
      </c>
      <c r="G35" s="14" t="str">
        <f>IF(D35="", "Nurodykite taikomą PVM dydį", "")</f>
        <v/>
      </c>
    </row>
    <row r="36" spans="1:7" x14ac:dyDescent="0.3">
      <c r="E36" s="16" t="s">
        <v>33</v>
      </c>
      <c r="F36" s="16">
        <f>IF(ISBLANK(F35), "", ROUND(SUM(F34:F35),2))</f>
        <v>3094819.43</v>
      </c>
    </row>
  </sheetData>
  <mergeCells count="26">
    <mergeCell ref="C12:F12"/>
    <mergeCell ref="A13:B13"/>
    <mergeCell ref="A4:C4"/>
    <mergeCell ref="A18:B18"/>
    <mergeCell ref="C17:F17"/>
    <mergeCell ref="A15:B15"/>
    <mergeCell ref="C14:F14"/>
    <mergeCell ref="A12:B12"/>
    <mergeCell ref="A14:B14"/>
    <mergeCell ref="C13:F13"/>
    <mergeCell ref="C18:F18"/>
    <mergeCell ref="C15:F15"/>
    <mergeCell ref="A17:B17"/>
    <mergeCell ref="A28:F28"/>
    <mergeCell ref="A26:F26"/>
    <mergeCell ref="A25:F25"/>
    <mergeCell ref="C19:F19"/>
    <mergeCell ref="A16:B16"/>
    <mergeCell ref="A22:F22"/>
    <mergeCell ref="A27:F27"/>
    <mergeCell ref="C20:F20"/>
    <mergeCell ref="C16:F16"/>
    <mergeCell ref="A24:F24"/>
    <mergeCell ref="A23:F23"/>
    <mergeCell ref="A20:B20"/>
    <mergeCell ref="A19: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0"/>
  <sheetViews>
    <sheetView topLeftCell="A13" zoomScaleNormal="100" workbookViewId="0">
      <selection activeCell="F20" sqref="F20:F22"/>
    </sheetView>
  </sheetViews>
  <sheetFormatPr defaultColWidth="8" defaultRowHeight="11.4" x14ac:dyDescent="0.2"/>
  <cols>
    <col min="1" max="1" width="5.8984375" style="26" customWidth="1"/>
    <col min="2" max="2" width="16.3984375" style="26" customWidth="1"/>
    <col min="3" max="3" width="26.8984375" style="26" customWidth="1"/>
    <col min="4" max="4" width="7.8984375" style="26" customWidth="1"/>
    <col min="5" max="5" width="9.8984375" style="26" customWidth="1"/>
    <col min="6" max="6" width="21.3984375" style="26" customWidth="1"/>
    <col min="7" max="7" width="13.69921875" style="26" customWidth="1"/>
    <col min="8" max="9" width="21.59765625" style="26" customWidth="1"/>
    <col min="10" max="10" width="12.5" style="26" customWidth="1"/>
    <col min="11" max="11" width="11.09765625" style="26" customWidth="1"/>
    <col min="12" max="12" width="12.5" style="26" customWidth="1"/>
    <col min="13" max="13" width="11.09765625" style="26" customWidth="1"/>
    <col min="14" max="14" width="12.5" style="26" customWidth="1"/>
    <col min="15" max="16384" width="8" style="26"/>
  </cols>
  <sheetData>
    <row r="1" spans="1:14" ht="12" x14ac:dyDescent="0.25">
      <c r="E1" s="27"/>
      <c r="I1" s="27"/>
      <c r="J1" s="28"/>
      <c r="K1" s="27"/>
      <c r="L1" s="28"/>
      <c r="M1" s="27"/>
      <c r="N1" s="28"/>
    </row>
    <row r="2" spans="1:14" ht="12" x14ac:dyDescent="0.25">
      <c r="E2" s="27" t="s">
        <v>97</v>
      </c>
      <c r="I2" s="27"/>
      <c r="J2" s="28"/>
      <c r="K2" s="27"/>
      <c r="L2" s="28"/>
      <c r="M2" s="27"/>
      <c r="N2" s="28"/>
    </row>
    <row r="3" spans="1:14" ht="12" x14ac:dyDescent="0.25">
      <c r="C3" s="29"/>
      <c r="D3" s="29"/>
      <c r="E3" s="30"/>
      <c r="F3" s="29"/>
      <c r="G3" s="29"/>
      <c r="I3" s="31"/>
      <c r="J3" s="28"/>
      <c r="K3" s="32"/>
      <c r="L3" s="28"/>
      <c r="M3" s="32"/>
      <c r="N3" s="28"/>
    </row>
    <row r="4" spans="1:14" ht="12" customHeight="1" x14ac:dyDescent="0.25">
      <c r="E4" s="33" t="s">
        <v>98</v>
      </c>
      <c r="I4" s="31"/>
      <c r="J4" s="28"/>
      <c r="K4" s="32"/>
      <c r="L4" s="28"/>
      <c r="M4" s="32"/>
      <c r="N4" s="28"/>
    </row>
    <row r="5" spans="1:14" ht="12" x14ac:dyDescent="0.25">
      <c r="E5" s="32"/>
      <c r="G5" s="32"/>
      <c r="H5" s="28"/>
      <c r="I5" s="32"/>
      <c r="J5" s="28"/>
      <c r="K5" s="32"/>
      <c r="L5" s="28"/>
      <c r="M5" s="32"/>
      <c r="N5" s="28"/>
    </row>
    <row r="6" spans="1:14" ht="12" x14ac:dyDescent="0.25">
      <c r="A6" s="32" t="s">
        <v>80</v>
      </c>
      <c r="B6" s="32"/>
      <c r="C6" s="34"/>
      <c r="D6" s="34"/>
      <c r="E6" s="34"/>
      <c r="F6" s="34"/>
      <c r="G6" s="34"/>
      <c r="H6" s="34"/>
      <c r="I6" s="34"/>
      <c r="J6" s="34"/>
      <c r="K6" s="34"/>
      <c r="L6" s="34"/>
      <c r="M6" s="34"/>
      <c r="N6" s="34"/>
    </row>
    <row r="7" spans="1:14" ht="6" customHeight="1" x14ac:dyDescent="0.25">
      <c r="A7" s="32"/>
      <c r="B7" s="32"/>
      <c r="C7" s="32"/>
      <c r="D7" s="32"/>
      <c r="F7" s="32"/>
    </row>
    <row r="8" spans="1:14" ht="12" x14ac:dyDescent="0.25">
      <c r="A8" s="32" t="s">
        <v>106</v>
      </c>
      <c r="B8" s="32"/>
      <c r="C8" s="35"/>
      <c r="D8" s="35"/>
      <c r="E8" s="35"/>
      <c r="F8" s="35"/>
      <c r="G8" s="35"/>
      <c r="H8" s="35"/>
      <c r="I8" s="35"/>
      <c r="J8" s="35"/>
      <c r="K8" s="35"/>
      <c r="L8" s="35"/>
      <c r="M8" s="35"/>
      <c r="N8" s="35"/>
    </row>
    <row r="9" spans="1:14" ht="6" customHeight="1" x14ac:dyDescent="0.25">
      <c r="E9" s="35"/>
      <c r="G9" s="32"/>
      <c r="H9" s="28"/>
      <c r="I9" s="35"/>
      <c r="J9" s="35"/>
      <c r="K9" s="35"/>
      <c r="L9" s="35"/>
      <c r="M9" s="35"/>
      <c r="N9" s="35"/>
    </row>
    <row r="10" spans="1:14" ht="12" x14ac:dyDescent="0.25">
      <c r="A10" s="32" t="s">
        <v>81</v>
      </c>
      <c r="B10" s="32"/>
      <c r="C10" s="34"/>
      <c r="D10" s="34"/>
      <c r="E10" s="35"/>
      <c r="F10" s="34"/>
      <c r="G10" s="34"/>
      <c r="H10" s="34"/>
      <c r="I10" s="35"/>
      <c r="J10" s="35"/>
      <c r="K10" s="35"/>
      <c r="L10" s="35"/>
      <c r="M10" s="35"/>
      <c r="N10" s="35"/>
    </row>
    <row r="11" spans="1:14" ht="6" customHeight="1" x14ac:dyDescent="0.25">
      <c r="A11" s="32"/>
      <c r="B11" s="32"/>
      <c r="C11" s="32"/>
      <c r="D11" s="32"/>
      <c r="E11" s="35"/>
      <c r="F11" s="32"/>
      <c r="I11" s="35"/>
      <c r="J11" s="35"/>
      <c r="K11" s="35"/>
      <c r="L11" s="35"/>
      <c r="M11" s="35"/>
      <c r="N11" s="35"/>
    </row>
    <row r="12" spans="1:14" ht="12" x14ac:dyDescent="0.25">
      <c r="A12" s="32" t="s">
        <v>60</v>
      </c>
      <c r="B12" s="32"/>
      <c r="C12" s="35"/>
      <c r="D12" s="35"/>
      <c r="E12" s="35"/>
      <c r="F12" s="35"/>
      <c r="G12" s="35"/>
      <c r="H12" s="35"/>
      <c r="I12" s="35"/>
      <c r="J12" s="35"/>
      <c r="K12" s="35"/>
      <c r="L12" s="35"/>
      <c r="M12" s="35"/>
      <c r="N12" s="35"/>
    </row>
    <row r="13" spans="1:14" ht="12" customHeight="1" thickBot="1" x14ac:dyDescent="0.3">
      <c r="A13" s="32"/>
      <c r="B13" s="32"/>
      <c r="C13" s="32"/>
      <c r="D13" s="32"/>
      <c r="E13" s="35"/>
      <c r="F13" s="32"/>
      <c r="I13" s="35"/>
      <c r="J13" s="35"/>
      <c r="K13" s="35"/>
      <c r="L13" s="35"/>
      <c r="M13" s="35"/>
      <c r="N13" s="35"/>
    </row>
    <row r="14" spans="1:14" ht="24" customHeight="1" x14ac:dyDescent="0.2">
      <c r="A14" s="127" t="s">
        <v>61</v>
      </c>
      <c r="B14" s="129" t="s">
        <v>62</v>
      </c>
      <c r="C14" s="130"/>
      <c r="D14" s="133" t="s">
        <v>63</v>
      </c>
      <c r="E14" s="135" t="s">
        <v>64</v>
      </c>
      <c r="F14" s="121" t="s">
        <v>65</v>
      </c>
      <c r="G14" s="123" t="s">
        <v>66</v>
      </c>
      <c r="H14" s="115" t="s">
        <v>67</v>
      </c>
      <c r="I14" s="35"/>
      <c r="J14" s="35"/>
      <c r="K14" s="35"/>
      <c r="L14" s="35"/>
    </row>
    <row r="15" spans="1:14" ht="30" customHeight="1" x14ac:dyDescent="0.2">
      <c r="A15" s="128"/>
      <c r="B15" s="131"/>
      <c r="C15" s="132"/>
      <c r="D15" s="134"/>
      <c r="E15" s="136"/>
      <c r="F15" s="122"/>
      <c r="G15" s="124"/>
      <c r="H15" s="116"/>
      <c r="I15" s="35"/>
      <c r="J15" s="35"/>
      <c r="K15" s="35"/>
      <c r="L15" s="35"/>
    </row>
    <row r="16" spans="1:14" s="41" customFormat="1" ht="12" customHeight="1" thickBot="1" x14ac:dyDescent="0.35">
      <c r="A16" s="36">
        <v>1</v>
      </c>
      <c r="B16" s="117">
        <v>2</v>
      </c>
      <c r="C16" s="118"/>
      <c r="D16" s="37">
        <v>3</v>
      </c>
      <c r="E16" s="38">
        <v>4</v>
      </c>
      <c r="F16" s="36">
        <v>5</v>
      </c>
      <c r="G16" s="36">
        <v>6</v>
      </c>
      <c r="H16" s="39">
        <v>7</v>
      </c>
      <c r="I16" s="40"/>
      <c r="J16" s="40"/>
      <c r="K16" s="40"/>
      <c r="L16" s="40"/>
    </row>
    <row r="17" spans="1:12" s="32" customFormat="1" ht="15" customHeight="1" x14ac:dyDescent="0.25">
      <c r="A17" s="42">
        <v>1</v>
      </c>
      <c r="B17" s="119" t="s">
        <v>82</v>
      </c>
      <c r="C17" s="120"/>
      <c r="D17" s="43" t="s">
        <v>68</v>
      </c>
      <c r="E17" s="44">
        <v>1</v>
      </c>
      <c r="F17" s="45">
        <v>187003.19</v>
      </c>
      <c r="G17" s="46"/>
      <c r="H17" s="47"/>
      <c r="I17" s="48"/>
      <c r="J17" s="48"/>
      <c r="K17" s="48"/>
      <c r="L17" s="48"/>
    </row>
    <row r="18" spans="1:12" ht="12" x14ac:dyDescent="0.25">
      <c r="A18" s="49">
        <v>2</v>
      </c>
      <c r="B18" s="119" t="s">
        <v>83</v>
      </c>
      <c r="C18" s="120"/>
      <c r="D18" s="43" t="s">
        <v>68</v>
      </c>
      <c r="E18" s="44">
        <v>1</v>
      </c>
      <c r="F18" s="45">
        <v>880508.44</v>
      </c>
      <c r="G18" s="46"/>
      <c r="H18" s="47"/>
      <c r="I18" s="35"/>
      <c r="J18" s="35"/>
      <c r="K18" s="35"/>
      <c r="L18" s="35"/>
    </row>
    <row r="19" spans="1:12" ht="15" customHeight="1" x14ac:dyDescent="0.2">
      <c r="A19" s="50">
        <v>3</v>
      </c>
      <c r="B19" s="119" t="s">
        <v>84</v>
      </c>
      <c r="C19" s="120"/>
      <c r="D19" s="43" t="s">
        <v>68</v>
      </c>
      <c r="E19" s="44">
        <v>1</v>
      </c>
      <c r="F19" s="45">
        <v>290021.28000000003</v>
      </c>
      <c r="G19" s="51"/>
      <c r="H19" s="52"/>
      <c r="I19" s="35"/>
      <c r="J19" s="35"/>
      <c r="K19" s="35"/>
      <c r="L19" s="35"/>
    </row>
    <row r="20" spans="1:12" ht="15" customHeight="1" x14ac:dyDescent="0.2">
      <c r="A20" s="50">
        <v>4</v>
      </c>
      <c r="B20" s="125" t="s">
        <v>85</v>
      </c>
      <c r="C20" s="126"/>
      <c r="D20" s="43" t="s">
        <v>68</v>
      </c>
      <c r="E20" s="44">
        <v>1</v>
      </c>
      <c r="F20" s="45">
        <v>151790.47</v>
      </c>
      <c r="G20" s="51"/>
      <c r="H20" s="52"/>
      <c r="I20" s="35"/>
      <c r="J20" s="35"/>
      <c r="K20" s="35"/>
      <c r="L20" s="35"/>
    </row>
    <row r="21" spans="1:12" s="32" customFormat="1" ht="15" customHeight="1" x14ac:dyDescent="0.25">
      <c r="A21" s="49">
        <v>5</v>
      </c>
      <c r="B21" s="114" t="s">
        <v>86</v>
      </c>
      <c r="C21" s="114"/>
      <c r="D21" s="43" t="s">
        <v>68</v>
      </c>
      <c r="E21" s="44">
        <v>1</v>
      </c>
      <c r="F21" s="45">
        <v>200227.35</v>
      </c>
      <c r="G21" s="53"/>
      <c r="H21" s="54"/>
      <c r="I21" s="48"/>
      <c r="J21" s="48"/>
      <c r="K21" s="48"/>
      <c r="L21" s="48"/>
    </row>
    <row r="22" spans="1:12" s="58" customFormat="1" ht="15" customHeight="1" x14ac:dyDescent="0.25">
      <c r="A22" s="50">
        <v>6</v>
      </c>
      <c r="B22" s="114" t="s">
        <v>87</v>
      </c>
      <c r="C22" s="114"/>
      <c r="D22" s="43" t="s">
        <v>68</v>
      </c>
      <c r="E22" s="44">
        <v>1</v>
      </c>
      <c r="F22" s="55">
        <v>589557.02</v>
      </c>
      <c r="G22" s="56"/>
      <c r="H22" s="57"/>
      <c r="I22" s="35"/>
      <c r="J22" s="35"/>
      <c r="K22" s="35"/>
      <c r="L22" s="35"/>
    </row>
    <row r="23" spans="1:12" s="58" customFormat="1" ht="15" customHeight="1" x14ac:dyDescent="0.25">
      <c r="A23" s="50">
        <v>7</v>
      </c>
      <c r="B23" s="114" t="s">
        <v>88</v>
      </c>
      <c r="C23" s="114"/>
      <c r="D23" s="43" t="s">
        <v>68</v>
      </c>
      <c r="E23" s="44">
        <v>1</v>
      </c>
      <c r="F23" s="55">
        <v>91474.98</v>
      </c>
      <c r="G23" s="56"/>
      <c r="H23" s="57"/>
      <c r="I23" s="35"/>
      <c r="J23" s="35"/>
      <c r="K23" s="35"/>
      <c r="L23" s="35"/>
    </row>
    <row r="24" spans="1:12" s="58" customFormat="1" ht="15" customHeight="1" x14ac:dyDescent="0.25">
      <c r="A24" s="50">
        <v>8</v>
      </c>
      <c r="B24" s="113" t="s">
        <v>89</v>
      </c>
      <c r="C24" s="113"/>
      <c r="D24" s="43" t="s">
        <v>68</v>
      </c>
      <c r="E24" s="44">
        <v>1</v>
      </c>
      <c r="F24" s="55">
        <v>10015.15</v>
      </c>
      <c r="G24" s="56"/>
      <c r="H24" s="57"/>
      <c r="I24" s="35"/>
      <c r="J24" s="35"/>
      <c r="K24" s="35"/>
      <c r="L24" s="35"/>
    </row>
    <row r="25" spans="1:12" s="58" customFormat="1" ht="15" customHeight="1" x14ac:dyDescent="0.25">
      <c r="A25" s="49">
        <v>9</v>
      </c>
      <c r="B25" s="113" t="s">
        <v>90</v>
      </c>
      <c r="C25" s="113"/>
      <c r="D25" s="43" t="s">
        <v>68</v>
      </c>
      <c r="E25" s="44">
        <v>1</v>
      </c>
      <c r="F25" s="55">
        <v>24900.16</v>
      </c>
      <c r="G25" s="56"/>
      <c r="H25" s="57"/>
      <c r="I25" s="35"/>
      <c r="J25" s="35"/>
      <c r="K25" s="35"/>
      <c r="L25" s="35"/>
    </row>
    <row r="26" spans="1:12" s="58" customFormat="1" ht="15" customHeight="1" x14ac:dyDescent="0.25">
      <c r="A26" s="49">
        <v>10</v>
      </c>
      <c r="B26" s="113" t="s">
        <v>91</v>
      </c>
      <c r="C26" s="113"/>
      <c r="D26" s="43" t="s">
        <v>68</v>
      </c>
      <c r="E26" s="44">
        <v>1</v>
      </c>
      <c r="F26" s="55">
        <v>19552.419999999998</v>
      </c>
      <c r="G26" s="56"/>
      <c r="H26" s="57"/>
      <c r="I26" s="35"/>
      <c r="J26" s="35"/>
      <c r="K26" s="35"/>
      <c r="L26" s="35"/>
    </row>
    <row r="27" spans="1:12" s="58" customFormat="1" ht="15" customHeight="1" x14ac:dyDescent="0.25">
      <c r="A27" s="50">
        <v>11</v>
      </c>
      <c r="B27" s="113" t="s">
        <v>92</v>
      </c>
      <c r="C27" s="113"/>
      <c r="D27" s="43" t="s">
        <v>68</v>
      </c>
      <c r="E27" s="44">
        <v>1</v>
      </c>
      <c r="F27" s="55">
        <v>18333.259999999998</v>
      </c>
      <c r="G27" s="56"/>
      <c r="H27" s="57"/>
      <c r="I27" s="35"/>
      <c r="J27" s="35"/>
      <c r="K27" s="35"/>
      <c r="L27" s="35"/>
    </row>
    <row r="28" spans="1:12" s="58" customFormat="1" ht="15" customHeight="1" x14ac:dyDescent="0.25">
      <c r="A28" s="50">
        <v>12</v>
      </c>
      <c r="B28" s="113" t="s">
        <v>93</v>
      </c>
      <c r="C28" s="113"/>
      <c r="D28" s="43" t="s">
        <v>68</v>
      </c>
      <c r="E28" s="44">
        <v>1</v>
      </c>
      <c r="F28" s="55">
        <v>9422.18</v>
      </c>
      <c r="G28" s="56"/>
      <c r="H28" s="57"/>
      <c r="I28" s="35"/>
      <c r="J28" s="35"/>
      <c r="K28" s="35"/>
      <c r="L28" s="35"/>
    </row>
    <row r="29" spans="1:12" s="58" customFormat="1" ht="15" customHeight="1" x14ac:dyDescent="0.25">
      <c r="A29" s="49">
        <v>13</v>
      </c>
      <c r="B29" s="113" t="s">
        <v>94</v>
      </c>
      <c r="C29" s="113"/>
      <c r="D29" s="43" t="s">
        <v>68</v>
      </c>
      <c r="E29" s="44">
        <v>1</v>
      </c>
      <c r="F29" s="55">
        <v>1000</v>
      </c>
      <c r="G29" s="56"/>
      <c r="H29" s="57"/>
      <c r="I29" s="35"/>
      <c r="J29" s="35"/>
      <c r="K29" s="35"/>
      <c r="L29" s="35"/>
    </row>
    <row r="30" spans="1:12" s="58" customFormat="1" ht="15" customHeight="1" x14ac:dyDescent="0.25">
      <c r="A30" s="49">
        <v>14</v>
      </c>
      <c r="B30" s="113" t="s">
        <v>95</v>
      </c>
      <c r="C30" s="113"/>
      <c r="D30" s="43" t="s">
        <v>68</v>
      </c>
      <c r="E30" s="44">
        <v>1</v>
      </c>
      <c r="F30" s="55">
        <v>8996.11</v>
      </c>
      <c r="G30" s="56"/>
      <c r="H30" s="57"/>
      <c r="I30" s="35"/>
      <c r="J30" s="35"/>
      <c r="K30" s="35"/>
      <c r="L30" s="35"/>
    </row>
    <row r="31" spans="1:12" s="58" customFormat="1" ht="12" x14ac:dyDescent="0.25">
      <c r="A31" s="50">
        <v>15</v>
      </c>
      <c r="B31" s="113" t="s">
        <v>69</v>
      </c>
      <c r="C31" s="113"/>
      <c r="D31" s="43" t="s">
        <v>68</v>
      </c>
      <c r="E31" s="44">
        <v>1</v>
      </c>
      <c r="F31" s="55">
        <v>72400</v>
      </c>
      <c r="G31" s="56"/>
      <c r="H31" s="57"/>
      <c r="I31" s="35"/>
      <c r="J31" s="35"/>
      <c r="K31" s="35"/>
      <c r="L31" s="35"/>
    </row>
    <row r="32" spans="1:12" s="58" customFormat="1" ht="63.75" customHeight="1" x14ac:dyDescent="0.25">
      <c r="A32" s="50">
        <v>16</v>
      </c>
      <c r="B32" s="113" t="s">
        <v>70</v>
      </c>
      <c r="C32" s="113"/>
      <c r="D32" s="43" t="s">
        <v>68</v>
      </c>
      <c r="E32" s="44">
        <v>1</v>
      </c>
      <c r="F32" s="55">
        <v>2500</v>
      </c>
      <c r="G32" s="56"/>
      <c r="H32" s="57"/>
      <c r="I32" s="35"/>
      <c r="J32" s="35"/>
      <c r="K32" s="35"/>
      <c r="L32" s="35"/>
    </row>
    <row r="33" spans="1:16" s="58" customFormat="1" ht="15" customHeight="1" thickBot="1" x14ac:dyDescent="0.3">
      <c r="A33" s="59"/>
      <c r="B33" s="105" t="s">
        <v>71</v>
      </c>
      <c r="C33" s="106"/>
      <c r="D33" s="60"/>
      <c r="E33" s="61"/>
      <c r="F33" s="62">
        <f>SUM(F17:F32)</f>
        <v>2557702.0099999998</v>
      </c>
      <c r="G33" s="46"/>
      <c r="H33" s="47"/>
      <c r="I33" s="48"/>
      <c r="J33" s="48"/>
      <c r="K33" s="48"/>
      <c r="L33" s="48"/>
    </row>
    <row r="34" spans="1:16" ht="15" customHeight="1" thickBot="1" x14ac:dyDescent="0.25">
      <c r="A34" s="63"/>
      <c r="B34" s="107" t="s">
        <v>72</v>
      </c>
      <c r="C34" s="108"/>
      <c r="D34" s="64"/>
      <c r="E34" s="65"/>
      <c r="F34" s="66">
        <f>F33</f>
        <v>2557702.0099999998</v>
      </c>
      <c r="G34" s="67"/>
      <c r="H34" s="68"/>
      <c r="I34" s="35"/>
      <c r="J34" s="35"/>
      <c r="K34" s="35"/>
      <c r="L34" s="35"/>
    </row>
    <row r="35" spans="1:16" ht="15" customHeight="1" x14ac:dyDescent="0.2">
      <c r="A35" s="69"/>
      <c r="B35" s="109" t="s">
        <v>73</v>
      </c>
      <c r="C35" s="110"/>
      <c r="D35" s="70"/>
      <c r="E35" s="71"/>
      <c r="F35" s="72">
        <f>F34*0.21</f>
        <v>537117.42209999997</v>
      </c>
      <c r="G35" s="73"/>
      <c r="H35" s="74"/>
      <c r="I35" s="35"/>
      <c r="J35" s="35"/>
      <c r="K35" s="35"/>
      <c r="L35" s="35"/>
    </row>
    <row r="36" spans="1:16" ht="15" customHeight="1" thickBot="1" x14ac:dyDescent="0.25">
      <c r="A36" s="75"/>
      <c r="B36" s="111" t="s">
        <v>74</v>
      </c>
      <c r="C36" s="112"/>
      <c r="D36" s="76"/>
      <c r="E36" s="77"/>
      <c r="F36" s="78">
        <f>SUM(F34:F35)</f>
        <v>3094819.4320999999</v>
      </c>
      <c r="G36" s="79"/>
      <c r="H36" s="80"/>
      <c r="I36" s="35"/>
      <c r="J36" s="35"/>
      <c r="K36" s="35"/>
      <c r="L36" s="35"/>
    </row>
    <row r="37" spans="1:16" ht="12" customHeight="1" x14ac:dyDescent="0.25">
      <c r="A37" s="81"/>
      <c r="B37" s="81"/>
      <c r="C37" s="81"/>
      <c r="D37" s="81"/>
      <c r="E37" s="35"/>
      <c r="F37" s="81"/>
      <c r="G37" s="82"/>
      <c r="H37" s="82"/>
      <c r="I37" s="35"/>
      <c r="J37" s="35"/>
      <c r="K37" s="35"/>
      <c r="L37" s="35"/>
      <c r="M37" s="35"/>
      <c r="N37" s="35"/>
    </row>
    <row r="38" spans="1:16" ht="12" customHeight="1" x14ac:dyDescent="0.25">
      <c r="A38" s="83" t="s">
        <v>75</v>
      </c>
      <c r="B38" s="81"/>
      <c r="C38" s="81"/>
      <c r="D38" s="81"/>
      <c r="E38" s="82"/>
      <c r="F38" s="81"/>
      <c r="G38" s="82"/>
      <c r="H38" s="82"/>
      <c r="I38" s="82"/>
      <c r="J38" s="82"/>
      <c r="K38" s="82"/>
      <c r="L38" s="82"/>
      <c r="M38" s="82"/>
      <c r="N38" s="82"/>
    </row>
    <row r="39" spans="1:16" ht="12" customHeight="1" x14ac:dyDescent="0.25">
      <c r="A39" s="104" t="s">
        <v>76</v>
      </c>
      <c r="B39" s="104"/>
      <c r="C39" s="104"/>
      <c r="D39" s="104"/>
      <c r="E39" s="104"/>
      <c r="F39" s="104"/>
      <c r="G39" s="104"/>
      <c r="H39" s="104"/>
      <c r="I39" s="82"/>
      <c r="J39" s="82"/>
      <c r="K39" s="82"/>
      <c r="L39" s="82"/>
      <c r="M39" s="82"/>
      <c r="N39" s="82"/>
    </row>
    <row r="40" spans="1:16" ht="38.700000000000003" customHeight="1" x14ac:dyDescent="0.25">
      <c r="A40" s="31"/>
      <c r="B40" s="31"/>
      <c r="C40" s="84"/>
      <c r="D40" s="84"/>
      <c r="E40" s="85"/>
      <c r="F40" s="84"/>
      <c r="G40" s="84"/>
      <c r="H40" s="33"/>
      <c r="I40" s="85"/>
      <c r="J40" s="33"/>
      <c r="K40" s="85"/>
      <c r="L40" s="33"/>
      <c r="M40" s="85"/>
      <c r="N40" s="33"/>
      <c r="O40" s="85"/>
    </row>
    <row r="41" spans="1:16" ht="12" customHeight="1" x14ac:dyDescent="0.25">
      <c r="A41" s="48" t="s">
        <v>77</v>
      </c>
      <c r="B41" s="48"/>
      <c r="C41" s="86" t="s">
        <v>105</v>
      </c>
      <c r="D41" s="87"/>
      <c r="E41" s="48"/>
      <c r="F41" s="87"/>
      <c r="G41" s="90">
        <v>45541</v>
      </c>
      <c r="H41" s="48"/>
      <c r="N41" s="33"/>
      <c r="P41" s="33"/>
    </row>
    <row r="42" spans="1:16" ht="12" customHeight="1" x14ac:dyDescent="0.25">
      <c r="A42" s="32"/>
      <c r="B42" s="32"/>
      <c r="C42" s="35" t="s">
        <v>78</v>
      </c>
      <c r="E42" s="88"/>
      <c r="F42" s="33"/>
      <c r="G42" s="33" t="s">
        <v>79</v>
      </c>
      <c r="H42" s="33"/>
      <c r="J42" s="33"/>
      <c r="K42" s="33"/>
    </row>
    <row r="43" spans="1:16" ht="12" customHeight="1" x14ac:dyDescent="0.25">
      <c r="A43" s="32"/>
      <c r="B43" s="32"/>
      <c r="C43" s="33"/>
      <c r="E43" s="33"/>
      <c r="F43" s="33"/>
      <c r="H43" s="33"/>
      <c r="I43" s="33"/>
    </row>
    <row r="44" spans="1:16" ht="12" customHeight="1" x14ac:dyDescent="0.25">
      <c r="A44" s="32"/>
      <c r="B44" s="32"/>
    </row>
    <row r="45" spans="1:16" ht="12" customHeight="1" x14ac:dyDescent="0.25">
      <c r="A45" s="48"/>
      <c r="B45" s="48"/>
      <c r="C45" s="33"/>
      <c r="F45" s="33"/>
    </row>
    <row r="46" spans="1:16" ht="12" customHeight="1" x14ac:dyDescent="0.25">
      <c r="A46" s="32"/>
      <c r="B46" s="32"/>
      <c r="C46" s="88"/>
      <c r="E46" s="33"/>
      <c r="H46" s="33"/>
      <c r="I46" s="33"/>
    </row>
    <row r="47" spans="1:16" ht="12" customHeight="1" x14ac:dyDescent="0.25">
      <c r="A47" s="32"/>
      <c r="B47" s="32"/>
      <c r="C47" s="32"/>
      <c r="D47" s="32"/>
      <c r="E47" s="33"/>
      <c r="F47" s="32"/>
      <c r="G47" s="33"/>
      <c r="H47" s="33"/>
      <c r="I47" s="33"/>
      <c r="J47" s="33"/>
      <c r="K47" s="33"/>
      <c r="L47" s="33"/>
      <c r="M47" s="33"/>
      <c r="N47" s="33"/>
    </row>
    <row r="48" spans="1:16" ht="12" x14ac:dyDescent="0.25">
      <c r="A48" s="32"/>
      <c r="B48" s="32"/>
      <c r="C48" s="32"/>
      <c r="D48" s="32"/>
      <c r="F48" s="32"/>
    </row>
    <row r="50" spans="8:14" x14ac:dyDescent="0.2">
      <c r="H50" s="33"/>
      <c r="J50" s="33"/>
      <c r="L50" s="33"/>
      <c r="N50" s="33"/>
    </row>
  </sheetData>
  <mergeCells count="29">
    <mergeCell ref="B20:C20"/>
    <mergeCell ref="A14:A15"/>
    <mergeCell ref="B14:C15"/>
    <mergeCell ref="D14:D15"/>
    <mergeCell ref="E14:E15"/>
    <mergeCell ref="H14:H15"/>
    <mergeCell ref="B16:C16"/>
    <mergeCell ref="B17:C17"/>
    <mergeCell ref="B18:C18"/>
    <mergeCell ref="B19:C19"/>
    <mergeCell ref="F14:F15"/>
    <mergeCell ref="G14:G15"/>
    <mergeCell ref="B32:C32"/>
    <mergeCell ref="B21:C21"/>
    <mergeCell ref="B22:C22"/>
    <mergeCell ref="B23:C23"/>
    <mergeCell ref="B24:C24"/>
    <mergeCell ref="B25:C25"/>
    <mergeCell ref="B26:C26"/>
    <mergeCell ref="B27:C27"/>
    <mergeCell ref="B28:C28"/>
    <mergeCell ref="B29:C29"/>
    <mergeCell ref="B30:C30"/>
    <mergeCell ref="B31:C31"/>
    <mergeCell ref="A39:H39"/>
    <mergeCell ref="B33:C33"/>
    <mergeCell ref="B34:C34"/>
    <mergeCell ref="B35:C35"/>
    <mergeCell ref="B36:C36"/>
  </mergeCells>
  <pageMargins left="0.78740157480314965" right="0.78740157480314965" top="0.78740157480314965" bottom="0.78740157480314965" header="0.31496062992125984" footer="0.31496062992125984"/>
  <pageSetup paperSize="9" fitToHeight="0" orientation="landscape" r:id="rId1"/>
  <headerFooter differentFirst="1">
    <oddHeader>&amp;L&amp;UStatybos rangos sutartis | Priedas Nr. 5 – Darbų kainų žiniaraščio B forma</oddHeader>
    <oddFooter>&amp;C&amp;9&amp;P/&amp;N</oddFooter>
    <firstFooter>&amp;C&amp;9&amp;P/&amp;N</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00"/>
  <sheetViews>
    <sheetView workbookViewId="0">
      <selection activeCell="G104" sqref="G104"/>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165" t="s">
        <v>34</v>
      </c>
      <c r="B2" s="92"/>
      <c r="C2" s="92"/>
      <c r="D2" s="92"/>
      <c r="E2" s="92"/>
      <c r="F2" s="92"/>
      <c r="G2" s="92"/>
      <c r="H2" s="92"/>
      <c r="I2" s="92"/>
      <c r="J2" s="92"/>
      <c r="K2" s="92"/>
    </row>
    <row r="3" spans="1:11" x14ac:dyDescent="0.3">
      <c r="A3" s="92"/>
      <c r="B3" s="92"/>
      <c r="C3" s="92"/>
      <c r="D3" s="92"/>
      <c r="E3" s="92"/>
      <c r="F3" s="92"/>
      <c r="G3" s="92"/>
      <c r="H3" s="92"/>
      <c r="I3" s="92"/>
      <c r="J3" s="92"/>
      <c r="K3" s="92"/>
    </row>
    <row r="4" spans="1:11" ht="15.9" customHeight="1" thickBot="1" x14ac:dyDescent="0.35">
      <c r="A4" s="7"/>
      <c r="B4" s="7"/>
      <c r="C4" s="7"/>
      <c r="D4" s="7"/>
      <c r="E4" s="7"/>
      <c r="F4" s="7"/>
      <c r="G4" s="7"/>
      <c r="H4" s="7"/>
      <c r="I4" s="7"/>
      <c r="J4" s="7"/>
    </row>
    <row r="5" spans="1:11" ht="48" customHeight="1" x14ac:dyDescent="0.3">
      <c r="A5" s="161" t="s">
        <v>35</v>
      </c>
      <c r="B5" s="152"/>
      <c r="C5" s="166" t="s">
        <v>36</v>
      </c>
      <c r="D5" s="151"/>
      <c r="E5" s="152"/>
      <c r="F5" s="166" t="s">
        <v>37</v>
      </c>
      <c r="G5" s="151"/>
      <c r="H5" s="152"/>
      <c r="I5" s="166" t="s">
        <v>38</v>
      </c>
      <c r="J5" s="152"/>
      <c r="K5" s="9" t="s">
        <v>39</v>
      </c>
    </row>
    <row r="6" spans="1:11" ht="76.5" customHeight="1" x14ac:dyDescent="0.3">
      <c r="A6" s="137" t="s">
        <v>108</v>
      </c>
      <c r="B6" s="102"/>
      <c r="C6" s="141" t="s">
        <v>109</v>
      </c>
      <c r="D6" s="139"/>
      <c r="E6" s="102"/>
      <c r="F6" s="141" t="s">
        <v>111</v>
      </c>
      <c r="G6" s="139"/>
      <c r="H6" s="102"/>
      <c r="I6" s="168">
        <v>0.36809999999999998</v>
      </c>
      <c r="J6" s="102"/>
      <c r="K6" s="20" t="s">
        <v>110</v>
      </c>
    </row>
    <row r="7" spans="1:11" ht="48.9" customHeight="1" x14ac:dyDescent="0.3">
      <c r="A7" s="137"/>
      <c r="B7" s="102"/>
      <c r="C7" s="141"/>
      <c r="D7" s="139"/>
      <c r="E7" s="102"/>
      <c r="F7" s="141"/>
      <c r="G7" s="139"/>
      <c r="H7" s="102"/>
      <c r="I7" s="141"/>
      <c r="J7" s="102"/>
      <c r="K7" s="20"/>
    </row>
    <row r="8" spans="1:11" ht="48.9" customHeight="1" x14ac:dyDescent="0.3">
      <c r="A8" s="137"/>
      <c r="B8" s="102"/>
      <c r="C8" s="141"/>
      <c r="D8" s="139"/>
      <c r="E8" s="102"/>
      <c r="F8" s="141"/>
      <c r="G8" s="139"/>
      <c r="H8" s="102"/>
      <c r="I8" s="141"/>
      <c r="J8" s="102"/>
      <c r="K8" s="20"/>
    </row>
    <row r="9" spans="1:11" ht="48.9" customHeight="1" x14ac:dyDescent="0.3">
      <c r="A9" s="137"/>
      <c r="B9" s="102"/>
      <c r="C9" s="141"/>
      <c r="D9" s="139"/>
      <c r="E9" s="102"/>
      <c r="F9" s="141"/>
      <c r="G9" s="139"/>
      <c r="H9" s="102"/>
      <c r="I9" s="141"/>
      <c r="J9" s="102"/>
      <c r="K9" s="20"/>
    </row>
    <row r="10" spans="1:11" ht="48.9" customHeight="1" x14ac:dyDescent="0.3">
      <c r="A10" s="137"/>
      <c r="B10" s="102"/>
      <c r="C10" s="141"/>
      <c r="D10" s="139"/>
      <c r="E10" s="102"/>
      <c r="F10" s="141"/>
      <c r="G10" s="139"/>
      <c r="H10" s="102"/>
      <c r="I10" s="141"/>
      <c r="J10" s="102"/>
      <c r="K10" s="20"/>
    </row>
    <row r="11" spans="1:11" ht="48.9" customHeight="1" x14ac:dyDescent="0.3">
      <c r="A11" s="137"/>
      <c r="B11" s="102"/>
      <c r="C11" s="141"/>
      <c r="D11" s="139"/>
      <c r="E11" s="102"/>
      <c r="F11" s="141"/>
      <c r="G11" s="139"/>
      <c r="H11" s="102"/>
      <c r="I11" s="141"/>
      <c r="J11" s="102"/>
      <c r="K11" s="20"/>
    </row>
    <row r="12" spans="1:11" ht="48.9" customHeight="1" x14ac:dyDescent="0.3">
      <c r="A12" s="137"/>
      <c r="B12" s="102"/>
      <c r="C12" s="141"/>
      <c r="D12" s="139"/>
      <c r="E12" s="102"/>
      <c r="F12" s="141"/>
      <c r="G12" s="139"/>
      <c r="H12" s="102"/>
      <c r="I12" s="141"/>
      <c r="J12" s="102"/>
      <c r="K12" s="20"/>
    </row>
    <row r="13" spans="1:11" ht="48.9" customHeight="1" x14ac:dyDescent="0.3">
      <c r="A13" s="137"/>
      <c r="B13" s="102"/>
      <c r="C13" s="141"/>
      <c r="D13" s="139"/>
      <c r="E13" s="102"/>
      <c r="F13" s="141"/>
      <c r="G13" s="139"/>
      <c r="H13" s="102"/>
      <c r="I13" s="141"/>
      <c r="J13" s="102"/>
      <c r="K13" s="20"/>
    </row>
    <row r="14" spans="1:11" ht="48.9" customHeight="1" x14ac:dyDescent="0.3">
      <c r="A14" s="137"/>
      <c r="B14" s="102"/>
      <c r="C14" s="141"/>
      <c r="D14" s="139"/>
      <c r="E14" s="102"/>
      <c r="F14" s="141"/>
      <c r="G14" s="139"/>
      <c r="H14" s="102"/>
      <c r="I14" s="141"/>
      <c r="J14" s="102"/>
      <c r="K14" s="20"/>
    </row>
    <row r="15" spans="1:11" ht="48" customHeight="1" thickBot="1" x14ac:dyDescent="0.35">
      <c r="A15" s="145"/>
      <c r="B15" s="146"/>
      <c r="C15" s="154"/>
      <c r="D15" s="155"/>
      <c r="E15" s="146"/>
      <c r="F15" s="154"/>
      <c r="G15" s="155"/>
      <c r="H15" s="146"/>
      <c r="I15" s="154"/>
      <c r="J15" s="146"/>
      <c r="K15" s="21"/>
    </row>
    <row r="16" spans="1:11" ht="18.899999999999999" customHeight="1" x14ac:dyDescent="0.3">
      <c r="A16" s="10"/>
      <c r="B16" s="10"/>
      <c r="C16" s="10"/>
      <c r="D16" s="10"/>
      <c r="E16" s="10"/>
      <c r="F16" s="10"/>
      <c r="G16" s="10"/>
      <c r="H16" s="10"/>
      <c r="I16" s="10"/>
      <c r="J16" s="10"/>
      <c r="K16" s="11"/>
    </row>
    <row r="17" spans="1:11" ht="48.9" customHeight="1" x14ac:dyDescent="0.3">
      <c r="A17" s="167" t="s">
        <v>40</v>
      </c>
      <c r="B17" s="92"/>
      <c r="C17" s="92"/>
      <c r="D17" s="92"/>
      <c r="E17" s="92"/>
      <c r="F17" s="92"/>
      <c r="G17" s="92"/>
      <c r="H17" s="92"/>
      <c r="I17" s="92"/>
      <c r="J17" s="92"/>
      <c r="K17" s="92"/>
    </row>
    <row r="18" spans="1:11" ht="15.9" customHeight="1" thickBot="1" x14ac:dyDescent="0.35">
      <c r="A18" s="10"/>
      <c r="B18" s="10"/>
      <c r="C18" s="10"/>
      <c r="D18" s="10"/>
      <c r="E18" s="10"/>
      <c r="F18" s="10"/>
      <c r="G18" s="10"/>
      <c r="H18" s="10"/>
      <c r="I18" s="10"/>
      <c r="J18" s="10"/>
      <c r="K18" s="11"/>
    </row>
    <row r="19" spans="1:11" ht="48.9" customHeight="1" x14ac:dyDescent="0.3">
      <c r="A19" s="161" t="s">
        <v>23</v>
      </c>
      <c r="B19" s="152"/>
      <c r="C19" s="166" t="s">
        <v>36</v>
      </c>
      <c r="D19" s="151"/>
      <c r="E19" s="152"/>
      <c r="F19" s="166" t="s">
        <v>41</v>
      </c>
      <c r="G19" s="151"/>
      <c r="H19" s="152"/>
      <c r="I19" s="143" t="s">
        <v>38</v>
      </c>
      <c r="J19" s="144"/>
      <c r="K19" s="11"/>
    </row>
    <row r="20" spans="1:11" ht="48.9" customHeight="1" x14ac:dyDescent="0.3">
      <c r="A20" s="137"/>
      <c r="B20" s="102"/>
      <c r="C20" s="141"/>
      <c r="D20" s="139"/>
      <c r="E20" s="102"/>
      <c r="F20" s="141"/>
      <c r="G20" s="139"/>
      <c r="H20" s="102"/>
      <c r="I20" s="149"/>
      <c r="J20" s="148"/>
      <c r="K20" s="11"/>
    </row>
    <row r="21" spans="1:11" ht="48.9" customHeight="1" x14ac:dyDescent="0.3">
      <c r="A21" s="137"/>
      <c r="B21" s="102"/>
      <c r="C21" s="141"/>
      <c r="D21" s="139"/>
      <c r="E21" s="102"/>
      <c r="F21" s="141"/>
      <c r="G21" s="139"/>
      <c r="H21" s="102"/>
      <c r="I21" s="149"/>
      <c r="J21" s="148"/>
      <c r="K21" s="11"/>
    </row>
    <row r="22" spans="1:11" ht="48.9" customHeight="1" x14ac:dyDescent="0.3">
      <c r="A22" s="137"/>
      <c r="B22" s="102"/>
      <c r="C22" s="141"/>
      <c r="D22" s="139"/>
      <c r="E22" s="102"/>
      <c r="F22" s="141"/>
      <c r="G22" s="139"/>
      <c r="H22" s="102"/>
      <c r="I22" s="149"/>
      <c r="J22" s="148"/>
      <c r="K22" s="11"/>
    </row>
    <row r="23" spans="1:11" ht="48.9" customHeight="1" x14ac:dyDescent="0.3">
      <c r="A23" s="137"/>
      <c r="B23" s="102"/>
      <c r="C23" s="141"/>
      <c r="D23" s="139"/>
      <c r="E23" s="102"/>
      <c r="F23" s="141"/>
      <c r="G23" s="139"/>
      <c r="H23" s="102"/>
      <c r="I23" s="149"/>
      <c r="J23" s="148"/>
      <c r="K23" s="11"/>
    </row>
    <row r="24" spans="1:11" ht="48.9" customHeight="1" x14ac:dyDescent="0.3">
      <c r="A24" s="137"/>
      <c r="B24" s="102"/>
      <c r="C24" s="141"/>
      <c r="D24" s="139"/>
      <c r="E24" s="102"/>
      <c r="F24" s="141"/>
      <c r="G24" s="139"/>
      <c r="H24" s="102"/>
      <c r="I24" s="149"/>
      <c r="J24" s="148"/>
      <c r="K24" s="11"/>
    </row>
    <row r="25" spans="1:11" ht="48.9" customHeight="1" x14ac:dyDescent="0.3">
      <c r="A25" s="137"/>
      <c r="B25" s="102"/>
      <c r="C25" s="141"/>
      <c r="D25" s="139"/>
      <c r="E25" s="102"/>
      <c r="F25" s="141"/>
      <c r="G25" s="139"/>
      <c r="H25" s="102"/>
      <c r="I25" s="149"/>
      <c r="J25" s="148"/>
      <c r="K25" s="11"/>
    </row>
    <row r="26" spans="1:11" ht="48.9" customHeight="1" x14ac:dyDescent="0.3">
      <c r="A26" s="137"/>
      <c r="B26" s="102"/>
      <c r="C26" s="141"/>
      <c r="D26" s="139"/>
      <c r="E26" s="102"/>
      <c r="F26" s="141"/>
      <c r="G26" s="139"/>
      <c r="H26" s="102"/>
      <c r="I26" s="149"/>
      <c r="J26" s="148"/>
      <c r="K26" s="11"/>
    </row>
    <row r="27" spans="1:11" ht="48.9" customHeight="1" x14ac:dyDescent="0.3">
      <c r="A27" s="137"/>
      <c r="B27" s="102"/>
      <c r="C27" s="141"/>
      <c r="D27" s="139"/>
      <c r="E27" s="102"/>
      <c r="F27" s="141"/>
      <c r="G27" s="139"/>
      <c r="H27" s="102"/>
      <c r="I27" s="149"/>
      <c r="J27" s="148"/>
      <c r="K27" s="11"/>
    </row>
    <row r="28" spans="1:11" ht="48.9" customHeight="1" x14ac:dyDescent="0.3">
      <c r="A28" s="137"/>
      <c r="B28" s="102"/>
      <c r="C28" s="141"/>
      <c r="D28" s="139"/>
      <c r="E28" s="102"/>
      <c r="F28" s="141"/>
      <c r="G28" s="139"/>
      <c r="H28" s="102"/>
      <c r="I28" s="149"/>
      <c r="J28" s="148"/>
      <c r="K28" s="11"/>
    </row>
    <row r="29" spans="1:11" ht="48.9" customHeight="1" x14ac:dyDescent="0.3">
      <c r="A29" s="137"/>
      <c r="B29" s="102"/>
      <c r="C29" s="141"/>
      <c r="D29" s="139"/>
      <c r="E29" s="102"/>
      <c r="F29" s="141"/>
      <c r="G29" s="139"/>
      <c r="H29" s="102"/>
      <c r="I29" s="149"/>
      <c r="J29" s="148"/>
      <c r="K29" s="11"/>
    </row>
    <row r="31" spans="1:11" ht="33" customHeight="1" x14ac:dyDescent="0.3">
      <c r="A31" s="156"/>
      <c r="B31" s="92"/>
      <c r="C31" s="92"/>
      <c r="D31" s="92"/>
      <c r="E31" s="92"/>
      <c r="F31" s="92"/>
      <c r="G31" s="92"/>
      <c r="H31" s="92"/>
      <c r="I31" s="92"/>
      <c r="J31" s="92"/>
    </row>
    <row r="33" spans="1:10" ht="15.9" customHeight="1" x14ac:dyDescent="0.3">
      <c r="A33" s="169" t="s">
        <v>42</v>
      </c>
      <c r="B33" s="92"/>
      <c r="C33" s="92"/>
      <c r="D33" s="92"/>
      <c r="E33" s="92"/>
      <c r="F33" s="92"/>
      <c r="G33" s="92"/>
      <c r="H33" s="92"/>
      <c r="I33" s="92"/>
      <c r="J33" s="92"/>
    </row>
    <row r="34" spans="1:10" ht="15.9" customHeight="1" thickBot="1" x14ac:dyDescent="0.35"/>
    <row r="35" spans="1:10" ht="15.9" customHeight="1" x14ac:dyDescent="0.3">
      <c r="A35" s="8" t="s">
        <v>22</v>
      </c>
      <c r="B35" s="150" t="s">
        <v>43</v>
      </c>
      <c r="C35" s="151"/>
      <c r="D35" s="151"/>
      <c r="E35" s="151"/>
      <c r="F35" s="151"/>
      <c r="G35" s="152"/>
      <c r="H35" s="153" t="s">
        <v>44</v>
      </c>
      <c r="I35" s="151"/>
      <c r="J35" s="144"/>
    </row>
    <row r="36" spans="1:10" ht="48" customHeight="1" x14ac:dyDescent="0.3">
      <c r="A36" s="22" t="s">
        <v>45</v>
      </c>
      <c r="B36" s="142" t="s">
        <v>46</v>
      </c>
      <c r="C36" s="139"/>
      <c r="D36" s="139"/>
      <c r="E36" s="139"/>
      <c r="F36" s="139"/>
      <c r="G36" s="102"/>
      <c r="H36" s="160"/>
      <c r="I36" s="139"/>
      <c r="J36" s="148"/>
    </row>
    <row r="37" spans="1:10" ht="48" customHeight="1" x14ac:dyDescent="0.3">
      <c r="A37" s="22" t="s">
        <v>47</v>
      </c>
      <c r="B37" s="142" t="s">
        <v>48</v>
      </c>
      <c r="C37" s="139"/>
      <c r="D37" s="139"/>
      <c r="E37" s="139"/>
      <c r="F37" s="139"/>
      <c r="G37" s="102"/>
      <c r="H37" s="160"/>
      <c r="I37" s="139"/>
      <c r="J37" s="148"/>
    </row>
    <row r="38" spans="1:10" ht="48" customHeight="1" x14ac:dyDescent="0.3">
      <c r="A38" s="22" t="s">
        <v>49</v>
      </c>
      <c r="B38" s="142" t="s">
        <v>50</v>
      </c>
      <c r="C38" s="139"/>
      <c r="D38" s="139"/>
      <c r="E38" s="139"/>
      <c r="F38" s="139"/>
      <c r="G38" s="102"/>
      <c r="H38" s="160"/>
      <c r="I38" s="139"/>
      <c r="J38" s="148"/>
    </row>
    <row r="39" spans="1:10" ht="48" customHeight="1" x14ac:dyDescent="0.3">
      <c r="A39" s="22" t="s">
        <v>51</v>
      </c>
      <c r="B39" s="142" t="s">
        <v>56</v>
      </c>
      <c r="C39" s="139"/>
      <c r="D39" s="139"/>
      <c r="E39" s="139"/>
      <c r="F39" s="139"/>
      <c r="G39" s="102"/>
      <c r="H39" s="160"/>
      <c r="I39" s="139"/>
      <c r="J39" s="148"/>
    </row>
    <row r="40" spans="1:10" ht="48" customHeight="1" x14ac:dyDescent="0.3">
      <c r="A40" s="91">
        <v>1</v>
      </c>
      <c r="B40" s="138" t="s">
        <v>113</v>
      </c>
      <c r="C40" s="139"/>
      <c r="D40" s="139"/>
      <c r="E40" s="139"/>
      <c r="F40" s="139"/>
      <c r="G40" s="102"/>
      <c r="H40" s="147" t="s">
        <v>114</v>
      </c>
      <c r="I40" s="139"/>
      <c r="J40" s="148"/>
    </row>
    <row r="41" spans="1:10" ht="48" customHeight="1" x14ac:dyDescent="0.3">
      <c r="A41" s="91">
        <v>2</v>
      </c>
      <c r="B41" s="138" t="s">
        <v>115</v>
      </c>
      <c r="C41" s="139"/>
      <c r="D41" s="139"/>
      <c r="E41" s="139"/>
      <c r="F41" s="139"/>
      <c r="G41" s="102"/>
      <c r="H41" s="147" t="s">
        <v>114</v>
      </c>
      <c r="I41" s="139"/>
      <c r="J41" s="148"/>
    </row>
    <row r="42" spans="1:10" ht="48" customHeight="1" x14ac:dyDescent="0.3">
      <c r="A42" s="91">
        <v>3</v>
      </c>
      <c r="B42" s="138" t="s">
        <v>116</v>
      </c>
      <c r="C42" s="139"/>
      <c r="D42" s="139"/>
      <c r="E42" s="139"/>
      <c r="F42" s="139"/>
      <c r="G42" s="102"/>
      <c r="H42" s="147" t="s">
        <v>114</v>
      </c>
      <c r="I42" s="139"/>
      <c r="J42" s="148"/>
    </row>
    <row r="43" spans="1:10" ht="48" customHeight="1" x14ac:dyDescent="0.3">
      <c r="A43" s="91">
        <v>4</v>
      </c>
      <c r="B43" s="138" t="s">
        <v>117</v>
      </c>
      <c r="C43" s="139"/>
      <c r="D43" s="139"/>
      <c r="E43" s="139"/>
      <c r="F43" s="139"/>
      <c r="G43" s="102"/>
      <c r="H43" s="147" t="s">
        <v>118</v>
      </c>
      <c r="I43" s="139"/>
      <c r="J43" s="148"/>
    </row>
    <row r="44" spans="1:10" ht="48" customHeight="1" x14ac:dyDescent="0.3">
      <c r="A44" s="23"/>
      <c r="B44" s="159"/>
      <c r="C44" s="139"/>
      <c r="D44" s="139"/>
      <c r="E44" s="139"/>
      <c r="F44" s="139"/>
      <c r="G44" s="102"/>
      <c r="H44" s="160"/>
      <c r="I44" s="139"/>
      <c r="J44" s="148"/>
    </row>
    <row r="45" spans="1:10" ht="48" customHeight="1" x14ac:dyDescent="0.3">
      <c r="A45" s="23"/>
      <c r="B45" s="159"/>
      <c r="C45" s="139"/>
      <c r="D45" s="139"/>
      <c r="E45" s="139"/>
      <c r="F45" s="139"/>
      <c r="G45" s="102"/>
      <c r="H45" s="160"/>
      <c r="I45" s="139"/>
      <c r="J45" s="148"/>
    </row>
    <row r="46" spans="1:10" ht="48.9" customHeight="1" thickBot="1" x14ac:dyDescent="0.35">
      <c r="A46" s="24"/>
      <c r="B46" s="157"/>
      <c r="C46" s="155"/>
      <c r="D46" s="155"/>
      <c r="E46" s="155"/>
      <c r="F46" s="155"/>
      <c r="G46" s="146"/>
      <c r="H46" s="162"/>
      <c r="I46" s="163"/>
      <c r="J46" s="164"/>
    </row>
    <row r="48" spans="1:10" ht="102" customHeight="1" x14ac:dyDescent="0.3">
      <c r="A48" s="156" t="s">
        <v>52</v>
      </c>
      <c r="B48" s="92"/>
      <c r="C48" s="92"/>
      <c r="D48" s="92"/>
      <c r="E48" s="92"/>
      <c r="F48" s="92"/>
      <c r="G48" s="92"/>
      <c r="H48" s="92"/>
      <c r="I48" s="92"/>
      <c r="J48" s="92"/>
    </row>
    <row r="51" spans="1:10" x14ac:dyDescent="0.3">
      <c r="A51" s="158" t="s">
        <v>53</v>
      </c>
      <c r="B51" s="92"/>
      <c r="C51" s="92"/>
      <c r="D51" s="92"/>
      <c r="E51" s="140" t="s">
        <v>107</v>
      </c>
      <c r="F51" s="92"/>
      <c r="G51" s="92"/>
      <c r="H51" s="92"/>
      <c r="I51" s="92"/>
      <c r="J51" s="92"/>
    </row>
    <row r="53" spans="1:10" x14ac:dyDescent="0.3">
      <c r="A53" s="158" t="s">
        <v>54</v>
      </c>
      <c r="B53" s="92"/>
      <c r="C53" s="92"/>
      <c r="D53" s="92"/>
      <c r="E53" s="140" t="s">
        <v>103</v>
      </c>
      <c r="F53" s="92"/>
      <c r="G53" s="92"/>
      <c r="H53" s="92"/>
      <c r="I53" s="92"/>
      <c r="J53" s="92"/>
    </row>
    <row r="100" spans="1:1" ht="15.6" x14ac:dyDescent="0.3">
      <c r="A100" t="s">
        <v>55</v>
      </c>
    </row>
  </sheetData>
  <mergeCells count="121">
    <mergeCell ref="I27:J27"/>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H36:J36"/>
    <mergeCell ref="C29:E29"/>
    <mergeCell ref="A23:B23"/>
    <mergeCell ref="C14:E14"/>
    <mergeCell ref="A13:B13"/>
    <mergeCell ref="H39:J39"/>
    <mergeCell ref="B36:G36"/>
    <mergeCell ref="F10:H10"/>
    <mergeCell ref="F14:H14"/>
    <mergeCell ref="C6:E6"/>
    <mergeCell ref="C28:E28"/>
    <mergeCell ref="A24:B24"/>
    <mergeCell ref="I11:J11"/>
    <mergeCell ref="F25:H25"/>
    <mergeCell ref="C9:E9"/>
    <mergeCell ref="A17:K17"/>
    <mergeCell ref="A22:B22"/>
    <mergeCell ref="F23:H23"/>
    <mergeCell ref="F13:H13"/>
    <mergeCell ref="I26:J26"/>
    <mergeCell ref="F22:H22"/>
    <mergeCell ref="A7:B7"/>
    <mergeCell ref="I25:J25"/>
    <mergeCell ref="C23:E23"/>
    <mergeCell ref="I21:J21"/>
    <mergeCell ref="H46:J46"/>
    <mergeCell ref="F21:H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I29:J29"/>
    <mergeCell ref="F20:H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A29:B29"/>
    <mergeCell ref="B42:G42"/>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skyrius|910dd03e-a0db-46f4-af07-603a3c0d6728;Sveikatos projektų skyrius|5908eca3-6d57-464f-8cbe-536f81c5e307;Bendrųjų reikalų skyrius|98e1b560-c021-41d6-9632-b7f5b05ae6e9</a14285f26a0b45bfa54ed9a05aaa3ab1>
    <DmsRegDoc xmlns="4b2e9d09-07c5-42d4-ad0a-92e216c40b99">273059</DmsRegDoc>
    <DmsAddMarkOnPdf xmlns="028236e2-f653-4d19-ab67-4d06a9145e0c">false</DmsAddMarkOnPdf>
  </documentManagement>
</p:properties>
</file>

<file path=customXml/itemProps1.xml><?xml version="1.0" encoding="utf-8"?>
<ds:datastoreItem xmlns:ds="http://schemas.openxmlformats.org/officeDocument/2006/customXml" ds:itemID="{B41BE54C-4755-4DEC-9F1A-14C1C9D03C2D}">
  <ds:schemaRefs>
    <ds:schemaRef ds:uri="http://schemas.microsoft.com/sharepoint/v3/contenttype/forms"/>
  </ds:schemaRefs>
</ds:datastoreItem>
</file>

<file path=customXml/itemProps2.xml><?xml version="1.0" encoding="utf-8"?>
<ds:datastoreItem xmlns:ds="http://schemas.openxmlformats.org/officeDocument/2006/customXml" ds:itemID="{264B58E1-789F-432A-BD5B-FF98EFE03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93E221-4088-4D5A-B32D-615B44186C7A}">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Pasiūlymas</vt:lpstr>
      <vt:lpstr>DARBŲ KAINŲ ŽINIARAŠTIS</vt:lpstr>
      <vt:lpstr>Subtiekėjai ir priedai</vt:lpstr>
      <vt:lpstr>'DARBŲ KAINŲ ŽINIARAŠTIS'!Print_Area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PASIULYMO FORMA</dc:title>
  <dc:creator>Microsoft Office User</dc:creator>
  <cp:lastModifiedBy>Ramūnas Valiulis</cp:lastModifiedBy>
  <dcterms:created xsi:type="dcterms:W3CDTF">2023-04-04T12:16:45Z</dcterms:created>
  <dcterms:modified xsi:type="dcterms:W3CDTF">2024-12-30T12:04:38Z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244;#Sveikatos projektų skyrius|5908eca3-6d57-464f-8cbe-536f81c5e307;#3465;#Pirkimų ir pažeidimų prevencijos skyrius|910dd03e-a0db-46f4-af07-603a3c0d6728</vt:lpwstr>
  </property>
  <property fmtid="{D5CDD505-2E9C-101B-9397-08002B2CF9AE}" pid="3" name="DmsPermissionsFlags">
    <vt:lpwstr>,SECTRUE,</vt:lpwstr>
  </property>
  <property fmtid="{D5CDD505-2E9C-101B-9397-08002B2CF9AE}" pid="4" name="DmsPermissionsDivisions">
    <vt:lpwstr>3465;#Pirkimų ir pažeidimų prevencijos skyrius|910dd03e-a0db-46f4-af07-603a3c0d6728;#244;#Sveikatos projektų skyrius|5908eca3-6d57-464f-8cbe-536f81c5e307;#47;#Bendrųjų reikalų skyrius|98e1b560-c021-41d6-9632-b7f5b05ae6e9</vt:lpwstr>
  </property>
  <property fmtid="{D5CDD505-2E9C-101B-9397-08002B2CF9AE}" pid="5" name="ContentTypeId">
    <vt:lpwstr>0x01010031A3634DF9DB4FFBA1EC65766E7376F5002DB646006A010C41A03564BD150A5EE1</vt:lpwstr>
  </property>
  <property fmtid="{D5CDD505-2E9C-101B-9397-08002B2CF9AE}" pid="6" name="DmsPermissionsUsers">
    <vt:lpwstr>1073741823;#Sistemos abonementas;#1165;#Kristina Gaižutienė;#186;#Aida Savičiūnienė;#790;#Lina Jucytė;#803;#i:0#.w|cpma\neringa-sa</vt:lpwstr>
  </property>
  <property fmtid="{D5CDD505-2E9C-101B-9397-08002B2CF9AE}" pid="7" name="DmsPermissionsConfid">
    <vt:bool>false</vt:bool>
  </property>
  <property fmtid="{D5CDD505-2E9C-101B-9397-08002B2CF9AE}" pid="8" name="DmsDocPrepDocSendRegReal">
    <vt:bool>false</vt:bool>
  </property>
  <property fmtid="{D5CDD505-2E9C-101B-9397-08002B2CF9AE}" pid="9" name="DmsWaitingForSign">
    <vt:bool>false</vt:bool>
  </property>
  <property fmtid="{D5CDD505-2E9C-101B-9397-08002B2CF9AE}" pid="10" name="DmsSendingDocType">
    <vt:lpwstr/>
  </property>
  <property fmtid="{D5CDD505-2E9C-101B-9397-08002B2CF9AE}" pid="11" name="DmsCPVADocSubtype">
    <vt:lpwstr/>
  </property>
  <property fmtid="{D5CDD505-2E9C-101B-9397-08002B2CF9AE}" pid="12" name="DmsCPVADocProgram">
    <vt:lpwstr/>
  </property>
  <property fmtid="{D5CDD505-2E9C-101B-9397-08002B2CF9AE}" pid="13" name="DmsVisers">
    <vt:lpwstr/>
  </property>
  <property fmtid="{D5CDD505-2E9C-101B-9397-08002B2CF9AE}" pid="14" name="DmsOrganizer">
    <vt:lpwstr/>
  </property>
  <property fmtid="{D5CDD505-2E9C-101B-9397-08002B2CF9AE}" pid="15" name="DmsCPVAOtherResponsiblePersons">
    <vt:lpwstr/>
  </property>
  <property fmtid="{D5CDD505-2E9C-101B-9397-08002B2CF9AE}" pid="16" name="DmsRegState">
    <vt:lpwstr>Naujas</vt:lpwstr>
  </property>
  <property fmtid="{D5CDD505-2E9C-101B-9397-08002B2CF9AE}" pid="17" name="DmsApprovers">
    <vt:lpwstr/>
  </property>
  <property fmtid="{D5CDD505-2E9C-101B-9397-08002B2CF9AE}" pid="18" name="DmsSendingType">
    <vt:lpwstr>8</vt:lpwstr>
  </property>
  <property fmtid="{D5CDD505-2E9C-101B-9397-08002B2CF9AE}" pid="19" name="DmsResponsiblePerson">
    <vt:lpwstr/>
  </property>
  <property fmtid="{D5CDD505-2E9C-101B-9397-08002B2CF9AE}" pid="20" name="DmsDocPrepAdocType">
    <vt:lpwstr>-</vt:lpwstr>
  </property>
  <property fmtid="{D5CDD505-2E9C-101B-9397-08002B2CF9AE}" pid="21" name="DmsSigners">
    <vt:lpwstr/>
  </property>
  <property fmtid="{D5CDD505-2E9C-101B-9397-08002B2CF9AE}" pid="22" name="DmsRegPerson">
    <vt:lpwstr/>
  </property>
  <property fmtid="{D5CDD505-2E9C-101B-9397-08002B2CF9AE}" pid="23" name="DmsCoordinators">
    <vt:lpwstr/>
  </property>
  <property fmtid="{D5CDD505-2E9C-101B-9397-08002B2CF9AE}" pid="24" name="OLD_DMSPERMISSIONSCONFID_VALUE">
    <vt:lpwstr>False_</vt:lpwstr>
  </property>
  <property fmtid="{D5CDD505-2E9C-101B-9397-08002B2CF9AE}" pid="25" name="e60ee4271ca74d28a1640aed29de29ee">
    <vt:lpwstr/>
  </property>
  <property fmtid="{D5CDD505-2E9C-101B-9397-08002B2CF9AE}" pid="26" name="h5d7dfff98a247c1954587ec9b17d55b">
    <vt:lpwstr/>
  </property>
  <property fmtid="{D5CDD505-2E9C-101B-9397-08002B2CF9AE}" pid="27" name="bef85333021544dbbbb8b847b70284cc">
    <vt:lpwstr/>
  </property>
  <property fmtid="{D5CDD505-2E9C-101B-9397-08002B2CF9AE}" pid="28" name="DmsCase">
    <vt:lpwstr>108633</vt:lpwstr>
  </property>
  <property fmtid="{D5CDD505-2E9C-101B-9397-08002B2CF9AE}" pid="29" name="o3cb2451d6904553a72e202c291dd6d8">
    <vt:lpwstr/>
  </property>
  <property fmtid="{D5CDD505-2E9C-101B-9397-08002B2CF9AE}" pid="30" name="b1f23dead1274c488d632b6cb8d4aba0">
    <vt:lpwstr/>
  </property>
  <property fmtid="{D5CDD505-2E9C-101B-9397-08002B2CF9AE}" pid="31" name="DmsRegister">
    <vt:lpwstr>110453</vt:lpwstr>
  </property>
</Properties>
</file>