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O:\VIESA\BODE\Konkursai\2020\Santaros klinikos\11.16\"/>
    </mc:Choice>
  </mc:AlternateContent>
  <xr:revisionPtr revIDLastSave="0" documentId="13_ncr:1_{5A34129E-8445-4DEA-A90B-3E7C1DCCC008}" xr6:coauthVersionLast="45" xr6:coauthVersionMax="45" xr10:uidLastSave="{00000000-0000-0000-0000-000000000000}"/>
  <bookViews>
    <workbookView xWindow="-108" yWindow="-108" windowWidth="23256" windowHeight="12576" xr2:uid="{00000000-000D-0000-FFFF-FFFF00000000}"/>
  </bookViews>
  <sheets>
    <sheet name="1755" sheetId="1" r:id="rId1"/>
  </sheets>
  <definedNames>
    <definedName name="_xlnm.Print_Titles" localSheetId="0">'1755'!#REF!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2" i="1" l="1"/>
  <c r="I31" i="1"/>
  <c r="I26" i="1" l="1"/>
  <c r="I27" i="1" s="1"/>
  <c r="H26" i="1"/>
  <c r="I18" i="1"/>
  <c r="I17" i="1"/>
  <c r="I19" i="1" s="1"/>
  <c r="H17" i="1"/>
  <c r="I14" i="1"/>
  <c r="H14" i="1"/>
  <c r="I13" i="1"/>
  <c r="H13" i="1"/>
  <c r="I12" i="1"/>
  <c r="H12" i="1"/>
  <c r="I20" i="1"/>
  <c r="I23" i="1"/>
  <c r="I16" i="1" l="1"/>
  <c r="I21" i="1"/>
  <c r="I22" i="1" s="1"/>
  <c r="I15" i="1"/>
  <c r="I28" i="1"/>
  <c r="I24" i="1"/>
  <c r="I25" i="1" s="1"/>
</calcChain>
</file>

<file path=xl/sharedStrings.xml><?xml version="1.0" encoding="utf-8"?>
<sst xmlns="http://schemas.openxmlformats.org/spreadsheetml/2006/main" count="64" uniqueCount="56">
  <si>
    <t>Mato vnt.</t>
  </si>
  <si>
    <t>Pirkimo dalies Nr.</t>
  </si>
  <si>
    <t>Prekės pavadinimas</t>
  </si>
  <si>
    <t>PVM tarifas %</t>
  </si>
  <si>
    <t>Prekės pavadinimas, gamintojas, modelis; dokumento, kuriame aprašyta siūloma prekė, pavadinimas, puslapio Nr.; nuoroda į gamintojo interneto tinklalapį</t>
  </si>
  <si>
    <t>1.</t>
  </si>
  <si>
    <t>Vnt. įkainis be PVM</t>
  </si>
  <si>
    <t>Vnt. įkainis su PVM</t>
  </si>
  <si>
    <t>Viso kiekio kaina be PVM</t>
  </si>
  <si>
    <t>4.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</si>
  <si>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Bespalvė odos dezinfekcijos priemonė</t>
  </si>
  <si>
    <t>litras</t>
  </si>
  <si>
    <t>2. Tiekėjas turi pateikti kiekvienos priemonės gamintojo parengtą aprašymą, naudojimo instrukciją originalo ir lietuvių kalba.</t>
  </si>
  <si>
    <t xml:space="preserve">Odos dezinfekcijos priemonė. Siūlyti vieno gamintojo, tarpusavyje suderintas priemones. </t>
  </si>
  <si>
    <t>Talpa 1 l</t>
  </si>
  <si>
    <t>Talpa 200-300 ml</t>
  </si>
  <si>
    <t>Spalvota odos dezinfekcijos priemonė</t>
  </si>
  <si>
    <t xml:space="preserve">Veikliosios sudėtinės medžiagos: 60-70 prc. propanolio alkoholiai (neturi sudėtyje etanolio,  triklozano, organinių rūgščių, peroksidų ir fenolio), su dažikliais, vidutinio lygio antimikrobinė medžiaga pasižyminti plačiu veikimo spektru: bakterijoms (TB), grybeliams, virusams (ŽIV, HBV, rota, papova), skirta operacinio lauko paruošimui (žymėjimui). </t>
  </si>
  <si>
    <t>1.1</t>
  </si>
  <si>
    <t>1.1.1</t>
  </si>
  <si>
    <t>1.1.2</t>
  </si>
  <si>
    <t>1.2</t>
  </si>
  <si>
    <t xml:space="preserve">Veikliosios sudėtinės medžiagos: 60-70 prc. propanolio alkoholiai (neturi sudėtyje etanolio,  triklozano, organinių rūgščių, peroksidų ir fenolio),  vidutinio lygio antimikrobinė medžiaga pasižyminti plačiu veikimo spektru: bakterijoms (TB), grybeliams, virusams (ŽIV, HBV, rota, papova), skirta operacinio lauko paruošimui. Talpa 1 l. </t>
  </si>
  <si>
    <t>Greitos paviršių dezinfekcijos priemonė</t>
  </si>
  <si>
    <t>Formaldehidas</t>
  </si>
  <si>
    <t>CAS Nr. 50-00-0. Paruoštas naudojimui, neutralus fosfatinis buferinis 10% (V/V) formalino tirpalas 40 mMol/L. pH 7.0±0,2, molekulinė CH2O, molekulinė masė 30,03 g/mol. Natrio kiekis tirpale 61-71 mmol/l. Reagentas, paruoštas histologijos tyrimams parafinine technika atlikti (Histo grade). Tinkamas kokybiškų imunohistocheminių, imunofluorescencinių ir molekulinių reakcijų atlikimui. 1-2 l talpose.</t>
  </si>
  <si>
    <t>vnt.</t>
  </si>
  <si>
    <t>Perhidrolis 40% (medicininės arba A r B markės techninio perhidrolio tirpalai)</t>
  </si>
  <si>
    <t>Skirtas vietinei gamybai vandenilio peroksido 6% ir 3 % tirpalų koncentracijai gauti. Pakuotė iki 5 l</t>
  </si>
  <si>
    <t>Rankų dezinfektantų dozatoriai</t>
  </si>
  <si>
    <r>
      <t xml:space="preserve">1. Tiekėjai turi tiekti prekes, atitinkančias Europos direktyvų nuostatas. Turi būti pateiktas atitikties dokumentas pagal Europos direktyvų nuostatas medicinos priemonėms (CE sertifikatas) arba lygiavertis dokumentas. </t>
    </r>
    <r>
      <rPr>
        <b/>
        <sz val="11"/>
        <rFont val="Times New Roman"/>
        <family val="1"/>
        <charset val="186"/>
      </rPr>
      <t>Šis reikalavimas taikomas rankų antiseptikui.</t>
    </r>
  </si>
  <si>
    <t xml:space="preserve">3. Tiekėjai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(pdf. formatu) su vertimu į lietuvių kalbą. Šiuose dokumentuose tiekėjas turi grafiškai nurodyti (t.y. pastebimai pažymėti - spalvotai markiruoti, ir/ar nurodyti rodyklėmis, ir/ar pabraukti) konkrečias katalogų vietas, kur aprašomos reikalaujamų techninių charakteristikų reikšmės, bei įrašyti, kurį techninių reikalavimų punktą jos atitinka. Taip pat tiekėjas turi pateikti nuorodas į gamintojo interneto tinklalapį, jei tokia yra, kuriame perkančiosios organizacijos vertintojai galėtų patikrinti teikiamų duomenų autentiškumą. Perkančioji organizacija turi teisę reikalauti pateikti katalogų ir techninių aprašų originalus. </t>
  </si>
  <si>
    <t>Prekės charakteristika ir specialieji reikalavimai</t>
  </si>
  <si>
    <t>Biocidas. Aerozolinis preparatas, skirtas nedidelių ir sunkiai pasiekiamų paviršių skubiam (ekspozicijos laikas ne ilgesnis 30 sekundžių) dezinfekavimui operacinėse, intensyvios terapijos skyriuose, laboratorijose. Vidutinio lygio antimikrobinė medžiaga, pasižyminti bakteriocidiniu, tuberkuliocidiniu, mykobakteriocidiniu, mielicidiniu, fungicidiniu, virucidiniu: HCV, HBV, ŽIV, adeno, MNV, rota, polyoma aktyvumu. Veikliosios medžiagos – sudėtyje tik alkoholiai, ne mažiau 70%. Tinka baldams, medicinos įrenginiams, aparatūrai su organinio stiklo detalėmis ir t. t., nepalieka dėmių, lipumo, greitai išdžiūsta, priemonė paruošta naudoti. Išfasavimas 5 litrų talpose.</t>
  </si>
  <si>
    <t>ml</t>
  </si>
  <si>
    <t>TECHNINĖ SPECIFIKACIJA</t>
  </si>
  <si>
    <t xml:space="preserve">Skirti 1 litro talpoms. Alkūninio tipo. Laikikliai tvirtinami prie sienos. Korpuso paviršius pagamintas iš plastiko. Komplekte dozavimo pompa, tvirtinimui reikalingi elementai, lėkštelė po dozatoriumi antiseptiko pertekliui surinkti. </t>
  </si>
  <si>
    <t>RANKŲ IR ODOS BEI APLINKOS PAVIRŠIŲ DEZINFEKCIJOS PRIEMONIŲ PIRKIMAS (1755)</t>
  </si>
  <si>
    <t>PVM suma, Eur</t>
  </si>
  <si>
    <t>1 p. d. kaina su PVM, Eur</t>
  </si>
  <si>
    <t>3 p. d. kaina su PVM, Eur</t>
  </si>
  <si>
    <t>5 p. d. kaina su PVM, Eur</t>
  </si>
  <si>
    <t>7 p. d. kaina su PVM, Eur</t>
  </si>
  <si>
    <t>14 p. d. kaina su PVM, Eur</t>
  </si>
  <si>
    <t>* Sutarties vykdymo metu įsigyjami prekių kiekiai priklauso nuo faktinių Pirkėjo užsakymų, tačiau negali būti viršytas nurodytas maksimalus sutarties kiekis. Pirkėjas gali nupirkti mažesnį prekių kiekį.</t>
  </si>
  <si>
    <t>Maksimalus perkamas kiekis*</t>
  </si>
  <si>
    <t>FORMALIN 10%  sol. 1 l (Diapath S.p.A.)</t>
  </si>
  <si>
    <t>Vandenilio peroksidas 35 % 5 L (6 kg) PCC ROKITA, Lenkija</t>
  </si>
  <si>
    <t>250ml</t>
  </si>
  <si>
    <t>1l</t>
  </si>
  <si>
    <t>Cutasept G, Bode Chemie, https://productcatalogue.bode-chemie.com/products/skin/product-information/cutasept_fg_int.pdf</t>
  </si>
  <si>
    <t>Cutasept F, 1l, Bode Chemie, https://productcatalogue.bode-chemie.com/products/skin/product-information/cutasept_fg_int.pdf</t>
  </si>
  <si>
    <t>Bacillol AF, 5l, Bode Chemie, https://productcatalogue.bode-chemie.com/products/surface/product-information/bacillol_af_int.pdf</t>
  </si>
  <si>
    <t>Eurodispenser Safety plus, 1l, Bode Chemie, https://www.armila.com/dozatorius-eurodispenser-safety-plus/96</t>
  </si>
  <si>
    <t>PVM</t>
  </si>
  <si>
    <t>Viso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</si>
</sst>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2" x14ac:knownFonts="1">
    <font>
      <sz val="10"/>
      <name val="Arial"/>
      <family val="2"/>
      <charset val="186"/>
    </font>
    <font>
      <sz val="11"/>
      <color rgb="FF000000"/>
      <name val="Times New Roman"/>
      <family val="1"/>
      <charset val="186"/>
    </font>
    <font>
      <b/>
      <sz val="11"/>
      <name val="Times New Roman"/>
      <family val="1"/>
      <charset val="186"/>
    </font>
    <font>
      <sz val="11"/>
      <name val="Times New Roman"/>
      <family val="1"/>
      <charset val="186"/>
    </font>
    <font>
      <sz val="11"/>
      <color theme="1"/>
      <name val="Times New Roman"/>
      <family val="1"/>
      <charset val="186"/>
    </font>
    <font>
      <sz val="11"/>
      <color indexed="8"/>
      <name val="Times New Roman"/>
      <family val="1"/>
      <charset val="186"/>
    </font>
    <font>
      <sz val="8"/>
      <name val="Arial"/>
      <family val="2"/>
      <charset val="186"/>
    </font>
    <font>
      <sz val="10"/>
      <color rgb="FF000000"/>
      <name val="Times New Roman"/>
      <family val="1"/>
      <charset val="186"/>
    </font>
    <font>
      <sz val="10"/>
      <color theme="1"/>
      <name val="Times New Roman"/>
      <family val="1"/>
      <charset val="186"/>
    </font>
    <font>
      <sz val="10"/>
      <color theme="1"/>
      <name val="Calibri"/>
      <family val="2"/>
      <charset val="186"/>
      <scheme val="minor"/>
    </font>
    <font>
      <i/>
      <sz val="11"/>
      <name val="Times New Roman"/>
      <family val="1"/>
      <charset val="186"/>
    </font>
    <font>
      <b/>
      <sz val="10"/>
      <color rgb="FF000000"/>
      <name val="Times New Roman"/>
      <family val="1"/>
      <charset val="186"/>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indexed="64"/>
      </bottom>
      <diagonal/>
    </border>
  </borders>
  <cellStyleXfs count="1">
    <xf numFmtId="0" fontId="0" fillId="0" borderId="0"/>
  </cellStyleXfs>
  <cellXfs count="52">
    <xf numFmtId="0" fontId="0" fillId="0" borderId="0" xfId="0"/>
    <xf numFmtId="0" fontId="4" fillId="0" borderId="1" xfId="0" applyFont="1" applyBorder="1" applyAlignment="1">
      <alignment vertical="top" wrapText="1"/>
    </xf>
    <xf numFmtId="0" fontId="3" fillId="0" borderId="0" xfId="0" applyFont="1" applyBorder="1" applyAlignment="1">
      <alignment horizontal="center" vertical="top"/>
    </xf>
    <xf numFmtId="0" fontId="3" fillId="0" borderId="1" xfId="0" applyFont="1" applyFill="1" applyBorder="1" applyAlignment="1">
      <alignment horizontal="center" vertical="top" wrapText="1"/>
    </xf>
    <xf numFmtId="0" fontId="5" fillId="0" borderId="1" xfId="0" applyFont="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center" vertical="top" wrapText="1"/>
    </xf>
    <xf numFmtId="3" fontId="4" fillId="0" borderId="1" xfId="0" applyNumberFormat="1" applyFont="1" applyBorder="1" applyAlignment="1">
      <alignment horizontal="center" vertical="top"/>
    </xf>
    <xf numFmtId="0" fontId="2" fillId="0" borderId="0" xfId="0" applyFont="1" applyBorder="1" applyAlignment="1">
      <alignment vertical="top"/>
    </xf>
    <xf numFmtId="0" fontId="2" fillId="0" borderId="0" xfId="0" applyFont="1" applyBorder="1" applyAlignment="1">
      <alignment horizontal="center" vertical="top"/>
    </xf>
    <xf numFmtId="0" fontId="3" fillId="0" borderId="0" xfId="0" applyFont="1" applyBorder="1" applyAlignment="1">
      <alignment vertical="top" wrapText="1"/>
    </xf>
    <xf numFmtId="0" fontId="3" fillId="0" borderId="0" xfId="0" applyFont="1" applyBorder="1" applyAlignment="1">
      <alignment vertical="top"/>
    </xf>
    <xf numFmtId="0" fontId="5" fillId="0" borderId="1" xfId="0" applyFont="1" applyBorder="1" applyAlignment="1">
      <alignment vertical="top" wrapText="1"/>
    </xf>
    <xf numFmtId="0" fontId="3" fillId="0" borderId="1" xfId="0" applyFont="1" applyBorder="1" applyAlignment="1">
      <alignment vertical="top" wrapText="1"/>
    </xf>
    <xf numFmtId="0" fontId="4" fillId="0" borderId="1" xfId="0" applyFont="1" applyBorder="1" applyAlignment="1">
      <alignment horizontal="center" vertical="top"/>
    </xf>
    <xf numFmtId="0" fontId="3" fillId="0" borderId="1" xfId="0" applyFont="1" applyBorder="1" applyAlignment="1">
      <alignment horizontal="center" vertical="top" wrapText="1"/>
    </xf>
    <xf numFmtId="2" fontId="3" fillId="0" borderId="1" xfId="0" applyNumberFormat="1" applyFont="1" applyFill="1" applyBorder="1" applyAlignment="1">
      <alignment horizontal="center" vertical="top" wrapText="1"/>
    </xf>
    <xf numFmtId="0" fontId="3" fillId="0" borderId="1" xfId="0" applyFont="1" applyBorder="1" applyAlignment="1">
      <alignment horizontal="center" vertical="top"/>
    </xf>
    <xf numFmtId="0" fontId="7" fillId="0" borderId="1" xfId="0" applyFont="1" applyBorder="1" applyAlignment="1">
      <alignment vertical="top" wrapText="1"/>
    </xf>
    <xf numFmtId="0" fontId="8" fillId="0" borderId="1" xfId="0" applyFont="1" applyBorder="1" applyAlignment="1">
      <alignment vertical="top" wrapText="1"/>
    </xf>
    <xf numFmtId="164" fontId="7" fillId="0" borderId="1" xfId="0" applyNumberFormat="1" applyFont="1" applyBorder="1" applyAlignment="1">
      <alignment vertical="top" wrapText="1"/>
    </xf>
    <xf numFmtId="0" fontId="7" fillId="0" borderId="1" xfId="0" applyFont="1" applyBorder="1" applyAlignment="1">
      <alignment horizontal="left" vertical="top" wrapText="1"/>
    </xf>
    <xf numFmtId="0" fontId="9" fillId="0" borderId="0" xfId="0" applyFont="1"/>
    <xf numFmtId="164" fontId="7" fillId="0" borderId="4" xfId="0" applyNumberFormat="1" applyFont="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horizontal="center" vertical="top" wrapText="1"/>
    </xf>
    <xf numFmtId="3" fontId="4" fillId="0" borderId="1" xfId="0" applyNumberFormat="1" applyFont="1" applyFill="1" applyBorder="1" applyAlignment="1">
      <alignment horizontal="center" vertical="top"/>
    </xf>
    <xf numFmtId="0" fontId="9" fillId="0" borderId="1" xfId="0" applyFont="1" applyBorder="1"/>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horizontal="center" vertical="top"/>
    </xf>
    <xf numFmtId="0" fontId="1" fillId="0" borderId="1" xfId="0" applyFont="1" applyFill="1" applyBorder="1" applyAlignment="1">
      <alignment horizontal="center" vertical="top" wrapText="1"/>
    </xf>
    <xf numFmtId="0" fontId="3" fillId="0" borderId="1" xfId="0" applyFont="1" applyFill="1" applyBorder="1" applyAlignment="1">
      <alignment horizontal="left" vertical="top"/>
    </xf>
    <xf numFmtId="0" fontId="4" fillId="0" borderId="1" xfId="0" applyFont="1" applyBorder="1" applyAlignment="1">
      <alignment horizontal="left" vertical="top" wrapText="1"/>
    </xf>
    <xf numFmtId="0" fontId="3" fillId="0" borderId="0" xfId="0" applyFont="1" applyBorder="1" applyAlignment="1">
      <alignment vertical="top" wrapText="1"/>
    </xf>
    <xf numFmtId="0" fontId="3" fillId="0" borderId="0" xfId="0" applyFont="1" applyBorder="1" applyAlignment="1">
      <alignment vertical="top"/>
    </xf>
    <xf numFmtId="4" fontId="3" fillId="0" borderId="1" xfId="0" applyNumberFormat="1" applyFont="1" applyBorder="1" applyAlignment="1">
      <alignment horizontal="left" vertical="top" wrapText="1"/>
    </xf>
    <xf numFmtId="4" fontId="3" fillId="0" borderId="1" xfId="0" applyNumberFormat="1" applyFont="1" applyBorder="1" applyAlignment="1">
      <alignment horizontal="center" vertical="top" wrapText="1"/>
    </xf>
    <xf numFmtId="0" fontId="11" fillId="0" borderId="1" xfId="0" applyFont="1" applyBorder="1" applyAlignment="1">
      <alignment horizontal="left" vertical="top" wrapText="1"/>
    </xf>
    <xf numFmtId="165" fontId="3" fillId="0" borderId="1" xfId="0" applyNumberFormat="1" applyFont="1" applyFill="1" applyBorder="1" applyAlignment="1">
      <alignment horizontal="center" vertical="top" wrapText="1"/>
    </xf>
    <xf numFmtId="2" fontId="3" fillId="0" borderId="1" xfId="0" applyNumberFormat="1" applyFont="1" applyBorder="1" applyAlignment="1">
      <alignment horizontal="center" vertical="top"/>
    </xf>
    <xf numFmtId="2" fontId="7" fillId="0" borderId="1" xfId="0" applyNumberFormat="1" applyFont="1" applyBorder="1" applyAlignment="1">
      <alignment horizontal="left" vertical="top" wrapText="1"/>
    </xf>
    <xf numFmtId="2" fontId="11" fillId="0" borderId="1" xfId="0" applyNumberFormat="1" applyFont="1" applyBorder="1" applyAlignment="1">
      <alignment horizontal="left" vertical="top" wrapText="1"/>
    </xf>
    <xf numFmtId="2" fontId="3" fillId="0" borderId="0" xfId="0" applyNumberFormat="1" applyFont="1" applyBorder="1" applyAlignment="1">
      <alignment vertical="top"/>
    </xf>
    <xf numFmtId="0" fontId="3" fillId="0" borderId="0" xfId="0" applyFont="1" applyBorder="1" applyAlignment="1">
      <alignment vertical="top" wrapText="1"/>
    </xf>
    <xf numFmtId="0" fontId="3" fillId="0" borderId="0" xfId="0" applyFont="1" applyBorder="1" applyAlignment="1">
      <alignment vertical="top"/>
    </xf>
    <xf numFmtId="0" fontId="1" fillId="0" borderId="0" xfId="0" applyFont="1" applyBorder="1" applyAlignment="1">
      <alignment vertical="top" wrapText="1"/>
    </xf>
    <xf numFmtId="0" fontId="3" fillId="0" borderId="5" xfId="0" applyFont="1" applyBorder="1" applyAlignment="1">
      <alignment horizontal="left" vertical="top" wrapText="1"/>
    </xf>
    <xf numFmtId="164" fontId="7" fillId="0" borderId="4" xfId="0" applyNumberFormat="1" applyFont="1" applyBorder="1" applyAlignment="1">
      <alignment horizontal="right" vertical="top" wrapText="1"/>
    </xf>
    <xf numFmtId="164" fontId="7" fillId="0" borderId="2" xfId="0" applyNumberFormat="1" applyFont="1" applyBorder="1" applyAlignment="1">
      <alignment horizontal="right" vertical="top" wrapText="1"/>
    </xf>
    <xf numFmtId="0" fontId="4" fillId="0" borderId="3" xfId="0" applyFont="1" applyBorder="1" applyAlignment="1">
      <alignment horizontal="left" vertical="top" wrapText="1"/>
    </xf>
    <xf numFmtId="0" fontId="4"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32"/>
  <sheetViews>
    <sheetView tabSelected="1" topLeftCell="A7" zoomScaleNormal="100" workbookViewId="0">
      <selection activeCell="K14" sqref="K14"/>
    </sheetView>
  </sheetViews>
  <sheetFormatPr defaultColWidth="9.109375" defaultRowHeight="13.8" x14ac:dyDescent="0.25"/>
  <cols>
    <col min="1" max="1" width="9" style="35" customWidth="1"/>
    <col min="2" max="2" width="24.88671875" style="34" customWidth="1"/>
    <col min="3" max="3" width="72.109375" style="35" customWidth="1"/>
    <col min="4" max="4" width="11.109375" style="2" customWidth="1"/>
    <col min="5" max="5" width="10.109375" style="2" customWidth="1"/>
    <col min="6" max="6" width="9.6640625" style="35" customWidth="1"/>
    <col min="7" max="7" width="6.88671875" style="35" customWidth="1"/>
    <col min="8" max="8" width="9.6640625" style="35" customWidth="1"/>
    <col min="9" max="9" width="10" style="35" customWidth="1"/>
    <col min="10" max="10" width="28.21875" style="35" customWidth="1"/>
    <col min="11" max="16384" width="9.109375" style="11"/>
  </cols>
  <sheetData>
    <row r="2" spans="1:10" x14ac:dyDescent="0.25">
      <c r="C2" s="8" t="s">
        <v>37</v>
      </c>
    </row>
    <row r="3" spans="1:10" x14ac:dyDescent="0.25">
      <c r="A3" s="8"/>
      <c r="B3" s="8"/>
      <c r="C3" s="9" t="s">
        <v>35</v>
      </c>
      <c r="D3" s="9"/>
      <c r="E3" s="8"/>
      <c r="F3" s="8"/>
      <c r="G3" s="8"/>
      <c r="H3" s="8"/>
      <c r="I3" s="8"/>
      <c r="J3" s="8"/>
    </row>
    <row r="4" spans="1:10" x14ac:dyDescent="0.25">
      <c r="A4" s="8"/>
      <c r="B4" s="8"/>
      <c r="C4" s="8"/>
      <c r="D4" s="9"/>
      <c r="E4" s="9"/>
      <c r="F4" s="8"/>
      <c r="G4" s="8"/>
      <c r="H4" s="8"/>
      <c r="I4" s="8"/>
      <c r="J4" s="8"/>
    </row>
    <row r="5" spans="1:10" ht="30.75" customHeight="1" x14ac:dyDescent="0.25">
      <c r="A5" s="44" t="s">
        <v>30</v>
      </c>
      <c r="B5" s="44"/>
      <c r="C5" s="44"/>
      <c r="D5" s="44"/>
      <c r="E5" s="44"/>
      <c r="F5" s="44"/>
      <c r="G5" s="44"/>
      <c r="H5" s="44"/>
      <c r="I5" s="44"/>
      <c r="J5" s="44"/>
    </row>
    <row r="6" spans="1:10" ht="18" customHeight="1" x14ac:dyDescent="0.25">
      <c r="A6" s="45" t="s">
        <v>12</v>
      </c>
      <c r="B6" s="45"/>
      <c r="C6" s="45"/>
      <c r="D6" s="45"/>
      <c r="E6" s="45"/>
      <c r="F6" s="45"/>
      <c r="G6" s="45"/>
      <c r="H6" s="45"/>
      <c r="I6" s="45"/>
      <c r="J6" s="45"/>
    </row>
    <row r="7" spans="1:10" ht="61.5" customHeight="1" x14ac:dyDescent="0.25">
      <c r="A7" s="46" t="s">
        <v>31</v>
      </c>
      <c r="B7" s="46"/>
      <c r="C7" s="46"/>
      <c r="D7" s="46"/>
      <c r="E7" s="46"/>
      <c r="F7" s="46"/>
      <c r="G7" s="46"/>
      <c r="H7" s="46"/>
      <c r="I7" s="46"/>
      <c r="J7" s="46"/>
    </row>
    <row r="8" spans="1:10" ht="35.25" customHeight="1" x14ac:dyDescent="0.25">
      <c r="A8" s="47" t="s">
        <v>9</v>
      </c>
      <c r="B8" s="47"/>
      <c r="C8" s="47"/>
      <c r="D8" s="47"/>
      <c r="E8" s="47"/>
      <c r="F8" s="47"/>
      <c r="G8" s="47"/>
      <c r="H8" s="47"/>
      <c r="I8" s="47"/>
      <c r="J8" s="47"/>
    </row>
    <row r="9" spans="1:10" s="2" customFormat="1" ht="89.25" customHeight="1" x14ac:dyDescent="0.25">
      <c r="A9" s="3" t="s">
        <v>1</v>
      </c>
      <c r="B9" s="3" t="s">
        <v>2</v>
      </c>
      <c r="C9" s="32" t="s">
        <v>32</v>
      </c>
      <c r="D9" s="3" t="s">
        <v>0</v>
      </c>
      <c r="E9" s="3" t="s">
        <v>45</v>
      </c>
      <c r="F9" s="3" t="s">
        <v>6</v>
      </c>
      <c r="G9" s="3" t="s">
        <v>3</v>
      </c>
      <c r="H9" s="3" t="s">
        <v>7</v>
      </c>
      <c r="I9" s="3" t="s">
        <v>8</v>
      </c>
      <c r="J9" s="31" t="s">
        <v>4</v>
      </c>
    </row>
    <row r="10" spans="1:10" s="10" customFormat="1" ht="32.25" customHeight="1" x14ac:dyDescent="0.25">
      <c r="A10" s="17" t="s">
        <v>5</v>
      </c>
      <c r="B10" s="50" t="s">
        <v>13</v>
      </c>
      <c r="C10" s="51"/>
      <c r="D10" s="3"/>
      <c r="E10" s="7"/>
      <c r="F10" s="3"/>
      <c r="G10" s="3"/>
      <c r="H10" s="3"/>
      <c r="I10" s="3"/>
      <c r="J10" s="3"/>
    </row>
    <row r="11" spans="1:10" s="10" customFormat="1" ht="78.75" customHeight="1" x14ac:dyDescent="0.25">
      <c r="A11" s="17" t="s">
        <v>18</v>
      </c>
      <c r="B11" s="1" t="s">
        <v>16</v>
      </c>
      <c r="C11" s="1" t="s">
        <v>17</v>
      </c>
      <c r="D11" s="6"/>
      <c r="E11" s="7"/>
      <c r="F11" s="3"/>
      <c r="G11" s="3"/>
      <c r="H11" s="3"/>
      <c r="I11" s="3"/>
      <c r="J11" s="3" t="s">
        <v>50</v>
      </c>
    </row>
    <row r="12" spans="1:10" s="10" customFormat="1" ht="20.25" customHeight="1" x14ac:dyDescent="0.25">
      <c r="A12" s="17" t="s">
        <v>19</v>
      </c>
      <c r="B12" s="1"/>
      <c r="C12" s="24" t="s">
        <v>15</v>
      </c>
      <c r="D12" s="25" t="s">
        <v>34</v>
      </c>
      <c r="E12" s="26">
        <v>120000</v>
      </c>
      <c r="F12" s="3">
        <v>1.4E-2</v>
      </c>
      <c r="G12" s="3">
        <v>21</v>
      </c>
      <c r="H12" s="39">
        <f>F12*1.21</f>
        <v>1.694E-2</v>
      </c>
      <c r="I12" s="3">
        <f>E12*F12</f>
        <v>1680</v>
      </c>
      <c r="J12" s="16" t="s">
        <v>48</v>
      </c>
    </row>
    <row r="13" spans="1:10" s="10" customFormat="1" ht="25.5" customHeight="1" x14ac:dyDescent="0.25">
      <c r="A13" s="17" t="s">
        <v>20</v>
      </c>
      <c r="B13" s="1"/>
      <c r="C13" s="1" t="s">
        <v>14</v>
      </c>
      <c r="D13" s="6" t="s">
        <v>11</v>
      </c>
      <c r="E13" s="7">
        <v>8910</v>
      </c>
      <c r="F13" s="3">
        <v>4.3499999999999996</v>
      </c>
      <c r="G13" s="3">
        <v>21</v>
      </c>
      <c r="H13" s="16">
        <f>F13*1.21</f>
        <v>5.2634999999999996</v>
      </c>
      <c r="I13" s="3">
        <f>F13*E13</f>
        <v>38758.5</v>
      </c>
      <c r="J13" s="16" t="s">
        <v>49</v>
      </c>
    </row>
    <row r="14" spans="1:10" s="10" customFormat="1" ht="79.5" customHeight="1" x14ac:dyDescent="0.25">
      <c r="A14" s="17" t="s">
        <v>21</v>
      </c>
      <c r="B14" s="1" t="s">
        <v>10</v>
      </c>
      <c r="C14" s="1" t="s">
        <v>22</v>
      </c>
      <c r="D14" s="6" t="s">
        <v>11</v>
      </c>
      <c r="E14" s="7">
        <v>20000</v>
      </c>
      <c r="F14" s="3">
        <v>4.3</v>
      </c>
      <c r="G14" s="3">
        <v>21</v>
      </c>
      <c r="H14" s="16">
        <f>F14*1.21</f>
        <v>5.2029999999999994</v>
      </c>
      <c r="I14" s="16">
        <f>E14*F14</f>
        <v>86000</v>
      </c>
      <c r="J14" s="16" t="s">
        <v>51</v>
      </c>
    </row>
    <row r="15" spans="1:10" s="22" customFormat="1" ht="13.5" customHeight="1" x14ac:dyDescent="0.3">
      <c r="A15" s="18"/>
      <c r="B15" s="19"/>
      <c r="C15" s="19"/>
      <c r="D15" s="20"/>
      <c r="E15" s="23"/>
      <c r="F15" s="48" t="s">
        <v>38</v>
      </c>
      <c r="G15" s="48"/>
      <c r="H15" s="49"/>
      <c r="I15" s="41">
        <f>(I12+I13+I14)*0.21</f>
        <v>26552.084999999999</v>
      </c>
      <c r="J15" s="27"/>
    </row>
    <row r="16" spans="1:10" s="22" customFormat="1" ht="17.399999999999999" customHeight="1" x14ac:dyDescent="0.3">
      <c r="A16" s="18"/>
      <c r="B16" s="19"/>
      <c r="C16" s="19"/>
      <c r="D16" s="20"/>
      <c r="E16" s="23"/>
      <c r="F16" s="48" t="s">
        <v>39</v>
      </c>
      <c r="G16" s="48"/>
      <c r="H16" s="49"/>
      <c r="I16" s="38">
        <f>(I12+I13+I14)*1.21</f>
        <v>152990.58499999999</v>
      </c>
      <c r="J16" s="27"/>
    </row>
    <row r="17" spans="1:10" ht="138" customHeight="1" x14ac:dyDescent="0.25">
      <c r="A17" s="17">
        <v>3</v>
      </c>
      <c r="B17" s="4" t="s">
        <v>23</v>
      </c>
      <c r="C17" s="12" t="s">
        <v>33</v>
      </c>
      <c r="D17" s="15" t="s">
        <v>11</v>
      </c>
      <c r="E17" s="13">
        <v>33250</v>
      </c>
      <c r="F17" s="15">
        <v>3.65</v>
      </c>
      <c r="G17" s="17">
        <v>5</v>
      </c>
      <c r="H17" s="40">
        <f>F17*1.05</f>
        <v>3.8325</v>
      </c>
      <c r="I17" s="40">
        <f>E17*F17</f>
        <v>121362.5</v>
      </c>
      <c r="J17" s="37" t="s">
        <v>52</v>
      </c>
    </row>
    <row r="18" spans="1:10" s="22" customFormat="1" ht="13.5" customHeight="1" x14ac:dyDescent="0.3">
      <c r="A18" s="18"/>
      <c r="B18" s="19"/>
      <c r="C18" s="19"/>
      <c r="D18" s="20"/>
      <c r="E18" s="23"/>
      <c r="F18" s="48" t="s">
        <v>38</v>
      </c>
      <c r="G18" s="48"/>
      <c r="H18" s="49"/>
      <c r="I18" s="41">
        <f>I17*0.05</f>
        <v>6068.125</v>
      </c>
      <c r="J18" s="27"/>
    </row>
    <row r="19" spans="1:10" s="22" customFormat="1" ht="13.5" customHeight="1" x14ac:dyDescent="0.3">
      <c r="A19" s="18"/>
      <c r="B19" s="19"/>
      <c r="C19" s="19"/>
      <c r="D19" s="20"/>
      <c r="E19" s="23"/>
      <c r="F19" s="48" t="s">
        <v>40</v>
      </c>
      <c r="G19" s="48"/>
      <c r="H19" s="49"/>
      <c r="I19" s="42">
        <f>I17*1.05</f>
        <v>127430.625</v>
      </c>
      <c r="J19" s="27"/>
    </row>
    <row r="20" spans="1:10" ht="69" x14ac:dyDescent="0.25">
      <c r="A20" s="17">
        <v>5</v>
      </c>
      <c r="B20" s="1" t="s">
        <v>24</v>
      </c>
      <c r="C20" s="1" t="s">
        <v>25</v>
      </c>
      <c r="D20" s="6" t="s">
        <v>11</v>
      </c>
      <c r="E20" s="7">
        <v>720</v>
      </c>
      <c r="F20" s="14">
        <v>2.95</v>
      </c>
      <c r="G20" s="17">
        <v>21</v>
      </c>
      <c r="H20" s="17">
        <v>3.57</v>
      </c>
      <c r="I20" s="17">
        <f>E20*F20</f>
        <v>2124</v>
      </c>
      <c r="J20" s="36" t="s">
        <v>46</v>
      </c>
    </row>
    <row r="21" spans="1:10" s="22" customFormat="1" ht="13.5" customHeight="1" x14ac:dyDescent="0.3">
      <c r="A21" s="18"/>
      <c r="B21" s="19"/>
      <c r="C21" s="19"/>
      <c r="D21" s="20"/>
      <c r="E21" s="23"/>
      <c r="F21" s="48" t="s">
        <v>38</v>
      </c>
      <c r="G21" s="48"/>
      <c r="H21" s="49"/>
      <c r="I21" s="21">
        <f>I20*0.21</f>
        <v>446.03999999999996</v>
      </c>
      <c r="J21" s="27"/>
    </row>
    <row r="22" spans="1:10" s="22" customFormat="1" ht="13.5" customHeight="1" x14ac:dyDescent="0.3">
      <c r="A22" s="18"/>
      <c r="B22" s="19"/>
      <c r="C22" s="19"/>
      <c r="D22" s="20"/>
      <c r="E22" s="23"/>
      <c r="F22" s="48" t="s">
        <v>41</v>
      </c>
      <c r="G22" s="48"/>
      <c r="H22" s="49"/>
      <c r="I22" s="38">
        <f>I20+I21</f>
        <v>2570.04</v>
      </c>
      <c r="J22" s="27"/>
    </row>
    <row r="23" spans="1:10" ht="41.4" x14ac:dyDescent="0.25">
      <c r="A23" s="17">
        <v>7</v>
      </c>
      <c r="B23" s="13" t="s">
        <v>27</v>
      </c>
      <c r="C23" s="13" t="s">
        <v>28</v>
      </c>
      <c r="D23" s="6" t="s">
        <v>11</v>
      </c>
      <c r="E23" s="7">
        <v>9000</v>
      </c>
      <c r="F23" s="14">
        <v>1.1499999999999999</v>
      </c>
      <c r="G23" s="17">
        <v>21</v>
      </c>
      <c r="H23" s="17">
        <v>1.39</v>
      </c>
      <c r="I23" s="17">
        <f>E23*F23</f>
        <v>10350</v>
      </c>
      <c r="J23" s="5" t="s">
        <v>47</v>
      </c>
    </row>
    <row r="24" spans="1:10" s="22" customFormat="1" ht="13.5" customHeight="1" x14ac:dyDescent="0.3">
      <c r="A24" s="18"/>
      <c r="B24" s="19"/>
      <c r="C24" s="19"/>
      <c r="D24" s="20"/>
      <c r="E24" s="23"/>
      <c r="F24" s="48" t="s">
        <v>38</v>
      </c>
      <c r="G24" s="48"/>
      <c r="H24" s="49"/>
      <c r="I24" s="21">
        <f>I23*0.21</f>
        <v>2173.5</v>
      </c>
      <c r="J24" s="27"/>
    </row>
    <row r="25" spans="1:10" s="22" customFormat="1" ht="15" customHeight="1" x14ac:dyDescent="0.3">
      <c r="A25" s="18"/>
      <c r="B25" s="19"/>
      <c r="C25" s="19"/>
      <c r="D25" s="20"/>
      <c r="E25" s="23"/>
      <c r="F25" s="48" t="s">
        <v>42</v>
      </c>
      <c r="G25" s="48"/>
      <c r="H25" s="49"/>
      <c r="I25" s="38">
        <f>I23+I24</f>
        <v>12523.5</v>
      </c>
      <c r="J25" s="27"/>
    </row>
    <row r="26" spans="1:10" ht="55.2" x14ac:dyDescent="0.25">
      <c r="A26" s="17">
        <v>14</v>
      </c>
      <c r="B26" s="33" t="s">
        <v>29</v>
      </c>
      <c r="C26" s="1" t="s">
        <v>36</v>
      </c>
      <c r="D26" s="6" t="s">
        <v>26</v>
      </c>
      <c r="E26" s="14">
        <v>245</v>
      </c>
      <c r="F26" s="14">
        <v>10.5</v>
      </c>
      <c r="G26" s="17">
        <v>21</v>
      </c>
      <c r="H26" s="40">
        <f>F26*1.21</f>
        <v>12.705</v>
      </c>
      <c r="I26" s="17">
        <f>E26*F26</f>
        <v>2572.5</v>
      </c>
      <c r="J26" s="15" t="s">
        <v>53</v>
      </c>
    </row>
    <row r="27" spans="1:10" s="22" customFormat="1" ht="13.5" customHeight="1" x14ac:dyDescent="0.3">
      <c r="A27" s="18"/>
      <c r="B27" s="19"/>
      <c r="C27" s="19"/>
      <c r="D27" s="20"/>
      <c r="E27" s="23"/>
      <c r="F27" s="48" t="s">
        <v>38</v>
      </c>
      <c r="G27" s="48"/>
      <c r="H27" s="49"/>
      <c r="I27" s="41">
        <f>I26*0.21</f>
        <v>540.22500000000002</v>
      </c>
      <c r="J27" s="27"/>
    </row>
    <row r="28" spans="1:10" s="22" customFormat="1" ht="13.5" customHeight="1" x14ac:dyDescent="0.3">
      <c r="A28" s="18"/>
      <c r="B28" s="19"/>
      <c r="C28" s="19"/>
      <c r="D28" s="20"/>
      <c r="E28" s="23"/>
      <c r="F28" s="48" t="s">
        <v>43</v>
      </c>
      <c r="G28" s="48"/>
      <c r="H28" s="49"/>
      <c r="I28" s="42">
        <f>I26*1.21</f>
        <v>3112.7249999999999</v>
      </c>
      <c r="J28" s="27"/>
    </row>
    <row r="29" spans="1:10" s="28" customFormat="1" x14ac:dyDescent="0.25">
      <c r="A29" s="28" t="s">
        <v>44</v>
      </c>
      <c r="B29" s="29"/>
      <c r="D29" s="30"/>
      <c r="E29" s="30"/>
    </row>
    <row r="31" spans="1:10" x14ac:dyDescent="0.25">
      <c r="H31" s="35" t="s">
        <v>54</v>
      </c>
      <c r="I31" s="43">
        <f>I15+I18+I21+I24+I27</f>
        <v>35779.974999999999</v>
      </c>
    </row>
    <row r="32" spans="1:10" x14ac:dyDescent="0.25">
      <c r="H32" s="35" t="s">
        <v>55</v>
      </c>
      <c r="I32" s="43">
        <f>I28+I25+I22+I19+I16</f>
        <v>298627.47499999998</v>
      </c>
    </row>
  </sheetData>
  <mergeCells count="15">
    <mergeCell ref="F27:H27"/>
    <mergeCell ref="F28:H28"/>
    <mergeCell ref="F24:H24"/>
    <mergeCell ref="F25:H25"/>
    <mergeCell ref="B10:C10"/>
    <mergeCell ref="F16:H16"/>
    <mergeCell ref="F18:H18"/>
    <mergeCell ref="F19:H19"/>
    <mergeCell ref="F21:H21"/>
    <mergeCell ref="F22:H22"/>
    <mergeCell ref="A5:J5"/>
    <mergeCell ref="A6:J6"/>
    <mergeCell ref="A7:J7"/>
    <mergeCell ref="A8:J8"/>
    <mergeCell ref="F15:H15"/>
  </mergeCells>
  <phoneticPr fontId="6" type="noConversion"/>
  <pageMargins left="0.39374999999999999" right="0.15763888888888888" top="0.51180555555555551" bottom="0.59027777777777779" header="0.51180555555555551" footer="0.39374999999999999"/>
  <pageSetup paperSize="9" scale="58" firstPageNumber="0" fitToHeight="0" orientation="landscape"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Vilija Gurkšnienė</dc:creator>
  <cp:lastModifiedBy>Laima Maciukevičiūtė</cp:lastModifiedBy>
  <cp:lastPrinted>2020-05-13T17:55:57Z</cp:lastPrinted>
  <dcterms:created xsi:type="dcterms:W3CDTF">2016-04-12T09:51:42Z</dcterms:created>
  <dcterms:modified xsi:type="dcterms:W3CDTF">2020-11-11T07:53:43Z</dcterms:modified>
</cp:coreProperties>
</file>