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Q:\SUTARTYS NUVIEŠINIMUI 2022\VKJ\VKJ_S_2022-61\NUVIEŠINTA\"/>
    </mc:Choice>
  </mc:AlternateContent>
  <xr:revisionPtr revIDLastSave="0" documentId="8_{84CB6B6C-A837-4E5D-BCF3-E53A94B162F4}" xr6:coauthVersionLast="47" xr6:coauthVersionMax="47" xr10:uidLastSave="{00000000-0000-0000-0000-000000000000}"/>
  <workbookProtection workbookAlgorithmName="SHA-512" workbookHashValue="Z1rt1rPbNdGXSCRE+5clRVAy60w6We97mFyZgny4RByj0ACFYzDeR11SLhcY4EQcjFRzx+BUHBRz8upJCQc6Xw==" workbookSaltValue="aBgesRrix6mcKSsJRCA6mA==" workbookSpinCount="100000" lockStructure="1"/>
  <bookViews>
    <workbookView xWindow="-110" yWindow="-110" windowWidth="19420" windowHeight="10420" tabRatio="896" xr2:uid="{F780CF0A-4877-4BAD-B632-8B97059D0879}"/>
  </bookViews>
  <sheets>
    <sheet name="104_E" sheetId="1" r:id="rId1"/>
  </sheets>
  <definedNames>
    <definedName name="_xlnm._FilterDatabase" localSheetId="0" hidden="1">'104_E'!$D$1:$D$48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5" i="1" l="1"/>
  <c r="K44" i="1"/>
  <c r="K40" i="1" l="1"/>
  <c r="K41" i="1"/>
  <c r="K36" i="1"/>
  <c r="K37" i="1"/>
  <c r="K38" i="1"/>
  <c r="H44" i="1" l="1"/>
  <c r="H42" i="1"/>
  <c r="K42" i="1" s="1"/>
  <c r="H41" i="1"/>
  <c r="H40" i="1"/>
  <c r="H38" i="1"/>
  <c r="H37" i="1"/>
  <c r="H36" i="1"/>
  <c r="H35" i="1"/>
  <c r="H29" i="1" l="1"/>
  <c r="K29" i="1" s="1"/>
  <c r="H30" i="1"/>
  <c r="K30" i="1" s="1"/>
  <c r="H31" i="1"/>
  <c r="K31" i="1" s="1"/>
  <c r="H32" i="1"/>
  <c r="K32" i="1" s="1"/>
  <c r="H33" i="1"/>
  <c r="K33" i="1" s="1"/>
  <c r="H27" i="1"/>
  <c r="K27" i="1" s="1"/>
  <c r="H28" i="1"/>
  <c r="K28" i="1" s="1"/>
  <c r="H5" i="1" l="1"/>
  <c r="K5" i="1" s="1"/>
  <c r="H6" i="1"/>
  <c r="K6" i="1" s="1"/>
  <c r="H7" i="1"/>
  <c r="K7" i="1" s="1"/>
  <c r="H8" i="1"/>
  <c r="K8" i="1" s="1"/>
  <c r="H9" i="1"/>
  <c r="K9" i="1" s="1"/>
  <c r="H10" i="1"/>
  <c r="K10" i="1" s="1"/>
  <c r="H11" i="1"/>
  <c r="K11" i="1" s="1"/>
  <c r="H12" i="1"/>
  <c r="K12" i="1" s="1"/>
  <c r="H13" i="1"/>
  <c r="K13" i="1" s="1"/>
  <c r="H14" i="1"/>
  <c r="K14" i="1" s="1"/>
  <c r="H15" i="1"/>
  <c r="K15" i="1" s="1"/>
  <c r="H16" i="1"/>
  <c r="K16" i="1" s="1"/>
  <c r="H17" i="1"/>
  <c r="K17" i="1" s="1"/>
  <c r="H18" i="1"/>
  <c r="K18" i="1" s="1"/>
  <c r="H19" i="1"/>
  <c r="K19" i="1" s="1"/>
  <c r="H20" i="1"/>
  <c r="K20" i="1" s="1"/>
  <c r="H21" i="1"/>
  <c r="K21" i="1" s="1"/>
  <c r="H22" i="1"/>
  <c r="K22" i="1" s="1"/>
  <c r="H23" i="1"/>
  <c r="K23" i="1" s="1"/>
  <c r="H24" i="1"/>
  <c r="K24" i="1" s="1"/>
  <c r="H25" i="1"/>
  <c r="K25" i="1" s="1"/>
  <c r="H26" i="1"/>
  <c r="K26" i="1" s="1"/>
  <c r="H4" i="1"/>
  <c r="K4" i="1" s="1"/>
  <c r="K45" i="1" s="1"/>
</calcChain>
</file>

<file path=xl/sharedStrings.xml><?xml version="1.0" encoding="utf-8"?>
<sst xmlns="http://schemas.openxmlformats.org/spreadsheetml/2006/main" count="177" uniqueCount="97">
  <si>
    <t>Balance / Likutis</t>
  </si>
  <si>
    <t>ELECTRICAL E - H&amp;S equipment in switchgear rooms. Boiler house area / Saugos įranga skirstymo įrenginių patalpoje. Garo katilų pastato zona</t>
  </si>
  <si>
    <t>Two-doors cubicle / Dviejų durų skydas</t>
  </si>
  <si>
    <t>600x500x1450mm ELEKTRO SE 145
arba lygiavertis/or equivalent</t>
  </si>
  <si>
    <t>VKJ01-104-DP-E-08.7762.SŽ-001</t>
  </si>
  <si>
    <t>pcs
vnt</t>
  </si>
  <si>
    <t>Universal insulating stick / Universali izoliacinė lazda</t>
  </si>
  <si>
    <t>10kV; 500mm</t>
  </si>
  <si>
    <t>Insulating and measuring pliers / Izoliuojančios ir matavimo replės</t>
  </si>
  <si>
    <t>Multimeter / Multimetras</t>
  </si>
  <si>
    <t>Fluke 289 Series
arba lygiavertis/or equivalent</t>
  </si>
  <si>
    <t>set
kompl</t>
  </si>
  <si>
    <t>Kilnojamieji įžemikliai / Portable earthing devices</t>
  </si>
  <si>
    <t>Portable earthing device for 3-phase / Nešiojamas įžeminimo įtaisas 3 fazėms</t>
  </si>
  <si>
    <t xml:space="preserve">U3
Ir = 31,5 kA; tr = 1s; 
Joule's integral / Džiaulio integralas 992A2s </t>
  </si>
  <si>
    <t>Insulating matting / Izoliaciniai kilimėliai</t>
  </si>
  <si>
    <t>up to 17kV AC and 25.5 kV DC, length 8 m / iki 17kV kintamosios srovės ir 25,5kV nuolatinės srovės, ilgis 8m</t>
  </si>
  <si>
    <t>up to 17kV AC and 25.5 kV DC length 5 m / iki 17kV kintamosios srovės ir 25,5kV nuolatinės srovės, ilgis 5m</t>
  </si>
  <si>
    <t>up to 17kV AC and 25.5 kV DC length 6 m / iki 17kV kintamosios srovės ir 25,5kV nuolatinės srovės, ilgis 6m</t>
  </si>
  <si>
    <t>Dielektric gloves / dielektrinės pirštinės</t>
  </si>
  <si>
    <t>ELSEC 10
For work under voltage up to 10kV / Darbui esant iki 10kV įtampai
arba lygiavertis/or equivalent</t>
  </si>
  <si>
    <t>Dielectric shoes / Izoliaciniai kaliošai</t>
  </si>
  <si>
    <t>Antyamper 20 kV
For work under voltage up to 20kV / Darbui esant iki 20kV įtampai
arba lygiavertis/or equivalent</t>
  </si>
  <si>
    <t>Protective goggles / Apsauginiai akiniai</t>
  </si>
  <si>
    <t>Worksafe 328 - Puma
arba lygiavertis/or equivalent</t>
  </si>
  <si>
    <t xml:space="preserve">Helmet with visors / Šalmas su apsauginiu skydeliu </t>
  </si>
  <si>
    <t>2660 Klasa 1,4kA
arba lygiavertis/or equivalent</t>
  </si>
  <si>
    <r>
      <t xml:space="preserve">OPL portable fence with stand bases and 30 pcs of links (3 m chain) </t>
    </r>
    <r>
      <rPr>
        <sz val="11"/>
        <color theme="1"/>
        <rFont val="Arial"/>
        <family val="2"/>
      </rPr>
      <t xml:space="preserve">/ </t>
    </r>
    <r>
      <rPr>
        <sz val="11"/>
        <color theme="1"/>
        <rFont val="Calibri"/>
        <family val="2"/>
        <charset val="186"/>
        <scheme val="minor"/>
      </rPr>
      <t>OPL nešiojamoji tvorelė su stovais ir 30 vnt. jungčių (3m grandinė)</t>
    </r>
  </si>
  <si>
    <t>Holder for the NH type fuse cartridges with impregnated leather sleeve / NH tipo saugiklių laikiklis su impregnuota odine rankove</t>
  </si>
  <si>
    <t>For work under voltage up to 1kV / Darbui esant iki 1kV įtampai</t>
  </si>
  <si>
    <t>Two stick AC voltage detector with phase comparation function / Dvigubas kintamosios srovės įtampos detektorius su fazių palyginimo funkcija</t>
  </si>
  <si>
    <t>DWNP-1 
10-1000V
arba lygiavertis/or equivalent</t>
  </si>
  <si>
    <t>Low voltage tester / Žemos įtampos testeris</t>
  </si>
  <si>
    <t xml:space="preserve"> VT-2 90-1000 VAC; IP54
arba lygiavertis/or equivalent</t>
  </si>
  <si>
    <t>Rescue hook / Gelbėjimo kablys</t>
  </si>
  <si>
    <t>HEM-B up to 1 kV / iki 1kV
arba lygiavertis/or equivalent</t>
  </si>
  <si>
    <t>Insulated Screwdriver Set / Izoliuotų atsuktuvų rinkinys</t>
  </si>
  <si>
    <t>For work under voltage up to 1kV / Darbui esant iki 1 kV įtampai</t>
  </si>
  <si>
    <t>Fire-extinguishing blanket / Gaisro gesinimo antklodė</t>
  </si>
  <si>
    <t>2000x1500mm</t>
  </si>
  <si>
    <t>Portable safety tag „STOK! ĮTAMPA“ / Kilnojamasis įspėjamasis ženklas „STOK! ĮTAMPA“</t>
  </si>
  <si>
    <t>Dimensions – not less than 280x210mm. Black letters in white background. Edge bright red, 10mm wide, arrow bright red / Matmenys – ne mažiau kaip 280x210mm. Juodos raidės baltame fone. Kraštas ryškiai raudonas, 10mm pločio, strėlė ryškiai raudona</t>
  </si>
  <si>
    <r>
      <t>Portable safety tag „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Arial Narrow"/>
        <family val="2"/>
      </rPr>
      <t xml:space="preserve">BANDYMAI! PAVOJINGA GYVYBEI “ / </t>
    </r>
    <r>
      <rPr>
        <sz val="11"/>
        <color theme="1"/>
        <rFont val="Calibri"/>
        <family val="2"/>
        <charset val="186"/>
        <scheme val="minor"/>
      </rPr>
      <t>Kilnojamasis įspėjamasis ženklas „BANDYMAI! PAVOJINGA GYVYBEI“</t>
    </r>
  </si>
  <si>
    <t>Dimensions – not less than 280x210mm. Black letters in white background. Edge bright red, 10mm wide, arrow bright red / Matmenys – ne mažiau kaip 280x210mm. Juodos raidės baltame fone. Kraštas ryškiai raudonas, 10mm pločio, strėlė ryškiai raudona </t>
  </si>
  <si>
    <r>
      <t>Portable safety tag „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Arial Narrow"/>
        <family val="2"/>
      </rPr>
      <t xml:space="preserve">NELIPK! UŽMUŠ “ / </t>
    </r>
    <r>
      <rPr>
        <sz val="11"/>
        <color theme="1"/>
        <rFont val="Calibri"/>
        <family val="2"/>
        <charset val="186"/>
        <scheme val="minor"/>
      </rPr>
      <t>Kilnojamasis įspėjamasis ženklas „NELIPK! UŽMUŠ“</t>
    </r>
  </si>
  <si>
    <t>Portable prohibited tag „ NEJUNGTI! ĮRENGINIUOSE DIRBAMA “ / Kilnojamasis draudžiamasis ženklas „NEJUNGTI! ĮRENGINIUOSE DIRBAMA“</t>
  </si>
  <si>
    <r>
      <t xml:space="preserve">Dimensions - 180x290mm, white background with red ring: diameter - 150mm, width - 15mm. The ring is cut by a diagonal red 12mm wide band at a 45º angle from top to bottom. Inside the ring, a black schematic pencil mark is shown vertically. Inscriptions in black </t>
    </r>
    <r>
      <rPr>
        <sz val="11"/>
        <color rgb="FF000000"/>
        <rFont val="Calibri"/>
        <family val="2"/>
        <scheme val="minor"/>
      </rPr>
      <t>/ Matmenys – 180x290mm, baltame fone raudonas žiedas: skersmuo – 150mm, plotis – 15mm. Žiedas perkirstas įstriža raudona 12mm pločio juosta 45º kampu iš viršaus į apačią. Žiedo viduje vertikaliai pavaizduotas juodos spalvos scheminis kirtiklio ženklas. Užrašai juodos spalvos </t>
    </r>
  </si>
  <si>
    <r>
      <t xml:space="preserve">Construction of tag same as 20 position. </t>
    </r>
    <r>
      <rPr>
        <sz val="11"/>
        <color rgb="FF000000"/>
        <rFont val="Calibri"/>
        <family val="2"/>
        <scheme val="minor"/>
      </rPr>
      <t>Dimensions - 50x80mm. Ring diameter - 40mm. Ring width - 5mm. Tape width - 4mm / Matmenys – 50x80mm. Žiedo skersmuo –  40mm. Žiedo plotis – 5mm. Juostos plotis – 4mm</t>
    </r>
  </si>
  <si>
    <t>Portable prohibited tag „NEATIDARYTI! ĮRENGINIUOSE DIRBAMA“ / Kilnojamasis draudžiamasis ženklas „NEATIDARYTI! ĮRENGINIUOSE DIRBAMA“</t>
  </si>
  <si>
    <t>Dimensions - 180x290mm. On a white background a red ring: 150mm in diameter and 15mm in width. The ring is cut by a diagonal red band, 12mm wide, 45º from top to bottom. Inside the ring is a drawing of a water tap. Inscriptions in black / Matmenys – 180x290mm. Baltame fone raudonas žiedas: skersmuo – 150mm, žiedo plotis – 15mm. Žiedas perkirstas įstriža raudona juosta, 12mm pločio, 45º kampu iš viršaus į apačią. Žiedo viduje pavaizduotas vandens čiaupo piešinys. Užrašai juodos spalvos</t>
  </si>
  <si>
    <t>Portable sign which reminds that grounding device is on / Kilnojamasis ženklas, primenantis, kad yra įjungtas įžeminimo įrenginys</t>
  </si>
  <si>
    <t>Dimensions - 240x130mm. Black letters on a light blue background / Matmenys – 240x130mm. Juodos raidės šviesiai mėlyname fone</t>
  </si>
  <si>
    <t>Portable sign which reminds that it is forbidden to turn on voltage to groundet electical equipment / Kilnojamasis ženklas, primenantis, kad draudžiama įjungti įtampą į įžemintą elektros įrenginį</t>
  </si>
  <si>
    <t>Dimensions - 80x50mm. Black letters on a light blue background / Matmenys – 80x50mm. Juodos raidės šviesiai mėlyname fone</t>
  </si>
  <si>
    <t>General safety instruction for LV switchgear / Bendra LV perjungimo įrenginių saugos instrukcija</t>
  </si>
  <si>
    <r>
      <t>Electric shock first-aid instruction /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Calibri"/>
        <family val="2"/>
        <charset val="186"/>
        <scheme val="minor"/>
      </rPr>
      <t xml:space="preserve">Elektros smūgio pirmosios pagalbos instrukcija </t>
    </r>
  </si>
  <si>
    <t>ELECTRICAL E - Power supply switchgear / Maitinimo skirtymo įrenginiai</t>
  </si>
  <si>
    <t>0,69kV katilo maitinimo skirstomieji įrenginiai / 0,69kV boiler power supply switchgear</t>
  </si>
  <si>
    <t>V20BFA</t>
  </si>
  <si>
    <t>VKJ01-104-DP-E-08.7750.SŽ-001</t>
  </si>
  <si>
    <t>Switchgear delivered and installed. Only connections between employer transformer and switchgear. Switchgear need to be commissioned. / Skirstomieji įrenginiai pristatyti ir sumontuoti. Tik jungtys tarp užsakovo transformatorių ir skirstomųjų įrenginių. Skirstomuosius įrenginius reikia paruošti eksploatacijai.</t>
  </si>
  <si>
    <t>V20BFB</t>
  </si>
  <si>
    <t>0,4 kV katilo maitinimo skirstomieji įrenginiai / 0,4 kV boiler power supply switchgear</t>
  </si>
  <si>
    <t>V20BHA</t>
  </si>
  <si>
    <t>VKJ01-104-DP-E-08.7752.SŽ-001</t>
  </si>
  <si>
    <t>V20BHB</t>
  </si>
  <si>
    <t>DC and guaranteed voltage system. Main distribution switchgears / DC ir garantuotos įtampos sistema. Pagrindiniai skirstomieji skirstomieji įrenginiai</t>
  </si>
  <si>
    <t>UPS skydai skirti katilų technologijai/ UPS switchboard for boilers technology</t>
  </si>
  <si>
    <t>V20BRA</t>
  </si>
  <si>
    <t>VKJ01-104.203-DP-E-08.7757.SŽ-001</t>
  </si>
  <si>
    <t>Switchboard delivered and installed. No cables incoming and outgoing from the switchboard Switchboard need to be commissioned. / Skirstomieji įrenginiai pristatyti ir sumontuoti. Nėra įeinančių ir išeinančių kabelių skirstomųjų įrenginių. Skirstomuosius įrenginius reikia paruošti eksploatacijai.</t>
  </si>
  <si>
    <t>220VDC skydas skirtas katilams/ 220VDC switchboard for boilers</t>
  </si>
  <si>
    <t>V20BUA</t>
  </si>
  <si>
    <t>220VDC skydo FGT&amp;FGC teritorija/ 220VDC switchboard FGT&amp;FGC area</t>
  </si>
  <si>
    <t>V20BUB</t>
  </si>
  <si>
    <t>Not started yet/Dar nepradėta. According to/Pagal VKJ01-104.203-DP-E-08.7757</t>
  </si>
  <si>
    <t>230/400 VAC technological sub switchgears / 230/400 VAC technologiniai antriniai paskirtymo įrenginiai</t>
  </si>
  <si>
    <t>Technologiniai antriniai paskirtymo įrenginiai / Technological subswitchgear</t>
  </si>
  <si>
    <t xml:space="preserve">V20BJA </t>
  </si>
  <si>
    <t>VKJ01-XX-DP-E-08.7777.SZ-001</t>
  </si>
  <si>
    <t>Remarks:Material, installation and connection prices must be given to all items mentioned in the list</t>
  </si>
  <si>
    <t>Pastabos: Medžiagų, montavimo ir prijungimo darbų kainos turi būti nurodytos visoms sąraše nurodytoms pozicijoms</t>
  </si>
  <si>
    <t xml:space="preserve">* Informations concerning the total quantities of available materials are in "Stored deliveries" - Appendix 1E </t>
  </si>
  <si>
    <t xml:space="preserve">* Informacija apie bendrą turimų medžiagų kiekį pateikiama dokumente „Stored deliveries“ - 1E priedas </t>
  </si>
  <si>
    <t>Darbų įkainiai / Work Rates</t>
  </si>
  <si>
    <t>Nr. / No.</t>
  </si>
  <si>
    <t>Aprašymas / Description</t>
  </si>
  <si>
    <t>Sąnaudų žiniaraščio žymuo TP ar DP / BoQ list name from TDD  or DDD</t>
  </si>
  <si>
    <t>Mato vnt. / Unit</t>
  </si>
  <si>
    <t>Kiekis / Quantity</t>
  </si>
  <si>
    <t>Darbų atlikimas / Work progress %</t>
  </si>
  <si>
    <t>Montavimas ir paleidimas (darbai + surinkimo medžiagos + protokolai) / Installation and commissioning (works +  assembly materials + protocols)</t>
  </si>
  <si>
    <t>Medžiagos / Materials</t>
  </si>
  <si>
    <t>Bendrai (darbai + medžiagos) / Total (work+material)</t>
  </si>
  <si>
    <t>Komentarai / Įrengimo kiekis statybvietėje / Comment / Installation amount on site</t>
  </si>
  <si>
    <t>Yra sandėlyje / Available on storage</t>
  </si>
  <si>
    <t>Viso: / Total: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</si>
</sst>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1]"/>
  </numFmts>
  <fonts count="1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charset val="238"/>
      <scheme val="minor"/>
    </font>
    <font>
      <b/>
      <sz val="12"/>
      <color indexed="10"/>
      <name val="Arial"/>
      <family val="2"/>
    </font>
    <font>
      <sz val="11"/>
      <color rgb="FF000000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 Narrow"/>
      <family val="2"/>
    </font>
    <font>
      <b/>
      <sz val="11"/>
      <color rgb="FFFA7D00"/>
      <name val="Calibri"/>
      <family val="2"/>
      <charset val="186"/>
      <scheme val="minor"/>
    </font>
    <font>
      <sz val="11"/>
      <color rgb="FF000000"/>
      <name val="Calibri"/>
      <family val="2"/>
      <charset val="186"/>
      <scheme val="minor"/>
    </font>
    <font>
      <sz val="11"/>
      <color rgb="FF000000"/>
      <name val="Calibri"/>
      <family val="2"/>
    </font>
    <font>
      <b/>
      <sz val="10"/>
      <color theme="1"/>
      <name val="Arial"/>
      <family val="2"/>
      <charset val="186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2F2F2"/>
      </patternFill>
    </fill>
    <fill>
      <patternFill patternType="solid">
        <fgColor rgb="FFFFFFFF"/>
        <bgColor rgb="FF000000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 diagonalUp="1"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indexed="64"/>
      </diagonal>
    </border>
    <border>
      <left/>
      <right/>
      <top style="thin">
        <color indexed="64"/>
      </top>
      <bottom/>
      <diagonal/>
    </border>
    <border diagonalUp="1"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</borders>
  <cellStyleXfs count="2">
    <xf numFmtId="0" fontId="0" fillId="0" borderId="0"/>
    <xf numFmtId="0" fontId="9" fillId="4" borderId="9" applyNumberFormat="0" applyAlignment="0" applyProtection="0"/>
  </cellStyleXfs>
  <cellXfs count="53">
    <xf numFmtId="0" fontId="0" fillId="0" borderId="0" xfId="0"/>
    <xf numFmtId="0" fontId="0" fillId="2" borderId="0" xfId="0" applyFill="1"/>
    <xf numFmtId="0" fontId="2" fillId="2" borderId="1" xfId="0" applyFont="1" applyFill="1" applyBorder="1" applyAlignment="1">
      <alignment vertical="center" wrapText="1"/>
    </xf>
    <xf numFmtId="0" fontId="0" fillId="2" borderId="0" xfId="0" applyFill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0" fontId="2" fillId="2" borderId="0" xfId="0" applyFont="1" applyFill="1"/>
    <xf numFmtId="164" fontId="2" fillId="0" borderId="1" xfId="0" applyNumberFormat="1" applyFont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5" fillId="2" borderId="0" xfId="0" applyFont="1" applyFill="1"/>
    <xf numFmtId="0" fontId="2" fillId="2" borderId="1" xfId="0" applyFont="1" applyFill="1" applyBorder="1" applyAlignment="1">
      <alignment horizontal="center" vertical="center" wrapText="1"/>
    </xf>
    <xf numFmtId="0" fontId="0" fillId="2" borderId="0" xfId="0" applyFont="1" applyFill="1"/>
    <xf numFmtId="0" fontId="3" fillId="2" borderId="1" xfId="0" applyFont="1" applyFill="1" applyBorder="1" applyAlignment="1">
      <alignment vertical="center" wrapText="1"/>
    </xf>
    <xf numFmtId="164" fontId="2" fillId="2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 applyAlignment="1">
      <alignment vertical="center" wrapText="1"/>
    </xf>
    <xf numFmtId="0" fontId="10" fillId="2" borderId="9" xfId="1" applyFont="1" applyFill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 wrapText="1"/>
    </xf>
    <xf numFmtId="164" fontId="2" fillId="2" borderId="7" xfId="0" applyNumberFormat="1" applyFont="1" applyFill="1" applyBorder="1" applyAlignment="1">
      <alignment horizontal="center" vertical="center"/>
    </xf>
    <xf numFmtId="0" fontId="0" fillId="2" borderId="2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left" vertical="center"/>
    </xf>
    <xf numFmtId="164" fontId="11" fillId="5" borderId="10" xfId="0" applyNumberFormat="1" applyFont="1" applyFill="1" applyBorder="1" applyAlignment="1">
      <alignment horizontal="center" vertical="center"/>
    </xf>
    <xf numFmtId="164" fontId="2" fillId="2" borderId="12" xfId="0" applyNumberFormat="1" applyFont="1" applyFill="1" applyBorder="1" applyAlignment="1">
      <alignment horizontal="center" vertical="center"/>
    </xf>
    <xf numFmtId="164" fontId="2" fillId="2" borderId="8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 applyProtection="1">
      <alignment horizontal="center" vertical="center"/>
      <protection locked="0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2" fillId="2" borderId="6" xfId="0" applyNumberFormat="1" applyFont="1" applyFill="1" applyBorder="1" applyAlignment="1" applyProtection="1">
      <alignment horizontal="center" vertical="center"/>
      <protection locked="0"/>
    </xf>
    <xf numFmtId="0" fontId="12" fillId="6" borderId="3" xfId="0" applyFont="1" applyFill="1" applyBorder="1" applyAlignment="1">
      <alignment vertical="center" wrapText="1"/>
    </xf>
    <xf numFmtId="0" fontId="12" fillId="6" borderId="5" xfId="0" applyFont="1" applyFill="1" applyBorder="1" applyAlignment="1">
      <alignment vertical="center" wrapText="1"/>
    </xf>
    <xf numFmtId="0" fontId="12" fillId="6" borderId="1" xfId="0" applyFont="1" applyFill="1" applyBorder="1" applyAlignment="1">
      <alignment vertical="center" wrapText="1"/>
    </xf>
    <xf numFmtId="0" fontId="12" fillId="6" borderId="1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vertical="center"/>
    </xf>
    <xf numFmtId="0" fontId="2" fillId="3" borderId="4" xfId="0" applyFont="1" applyFill="1" applyBorder="1" applyAlignment="1">
      <alignment vertical="center"/>
    </xf>
    <xf numFmtId="0" fontId="2" fillId="3" borderId="5" xfId="0" applyFont="1" applyFill="1" applyBorder="1" applyAlignment="1">
      <alignment vertical="center"/>
    </xf>
    <xf numFmtId="0" fontId="2" fillId="3" borderId="14" xfId="0" applyFont="1" applyFill="1" applyBorder="1" applyAlignment="1">
      <alignment vertical="center"/>
    </xf>
    <xf numFmtId="0" fontId="2" fillId="3" borderId="11" xfId="0" applyFont="1" applyFill="1" applyBorder="1" applyAlignment="1">
      <alignment vertical="center"/>
    </xf>
    <xf numFmtId="0" fontId="2" fillId="3" borderId="15" xfId="0" applyFont="1" applyFill="1" applyBorder="1" applyAlignment="1">
      <alignment vertical="center"/>
    </xf>
    <xf numFmtId="0" fontId="3" fillId="7" borderId="1" xfId="0" applyFont="1" applyFill="1" applyBorder="1" applyAlignment="1">
      <alignment horizontal="center" vertical="center"/>
    </xf>
    <xf numFmtId="0" fontId="2" fillId="7" borderId="2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0" fillId="7" borderId="1" xfId="0" applyFill="1" applyBorder="1" applyAlignment="1">
      <alignment horizontal="right" vertical="center"/>
    </xf>
    <xf numFmtId="0" fontId="12" fillId="6" borderId="1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left" vertical="center"/>
    </xf>
    <xf numFmtId="0" fontId="2" fillId="3" borderId="14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left" vertical="center"/>
    </xf>
  </cellXfs>
  <cellStyles count="2">
    <cellStyle name="Calculation" xfId="1" builtinId="2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2F2355-FD34-416A-8B11-235209AF1F77}">
  <dimension ref="A1:M50"/>
  <sheetViews>
    <sheetView tabSelected="1" zoomScale="50" zoomScaleNormal="50" workbookViewId="0">
      <pane ySplit="2" topLeftCell="A15" activePane="bottomLeft" state="frozen"/>
      <selection pane="bottomLeft" activeCell="C4" sqref="C4"/>
    </sheetView>
  </sheetViews>
  <sheetFormatPr defaultColWidth="8.81640625" defaultRowHeight="14.5" x14ac:dyDescent="0.35"/>
  <cols>
    <col min="1" max="1" width="7.453125" style="1" customWidth="1"/>
    <col min="2" max="2" width="57.1796875" style="1" customWidth="1"/>
    <col min="3" max="3" width="28.453125" style="9" customWidth="1"/>
    <col min="4" max="4" width="35.26953125" style="9" bestFit="1" customWidth="1"/>
    <col min="5" max="5" width="11.7265625" style="3" customWidth="1"/>
    <col min="6" max="6" width="12.26953125" style="1" customWidth="1"/>
    <col min="7" max="7" width="16.1796875" style="1" bestFit="1" customWidth="1"/>
    <col min="8" max="8" width="17.7265625" style="1" bestFit="1" customWidth="1"/>
    <col min="9" max="9" width="20.1796875" style="1" bestFit="1" customWidth="1"/>
    <col min="10" max="10" width="17.81640625" style="1" customWidth="1"/>
    <col min="11" max="11" width="19.54296875" style="1" customWidth="1"/>
    <col min="12" max="12" width="34.1796875" style="3" bestFit="1" customWidth="1"/>
    <col min="13" max="13" width="49.54296875" style="1" customWidth="1"/>
    <col min="14" max="16384" width="8.81640625" style="1"/>
  </cols>
  <sheetData>
    <row r="1" spans="1:13" ht="17.5" customHeight="1" x14ac:dyDescent="0.35">
      <c r="A1"/>
      <c r="B1"/>
      <c r="C1"/>
      <c r="D1"/>
      <c r="E1"/>
      <c r="F1"/>
      <c r="G1"/>
      <c r="H1"/>
      <c r="I1" s="46" t="s">
        <v>84</v>
      </c>
      <c r="J1" s="46"/>
      <c r="K1"/>
      <c r="L1"/>
      <c r="M1"/>
    </row>
    <row r="2" spans="1:13" ht="104" x14ac:dyDescent="0.35">
      <c r="A2" s="32" t="s">
        <v>85</v>
      </c>
      <c r="B2" s="32" t="s">
        <v>86</v>
      </c>
      <c r="C2" s="33"/>
      <c r="D2" s="33" t="s">
        <v>87</v>
      </c>
      <c r="E2" s="34" t="s">
        <v>88</v>
      </c>
      <c r="F2" s="34" t="s">
        <v>89</v>
      </c>
      <c r="G2" s="34" t="s">
        <v>90</v>
      </c>
      <c r="H2" s="34" t="s">
        <v>0</v>
      </c>
      <c r="I2" s="35" t="s">
        <v>91</v>
      </c>
      <c r="J2" s="35" t="s">
        <v>92</v>
      </c>
      <c r="K2" s="34" t="s">
        <v>93</v>
      </c>
      <c r="L2" s="34" t="s">
        <v>94</v>
      </c>
      <c r="M2" s="34" t="s">
        <v>95</v>
      </c>
    </row>
    <row r="3" spans="1:13" x14ac:dyDescent="0.35">
      <c r="A3" s="36" t="s">
        <v>1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8"/>
    </row>
    <row r="4" spans="1:13" s="14" customFormat="1" ht="43.5" x14ac:dyDescent="0.35">
      <c r="A4" s="42">
        <v>1</v>
      </c>
      <c r="B4" s="2" t="s">
        <v>2</v>
      </c>
      <c r="C4" s="8" t="s">
        <v>3</v>
      </c>
      <c r="D4" s="8" t="s">
        <v>4</v>
      </c>
      <c r="E4" s="13" t="s">
        <v>5</v>
      </c>
      <c r="F4" s="4">
        <v>1</v>
      </c>
      <c r="G4" s="6">
        <v>0</v>
      </c>
      <c r="H4" s="5">
        <f>F4-(F4*(G4/100))</f>
        <v>1</v>
      </c>
      <c r="I4" s="30">
        <v>500</v>
      </c>
      <c r="J4" s="30">
        <v>1000</v>
      </c>
      <c r="K4" s="7">
        <f>SUM(I4:J4)*H4</f>
        <v>1500</v>
      </c>
      <c r="L4" s="2"/>
      <c r="M4" s="2"/>
    </row>
    <row r="5" spans="1:13" s="14" customFormat="1" ht="29" x14ac:dyDescent="0.35">
      <c r="A5" s="42">
        <v>2</v>
      </c>
      <c r="B5" s="2" t="s">
        <v>6</v>
      </c>
      <c r="C5" s="8" t="s">
        <v>7</v>
      </c>
      <c r="D5" s="8" t="s">
        <v>4</v>
      </c>
      <c r="E5" s="13" t="s">
        <v>5</v>
      </c>
      <c r="F5" s="4">
        <v>2</v>
      </c>
      <c r="G5" s="6">
        <v>0</v>
      </c>
      <c r="H5" s="5">
        <f t="shared" ref="H5:H26" si="0">F5-(F5*(G5/100))</f>
        <v>2</v>
      </c>
      <c r="I5" s="30">
        <v>0</v>
      </c>
      <c r="J5" s="30">
        <v>640</v>
      </c>
      <c r="K5" s="7">
        <f t="shared" ref="K5:K26" si="1">SUM(I5:J5)*H5</f>
        <v>1280</v>
      </c>
      <c r="L5" s="2"/>
      <c r="M5" s="2"/>
    </row>
    <row r="6" spans="1:13" s="14" customFormat="1" ht="29" x14ac:dyDescent="0.35">
      <c r="A6" s="42">
        <v>3</v>
      </c>
      <c r="B6" s="2" t="s">
        <v>8</v>
      </c>
      <c r="C6" s="8"/>
      <c r="D6" s="8" t="s">
        <v>4</v>
      </c>
      <c r="E6" s="13" t="s">
        <v>5</v>
      </c>
      <c r="F6" s="4">
        <v>2</v>
      </c>
      <c r="G6" s="6">
        <v>0</v>
      </c>
      <c r="H6" s="5">
        <f t="shared" si="0"/>
        <v>2</v>
      </c>
      <c r="I6" s="30">
        <v>0</v>
      </c>
      <c r="J6" s="30">
        <v>2600</v>
      </c>
      <c r="K6" s="7">
        <f t="shared" si="1"/>
        <v>5200</v>
      </c>
      <c r="L6" s="2"/>
      <c r="M6" s="2"/>
    </row>
    <row r="7" spans="1:13" s="14" customFormat="1" ht="29" x14ac:dyDescent="0.35">
      <c r="A7" s="42">
        <v>4</v>
      </c>
      <c r="B7" s="2" t="s">
        <v>9</v>
      </c>
      <c r="C7" s="8" t="s">
        <v>10</v>
      </c>
      <c r="D7" s="8" t="s">
        <v>4</v>
      </c>
      <c r="E7" s="13" t="s">
        <v>11</v>
      </c>
      <c r="F7" s="4">
        <v>1</v>
      </c>
      <c r="G7" s="6">
        <v>0</v>
      </c>
      <c r="H7" s="5">
        <f t="shared" si="0"/>
        <v>1</v>
      </c>
      <c r="I7" s="30">
        <v>0</v>
      </c>
      <c r="J7" s="30">
        <v>1910</v>
      </c>
      <c r="K7" s="7">
        <f t="shared" si="1"/>
        <v>1910</v>
      </c>
      <c r="L7" s="2"/>
      <c r="M7" s="2"/>
    </row>
    <row r="8" spans="1:13" s="14" customFormat="1" ht="29" x14ac:dyDescent="0.35">
      <c r="A8" s="42">
        <v>5</v>
      </c>
      <c r="B8" s="2" t="s">
        <v>12</v>
      </c>
      <c r="C8" s="8"/>
      <c r="D8" s="8" t="s">
        <v>4</v>
      </c>
      <c r="E8" s="13" t="s">
        <v>11</v>
      </c>
      <c r="F8" s="4">
        <v>2</v>
      </c>
      <c r="G8" s="6">
        <v>0</v>
      </c>
      <c r="H8" s="5">
        <f t="shared" si="0"/>
        <v>2</v>
      </c>
      <c r="I8" s="30">
        <v>0</v>
      </c>
      <c r="J8" s="30">
        <v>840</v>
      </c>
      <c r="K8" s="7">
        <f t="shared" si="1"/>
        <v>1680</v>
      </c>
      <c r="L8" s="2"/>
      <c r="M8" s="2"/>
    </row>
    <row r="9" spans="1:13" s="14" customFormat="1" ht="58" x14ac:dyDescent="0.35">
      <c r="A9" s="42">
        <v>6</v>
      </c>
      <c r="B9" s="2" t="s">
        <v>13</v>
      </c>
      <c r="C9" s="8" t="s">
        <v>14</v>
      </c>
      <c r="D9" s="8" t="s">
        <v>4</v>
      </c>
      <c r="E9" s="13" t="s">
        <v>5</v>
      </c>
      <c r="F9" s="4">
        <v>4</v>
      </c>
      <c r="G9" s="6">
        <v>0</v>
      </c>
      <c r="H9" s="5">
        <f t="shared" si="0"/>
        <v>4</v>
      </c>
      <c r="I9" s="30">
        <v>0</v>
      </c>
      <c r="J9" s="30">
        <v>672</v>
      </c>
      <c r="K9" s="7">
        <f t="shared" si="1"/>
        <v>2688</v>
      </c>
      <c r="L9" s="2"/>
      <c r="M9" s="2"/>
    </row>
    <row r="10" spans="1:13" s="14" customFormat="1" ht="58" x14ac:dyDescent="0.35">
      <c r="A10" s="42">
        <v>7</v>
      </c>
      <c r="B10" s="2" t="s">
        <v>15</v>
      </c>
      <c r="C10" s="8" t="s">
        <v>16</v>
      </c>
      <c r="D10" s="8" t="s">
        <v>4</v>
      </c>
      <c r="E10" s="13" t="s">
        <v>5</v>
      </c>
      <c r="F10" s="4">
        <v>10</v>
      </c>
      <c r="G10" s="6">
        <v>0</v>
      </c>
      <c r="H10" s="5">
        <f t="shared" si="0"/>
        <v>10</v>
      </c>
      <c r="I10" s="30">
        <v>0</v>
      </c>
      <c r="J10" s="30">
        <v>1050</v>
      </c>
      <c r="K10" s="7">
        <f t="shared" si="1"/>
        <v>10500</v>
      </c>
      <c r="L10" s="2"/>
      <c r="M10" s="2"/>
    </row>
    <row r="11" spans="1:13" s="14" customFormat="1" ht="58" x14ac:dyDescent="0.35">
      <c r="A11" s="42">
        <v>8</v>
      </c>
      <c r="B11" s="2" t="s">
        <v>15</v>
      </c>
      <c r="C11" s="8" t="s">
        <v>17</v>
      </c>
      <c r="D11" s="8" t="s">
        <v>4</v>
      </c>
      <c r="E11" s="13" t="s">
        <v>5</v>
      </c>
      <c r="F11" s="4">
        <v>1</v>
      </c>
      <c r="G11" s="6">
        <v>0</v>
      </c>
      <c r="H11" s="5">
        <f t="shared" si="0"/>
        <v>1</v>
      </c>
      <c r="I11" s="30">
        <v>0</v>
      </c>
      <c r="J11" s="30">
        <v>525</v>
      </c>
      <c r="K11" s="7">
        <f t="shared" si="1"/>
        <v>525</v>
      </c>
      <c r="L11" s="2"/>
      <c r="M11" s="2"/>
    </row>
    <row r="12" spans="1:13" s="14" customFormat="1" ht="58" x14ac:dyDescent="0.35">
      <c r="A12" s="42">
        <v>9</v>
      </c>
      <c r="B12" s="2" t="s">
        <v>15</v>
      </c>
      <c r="C12" s="8" t="s">
        <v>18</v>
      </c>
      <c r="D12" s="8" t="s">
        <v>4</v>
      </c>
      <c r="E12" s="13" t="s">
        <v>5</v>
      </c>
      <c r="F12" s="4">
        <v>3</v>
      </c>
      <c r="G12" s="6">
        <v>0</v>
      </c>
      <c r="H12" s="5">
        <f t="shared" si="0"/>
        <v>3</v>
      </c>
      <c r="I12" s="30">
        <v>0</v>
      </c>
      <c r="J12" s="30">
        <v>650</v>
      </c>
      <c r="K12" s="7">
        <f t="shared" si="1"/>
        <v>1950</v>
      </c>
      <c r="L12" s="2"/>
      <c r="M12" s="2"/>
    </row>
    <row r="13" spans="1:13" s="14" customFormat="1" ht="72.5" x14ac:dyDescent="0.35">
      <c r="A13" s="42">
        <v>10</v>
      </c>
      <c r="B13" s="2" t="s">
        <v>19</v>
      </c>
      <c r="C13" s="8" t="s">
        <v>20</v>
      </c>
      <c r="D13" s="8" t="s">
        <v>4</v>
      </c>
      <c r="E13" s="13" t="s">
        <v>11</v>
      </c>
      <c r="F13" s="4">
        <v>2</v>
      </c>
      <c r="G13" s="6">
        <v>0</v>
      </c>
      <c r="H13" s="5">
        <f t="shared" si="0"/>
        <v>2</v>
      </c>
      <c r="I13" s="30">
        <v>0</v>
      </c>
      <c r="J13" s="30">
        <v>110</v>
      </c>
      <c r="K13" s="7">
        <f t="shared" si="1"/>
        <v>220</v>
      </c>
      <c r="L13" s="2"/>
      <c r="M13" s="2"/>
    </row>
    <row r="14" spans="1:13" s="14" customFormat="1" ht="72.5" x14ac:dyDescent="0.35">
      <c r="A14" s="42">
        <v>11</v>
      </c>
      <c r="B14" s="2" t="s">
        <v>21</v>
      </c>
      <c r="C14" s="8" t="s">
        <v>22</v>
      </c>
      <c r="D14" s="8" t="s">
        <v>4</v>
      </c>
      <c r="E14" s="13" t="s">
        <v>11</v>
      </c>
      <c r="F14" s="4">
        <v>2</v>
      </c>
      <c r="G14" s="6">
        <v>0</v>
      </c>
      <c r="H14" s="5">
        <f t="shared" si="0"/>
        <v>2</v>
      </c>
      <c r="I14" s="30">
        <v>0</v>
      </c>
      <c r="J14" s="30">
        <v>228</v>
      </c>
      <c r="K14" s="7">
        <f t="shared" si="1"/>
        <v>456</v>
      </c>
      <c r="L14" s="2"/>
      <c r="M14" s="2"/>
    </row>
    <row r="15" spans="1:13" s="14" customFormat="1" ht="29" x14ac:dyDescent="0.35">
      <c r="A15" s="42">
        <v>12</v>
      </c>
      <c r="B15" s="2" t="s">
        <v>23</v>
      </c>
      <c r="C15" s="8" t="s">
        <v>24</v>
      </c>
      <c r="D15" s="8" t="s">
        <v>4</v>
      </c>
      <c r="E15" s="13" t="s">
        <v>5</v>
      </c>
      <c r="F15" s="4">
        <v>2</v>
      </c>
      <c r="G15" s="6">
        <v>0</v>
      </c>
      <c r="H15" s="5">
        <f t="shared" si="0"/>
        <v>2</v>
      </c>
      <c r="I15" s="30">
        <v>0</v>
      </c>
      <c r="J15" s="30">
        <v>12</v>
      </c>
      <c r="K15" s="7">
        <f t="shared" si="1"/>
        <v>24</v>
      </c>
      <c r="L15" s="2"/>
      <c r="M15" s="2"/>
    </row>
    <row r="16" spans="1:13" s="14" customFormat="1" ht="29" x14ac:dyDescent="0.35">
      <c r="A16" s="42">
        <v>13</v>
      </c>
      <c r="B16" s="2" t="s">
        <v>25</v>
      </c>
      <c r="C16" s="8" t="s">
        <v>26</v>
      </c>
      <c r="D16" s="8" t="s">
        <v>4</v>
      </c>
      <c r="E16" s="13" t="s">
        <v>5</v>
      </c>
      <c r="F16" s="4">
        <v>2</v>
      </c>
      <c r="G16" s="6">
        <v>0</v>
      </c>
      <c r="H16" s="5">
        <f t="shared" si="0"/>
        <v>2</v>
      </c>
      <c r="I16" s="30">
        <v>0</v>
      </c>
      <c r="J16" s="30">
        <v>240</v>
      </c>
      <c r="K16" s="7">
        <f t="shared" si="1"/>
        <v>480</v>
      </c>
      <c r="L16" s="2"/>
      <c r="M16" s="2"/>
    </row>
    <row r="17" spans="1:13" s="14" customFormat="1" ht="43.5" x14ac:dyDescent="0.35">
      <c r="A17" s="42">
        <v>14</v>
      </c>
      <c r="B17" s="2" t="s">
        <v>27</v>
      </c>
      <c r="C17" s="8"/>
      <c r="D17" s="8" t="s">
        <v>4</v>
      </c>
      <c r="E17" s="13" t="s">
        <v>11</v>
      </c>
      <c r="F17" s="4">
        <v>1</v>
      </c>
      <c r="G17" s="6">
        <v>0</v>
      </c>
      <c r="H17" s="5">
        <f t="shared" si="0"/>
        <v>1</v>
      </c>
      <c r="I17" s="30">
        <v>0</v>
      </c>
      <c r="J17" s="30">
        <v>2744</v>
      </c>
      <c r="K17" s="7">
        <f t="shared" si="1"/>
        <v>2744</v>
      </c>
      <c r="L17" s="2"/>
      <c r="M17" s="2"/>
    </row>
    <row r="18" spans="1:13" s="14" customFormat="1" ht="43.5" x14ac:dyDescent="0.35">
      <c r="A18" s="42">
        <v>15</v>
      </c>
      <c r="B18" s="2" t="s">
        <v>28</v>
      </c>
      <c r="C18" s="8" t="s">
        <v>29</v>
      </c>
      <c r="D18" s="8" t="s">
        <v>4</v>
      </c>
      <c r="E18" s="13" t="s">
        <v>5</v>
      </c>
      <c r="F18" s="4">
        <v>1</v>
      </c>
      <c r="G18" s="6">
        <v>0</v>
      </c>
      <c r="H18" s="5">
        <f t="shared" si="0"/>
        <v>1</v>
      </c>
      <c r="I18" s="30">
        <v>0</v>
      </c>
      <c r="J18" s="30">
        <v>136</v>
      </c>
      <c r="K18" s="7">
        <f t="shared" si="1"/>
        <v>136</v>
      </c>
      <c r="L18" s="2"/>
      <c r="M18" s="2"/>
    </row>
    <row r="19" spans="1:13" s="14" customFormat="1" ht="43.5" x14ac:dyDescent="0.35">
      <c r="A19" s="42">
        <v>16</v>
      </c>
      <c r="B19" s="2" t="s">
        <v>30</v>
      </c>
      <c r="C19" s="8" t="s">
        <v>31</v>
      </c>
      <c r="D19" s="8" t="s">
        <v>4</v>
      </c>
      <c r="E19" s="13" t="s">
        <v>5</v>
      </c>
      <c r="F19" s="4">
        <v>1</v>
      </c>
      <c r="G19" s="6">
        <v>0</v>
      </c>
      <c r="H19" s="5">
        <f t="shared" si="0"/>
        <v>1</v>
      </c>
      <c r="I19" s="30">
        <v>0</v>
      </c>
      <c r="J19" s="30">
        <v>1026</v>
      </c>
      <c r="K19" s="7">
        <f t="shared" si="1"/>
        <v>1026</v>
      </c>
      <c r="L19" s="2"/>
      <c r="M19" s="2"/>
    </row>
    <row r="20" spans="1:13" s="14" customFormat="1" ht="29" x14ac:dyDescent="0.35">
      <c r="A20" s="42">
        <v>17</v>
      </c>
      <c r="B20" s="2" t="s">
        <v>32</v>
      </c>
      <c r="C20" s="8" t="s">
        <v>33</v>
      </c>
      <c r="D20" s="8" t="s">
        <v>4</v>
      </c>
      <c r="E20" s="13" t="s">
        <v>5</v>
      </c>
      <c r="F20" s="4">
        <v>2</v>
      </c>
      <c r="G20" s="6">
        <v>0</v>
      </c>
      <c r="H20" s="5">
        <f t="shared" si="0"/>
        <v>2</v>
      </c>
      <c r="I20" s="30">
        <v>0</v>
      </c>
      <c r="J20" s="30">
        <v>2866</v>
      </c>
      <c r="K20" s="7">
        <f t="shared" si="1"/>
        <v>5732</v>
      </c>
      <c r="L20" s="2"/>
      <c r="M20" s="2"/>
    </row>
    <row r="21" spans="1:13" s="14" customFormat="1" ht="29" x14ac:dyDescent="0.35">
      <c r="A21" s="42">
        <v>18</v>
      </c>
      <c r="B21" s="2" t="s">
        <v>34</v>
      </c>
      <c r="C21" s="8" t="s">
        <v>35</v>
      </c>
      <c r="D21" s="8" t="s">
        <v>4</v>
      </c>
      <c r="E21" s="13" t="s">
        <v>5</v>
      </c>
      <c r="F21" s="4">
        <v>1</v>
      </c>
      <c r="G21" s="6">
        <v>0</v>
      </c>
      <c r="H21" s="5">
        <f t="shared" si="0"/>
        <v>1</v>
      </c>
      <c r="I21" s="30">
        <v>0</v>
      </c>
      <c r="J21" s="30">
        <v>600</v>
      </c>
      <c r="K21" s="7">
        <f t="shared" si="1"/>
        <v>600</v>
      </c>
      <c r="L21" s="2"/>
      <c r="M21" s="2"/>
    </row>
    <row r="22" spans="1:13" s="14" customFormat="1" ht="43.5" x14ac:dyDescent="0.35">
      <c r="A22" s="42">
        <v>19</v>
      </c>
      <c r="B22" s="2" t="s">
        <v>36</v>
      </c>
      <c r="C22" s="8" t="s">
        <v>37</v>
      </c>
      <c r="D22" s="8" t="s">
        <v>4</v>
      </c>
      <c r="E22" s="13" t="s">
        <v>11</v>
      </c>
      <c r="F22" s="4">
        <v>1</v>
      </c>
      <c r="G22" s="6">
        <v>0</v>
      </c>
      <c r="H22" s="5">
        <f t="shared" si="0"/>
        <v>1</v>
      </c>
      <c r="I22" s="30">
        <v>0</v>
      </c>
      <c r="J22" s="30">
        <v>40</v>
      </c>
      <c r="K22" s="7">
        <f t="shared" si="1"/>
        <v>40</v>
      </c>
      <c r="L22" s="2"/>
      <c r="M22" s="2"/>
    </row>
    <row r="23" spans="1:13" s="14" customFormat="1" ht="29" x14ac:dyDescent="0.35">
      <c r="A23" s="42">
        <v>20</v>
      </c>
      <c r="B23" s="2" t="s">
        <v>38</v>
      </c>
      <c r="C23" s="8" t="s">
        <v>39</v>
      </c>
      <c r="D23" s="8" t="s">
        <v>4</v>
      </c>
      <c r="E23" s="13" t="s">
        <v>5</v>
      </c>
      <c r="F23" s="4">
        <v>1</v>
      </c>
      <c r="G23" s="6">
        <v>0</v>
      </c>
      <c r="H23" s="5">
        <f t="shared" si="0"/>
        <v>1</v>
      </c>
      <c r="I23" s="30">
        <v>0</v>
      </c>
      <c r="J23" s="30">
        <v>80</v>
      </c>
      <c r="K23" s="7">
        <f t="shared" si="1"/>
        <v>80</v>
      </c>
      <c r="L23" s="2"/>
      <c r="M23" s="2"/>
    </row>
    <row r="24" spans="1:13" s="14" customFormat="1" ht="130.5" x14ac:dyDescent="0.35">
      <c r="A24" s="42">
        <v>21</v>
      </c>
      <c r="B24" s="2" t="s">
        <v>40</v>
      </c>
      <c r="C24" s="8" t="s">
        <v>41</v>
      </c>
      <c r="D24" s="8" t="s">
        <v>4</v>
      </c>
      <c r="E24" s="13" t="s">
        <v>5</v>
      </c>
      <c r="F24" s="4">
        <v>4</v>
      </c>
      <c r="G24" s="6">
        <v>0</v>
      </c>
      <c r="H24" s="5">
        <f t="shared" si="0"/>
        <v>4</v>
      </c>
      <c r="I24" s="30">
        <v>0</v>
      </c>
      <c r="J24" s="30">
        <v>6</v>
      </c>
      <c r="K24" s="7">
        <f t="shared" si="1"/>
        <v>24</v>
      </c>
      <c r="L24" s="2"/>
      <c r="M24" s="2"/>
    </row>
    <row r="25" spans="1:13" s="14" customFormat="1" ht="130.5" x14ac:dyDescent="0.35">
      <c r="A25" s="42">
        <v>22</v>
      </c>
      <c r="B25" s="2" t="s">
        <v>42</v>
      </c>
      <c r="C25" s="8" t="s">
        <v>43</v>
      </c>
      <c r="D25" s="8" t="s">
        <v>4</v>
      </c>
      <c r="E25" s="13" t="s">
        <v>5</v>
      </c>
      <c r="F25" s="4">
        <v>4</v>
      </c>
      <c r="G25" s="6">
        <v>0</v>
      </c>
      <c r="H25" s="5">
        <f t="shared" si="0"/>
        <v>4</v>
      </c>
      <c r="I25" s="30">
        <v>0</v>
      </c>
      <c r="J25" s="30">
        <v>6</v>
      </c>
      <c r="K25" s="7">
        <f t="shared" si="1"/>
        <v>24</v>
      </c>
      <c r="L25" s="2"/>
      <c r="M25" s="2"/>
    </row>
    <row r="26" spans="1:13" s="14" customFormat="1" ht="130.5" x14ac:dyDescent="0.35">
      <c r="A26" s="42">
        <v>23</v>
      </c>
      <c r="B26" s="2" t="s">
        <v>44</v>
      </c>
      <c r="C26" s="8" t="s">
        <v>43</v>
      </c>
      <c r="D26" s="8" t="s">
        <v>4</v>
      </c>
      <c r="E26" s="13" t="s">
        <v>5</v>
      </c>
      <c r="F26" s="4">
        <v>4</v>
      </c>
      <c r="G26" s="6">
        <v>0</v>
      </c>
      <c r="H26" s="5">
        <f t="shared" si="0"/>
        <v>4</v>
      </c>
      <c r="I26" s="30">
        <v>0</v>
      </c>
      <c r="J26" s="30">
        <v>6</v>
      </c>
      <c r="K26" s="7">
        <f t="shared" si="1"/>
        <v>24</v>
      </c>
      <c r="L26" s="2"/>
      <c r="M26" s="2"/>
    </row>
    <row r="27" spans="1:13" s="14" customFormat="1" ht="275.5" x14ac:dyDescent="0.35">
      <c r="A27" s="42">
        <v>24</v>
      </c>
      <c r="B27" s="2" t="s">
        <v>45</v>
      </c>
      <c r="C27" s="8" t="s">
        <v>46</v>
      </c>
      <c r="D27" s="8" t="s">
        <v>4</v>
      </c>
      <c r="E27" s="13" t="s">
        <v>5</v>
      </c>
      <c r="F27" s="4">
        <v>4</v>
      </c>
      <c r="G27" s="6">
        <v>0</v>
      </c>
      <c r="H27" s="5">
        <f t="shared" ref="H27:H28" si="2">F27-(F27*(G27/100))</f>
        <v>4</v>
      </c>
      <c r="I27" s="30">
        <v>0</v>
      </c>
      <c r="J27" s="30">
        <v>6</v>
      </c>
      <c r="K27" s="7">
        <f t="shared" ref="K27:K28" si="3">SUM(I27:J27)*H27</f>
        <v>24</v>
      </c>
      <c r="L27" s="2"/>
      <c r="M27" s="2"/>
    </row>
    <row r="28" spans="1:13" s="14" customFormat="1" ht="116" x14ac:dyDescent="0.35">
      <c r="A28" s="42">
        <v>25</v>
      </c>
      <c r="B28" s="2" t="s">
        <v>45</v>
      </c>
      <c r="C28" s="8" t="s">
        <v>47</v>
      </c>
      <c r="D28" s="8" t="s">
        <v>4</v>
      </c>
      <c r="E28" s="13" t="s">
        <v>5</v>
      </c>
      <c r="F28" s="4">
        <v>4</v>
      </c>
      <c r="G28" s="6">
        <v>0</v>
      </c>
      <c r="H28" s="5">
        <f t="shared" si="2"/>
        <v>4</v>
      </c>
      <c r="I28" s="30">
        <v>0</v>
      </c>
      <c r="J28" s="30">
        <v>6</v>
      </c>
      <c r="K28" s="7">
        <f t="shared" si="3"/>
        <v>24</v>
      </c>
      <c r="L28" s="2"/>
      <c r="M28" s="2"/>
    </row>
    <row r="29" spans="1:13" s="14" customFormat="1" ht="246.5" x14ac:dyDescent="0.35">
      <c r="A29" s="42">
        <v>26</v>
      </c>
      <c r="B29" s="2" t="s">
        <v>48</v>
      </c>
      <c r="C29" s="8" t="s">
        <v>49</v>
      </c>
      <c r="D29" s="8" t="s">
        <v>4</v>
      </c>
      <c r="E29" s="13" t="s">
        <v>5</v>
      </c>
      <c r="F29" s="4">
        <v>4</v>
      </c>
      <c r="G29" s="6">
        <v>0</v>
      </c>
      <c r="H29" s="5">
        <f t="shared" ref="H29:H33" si="4">F29-(F29*(G29/100))</f>
        <v>4</v>
      </c>
      <c r="I29" s="30">
        <v>0</v>
      </c>
      <c r="J29" s="30">
        <v>6</v>
      </c>
      <c r="K29" s="7">
        <f t="shared" ref="K29:K33" si="5">SUM(I29:J29)*H29</f>
        <v>24</v>
      </c>
      <c r="L29" s="2"/>
      <c r="M29" s="2"/>
    </row>
    <row r="30" spans="1:13" s="14" customFormat="1" ht="72.5" x14ac:dyDescent="0.35">
      <c r="A30" s="42">
        <v>27</v>
      </c>
      <c r="B30" s="2" t="s">
        <v>50</v>
      </c>
      <c r="C30" s="8" t="s">
        <v>51</v>
      </c>
      <c r="D30" s="8" t="s">
        <v>4</v>
      </c>
      <c r="E30" s="13" t="s">
        <v>5</v>
      </c>
      <c r="F30" s="4">
        <v>4</v>
      </c>
      <c r="G30" s="6">
        <v>0</v>
      </c>
      <c r="H30" s="5">
        <f t="shared" si="4"/>
        <v>4</v>
      </c>
      <c r="I30" s="30">
        <v>0</v>
      </c>
      <c r="J30" s="30">
        <v>4</v>
      </c>
      <c r="K30" s="7">
        <f t="shared" si="5"/>
        <v>16</v>
      </c>
      <c r="L30" s="2"/>
      <c r="M30" s="2"/>
    </row>
    <row r="31" spans="1:13" s="14" customFormat="1" ht="74.5" customHeight="1" x14ac:dyDescent="0.35">
      <c r="A31" s="42">
        <v>28</v>
      </c>
      <c r="B31" s="2" t="s">
        <v>52</v>
      </c>
      <c r="C31" s="8" t="s">
        <v>53</v>
      </c>
      <c r="D31" s="8" t="s">
        <v>4</v>
      </c>
      <c r="E31" s="13" t="s">
        <v>5</v>
      </c>
      <c r="F31" s="4">
        <v>4</v>
      </c>
      <c r="G31" s="6">
        <v>0</v>
      </c>
      <c r="H31" s="5">
        <f t="shared" si="4"/>
        <v>4</v>
      </c>
      <c r="I31" s="30">
        <v>0</v>
      </c>
      <c r="J31" s="30">
        <v>6</v>
      </c>
      <c r="K31" s="7">
        <f t="shared" si="5"/>
        <v>24</v>
      </c>
      <c r="L31" s="2"/>
      <c r="M31" s="2"/>
    </row>
    <row r="32" spans="1:13" s="14" customFormat="1" ht="29" x14ac:dyDescent="0.35">
      <c r="A32" s="42">
        <v>29</v>
      </c>
      <c r="B32" s="2" t="s">
        <v>54</v>
      </c>
      <c r="C32" s="8"/>
      <c r="D32" s="8" t="s">
        <v>4</v>
      </c>
      <c r="E32" s="13" t="s">
        <v>11</v>
      </c>
      <c r="F32" s="4">
        <v>1</v>
      </c>
      <c r="G32" s="6">
        <v>0</v>
      </c>
      <c r="H32" s="5">
        <f t="shared" si="4"/>
        <v>1</v>
      </c>
      <c r="I32" s="30">
        <v>0</v>
      </c>
      <c r="J32" s="30">
        <v>400</v>
      </c>
      <c r="K32" s="7">
        <f t="shared" si="5"/>
        <v>400</v>
      </c>
      <c r="L32" s="2"/>
      <c r="M32" s="2"/>
    </row>
    <row r="33" spans="1:13" s="14" customFormat="1" ht="29" x14ac:dyDescent="0.35">
      <c r="A33" s="42">
        <v>30</v>
      </c>
      <c r="B33" s="2" t="s">
        <v>55</v>
      </c>
      <c r="C33" s="8"/>
      <c r="D33" s="8" t="s">
        <v>4</v>
      </c>
      <c r="E33" s="13" t="s">
        <v>11</v>
      </c>
      <c r="F33" s="4">
        <v>1</v>
      </c>
      <c r="G33" s="6">
        <v>0</v>
      </c>
      <c r="H33" s="5">
        <f t="shared" si="4"/>
        <v>1</v>
      </c>
      <c r="I33" s="30">
        <v>0</v>
      </c>
      <c r="J33" s="30">
        <v>400</v>
      </c>
      <c r="K33" s="7">
        <f t="shared" si="5"/>
        <v>400</v>
      </c>
      <c r="L33" s="2"/>
      <c r="M33" s="2"/>
    </row>
    <row r="34" spans="1:13" s="14" customFormat="1" x14ac:dyDescent="0.35">
      <c r="A34" s="47" t="s">
        <v>56</v>
      </c>
      <c r="B34" s="48"/>
      <c r="C34" s="48"/>
      <c r="D34" s="39"/>
      <c r="E34" s="39"/>
      <c r="F34" s="39"/>
      <c r="G34" s="39"/>
      <c r="H34" s="39"/>
      <c r="I34" s="39"/>
      <c r="J34" s="40"/>
      <c r="K34" s="39"/>
      <c r="L34" s="39"/>
      <c r="M34" s="41"/>
    </row>
    <row r="35" spans="1:13" s="14" customFormat="1" ht="130.5" x14ac:dyDescent="0.35">
      <c r="A35" s="43">
        <v>31</v>
      </c>
      <c r="B35" s="20" t="s">
        <v>57</v>
      </c>
      <c r="C35" s="21" t="s">
        <v>58</v>
      </c>
      <c r="D35" s="19" t="s">
        <v>59</v>
      </c>
      <c r="E35" s="22" t="s">
        <v>11</v>
      </c>
      <c r="F35" s="22">
        <v>1</v>
      </c>
      <c r="G35" s="19">
        <v>80</v>
      </c>
      <c r="H35" s="19">
        <f>F35-(F35*(G35/100))</f>
        <v>0.19999999999999996</v>
      </c>
      <c r="I35" s="31">
        <v>3585</v>
      </c>
      <c r="J35" s="26"/>
      <c r="K35" s="23">
        <f>I35*F35</f>
        <v>3585</v>
      </c>
      <c r="L35" s="24" t="s">
        <v>60</v>
      </c>
      <c r="M35" s="25"/>
    </row>
    <row r="36" spans="1:13" s="14" customFormat="1" ht="130.5" x14ac:dyDescent="0.35">
      <c r="A36" s="44">
        <v>32</v>
      </c>
      <c r="B36" s="8" t="s">
        <v>57</v>
      </c>
      <c r="C36" s="15" t="s">
        <v>61</v>
      </c>
      <c r="D36" s="4" t="s">
        <v>59</v>
      </c>
      <c r="E36" s="13" t="s">
        <v>11</v>
      </c>
      <c r="F36" s="13">
        <v>1</v>
      </c>
      <c r="G36" s="4">
        <v>80</v>
      </c>
      <c r="H36" s="4">
        <f>F36-(F36*(G36/100))</f>
        <v>0.19999999999999996</v>
      </c>
      <c r="I36" s="31">
        <v>3585</v>
      </c>
      <c r="J36" s="27"/>
      <c r="K36" s="23">
        <f t="shared" ref="K36:K41" si="6">I36*F36</f>
        <v>3585</v>
      </c>
      <c r="L36" s="17" t="s">
        <v>60</v>
      </c>
      <c r="M36" s="8"/>
    </row>
    <row r="37" spans="1:13" s="14" customFormat="1" ht="130.5" x14ac:dyDescent="0.35">
      <c r="A37" s="43">
        <v>33</v>
      </c>
      <c r="B37" s="8" t="s">
        <v>62</v>
      </c>
      <c r="C37" s="15" t="s">
        <v>63</v>
      </c>
      <c r="D37" s="4" t="s">
        <v>64</v>
      </c>
      <c r="E37" s="13" t="s">
        <v>11</v>
      </c>
      <c r="F37" s="13">
        <v>1</v>
      </c>
      <c r="G37" s="4">
        <v>80</v>
      </c>
      <c r="H37" s="4">
        <f>F37-(F37*(G37/100))</f>
        <v>0.19999999999999996</v>
      </c>
      <c r="I37" s="31">
        <v>4145</v>
      </c>
      <c r="J37" s="28"/>
      <c r="K37" s="23">
        <f t="shared" si="6"/>
        <v>4145</v>
      </c>
      <c r="L37" s="17" t="s">
        <v>60</v>
      </c>
      <c r="M37" s="8"/>
    </row>
    <row r="38" spans="1:13" s="14" customFormat="1" ht="130.5" x14ac:dyDescent="0.35">
      <c r="A38" s="44">
        <v>34</v>
      </c>
      <c r="B38" s="8" t="s">
        <v>62</v>
      </c>
      <c r="C38" s="15" t="s">
        <v>65</v>
      </c>
      <c r="D38" s="4" t="s">
        <v>64</v>
      </c>
      <c r="E38" s="13" t="s">
        <v>11</v>
      </c>
      <c r="F38" s="13">
        <v>1</v>
      </c>
      <c r="G38" s="4">
        <v>80</v>
      </c>
      <c r="H38" s="4">
        <f>F38-(F38*(G38/100))</f>
        <v>0.19999999999999996</v>
      </c>
      <c r="I38" s="31">
        <v>4145</v>
      </c>
      <c r="J38" s="28"/>
      <c r="K38" s="23">
        <f t="shared" si="6"/>
        <v>4145</v>
      </c>
      <c r="L38" s="17" t="s">
        <v>60</v>
      </c>
      <c r="M38" s="8"/>
    </row>
    <row r="39" spans="1:13" s="14" customFormat="1" ht="35.25" customHeight="1" x14ac:dyDescent="0.35">
      <c r="A39" s="49" t="s">
        <v>66</v>
      </c>
      <c r="B39" s="50"/>
      <c r="C39" s="50"/>
      <c r="D39" s="37"/>
      <c r="E39" s="37"/>
      <c r="F39" s="37"/>
      <c r="G39" s="37"/>
      <c r="H39" s="37"/>
      <c r="I39" s="37"/>
      <c r="J39" s="37"/>
      <c r="K39" s="37"/>
      <c r="L39" s="37"/>
      <c r="M39" s="38"/>
    </row>
    <row r="40" spans="1:13" s="14" customFormat="1" ht="116" x14ac:dyDescent="0.35">
      <c r="A40" s="44">
        <v>35</v>
      </c>
      <c r="B40" s="8" t="s">
        <v>67</v>
      </c>
      <c r="C40" s="15" t="s">
        <v>68</v>
      </c>
      <c r="D40" s="4" t="s">
        <v>69</v>
      </c>
      <c r="E40" s="13" t="s">
        <v>11</v>
      </c>
      <c r="F40" s="13">
        <v>1</v>
      </c>
      <c r="G40" s="4">
        <v>80</v>
      </c>
      <c r="H40" s="4">
        <f>F40-(F40*(G40/100))</f>
        <v>0.19999999999999996</v>
      </c>
      <c r="I40" s="29">
        <v>2400</v>
      </c>
      <c r="J40" s="28"/>
      <c r="K40" s="23">
        <f>I40*F40</f>
        <v>2400</v>
      </c>
      <c r="L40" s="17" t="s">
        <v>70</v>
      </c>
      <c r="M40" s="8"/>
    </row>
    <row r="41" spans="1:13" s="14" customFormat="1" ht="116" x14ac:dyDescent="0.35">
      <c r="A41" s="44">
        <v>36</v>
      </c>
      <c r="B41" s="8" t="s">
        <v>71</v>
      </c>
      <c r="C41" s="15" t="s">
        <v>72</v>
      </c>
      <c r="D41" s="4" t="s">
        <v>69</v>
      </c>
      <c r="E41" s="13" t="s">
        <v>11</v>
      </c>
      <c r="F41" s="13">
        <v>1</v>
      </c>
      <c r="G41" s="18">
        <v>80</v>
      </c>
      <c r="H41" s="4">
        <f>F41-(F41*(G41/100))</f>
        <v>0.19999999999999996</v>
      </c>
      <c r="I41" s="29">
        <v>2400</v>
      </c>
      <c r="J41" s="28"/>
      <c r="K41" s="23">
        <f t="shared" si="6"/>
        <v>2400</v>
      </c>
      <c r="L41" s="17" t="s">
        <v>70</v>
      </c>
      <c r="M41" s="8"/>
    </row>
    <row r="42" spans="1:13" s="14" customFormat="1" ht="43.5" x14ac:dyDescent="0.35">
      <c r="A42" s="44">
        <v>37</v>
      </c>
      <c r="B42" s="8" t="s">
        <v>73</v>
      </c>
      <c r="C42" s="15" t="s">
        <v>74</v>
      </c>
      <c r="D42" s="4" t="s">
        <v>69</v>
      </c>
      <c r="E42" s="13" t="s">
        <v>11</v>
      </c>
      <c r="F42" s="13">
        <v>1</v>
      </c>
      <c r="G42" s="4">
        <v>0</v>
      </c>
      <c r="H42" s="4">
        <f>F42-(F42*(G42/100))</f>
        <v>1</v>
      </c>
      <c r="I42" s="29">
        <v>1670</v>
      </c>
      <c r="J42" s="29">
        <v>8350</v>
      </c>
      <c r="K42" s="16">
        <f>SUM(I42:J42)*H42</f>
        <v>10020</v>
      </c>
      <c r="L42" s="17" t="s">
        <v>75</v>
      </c>
      <c r="M42" s="8"/>
    </row>
    <row r="43" spans="1:13" s="14" customFormat="1" x14ac:dyDescent="0.35">
      <c r="A43" s="51" t="s">
        <v>76</v>
      </c>
      <c r="B43" s="52"/>
      <c r="C43" s="52"/>
      <c r="D43" s="37"/>
      <c r="E43" s="37"/>
      <c r="F43" s="37"/>
      <c r="G43" s="37"/>
      <c r="H43" s="37"/>
      <c r="I43" s="37"/>
      <c r="J43" s="37"/>
      <c r="K43" s="37"/>
      <c r="L43" s="37"/>
      <c r="M43" s="38"/>
    </row>
    <row r="44" spans="1:13" s="14" customFormat="1" ht="116" x14ac:dyDescent="0.35">
      <c r="A44" s="44">
        <v>38</v>
      </c>
      <c r="B44" s="8" t="s">
        <v>77</v>
      </c>
      <c r="C44" s="15" t="s">
        <v>78</v>
      </c>
      <c r="D44" s="4" t="s">
        <v>79</v>
      </c>
      <c r="E44" s="13" t="s">
        <v>11</v>
      </c>
      <c r="F44" s="13">
        <v>1</v>
      </c>
      <c r="G44" s="4">
        <v>80</v>
      </c>
      <c r="H44" s="4">
        <f>F44-(F44*(G44/100))</f>
        <v>0.19999999999999996</v>
      </c>
      <c r="I44" s="29">
        <v>2650</v>
      </c>
      <c r="J44" s="28"/>
      <c r="K44" s="23">
        <f>I44*F44</f>
        <v>2650</v>
      </c>
      <c r="L44" s="17" t="s">
        <v>70</v>
      </c>
      <c r="M44" s="8"/>
    </row>
    <row r="45" spans="1:13" x14ac:dyDescent="0.35">
      <c r="C45" s="1"/>
      <c r="D45" s="1"/>
      <c r="E45" s="1"/>
      <c r="I45" s="45" t="s">
        <v>96</v>
      </c>
      <c r="J45" s="45"/>
      <c r="K45" s="10">
        <f>SUM(K4:K44)</f>
        <v>72685</v>
      </c>
      <c r="L45" s="1"/>
    </row>
    <row r="46" spans="1:13" x14ac:dyDescent="0.35">
      <c r="C46" s="1"/>
      <c r="D46" s="1"/>
      <c r="E46" s="1"/>
      <c r="I46" s="11"/>
      <c r="L46" s="1"/>
    </row>
    <row r="47" spans="1:13" ht="15.5" x14ac:dyDescent="0.35">
      <c r="B47" s="12" t="s">
        <v>80</v>
      </c>
    </row>
    <row r="48" spans="1:13" ht="15.5" x14ac:dyDescent="0.35">
      <c r="B48" s="12" t="s">
        <v>81</v>
      </c>
    </row>
    <row r="49" spans="2:2" ht="15.5" x14ac:dyDescent="0.35">
      <c r="B49" s="12" t="s">
        <v>82</v>
      </c>
    </row>
    <row r="50" spans="2:2" ht="15.5" x14ac:dyDescent="0.35">
      <c r="B50" s="12" t="s">
        <v>83</v>
      </c>
    </row>
  </sheetData>
  <sheetProtection algorithmName="SHA-512" hashValue="4KcfnwjKm2IL9Qw7P47abECgsdj8lfA+H4hY1kzQymswhN+lwzat3FHgnA95d9AbLPREykYduKteeN+4BXZUGA==" saltValue="OFTRjwzzE7iRjjPwFOq7Kg==" spinCount="100000" sheet="1" objects="1" scenarios="1"/>
  <mergeCells count="5">
    <mergeCell ref="I45:J45"/>
    <mergeCell ref="I1:J1"/>
    <mergeCell ref="A34:C34"/>
    <mergeCell ref="A39:C39"/>
    <mergeCell ref="A43:C43"/>
  </mergeCells>
  <phoneticPr fontId="4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1716CACE7ECA0445931A46E4856F3E2D" ma:contentTypeVersion="7" ma:contentTypeDescription="Kurkite naują dokumentą." ma:contentTypeScope="" ma:versionID="ea4423d509e4667a2eec5d6cf8732cd5">
  <xsd:schema xmlns:xsd="http://www.w3.org/2001/XMLSchema" xmlns:xs="http://www.w3.org/2001/XMLSchema" xmlns:p="http://schemas.microsoft.com/office/2006/metadata/properties" xmlns:ns1="http://schemas.microsoft.com/sharepoint/v3" xmlns:ns2="f9f4913f-3272-4a22-9ace-61684833bf0b" xmlns:ns3="http://schemas.microsoft.com/sharepoint/v4" targetNamespace="http://schemas.microsoft.com/office/2006/metadata/properties" ma:root="true" ma:fieldsID="87621be8f0578f6d78467425337173fc" ns1:_="" ns2:_="" ns3:_="">
    <xsd:import namespace="http://schemas.microsoft.com/sharepoint/v3"/>
    <xsd:import namespace="f9f4913f-3272-4a22-9ace-61684833bf0b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1:EmailSender" minOccurs="0"/>
                <xsd:element ref="ns1:EmailTo" minOccurs="0"/>
                <xsd:element ref="ns1:EmailCc" minOccurs="0"/>
                <xsd:element ref="ns1:EmailFrom" minOccurs="0"/>
                <xsd:element ref="ns1:EmailSubject" minOccurs="0"/>
                <xsd:element ref="ns3:EmailHead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EmailSender" ma:index="9" nillable="true" ma:displayName="El. laiško siuntėjas" ma:description="" ma:hidden="true" ma:internalName="EmailSender">
      <xsd:simpleType>
        <xsd:restriction base="dms:Note">
          <xsd:maxLength value="255"/>
        </xsd:restriction>
      </xsd:simpleType>
    </xsd:element>
    <xsd:element name="EmailTo" ma:index="10" nillable="true" ma:displayName="El. laiško adresatas" ma:description="" ma:hidden="true" ma:internalName="EmailTo">
      <xsd:simpleType>
        <xsd:restriction base="dms:Note">
          <xsd:maxLength value="255"/>
        </xsd:restriction>
      </xsd:simpleType>
    </xsd:element>
    <xsd:element name="EmailCc" ma:index="11" nillable="true" ma:displayName="El. laiško kopija" ma:description="" ma:hidden="true" ma:internalName="EmailCc">
      <xsd:simpleType>
        <xsd:restriction base="dms:Note">
          <xsd:maxLength value="255"/>
        </xsd:restriction>
      </xsd:simpleType>
    </xsd:element>
    <xsd:element name="EmailFrom" ma:index="12" nillable="true" ma:displayName="El. laiškas nuo" ma:description="" ma:hidden="true" ma:internalName="EmailFrom">
      <xsd:simpleType>
        <xsd:restriction base="dms:Text"/>
      </xsd:simpleType>
    </xsd:element>
    <xsd:element name="EmailSubject" ma:index="13" nillable="true" ma:displayName="El. laiško tema" ma:description="" ma:hidden="true" ma:internalName="EmailSubject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f4913f-3272-4a22-9ace-61684833bf0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Bendrinama su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EmailHeaders" ma:index="14" nillable="true" ma:displayName="El. laiško antraštės" ma:description="" ma:hidden="true" ma:internalName="EmailHeaders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mailTo xmlns="http://schemas.microsoft.com/sharepoint/v3" xsi:nil="true"/>
    <EmailHeaders xmlns="http://schemas.microsoft.com/sharepoint/v4" xsi:nil="true"/>
    <EmailSender xmlns="http://schemas.microsoft.com/sharepoint/v3" xsi:nil="true"/>
    <EmailFrom xmlns="http://schemas.microsoft.com/sharepoint/v3" xsi:nil="true"/>
    <EmailSubject xmlns="http://schemas.microsoft.com/sharepoint/v3" xsi:nil="true"/>
    <EmailCc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745F957-5E39-427D-9599-3AE16843EB1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f9f4913f-3272-4a22-9ace-61684833bf0b"/>
    <ds:schemaRef ds:uri="http://schemas.microsoft.com/sharepoint/v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BF30F94-7C7C-4E75-8841-D1E9CEAEBAC2}">
  <ds:schemaRefs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schemas.microsoft.com/office/2006/metadata/properties"/>
    <ds:schemaRef ds:uri="http://schemas.microsoft.com/office/infopath/2007/PartnerControls"/>
    <ds:schemaRef ds:uri="http://purl.org/dc/terms/"/>
    <ds:schemaRef ds:uri="http://purl.org/dc/dcmitype/"/>
    <ds:schemaRef ds:uri="f9f4913f-3272-4a22-9ace-61684833bf0b"/>
    <ds:schemaRef ds:uri="http://schemas.microsoft.com/sharepoint/v3"/>
    <ds:schemaRef ds:uri="http://schemas.microsoft.com/sharepoint/v4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3BE0E833-F17A-4D13-B64E-72F995CE862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104_E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Jurgita Repšienė</dc:creator>
  <cp:keywords/>
  <dc:description/>
  <cp:lastModifiedBy>Jurgita Repšienė</cp:lastModifiedBy>
  <cp:revision/>
  <dcterms:created xsi:type="dcterms:W3CDTF">2021-04-14T09:03:35Z</dcterms:created>
  <dcterms:modified xsi:type="dcterms:W3CDTF">2022-03-16T09:51:38Z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0x0101001716CACE7ECA0445931A46E4856F3E2D</vt:lpwstr>
  </property>
  <property fmtid="{D5CDD505-2E9C-101B-9397-08002B2CF9AE}" pid="3" name="MSIP_Label_320c693d-44b7-4e16-b3dd-4fcd87401cf5_Enabled">
    <vt:lpwstr>True</vt:lpwstr>
  </property>
  <property fmtid="{D5CDD505-2E9C-101B-9397-08002B2CF9AE}" pid="4" name="MSIP_Label_320c693d-44b7-4e16-b3dd-4fcd87401cf5_SiteId">
    <vt:lpwstr>ea88e983-d65a-47b3-adb4-3e1c6d2110d2</vt:lpwstr>
  </property>
  <property fmtid="{D5CDD505-2E9C-101B-9397-08002B2CF9AE}" pid="5" name="MSIP_Label_320c693d-44b7-4e16-b3dd-4fcd87401cf5_Owner">
    <vt:lpwstr>Adomas.Laugalys@ignitis.lt</vt:lpwstr>
  </property>
  <property fmtid="{D5CDD505-2E9C-101B-9397-08002B2CF9AE}" pid="6" name="MSIP_Label_320c693d-44b7-4e16-b3dd-4fcd87401cf5_SetDate">
    <vt:lpwstr>2021-07-07T04:49:18.7802450Z</vt:lpwstr>
  </property>
  <property fmtid="{D5CDD505-2E9C-101B-9397-08002B2CF9AE}" pid="7" name="MSIP_Label_320c693d-44b7-4e16-b3dd-4fcd87401cf5_Name">
    <vt:lpwstr>Viešo naudojimo</vt:lpwstr>
  </property>
  <property fmtid="{D5CDD505-2E9C-101B-9397-08002B2CF9AE}" pid="8" name="MSIP_Label_320c693d-44b7-4e16-b3dd-4fcd87401cf5_Application">
    <vt:lpwstr>Microsoft Azure Information Protection</vt:lpwstr>
  </property>
  <property fmtid="{D5CDD505-2E9C-101B-9397-08002B2CF9AE}" pid="9" name="MSIP_Label_320c693d-44b7-4e16-b3dd-4fcd87401cf5_ActionId">
    <vt:lpwstr>4850851f-888b-4f1d-8f92-5b5d63af0c12</vt:lpwstr>
  </property>
  <property fmtid="{D5CDD505-2E9C-101B-9397-08002B2CF9AE}" pid="10" name="MSIP_Label_320c693d-44b7-4e16-b3dd-4fcd87401cf5_Extended_MSFT_Method">
    <vt:lpwstr>Manual</vt:lpwstr>
  </property>
  <property fmtid="{D5CDD505-2E9C-101B-9397-08002B2CF9AE}" pid="11" name="MSIP_Label_190751af-2442-49a7-b7b9-9f0bcce858c9_Enabled">
    <vt:lpwstr>true</vt:lpwstr>
  </property>
  <property fmtid="{D5CDD505-2E9C-101B-9397-08002B2CF9AE}" pid="12" name="MSIP_Label_190751af-2442-49a7-b7b9-9f0bcce858c9_SetDate">
    <vt:lpwstr>2021-11-24T08:54:39Z</vt:lpwstr>
  </property>
  <property fmtid="{D5CDD505-2E9C-101B-9397-08002B2CF9AE}" pid="13" name="MSIP_Label_190751af-2442-49a7-b7b9-9f0bcce858c9_Method">
    <vt:lpwstr>Privileged</vt:lpwstr>
  </property>
  <property fmtid="{D5CDD505-2E9C-101B-9397-08002B2CF9AE}" pid="14" name="MSIP_Label_190751af-2442-49a7-b7b9-9f0bcce858c9_Name">
    <vt:lpwstr>Vidaus dokumentai</vt:lpwstr>
  </property>
  <property fmtid="{D5CDD505-2E9C-101B-9397-08002B2CF9AE}" pid="15" name="MSIP_Label_190751af-2442-49a7-b7b9-9f0bcce858c9_SiteId">
    <vt:lpwstr>ea88e983-d65a-47b3-adb4-3e1c6d2110d2</vt:lpwstr>
  </property>
  <property fmtid="{D5CDD505-2E9C-101B-9397-08002B2CF9AE}" pid="16" name="MSIP_Label_190751af-2442-49a7-b7b9-9f0bcce858c9_ActionId">
    <vt:lpwstr>4850851f-888b-4f1d-8f92-5b5d63af0c12</vt:lpwstr>
  </property>
  <property fmtid="{D5CDD505-2E9C-101B-9397-08002B2CF9AE}" pid="17" name="MSIP_Label_190751af-2442-49a7-b7b9-9f0bcce858c9_ContentBits">
    <vt:lpwstr>0</vt:lpwstr>
  </property>
</Properties>
</file>