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PT-VS\Desktop\Šilutės automobilių keliai pasiūlymas\"/>
    </mc:Choice>
  </mc:AlternateContent>
  <bookViews>
    <workbookView xWindow="-120" yWindow="-120" windowWidth="29040" windowHeight="15840"/>
  </bookViews>
  <sheets>
    <sheet name="DKŽ_1" sheetId="1" r:id="rId1"/>
    <sheet name="Santrauka" sheetId="2" r:id="rId2"/>
  </sheets>
  <definedNames>
    <definedName name="_xlnm.Print_Titles" localSheetId="0">DKŽ_1!$2:$2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48" i="1" l="1"/>
  <c r="G147" i="1"/>
  <c r="G194" i="1" l="1"/>
  <c r="G195" i="1"/>
  <c r="G240" i="1"/>
  <c r="G235" i="1"/>
  <c r="G241" i="1"/>
  <c r="G231" i="1"/>
  <c r="G232" i="1"/>
  <c r="G233" i="1"/>
  <c r="G234" i="1"/>
  <c r="G236" i="1"/>
  <c r="G237" i="1"/>
  <c r="G238" i="1"/>
  <c r="G230" i="1"/>
  <c r="G229" i="1"/>
  <c r="G228" i="1"/>
  <c r="G227" i="1"/>
  <c r="G226" i="1"/>
  <c r="G225" i="1"/>
  <c r="G224" i="1"/>
  <c r="G203" i="1"/>
  <c r="G204" i="1"/>
  <c r="G205" i="1"/>
  <c r="G206" i="1"/>
  <c r="G207" i="1"/>
  <c r="G208" i="1"/>
  <c r="G209" i="1"/>
  <c r="G210" i="1"/>
  <c r="G211" i="1"/>
  <c r="G212" i="1"/>
  <c r="G213" i="1"/>
  <c r="G214" i="1"/>
  <c r="G215" i="1"/>
  <c r="G216" i="1"/>
  <c r="G217" i="1"/>
  <c r="G218" i="1"/>
  <c r="G219" i="1"/>
  <c r="G220" i="1"/>
  <c r="G221" i="1"/>
  <c r="G222" i="1"/>
  <c r="G223" i="1"/>
  <c r="G202" i="1"/>
  <c r="G201" i="1"/>
  <c r="G200"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59" i="1"/>
  <c r="G158" i="1"/>
  <c r="G157" i="1"/>
  <c r="G156" i="1"/>
  <c r="G140" i="1"/>
  <c r="G139" i="1"/>
  <c r="G138" i="1"/>
  <c r="G137" i="1"/>
  <c r="G136" i="1"/>
  <c r="G135" i="1"/>
  <c r="G134" i="1"/>
  <c r="G133" i="1"/>
  <c r="G132" i="1"/>
  <c r="G131" i="1"/>
  <c r="G130" i="1"/>
  <c r="G129" i="1"/>
  <c r="G128" i="1"/>
  <c r="G127" i="1"/>
  <c r="G126" i="1"/>
  <c r="G125" i="1"/>
  <c r="G124" i="1"/>
  <c r="G123" i="1"/>
  <c r="G122" i="1"/>
  <c r="G108" i="1"/>
  <c r="G109" i="1"/>
  <c r="G110" i="1"/>
  <c r="G111" i="1"/>
  <c r="G112" i="1"/>
  <c r="G80" i="1"/>
  <c r="G81" i="1"/>
  <c r="G82" i="1"/>
  <c r="G83" i="1"/>
  <c r="G84" i="1"/>
  <c r="G85" i="1"/>
  <c r="G86" i="1"/>
  <c r="G87" i="1"/>
  <c r="G66" i="1"/>
  <c r="G65" i="1"/>
  <c r="G64" i="1"/>
  <c r="G63" i="1"/>
  <c r="G62" i="1"/>
  <c r="G61" i="1"/>
  <c r="G60" i="1"/>
  <c r="G59" i="1"/>
  <c r="G58" i="1"/>
  <c r="G57" i="1"/>
  <c r="G56" i="1"/>
  <c r="G55" i="1"/>
  <c r="G54" i="1"/>
  <c r="G53" i="1"/>
  <c r="G52" i="1"/>
  <c r="G51" i="1"/>
  <c r="G50" i="1"/>
  <c r="G49" i="1"/>
  <c r="G48" i="1"/>
  <c r="G47" i="1"/>
  <c r="G46" i="1"/>
  <c r="G45" i="1"/>
  <c r="G155" i="1"/>
  <c r="G154" i="1"/>
  <c r="G146" i="1"/>
  <c r="G145" i="1"/>
  <c r="G144" i="1"/>
  <c r="G143" i="1"/>
  <c r="G142" i="1"/>
  <c r="G141" i="1"/>
  <c r="G121" i="1"/>
  <c r="G120" i="1"/>
  <c r="G119" i="1"/>
  <c r="G118" i="1"/>
  <c r="G117" i="1"/>
  <c r="G116" i="1"/>
  <c r="G115" i="1"/>
  <c r="G114" i="1"/>
  <c r="G107" i="1"/>
  <c r="G106" i="1"/>
  <c r="G105" i="1"/>
  <c r="G104" i="1"/>
  <c r="G103" i="1"/>
  <c r="G102" i="1"/>
  <c r="G101" i="1"/>
  <c r="G100" i="1"/>
  <c r="G99" i="1"/>
  <c r="G98" i="1"/>
  <c r="G97" i="1"/>
  <c r="G96" i="1"/>
  <c r="G95" i="1"/>
  <c r="G94" i="1"/>
  <c r="G93" i="1"/>
  <c r="G92" i="1"/>
  <c r="G91" i="1"/>
  <c r="G90" i="1"/>
  <c r="G89" i="1"/>
  <c r="G79" i="1"/>
  <c r="G78" i="1"/>
  <c r="G77" i="1"/>
  <c r="G76" i="1"/>
  <c r="G75" i="1"/>
  <c r="G74" i="1"/>
  <c r="G73" i="1"/>
  <c r="G72" i="1"/>
  <c r="G71" i="1"/>
  <c r="G70" i="1"/>
  <c r="G69" i="1"/>
  <c r="G68" i="1"/>
  <c r="G67"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I195" i="1" l="1"/>
  <c r="I241" i="1"/>
  <c r="G242" i="1"/>
  <c r="C7" i="2" s="1"/>
  <c r="G196" i="1"/>
  <c r="C6" i="2" s="1"/>
  <c r="I238" i="1"/>
  <c r="I192" i="1"/>
  <c r="I222" i="1"/>
  <c r="I185" i="1"/>
  <c r="I148" i="1"/>
  <c r="I157" i="1"/>
  <c r="I159" i="1"/>
  <c r="I145" i="1"/>
  <c r="I87" i="1"/>
  <c r="G113" i="1"/>
  <c r="I140" i="1" s="1"/>
  <c r="G88" i="1" l="1"/>
  <c r="I112" i="1" s="1"/>
  <c r="G44" i="1"/>
  <c r="G4" i="1"/>
  <c r="G5" i="1"/>
  <c r="G6" i="1"/>
  <c r="G7" i="1"/>
  <c r="G8" i="1"/>
  <c r="I66" i="1" l="1"/>
  <c r="G3" i="1" l="1"/>
  <c r="G149" i="1" s="1"/>
  <c r="C4" i="2" s="1"/>
  <c r="C8" i="2" s="1"/>
  <c r="I33" i="1" l="1"/>
</calcChain>
</file>

<file path=xl/sharedStrings.xml><?xml version="1.0" encoding="utf-8"?>
<sst xmlns="http://schemas.openxmlformats.org/spreadsheetml/2006/main" count="978" uniqueCount="423">
  <si>
    <t>Skyrius</t>
  </si>
  <si>
    <t>Eilės Nr.</t>
  </si>
  <si>
    <t>Darbo pavadinimas, aprašymas</t>
  </si>
  <si>
    <t>Mato vnt.</t>
  </si>
  <si>
    <t>Kiekis</t>
  </si>
  <si>
    <t>Iš viso, Eur be PVM</t>
  </si>
  <si>
    <t>1. Paruošiamieji darbai</t>
  </si>
  <si>
    <t>1.1</t>
  </si>
  <si>
    <t>vnt.</t>
  </si>
  <si>
    <t>1.2</t>
  </si>
  <si>
    <t>1.3</t>
  </si>
  <si>
    <t>1.4</t>
  </si>
  <si>
    <t>1.5</t>
  </si>
  <si>
    <t>m</t>
  </si>
  <si>
    <t>1.6</t>
  </si>
  <si>
    <t>1.7</t>
  </si>
  <si>
    <t>1.8</t>
  </si>
  <si>
    <t>1.9</t>
  </si>
  <si>
    <t>Iš viso skyriuje 1, Eur be PVM</t>
  </si>
  <si>
    <t>2.1</t>
  </si>
  <si>
    <t>2.2</t>
  </si>
  <si>
    <t>2.3</t>
  </si>
  <si>
    <t>2.4</t>
  </si>
  <si>
    <t>2.5</t>
  </si>
  <si>
    <t>2.6</t>
  </si>
  <si>
    <t>2.7</t>
  </si>
  <si>
    <t>2.8</t>
  </si>
  <si>
    <t>Iš viso skyriuje 2, Eur be PVM</t>
  </si>
  <si>
    <t>3.1</t>
  </si>
  <si>
    <t>3.2</t>
  </si>
  <si>
    <t>3.3</t>
  </si>
  <si>
    <t>3.4</t>
  </si>
  <si>
    <t>3.5</t>
  </si>
  <si>
    <t>3.6</t>
  </si>
  <si>
    <t>3.7</t>
  </si>
  <si>
    <t>Iš viso skyriuje 3, Eur be PVM</t>
  </si>
  <si>
    <t>Iš viso skyriuje 4, Eur be PVM</t>
  </si>
  <si>
    <t>IŠ VISO ŽINIARAŠTYJE 1, EUR BE PVM</t>
  </si>
  <si>
    <t>1.10</t>
  </si>
  <si>
    <t>1.11</t>
  </si>
  <si>
    <t>1.12</t>
  </si>
  <si>
    <t>1.13</t>
  </si>
  <si>
    <t>km</t>
  </si>
  <si>
    <t>t</t>
  </si>
  <si>
    <t>Vieneto kaina, Eur be PVM (pildo Tiekėjas)</t>
  </si>
  <si>
    <t>3.8</t>
  </si>
  <si>
    <t>3.9</t>
  </si>
  <si>
    <t>3.10</t>
  </si>
  <si>
    <t>3.11</t>
  </si>
  <si>
    <t>3.12</t>
  </si>
  <si>
    <t>3.13</t>
  </si>
  <si>
    <t>3.14</t>
  </si>
  <si>
    <t>3.15</t>
  </si>
  <si>
    <t>3.16</t>
  </si>
  <si>
    <t>3.17</t>
  </si>
  <si>
    <t>3.18</t>
  </si>
  <si>
    <t>3.19</t>
  </si>
  <si>
    <t>3.20</t>
  </si>
  <si>
    <t>1.14</t>
  </si>
  <si>
    <t>1.15</t>
  </si>
  <si>
    <t>1.16</t>
  </si>
  <si>
    <t>DARBŲ KIEKIŲ ŽINIARAŠČIŲ SANTRAUKA</t>
  </si>
  <si>
    <t>Darbų kiekių žin. nr.</t>
  </si>
  <si>
    <t>Žiniaraščio pavadinimas</t>
  </si>
  <si>
    <t>Vertė, EUR be PVM</t>
  </si>
  <si>
    <t>1.</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</si>
  <si>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</si>
  <si>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</si>
  <si>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</si>
  <si>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</si>
  <si>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</si>
  <si>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</si>
  <si>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</si>
  <si>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kompl.</t>
  </si>
  <si>
    <t>2.9</t>
  </si>
  <si>
    <t>2.10</t>
  </si>
  <si>
    <t>2.11</t>
  </si>
  <si>
    <t>2.12</t>
  </si>
  <si>
    <t>2.13</t>
  </si>
  <si>
    <t>2.14</t>
  </si>
  <si>
    <t>1.17</t>
  </si>
  <si>
    <t>1.18</t>
  </si>
  <si>
    <t>1.19</t>
  </si>
  <si>
    <t>1.20</t>
  </si>
  <si>
    <t>1.21</t>
  </si>
  <si>
    <t>1.22</t>
  </si>
  <si>
    <t>1.23</t>
  </si>
  <si>
    <t>1.24</t>
  </si>
  <si>
    <t>1.25</t>
  </si>
  <si>
    <t>1.26</t>
  </si>
  <si>
    <t>5.1</t>
  </si>
  <si>
    <t>5.2</t>
  </si>
  <si>
    <t>5.3</t>
  </si>
  <si>
    <t>5.4</t>
  </si>
  <si>
    <t>5.5</t>
  </si>
  <si>
    <t>5.6</t>
  </si>
  <si>
    <t>5.7</t>
  </si>
  <si>
    <t>5.8</t>
  </si>
  <si>
    <t>5.9</t>
  </si>
  <si>
    <t>5.10</t>
  </si>
  <si>
    <t>5.11</t>
  </si>
  <si>
    <t>Iš viso skyriuje 6, Eur be PVM</t>
  </si>
  <si>
    <t>ha</t>
  </si>
  <si>
    <t>vnt</t>
  </si>
  <si>
    <t>m3</t>
  </si>
  <si>
    <t>1.27</t>
  </si>
  <si>
    <t>1.28</t>
  </si>
  <si>
    <t>1.29</t>
  </si>
  <si>
    <t>1.30</t>
  </si>
  <si>
    <t>1.31</t>
  </si>
  <si>
    <t>2. Žemės darbai</t>
  </si>
  <si>
    <t>3. Vandens nuvedimas</t>
  </si>
  <si>
    <t>3.21</t>
  </si>
  <si>
    <t>m2</t>
  </si>
  <si>
    <t>5. Eismo organizavimo priemonės</t>
  </si>
  <si>
    <t>Iš viso skyriuje 5, Eur be PVM</t>
  </si>
  <si>
    <t>IŠ VISO ŽINIARAŠTYJE 2, EUR BE PVM</t>
  </si>
  <si>
    <t>2.</t>
  </si>
  <si>
    <t>Valstybinės reikšmės rajoninio kelio Nr. 4217 Šilutė–Rūgaliai–Povilai, ruožo nuo 0,000 iki 1,560 km, kuriame Šilutės mieste suteiktas Aukštumalės g. pavadinimas, kapitalinis remontas</t>
  </si>
  <si>
    <t>1. Susisiekimo dalis</t>
  </si>
  <si>
    <t>Susisiekimo dalis</t>
  </si>
  <si>
    <t>Minkštų veislių medžių kirtimas, kai kamieno skersmuo  daugiau 32 cm</t>
  </si>
  <si>
    <t>Minkštų veislių medžių šakų genėjimas, kai kamieno skersmuo  daugiau 32 cm</t>
  </si>
  <si>
    <t>Kietų veislių medžių kirtimas, kai kamieno skersmuo  daugiau 16 cm iki 24 cm</t>
  </si>
  <si>
    <t>Kietų veislių medžių šakų genėjimas, kai kamieno skersmuo  daugiau 16 cm iki 24 cm</t>
  </si>
  <si>
    <t>Kietų veislių medžių kirtimas, kai kamieno skersmuo  daugiau 32 cm</t>
  </si>
  <si>
    <t>Kietų veislių medžių šakų genėjimas, kai kamieno skersmuo  daugiau 32 cm</t>
  </si>
  <si>
    <t>Nukirstų medžių vilkimas , kai medžiai nugenėti, vilkimo atstumas  100 m</t>
  </si>
  <si>
    <t>Minkštų veislių medžių kelmų rovimas kelmarove, kai kelmo skersmuo  daugiau 34 cm  k9=1.15</t>
  </si>
  <si>
    <t>Kietų veislių medžių kelmų rovimas kelmarove, kai kelmo skersmuo  iki 26 cm  k9=1.15</t>
  </si>
  <si>
    <t>Kietų veislių medžių kelmų rovimas kelmarove, kai kelmo skersmuo  daugiau 34 cm  k9=1.15</t>
  </si>
  <si>
    <t>Iki 30 cm skersmens kelmų transportavimas , kai transportavimo atstumas  100.00 m</t>
  </si>
  <si>
    <t>Daugiau kaip 30 cm skersmens kelmų transportavimas , kai transportavimo atstumas  100.00 m</t>
  </si>
  <si>
    <t>Krūmų ir smulkaus miško rovimas, kai gruntai mineraliniai, krūmai  vidutinio tankumo  k9=1.15</t>
  </si>
  <si>
    <t>Šakų, nupjautų krūmų, surinkto į krūvas, pakrovimas ir išvežimas, kai  atstumas  0.10 km</t>
  </si>
  <si>
    <t>Šakų, nupjautų krūmų ir smulkaus miško smulkinimas šakų smulkintuvu, kai smulkintuvo našumas iki 20 m3/h, įkrovos padavimo būdas rankinis (10m3 susmulkintos masės)</t>
  </si>
  <si>
    <t>Iki 50 mm storio asfaltbetonio dangos sluoksnio frezavimas freza W-500 , kai frezuojamas plotas daugiau 5m2 (ir išvežimas į sandėliavimo aikštelę, įvertinant grįžtamas medžiagas)  k9=1.15</t>
  </si>
  <si>
    <t>Daugiau kaip 50 mm storio asfaltbetonio dangos sluoksnio frezavimas freza W-500 , kai frezuojamas plotas daugiau 5m2 (ir išvežimas į sandėliavimo aikštelę, įvertinant grįžtamas medžiagas)  k9=1.15</t>
  </si>
  <si>
    <t>Bordiūrų (gatvės bortų), sudėtų ant betono pagrindo, išardymas  k8=1.09,k9=1.15</t>
  </si>
  <si>
    <t>Šaligatvių iš betoninių trinkelių išardymas  k9=1.15</t>
  </si>
  <si>
    <t>Šaligatvių iš betono išardymas  k8=1.09</t>
  </si>
  <si>
    <t>Pralaidos gelžbetoninių  konstrukcijų išardymas  k8=1.09</t>
  </si>
  <si>
    <t>Pralaidos plastikinių konstrukcijų išardymas (9 vnt.)  k1=0.50,k2=0.50,k3=0.000,k9=1.15</t>
  </si>
  <si>
    <t>Kelio ženklų skydų demontavimas nuo vienstiebių atramų  k1=0.60,k2=0.70,k3=0.000</t>
  </si>
  <si>
    <t>Kelio ženklų skydų su metalinėmis atramomis demontavimas  (stiebų skaičius atramoje  1 vnt)  k1=0.60,k2=0.70,k3=0.000,k9=1.15</t>
  </si>
  <si>
    <t>Metalinės tvorelės išardymas  k1=0.60,k2=0.70,k3=0.000</t>
  </si>
  <si>
    <t>Latako su grotelėmis išardymas  k1=0.50,k2=0.50,k3=0.000,k9=1.15</t>
  </si>
  <si>
    <t>Dirvožemio sluoksnio pašalinimas buldozeriais , kai buldozerio galia 96 kW (130 AG)  k9=1.15</t>
  </si>
  <si>
    <t>Grunto kasimas 0,65 m3 kaušo talpos ekskavatoriais, pakraunant  gruntą į autosavivarčius, kai gruntas  I grupės  k9=1.15</t>
  </si>
  <si>
    <t>Darbai sąvartoje, atvežant gruntą autosavivarčiais, kai gruntas  I grupės  k9=1.15</t>
  </si>
  <si>
    <t>Grunto kasimas 0,65 m3 kaušo talpos ekskavatoriais, pakraunant  gruntą į autosavivarčius, kai gruntas  II grupės  k9=1.15</t>
  </si>
  <si>
    <t>Darbai sąvartoje, atvežant gruntą autosavivarčiais, kai gruntas  II grupės  k9=1.15</t>
  </si>
  <si>
    <t>Iškasto grunto transportavimas 8,5 t autosavivarčiais, pakraunant 0,65 m3 kaušo talpos ekskavatoriumi (gruntas II grupės, transportavimo atstumas  1 km, į pylimus)</t>
  </si>
  <si>
    <t>Supilto grunto tankinimas savaeigiais volais,kai volo masė 10t, praėjimų skaičius viena vėže  6 kartai  k9=1.15</t>
  </si>
  <si>
    <t>Grunto tankinimas mažosios mechanizacijos priemonėmis ( gruntas I-II grupės)  k8=1.14,k9=1.15</t>
  </si>
  <si>
    <t>Pylimų tankinamo grunto drėkinimas , laistant per žarną  k9=1.15</t>
  </si>
  <si>
    <t>Pirminis plotų planiravimas buldozeriais , kai buldozerio galia 79 kW (108 AG)  k9=1.15</t>
  </si>
  <si>
    <t>Žemės sankasos viršaus planiravimas autogreideriu, kai gruntas  II grupės  k9=1.15</t>
  </si>
  <si>
    <t>Iškasų šlaitų planiravimas autogreideriais  (gruntas  II grupės)  k9=1.15</t>
  </si>
  <si>
    <t>Pylimų šlaitų planiravimas autogreideriais  (gruntas  II grupės)  k9=1.15</t>
  </si>
  <si>
    <t>Drenažo tranšėjos dugno planiravimas rankiniu būdu  (gruntas  II grupės)  k9=1.15</t>
  </si>
  <si>
    <t>Drenažo tranšėjos dugno planiravimas mechanizuotu būdu  (gruntas  II grupės)  k9=1.15</t>
  </si>
  <si>
    <t>Sankasos viršaus šlaitų planiravimas rankiniu būdu ( gruntas II grupės)  k9=1.15</t>
  </si>
  <si>
    <t>Šlaitų tvirtinimas augaliniu gruntu, paskleidžiant gruntą ekskavatoriumi (sluoksnio storis  10.00 cm)  k9=1.15</t>
  </si>
  <si>
    <t>Šlaitų apsėjimas daugiametėmis žolėmis  mechanizuotai  k9=1.15</t>
  </si>
  <si>
    <t>Šlaitų tvirtinimas augaliniu gruntu, paskleidžiant gruntą rankiniu būdu (sluoksnis 10 cm , nekasant griovelių)  k9=1.15</t>
  </si>
  <si>
    <t>Šlaitų apsėjimas daugiametėmis žolėmis  rankiniu būdu  k9=1.15</t>
  </si>
  <si>
    <t>1:1 griovio šlaitų tvirtinimas geotinklu  k9=1.15</t>
  </si>
  <si>
    <t>Geotinklo užpylimas augaliniu gruntu, paskleidžiant gruntą ekskavatoriumi (sluoksnio storis  10.00 cm)  k9=1.15</t>
  </si>
  <si>
    <t>Užpilto geotinklo apsėjimas daugiametėmis žolėmis  mechanizuotai  k9=1.15</t>
  </si>
  <si>
    <t>Pasėtų žolių palaistymas vandeniu  k9=1.15</t>
  </si>
  <si>
    <t>2.15</t>
  </si>
  <si>
    <t>2.16</t>
  </si>
  <si>
    <t>2.17</t>
  </si>
  <si>
    <t>2.18</t>
  </si>
  <si>
    <t>2.19</t>
  </si>
  <si>
    <t>2.20</t>
  </si>
  <si>
    <t>2.21</t>
  </si>
  <si>
    <t>2.22</t>
  </si>
  <si>
    <t>2.23</t>
  </si>
  <si>
    <t>2.24</t>
  </si>
  <si>
    <t>2.25</t>
  </si>
  <si>
    <t>2.26</t>
  </si>
  <si>
    <t>2.27</t>
  </si>
  <si>
    <t>2.28</t>
  </si>
  <si>
    <t>2.29</t>
  </si>
  <si>
    <t>2.30</t>
  </si>
  <si>
    <t>2.31</t>
  </si>
  <si>
    <t>2.32</t>
  </si>
  <si>
    <t>2.33</t>
  </si>
  <si>
    <t>Plastikinės vandens pralaidos D400 įrengimas (38 vnt.)  k9=1.15</t>
  </si>
  <si>
    <t>0,4m skersmens vandens pralaidos antgalių įrengimas (1 antgal.)  k8=1.04,k9=1.15</t>
  </si>
  <si>
    <t>Dangos konstrukcijos drenažo iš plastikinių gofruotų vamzdžių su filtru įrengimas, užpilant filtracinį sluoksnį rankiniu būdu, kai vamzdžių skersmuo  113/126 mm  k8=1.04,k9=1.15</t>
  </si>
  <si>
    <t>Filtruojančios geotekstilės įrengimas  k9=1.15</t>
  </si>
  <si>
    <t>Plastikinių drenažo apžiūros šulinių montavimas su ketiniais dangčiais (kai šulinių skersmuo 425mm)  k9=1.15</t>
  </si>
  <si>
    <t>Plastikinių paviršinių lietaus nuotekų apžiūros šulinių montavimas su ketiniais dangčiais (kai šulinių skersmuo 425mm)  k9=1.15</t>
  </si>
  <si>
    <t>Plastikinių paviršinių lietaus nuotekų apžiūros šulinių montavimas su stačiakampėmis ketaus grotelėmis (kai šulinių skersmuo 425mm)  k9=1.15</t>
  </si>
  <si>
    <t>Plastikinių paviršinių lietaus nuotekų apžiūros šulinių montavimas su ketaus grotelėmis montuojamomis į bortą (kai šulinių skersmuo 425mm)  k9=1.15</t>
  </si>
  <si>
    <t>Trišakio D300/200 atlankas 45°,  montavimas  k9=1.15</t>
  </si>
  <si>
    <t>Skylių vamzdžiams išgręžimas elektriniais grąžtais plastikiniuose drenažo apžiūros šuliniuose (pritaikyta)</t>
  </si>
  <si>
    <t>Plastikinių lietaus surinkimo šulinių montavimas, kai šulinių skersmuo 315 mm  k9=1.15</t>
  </si>
  <si>
    <t>Skylių vamzdžiams išgręžimas elektriniais grąžtais plastikiniuose lietaus surinkimo šuliniuose (pritaikyta)</t>
  </si>
  <si>
    <t>Skylių vamzdžiams išgręžimas elektriniais grąžtais g/b lietaus surinkimo šuliniuose  k8=1.17</t>
  </si>
  <si>
    <t>PE vamzdžių d=200mm paklojimas  k9=1.15</t>
  </si>
  <si>
    <t>Pagrindo iš žvyro ir smėlio mišinio įrengimas  k8=1.03,k9=1.15</t>
  </si>
  <si>
    <t>Drenažo ištekamojo antgalio B-6 įrengimas  k9=1.15</t>
  </si>
  <si>
    <t>Betoninių plokščių PT-1 įrengimas ant žvyro 0/32 mišinio, h = 10 cm  k9=1.15</t>
  </si>
  <si>
    <t>Tvirtinimas skalda 32/56 prie žiočių, h=0.20 m,  (6m²)  k9=1.15</t>
  </si>
  <si>
    <t>Griovių tvirtinimas augaliniu gruntu, paskleidžiant gruntą rankiniu būdu  k9=1.15</t>
  </si>
  <si>
    <t>Griovių apsėjimas daugiametėmis žolėmis  rankiniu būdu  k9=1.15</t>
  </si>
  <si>
    <t>22/45 frakcijos skaldos sluoksnio supylimas, h= 0,10 cm  k9=1.15</t>
  </si>
  <si>
    <t>.Šalčiui nejautrių medžiagų sluoksnio įrengimas, naudojant savaeigius plentvolius, kai pagrindas smėlio, autogreiderio galia  79 kW (108 AG)  k9=1.15</t>
  </si>
  <si>
    <t>Kelio pagrindo įrengimas iš skaldos nesurištojo mišinio 0/45 (storis 20 cm , dvisluoksnis)  k9=1.15</t>
  </si>
  <si>
    <t>Kelio pagrindo įrengimas iš skaldos nesurištojo mišinio 0/45 (storis 15 cm , viensluoksnis)  k9=1.15</t>
  </si>
  <si>
    <t>Viensluoksnės pėsčiųjų ir dviračių tako dangos įrengimas iš pagrindo - dangos sluoksnio asfaltbetonio (sluoksnis 8.00 cm storio , klotuvas iki 500 t/h)(AC 16 PD)  k8=1.17,k9=1.15</t>
  </si>
  <si>
    <t>Viensluoksnės nuovažų dangos įrengimas iš pagrindo - dangos sluoksnio asfaltbetonio (sluoksnis 8.00 cm storio , klotuvas iki 500 t/h)(AC 16 PD)  k8=1.17,k9=1.15</t>
  </si>
  <si>
    <t>Pasluoksnio įrengimas ( nesurištojo mineralinių medžiagų mišinio 0/5, sluoksnio storis  3 cm)  k9=1.15</t>
  </si>
  <si>
    <t>Betoninių trinkelių grindinio grindimas siūles užpilant smulkia akmens skaldele  (storis 8 cm, pilkos)  k9=1.15</t>
  </si>
  <si>
    <t>Betoninių trinkelių grindinio grindimas siūles užpilant smulkia akmens skaldele  (storis 8 cm, raudonos)  k9=1.15</t>
  </si>
  <si>
    <t>Kelio pagrindo įrengimas iš asfaltbetonio (sluoksnis 8.00 cm storio , klotuvas iki 500 t/h)(AC 22 PN)  k8=1.17,k9=1.15</t>
  </si>
  <si>
    <t>Kelio juodų dangų paviršiaus gruntavimas  bitumo emulsija  k8=1.17,k9=1.15</t>
  </si>
  <si>
    <t>Dvisluoksnės kelio dangos viršutinio sluoksnio įrengimas iš viršutinio dangos sluoksnio asfaltbetonio (sluoksnis 4.00 cm storio , klotuvas iki 500 t/h)(AC 11 VN)  k8=1.17,k9=1.15</t>
  </si>
  <si>
    <t>Asfaltbetonio dangos technologinių siūlių apdorojimas bitumo emulsija  k8=1.17,k9=1.15</t>
  </si>
  <si>
    <t>Betono bordiūrų įrengimas ant betono pagrindo , kai bordiūrai 150x300x1000 mm  k9=1.15</t>
  </si>
  <si>
    <t>Betono bordiūrų įrengimas ant betono pagrindo , kai bordiūrai 150x220x1000 mm  k9=1.15</t>
  </si>
  <si>
    <t>Betono bordiūrų įrengimas ant betono pagrindo , kai bordiūrai 80x200x1000 mm  k9=1.15</t>
  </si>
  <si>
    <t>Sandūros tarp bordiūrų ir gatvės dangos užtaisymas amortizacine (sandarinimo) juosta</t>
  </si>
  <si>
    <t>Kelkraščio tvirtinimas nesurištu mineralinių medžiagų mišiniu 11/16, 85% ir dirvožemiu 15% mišiniu ( sluoksnio storis 10.00 cm)  k9=1.15</t>
  </si>
  <si>
    <t>Kelkraščių apsėjimas daugiametėmis žolėmis  rankiniu būdu  k9=1.15</t>
  </si>
  <si>
    <t>Kelkraščių tvirtinimas augaliniu gruntu, paskleidžiant gruntą rankiniu būdu (sluoksnis 10 cm )  k9=1.15</t>
  </si>
  <si>
    <t>Nuovažų tęsinio pažvyravimas iš skaldyto žvyro ( sluoksnio storis  16.00 cm)  k9=1.15</t>
  </si>
  <si>
    <t>Dirvos paruošimas gazonams mech. būdu II gr. grunte, užpilant iki 15cm storio sluoksnį augalinio dirvožemio  k9=1.15</t>
  </si>
  <si>
    <t>Užpilamo augalinio dirvožemio sluoksnio storio 5cm pokyčiui  atimti  k9=1.15</t>
  </si>
  <si>
    <t>Paprastų,parterinių ir mauritaniškų gazonų užsėjimas rankiniu būdu  k9=1.15</t>
  </si>
  <si>
    <t>Įspėjamųjų paviršių įrengimas iš betono trinkelių  rankiniu būdu, užpilant siūles cemento skiediniu (neregių vedimo sistema)  k9=1.15</t>
  </si>
  <si>
    <t>Vedimo paviršių įrengimas iš betono trinkelių  rankiniu būdu, užpilant siūles cemento skiediniu (neregių vedimo sistema)  k9=1.15</t>
  </si>
  <si>
    <t>Kelio dangos ženklinimas šaltu plastiku su stiklo rutuliukais rankiniu būdu (neregių vedimo paviršius geltonos spalvos)  k9=1.15</t>
  </si>
  <si>
    <t>Kelio dangos ženklinimas termoplastu su stiklo rutuliukais rankiniu būdu, pėsčiųjų ir dviračių tako ženklinimas.  k9=1.15</t>
  </si>
  <si>
    <t>Kelio dangos ženklinimas termoplastu su stiklo rutuliukais, kai linija 1,7  k9=1.15</t>
  </si>
  <si>
    <t>Kelio dangos ženklinimas termoplastu su stiklo rutuliukais rankiniu būdu, kai linija 1,2  k9=1.15</t>
  </si>
  <si>
    <t>Kelio dangos ženklinimas termoplastu su stiklo rutuliukais rankiniu būdu, kai linija 1,25 (šachmatine tvarka išdėstyti langeliai)  k9=1.15</t>
  </si>
  <si>
    <t>Kelio ženklų su metalinėmis atramomis įrengimas, gręžiant duobes ir betonuojant pamatus  (stiebų skaičius atramoje  2 vnt)(L1=4300 mm, L2=3700 mm, naujo kelio skydo 606 (500x1400 mm) ir esamo 201 (Ø600) skydo)  k9=1.15</t>
  </si>
  <si>
    <t>Kelio ženklų su metalinėmis atramomis įrengimas, gręžiant duobes ir betonuojant pamatus  (stiebų skaičius atramoje  2 vnt)(L1=4450 mm, L2=3200 mm, esamų  skydo 608 (500x1400 mm), 203 (A=700) ir naujo skydo 333 (Ø600))  k9=1.15</t>
  </si>
  <si>
    <t>Kelio ženklų su metalinėmis atramomis įrengimas, gręžiant duobes ir betonuojant pamatus  (stiebų skaičius atramoje  1 vnt)(l=3550 mm, ženklo 333 (Ø 600mm))  k9=1.15</t>
  </si>
  <si>
    <t>Kelio ženklų montavimas ant esamų konstrukcijų  (ant apšvietimo atramos, ženklas 333 (Ø600))</t>
  </si>
  <si>
    <t>Kelio ženklų su metalinėmis atramomis įrengimas, gręžiant duobes ir betonuojant pamatus  (stiebų skaičius atramoje  1 vnt)(L=3560 mm, ženklo 151 (A=700mm))  k9=1.15</t>
  </si>
  <si>
    <t>Kelio ženklų montavimas ant esamų konstrukcijų  (ant apšvietimo atramos, ženklas  151 (A=700mm))</t>
  </si>
  <si>
    <t>Kelio ženklų su metalinėmis atramomis įrengimas, gręžiant duobes ir betonuojant pamatus  (stiebų skaičius atramoje  1 vnt)(L=3100 mm, ženklo „Stebėjimo kamera“ (300x600mm))  k9=1.15</t>
  </si>
  <si>
    <t>Kelio ženklų su metalinėmis atramomis įrengimas, gręžiant duobes ir betonuojant pamatus  (stiebų skaičius atramoje  1 vnt)(L=3800 mm, esamo ženklo 201 (A=600mm)) ir naujo skydo 333 (Ø600) skydo)  k9=1.15</t>
  </si>
  <si>
    <t>Kelio ženklų su metalinėmis atramomis įrengimas, gręžiant duobes ir betonuojant pamatus  (stiebų skaičius atramoje  1 vnt)(L=4080 mm, esamo ženklo 203 (A=700mm) ir naujo skydo 413 (Ø400))  k9=1.15</t>
  </si>
  <si>
    <t>Kelio ženklų montavimas ant esamų konstrukcijų  (ant apšvietimo atramos, esamo ženklo 314 (Ø600))</t>
  </si>
  <si>
    <t>Kelio ženklų montavimas ant esamų konstrukcijų  (ant apšvietimo atramos,  ženklo 801 (300x600))</t>
  </si>
  <si>
    <t>Kelio ženklų su metalinėmis atramomis įrengimas, gręžiant duobes ir betonuojant pamatus  (stiebų skaičius atramoje  1 vnt)(L=4280 mm, esamo ženklo 201 (A=600mm) ir naujo skydo 151 (A=700mm))  k9=1.15</t>
  </si>
  <si>
    <t>Kelio ženklų montavimas ant esamų konstrukcijų  (ant apšvietimo atramos, esamo ženklo 413 (Ø400))</t>
  </si>
  <si>
    <t>Kelio ženklų montavimas ant esamų konstrukcijų  (ant apšvietimo atramos, esamo ženklo 201 (A=600))</t>
  </si>
  <si>
    <t>Kelio ženklų su metalinėmis atramomis įrengimas, gręžiant duobes ir betonuojant pamatus  (stiebų skaičius atramoje  1 vnt)(L=2700 mm, esamo ženklo 620 (300x200mm))  k9=1.15</t>
  </si>
  <si>
    <t>Iki 40 mm storio asfaltbetonio dangos sluoksnio frezavimas freza W-500 , kai frezuojamas plotas daugiau 5m2  k9=1.15</t>
  </si>
  <si>
    <t>Ploto po greičio mažinimo kalneliu  paviršių gruntavimas bitumo emulsija  k8=1.17,k9=1.15</t>
  </si>
  <si>
    <t>Greičio mažinimo kalnelių įrengimas iš asfaltbetonio AC 16 PD (sluoksnis 10.00 cm storio, klotuvas iki 500 t/h)  k8=1.17,k9=1.15</t>
  </si>
  <si>
    <t>6. Šulinių liukų ant bortų linijos sutvarkymas</t>
  </si>
  <si>
    <t>Suarmuotos g/b plokštės 500x1150 mm įrengimas</t>
  </si>
  <si>
    <t>Suarmuotos g/b plokštės 600x1150 mm įrengimas</t>
  </si>
  <si>
    <t>Suarmuotos g/b plokštės 800x1150 mm įrengimas</t>
  </si>
  <si>
    <t>Išlyginamieji g/b žiedai D=850, h= 100 mm</t>
  </si>
  <si>
    <t>Suolų poilsio aikštelėse įrengimas</t>
  </si>
  <si>
    <t>Šiukšliadėžių poilsio aikštelėse įrengimas</t>
  </si>
  <si>
    <t>Iš viso skyriuje 7, Eur be PVM</t>
  </si>
  <si>
    <t>7. Kiti darbai</t>
  </si>
  <si>
    <t>7.1</t>
  </si>
  <si>
    <t>7.2</t>
  </si>
  <si>
    <t>5.12</t>
  </si>
  <si>
    <t>5.13</t>
  </si>
  <si>
    <t>5.14</t>
  </si>
  <si>
    <t>5.15</t>
  </si>
  <si>
    <t>5.16</t>
  </si>
  <si>
    <t>5.17</t>
  </si>
  <si>
    <t>5.18</t>
  </si>
  <si>
    <t>5.19</t>
  </si>
  <si>
    <t>5.20</t>
  </si>
  <si>
    <t>5.21</t>
  </si>
  <si>
    <t>5.22</t>
  </si>
  <si>
    <t>5.23</t>
  </si>
  <si>
    <t>5.24</t>
  </si>
  <si>
    <t>5.25</t>
  </si>
  <si>
    <t>5.26</t>
  </si>
  <si>
    <t>5.27</t>
  </si>
  <si>
    <t>5.28</t>
  </si>
  <si>
    <t>6.1</t>
  </si>
  <si>
    <t>6.2</t>
  </si>
  <si>
    <t>6.3</t>
  </si>
  <si>
    <t>6.4</t>
  </si>
  <si>
    <t>6.5</t>
  </si>
  <si>
    <t xml:space="preserve">       2. Elektrtechnikos dalis. Elektros tinklų ir įrenginių perkėlimo (rekonstravimo) sąlygos Nr.ISK20-21816</t>
  </si>
  <si>
    <t>1. Montavimo darbai</t>
  </si>
  <si>
    <t>I-II grupės grunto tankinimas vibroplokštėmis  k8=1.14,k9=1.15</t>
  </si>
  <si>
    <t>Paklotų kabelių apsauga surenkamais gaubtais, atkasant kabelius, kai surenkamo gaubto skersmuo  110 mm (įvertinant tranšėjų kasimą ir užpylimą)  k9=1.15</t>
  </si>
  <si>
    <t>Signalinės juostos paklojimas tranšėjoje virš pakloto kabelio  k9=1.15</t>
  </si>
  <si>
    <t>Vejos mažų plotų atnaujinimas, papildant 10 cm augalinio grunto sluoksniu  k9=1.15</t>
  </si>
  <si>
    <t>2. Medžiagos</t>
  </si>
  <si>
    <t>Signalinė juosta Kabelis</t>
  </si>
  <si>
    <t>Remontiniai sudėtiniai atviru būdu žemėje klojami kabelių apsaugos vamzdžiai d-110mm</t>
  </si>
  <si>
    <t xml:space="preserve">       3. Elektroninių ryšių dalis</t>
  </si>
  <si>
    <t>Iki 1m gylio tranšėjų kabeliams kasimas rankiniu būdu II grupės grunte,kai kabelių skaičius  2.00 vnt  k9=1.15</t>
  </si>
  <si>
    <t>Iki 1m gylio tranšėjų kabeliams kasimas 0,25m3 kaušo talpos ekskavatoriumi II grupės grunte,kai kabelių skaičius iki  2.00 vnt  k9=1.15</t>
  </si>
  <si>
    <t>Iki 1m gylio tranšėjų kabeliams užpylimas rankiniu būdu II grupės gruntu,kai kabelių skaičius  2.00 vnt  k9=1.15</t>
  </si>
  <si>
    <t>Iki 1m gylio tranšėjų kabeliams užpylimas iki 59 kW (80AJ) galios buldozeriais iš sankasos II grupės gruntu,kai kabelių skaičius  2.00 vnt  k9=1.15</t>
  </si>
  <si>
    <t>Esamo kabelio išmontavimas nepažeidžiant  k1=0.50,k2=0.50,k3=0.000,k9=1.15</t>
  </si>
  <si>
    <t>Pakloto kabeliui įrengimas, kai tranšėjoje tiesiamas vienas kabelis  k9=1.15</t>
  </si>
  <si>
    <t>Vamzdžių galų hermetizavimas</t>
  </si>
  <si>
    <t>G/b kabelio  stulpelio pastatymas  k9=1.15</t>
  </si>
  <si>
    <t>Esamų kabelių apsauga sudedamais vamzdžiais PE 110/100 mm  k9=1.15</t>
  </si>
  <si>
    <t>Polietileninių 63 mm skersmens vamzdžių paklojimas  k9=1.15</t>
  </si>
  <si>
    <t>Kabelio paklojimas paruoštose tranšėjose, kai 1m kabelio masė iki 1kg  k9=1.15</t>
  </si>
  <si>
    <t>Kabelio paklojimas paruoštose tranšėjose (esamo)  k9=1.15</t>
  </si>
  <si>
    <t>Kabelių įtraukimas į paklotus vamzdžius tranšėjose, kai 1 m kabelio masė  iki 1 kg</t>
  </si>
  <si>
    <t>Jungiamųjų/lygiagretavimo movų  montavimas</t>
  </si>
  <si>
    <t>Sumontuotame stiprinimo ruože izoliacijos varžos matavimas  k9=1.15</t>
  </si>
  <si>
    <t>Sumontuotame stiprinimo ruože šleifo ominės varžos matavimas  k9=1.15</t>
  </si>
  <si>
    <t>Sumontuotame stiprinimo ruože pereinamojo slopinimo artimajame gale matavimas  k9=1.15</t>
  </si>
  <si>
    <t>Sumontuotame stiprinimo ruože pereinamojo slopinimo tolimajame gale matavimas  k9=1.15</t>
  </si>
  <si>
    <t>Kabelio izoliacijos elektrinio atsparumo išbandymas stiprinimo ruože nuo galinių įrengimų  k9=1.15</t>
  </si>
  <si>
    <t>Galutinis plotų planiravimas buldozeriu, kai buldozerio galia  55kW(75AJ)  k9=1.15</t>
  </si>
  <si>
    <t>HDPE d-63 mm vamzdis</t>
  </si>
  <si>
    <t>Sudedamas vamzdis d-110 mm</t>
  </si>
  <si>
    <t>Gelžbetonio stulpeliai</t>
  </si>
  <si>
    <t>Ryšių kabeliai VMOHBU 30x2x0.5</t>
  </si>
  <si>
    <t>Jungiamoji/lygiagretavimo mova</t>
  </si>
  <si>
    <t>Sandarinimo putos (visiems metų laikams)</t>
  </si>
  <si>
    <t>l</t>
  </si>
  <si>
    <t>IŠ VISO ŽINIARAŠTYJE 3, EUR BE PVM</t>
  </si>
  <si>
    <t>Pakloto įrengimas  k9=1.15</t>
  </si>
  <si>
    <t>Polietileninių 75 mm skersmens vamzdžių paklojimas  k9=1.15</t>
  </si>
  <si>
    <t>Kabelio tiesimas vamzdžiuose, blokuose, laidadėžėse, kai kabelio masė iki 1kg</t>
  </si>
  <si>
    <t>Kabelio tiesimas įrengtom konstrukcijom arba loviais, tvirtinant visu ilgiu, kai 1m kabelio masė iki 2kg</t>
  </si>
  <si>
    <t>Cinkuotų apšvietimo stulpų montavimas gelžbetoniniuose pamatuose, kasant duobes rankiniu būdu, kai apšvietimo stulpų aukštis  daugiau 8,5m iki 10,5m</t>
  </si>
  <si>
    <t>Gembės T formos ant atramos montavimas</t>
  </si>
  <si>
    <t>Gembės P formos ant atramos montavimas</t>
  </si>
  <si>
    <t>Šviesos diodų lempų šviestuvų gatvių apšvietimui montavimas ant įrengtų apšvietimo atramų</t>
  </si>
  <si>
    <t>Automatinio jungiklio montavimas atramoje</t>
  </si>
  <si>
    <t>Kabelio tiesimas vamzdžiuose, blokuose, laidadėžėse (atramose)</t>
  </si>
  <si>
    <t>Iki 1000 V įtampos iki 70mm2 skersp.kabeliui galinės movos su terminiais vamzdeliais montavimas</t>
  </si>
  <si>
    <t>Įžeminimo kontūro įrengimas iš vieno elektrodo iki 5 m ilgio su horizontalia įžeminimo šyna iki 1m ilgio</t>
  </si>
  <si>
    <t>Įžeminimo įrenginio prijungimas</t>
  </si>
  <si>
    <t>Įžeminimo kontūro varžos matavimas</t>
  </si>
  <si>
    <t>Įžeminimo taškų pereinamosios varžos matavimas (taškas)</t>
  </si>
  <si>
    <t>Kabelio izoliacijos varžos matavimas</t>
  </si>
  <si>
    <t>Grunto tankinimas mažosios mechanizacijos priemonėmis, kai gruntas išlyginamas mechanizuotu būdu( I-II grupės gruntas)  k8=1.14,k9=1.15</t>
  </si>
  <si>
    <t>Atramų Nr. montavimas</t>
  </si>
  <si>
    <t>Apsauginis vamzdis HDPE D75mm vamzdis</t>
  </si>
  <si>
    <t>Aliuminiai galios kabeliai YAKY 4x25</t>
  </si>
  <si>
    <t>Variniai galios kabeliai VVG (apvalūs) 3x2.5</t>
  </si>
  <si>
    <t>Galinė mova 25mm² skersmens kabeliui, komplekte antgaliais</t>
  </si>
  <si>
    <t>Signalinė juosta kabeliams</t>
  </si>
  <si>
    <t>Automatinis jungiklis 1FC6A</t>
  </si>
  <si>
    <t>Automatinis jungiklis 1FC10A</t>
  </si>
  <si>
    <t>.9,0 m apšvietimo atrama su pamatu</t>
  </si>
  <si>
    <t>Šviestuvas LED 55 W, išpildymas IP66</t>
  </si>
  <si>
    <t>Šviestuvas LED 21 W, išpildymas IP66</t>
  </si>
  <si>
    <t>Įžeminimo įrenginys</t>
  </si>
  <si>
    <t>Cinkuota juosta įžeminimo kontūro prijungimui</t>
  </si>
  <si>
    <t>kg</t>
  </si>
  <si>
    <t>Atramų Nr. (lentelė/kita)</t>
  </si>
  <si>
    <t>IŠ VISO ŽINIARAŠTYJE 4, EUR BE PVM</t>
  </si>
  <si>
    <t>3.</t>
  </si>
  <si>
    <t>4.</t>
  </si>
  <si>
    <t>Elektrtechnikos dalis. Elektros tinklų ir įrenginių perkėlimo (rekonstravimo) sąlygos Nr.ISK20-21816</t>
  </si>
  <si>
    <t>Elektroninių ryšių dalis</t>
  </si>
  <si>
    <t xml:space="preserve">       4. Elektrotechnikos dalis. Apšvietimo tinklų statyba</t>
  </si>
  <si>
    <t>Elektrotechnikos dalis. Apšvietimo tinklų statyba</t>
  </si>
  <si>
    <t xml:space="preserve">4. Kelio dangos konstrukcija </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</si>
  <si>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</si>
  <si>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</si>
  <si>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</si>
  <si>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</si>
  <si>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</si>
  <si>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</si>
  <si>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</si>
  <si>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</si>
  <si>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</si>
  <si>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</si>
  <si>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</si>
  <si>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</si>
  <si>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</si>
  <si>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</si>
  <si>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</si>
  <si>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</si>
  <si>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</si>
  <si>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</si>
  <si>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</si>
  <si>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</si>
  <si>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</si>
  <si>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</si>
  <si>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</si>
  <si>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</si>
  <si>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</si>
  <si>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Išardytų betoninių/gelžbetoninių gaminių išvežimas rangovo pasirinktu atstumu automobiliais-savivarčiais, pakraunant mechanizuotai (žr. )</t>
  </si>
  <si>
    <t>Supjaustytos medienos išvežimas, pakraunant ir iškraunant kranu,kai medienos transportavimo atstumas  12.00 km (rangovo pasirinktu atstumu, 38,2t)</t>
  </si>
  <si>
    <t>Išardytų PVC pralaidos išvežimas rangovo pasirinktu atstumu automobiliais-savivarčiais, pakraunant mechanizuotai (išvežimas į regiono didžiųjų atliekų ir antrinių žaliavų priėmimo aikštelę)</t>
  </si>
  <si>
    <t>Statybinių šiukšlių išvežimas rangovo pasirinktu atstumu automobiliais-savivarčiais, pakraunant rankiniu būdu</t>
  </si>
  <si>
    <t>Iškasto grunto transportavimas 8,5 t autosavivarčiais, pakraunant 0,65 m3 kaušo talpos ekskavatoriumi (gruntas I grupės)</t>
  </si>
  <si>
    <t>Iškasto grunto transportavimas 8,5 t autosavivarčiais, pakraunant 0,65 m3 kaušo talpos ekskavatoriumi (gruntas I grupės, į sandėliavimo aikštelę)</t>
  </si>
  <si>
    <t>Iškasto grunto transportavimas 8,5 t autosavivarčiais, pakraunant 0,65 m3 kaušo talpos ekskavatoriumi (gruntas II grupės, rangovo pasirinktu atstumu)</t>
  </si>
  <si>
    <t>Iškasto grunto transportavimas 8,5 t autosavivarčiais, pakraunant 0,65 m3 kaušo talpos ekskavatoriumi (gruntas II grupės, į sandėliavimo aikštelę)</t>
  </si>
  <si>
    <t>Iškasto grunto transportavimas 8,5 t autosavivarčiais, pakraunant 0,65 m3 kaušo talpos ekskavatoriumi (gruntas I grupės, iš sandėliavimo aikštelės)</t>
  </si>
  <si>
    <t>7.3</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</si>
  <si>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</si>
  <si>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Nufrezuotas asfaltas (grįžtamos medžiagos) nufrezuotas asfaltas (9,58 Er/m3)) (sąmatoje įvertinamas su minuso ženklu)</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</si>
  <si>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Raseinių kelių tarnybos Pagrybio meistrija, Aušrinės g. 2, Iždonų k., Kaltinėnų sen., Šilalės r </t>
    </r>
    <r>
      <rPr>
        <b/>
        <sz val="10"/>
        <rFont val="Times New Roman"/>
        <family val="1"/>
        <charset val="186"/>
      </rPr>
      <t>.</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</si>
  <si>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0,124</t>
  </si>
  <si>
    <t>0,473</t>
  </si>
  <si>
    <t>113</t>
  </si>
  <si>
    <t>473</t>
  </si>
  <si>
    <t>66</t>
  </si>
  <si>
    <t>Išpildomosios nuotraukos atlikimas</t>
  </si>
  <si>
    <t>Geodezinis nužymėjimas</t>
  </si>
  <si>
    <t>3. Kiti darbai</t>
  </si>
  <si>
    <t>Iš viso skyriuje , Eur be PVM</t>
  </si>
  <si>
    <t>1600</t>
  </si>
  <si>
    <t>100</t>
  </si>
  <si>
    <t>44</t>
  </si>
  <si>
    <t>6</t>
  </si>
  <si>
    <t>SV50 atsišakojimo gnybtų komplektas</t>
  </si>
  <si>
    <t>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</si>
</sst>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i/>
      <sz val="11"/>
      <color rgb="FFFF000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35">
    <xf numFmtId="0" fontId="0" fillId="0" borderId="0" xfId="0"/>
    <xf numFmtId="4" fontId="3" fillId="3" borderId="1" xfId="3" applyNumberFormat="1" applyFont="1" applyFill="1" applyBorder="1" applyAlignment="1" applyProtection="1">
      <alignment horizontal="center" vertical="center" wrapText="1"/>
      <protection locked="0"/>
    </xf>
    <xf numFmtId="4" fontId="4" fillId="3" borderId="1" xfId="0"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NumberFormat="1" applyFont="1"/>
    <xf numFmtId="0" fontId="6" fillId="0" borderId="0" xfId="0" applyFont="1" applyAlignment="1">
      <alignment wrapText="1"/>
    </xf>
    <xf numFmtId="4" fontId="3" fillId="3" borderId="3" xfId="3" applyNumberFormat="1" applyFont="1" applyFill="1" applyBorder="1" applyAlignment="1" applyProtection="1">
      <alignment horizontal="center" vertical="center" wrapText="1"/>
      <protection locked="0"/>
    </xf>
    <xf numFmtId="4" fontId="4" fillId="0" borderId="4"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3" fillId="3" borderId="8" xfId="3" applyNumberFormat="1" applyFont="1" applyFill="1" applyBorder="1" applyAlignment="1" applyProtection="1">
      <alignment horizontal="center" vertical="center" wrapText="1"/>
      <protection locked="0"/>
    </xf>
    <xf numFmtId="4" fontId="4" fillId="0" borderId="9" xfId="0" applyNumberFormat="1" applyFont="1" applyBorder="1" applyAlignment="1">
      <alignment horizontal="center" vertical="center" wrapText="1"/>
    </xf>
    <xf numFmtId="164" fontId="4" fillId="3" borderId="8"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3" fillId="0" borderId="13" xfId="0" applyNumberFormat="1" applyFont="1" applyBorder="1" applyAlignment="1" applyProtection="1">
      <alignment horizontal="center" vertical="center" wrapText="1"/>
      <protection locked="0"/>
    </xf>
    <xf numFmtId="4" fontId="9" fillId="0" borderId="14" xfId="0" applyNumberFormat="1" applyFont="1" applyBorder="1" applyAlignment="1" applyProtection="1">
      <alignment horizontal="center" vertical="center"/>
      <protection locked="0"/>
    </xf>
    <xf numFmtId="4" fontId="9" fillId="0" borderId="0" xfId="0" applyNumberFormat="1" applyFont="1" applyBorder="1" applyAlignment="1" applyProtection="1">
      <alignment horizontal="center" vertical="center"/>
      <protection locked="0"/>
    </xf>
    <xf numFmtId="0" fontId="6" fillId="0" borderId="0" xfId="0" applyFont="1" applyBorder="1" applyAlignment="1" applyProtection="1">
      <alignment wrapText="1"/>
      <protection locked="0"/>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2" fillId="0" borderId="17" xfId="2" applyFont="1" applyBorder="1" applyAlignment="1" applyProtection="1">
      <alignment horizontal="center" vertical="center" wrapText="1"/>
    </xf>
    <xf numFmtId="4" fontId="4" fillId="3" borderId="19" xfId="0" applyNumberFormat="1" applyFont="1" applyFill="1" applyBorder="1" applyAlignment="1" applyProtection="1">
      <alignment horizontal="center" vertical="center" wrapText="1"/>
      <protection locked="0"/>
    </xf>
    <xf numFmtId="4" fontId="4" fillId="0" borderId="20"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4" fillId="0" borderId="22"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1" xfId="0" applyFont="1" applyBorder="1" applyAlignment="1">
      <alignment horizontal="center" vertical="center"/>
    </xf>
    <xf numFmtId="4" fontId="11" fillId="0" borderId="1" xfId="3" applyNumberFormat="1" applyFont="1" applyBorder="1" applyAlignment="1">
      <alignment horizontal="center" vertical="center" wrapText="1"/>
    </xf>
    <xf numFmtId="0" fontId="10" fillId="0" borderId="1" xfId="0" applyFont="1" applyBorder="1" applyAlignment="1">
      <alignment horizontal="right" vertical="center"/>
    </xf>
    <xf numFmtId="4" fontId="11" fillId="0" borderId="19" xfId="0" applyNumberFormat="1" applyFont="1" applyBorder="1" applyAlignment="1">
      <alignment horizontal="center" vertical="center"/>
    </xf>
    <xf numFmtId="0" fontId="11"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 fontId="3" fillId="0" borderId="0" xfId="0" applyNumberFormat="1" applyFont="1" applyBorder="1" applyAlignment="1" applyProtection="1">
      <alignment horizontal="center" vertical="center" wrapText="1"/>
      <protection locked="0"/>
    </xf>
    <xf numFmtId="0" fontId="6" fillId="0" borderId="8" xfId="0" applyFont="1" applyBorder="1" applyAlignment="1">
      <alignment horizontal="center" vertical="center"/>
    </xf>
    <xf numFmtId="4" fontId="4" fillId="3" borderId="27" xfId="0" applyNumberFormat="1" applyFont="1" applyFill="1" applyBorder="1" applyAlignment="1" applyProtection="1">
      <alignment horizontal="center" vertical="center" wrapText="1"/>
      <protection locked="0"/>
    </xf>
    <xf numFmtId="49" fontId="4" fillId="0" borderId="29" xfId="0" applyNumberFormat="1" applyFont="1" applyBorder="1" applyAlignment="1">
      <alignment horizontal="center" vertical="center"/>
    </xf>
    <xf numFmtId="4" fontId="4" fillId="3" borderId="26" xfId="0"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49" fontId="4" fillId="0" borderId="1"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19" xfId="0" applyNumberFormat="1" applyFont="1" applyBorder="1" applyAlignment="1">
      <alignment horizontal="center" vertical="center"/>
    </xf>
    <xf numFmtId="0" fontId="6" fillId="0" borderId="19" xfId="0" applyFont="1" applyBorder="1" applyAlignment="1">
      <alignment horizontal="center" vertical="center"/>
    </xf>
    <xf numFmtId="164" fontId="4" fillId="3" borderId="19"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4" fontId="3" fillId="0" borderId="28" xfId="0" applyNumberFormat="1" applyFont="1" applyBorder="1" applyAlignment="1" applyProtection="1">
      <alignment horizontal="center" vertical="center" wrapText="1"/>
      <protection locked="0"/>
    </xf>
    <xf numFmtId="164" fontId="4" fillId="3" borderId="30" xfId="0" applyNumberFormat="1" applyFont="1" applyFill="1" applyBorder="1" applyAlignment="1" applyProtection="1">
      <alignment horizontal="center" vertical="center"/>
      <protection locked="0"/>
    </xf>
    <xf numFmtId="49" fontId="4" fillId="0" borderId="19" xfId="0" applyNumberFormat="1" applyFont="1" applyBorder="1" applyAlignment="1">
      <alignment horizontal="left" vertical="top" wrapText="1"/>
    </xf>
    <xf numFmtId="4" fontId="3" fillId="0" borderId="32" xfId="0" applyNumberFormat="1" applyFont="1" applyBorder="1" applyAlignment="1" applyProtection="1">
      <alignment horizontal="center" vertical="center" wrapText="1"/>
      <protection locked="0"/>
    </xf>
    <xf numFmtId="0" fontId="3" fillId="0" borderId="33" xfId="3" applyFont="1" applyBorder="1" applyAlignment="1">
      <alignment horizontal="center" vertical="center" wrapText="1"/>
    </xf>
    <xf numFmtId="4" fontId="3" fillId="0" borderId="31" xfId="3"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5" fillId="0" borderId="2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11" fillId="0" borderId="24" xfId="0" applyFont="1" applyBorder="1" applyAlignment="1">
      <alignment horizontal="left" vertical="center" wrapText="1"/>
    </xf>
    <xf numFmtId="4" fontId="4" fillId="3" borderId="8" xfId="0" applyNumberFormat="1" applyFont="1" applyFill="1" applyBorder="1" applyAlignment="1" applyProtection="1">
      <alignment horizontal="center" vertical="center" wrapText="1"/>
      <protection locked="0"/>
    </xf>
    <xf numFmtId="4" fontId="4" fillId="5" borderId="2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 fontId="4" fillId="3" borderId="18" xfId="0" applyNumberFormat="1" applyFont="1" applyFill="1" applyBorder="1" applyAlignment="1" applyProtection="1">
      <alignment horizontal="center" vertical="center" wrapText="1"/>
      <protection locked="0"/>
    </xf>
    <xf numFmtId="49" fontId="8" fillId="0" borderId="34" xfId="0" applyNumberFormat="1" applyFont="1" applyBorder="1" applyAlignment="1">
      <alignment horizontal="center" vertical="center" wrapText="1"/>
    </xf>
    <xf numFmtId="49" fontId="4" fillId="0" borderId="35" xfId="0" applyNumberFormat="1" applyFont="1" applyBorder="1" applyAlignment="1">
      <alignment horizontal="center" vertical="center"/>
    </xf>
    <xf numFmtId="4" fontId="4" fillId="0" borderId="31" xfId="0" applyNumberFormat="1" applyFont="1" applyBorder="1" applyAlignment="1">
      <alignment horizontal="center" vertical="center" wrapText="1"/>
    </xf>
    <xf numFmtId="49"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 fontId="4" fillId="3" borderId="36" xfId="0" applyNumberFormat="1" applyFont="1" applyFill="1" applyBorder="1" applyAlignment="1" applyProtection="1">
      <alignment horizontal="center" vertical="center" wrapText="1"/>
      <protection locked="0"/>
    </xf>
    <xf numFmtId="4" fontId="4"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8" xfId="0" applyNumberFormat="1" applyFont="1" applyBorder="1" applyAlignment="1">
      <alignment horizontal="left" vertical="top" wrapText="1"/>
    </xf>
    <xf numFmtId="49" fontId="4" fillId="0" borderId="18" xfId="0" applyNumberFormat="1" applyFont="1" applyBorder="1" applyAlignment="1">
      <alignment horizontal="center" vertical="center" wrapText="1"/>
    </xf>
    <xf numFmtId="0" fontId="6" fillId="0" borderId="18" xfId="0" applyFont="1" applyBorder="1" applyAlignment="1">
      <alignment horizontal="center" vertical="center"/>
    </xf>
    <xf numFmtId="49" fontId="8"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0" borderId="8" xfId="4" applyFont="1" applyBorder="1" applyAlignment="1">
      <alignment horizontal="left" vertical="center" wrapText="1"/>
    </xf>
    <xf numFmtId="0" fontId="4" fillId="0" borderId="8" xfId="0"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8" xfId="0" applyNumberFormat="1" applyFont="1" applyBorder="1" applyAlignment="1">
      <alignment horizontal="left" vertical="top" wrapText="1"/>
    </xf>
    <xf numFmtId="49" fontId="5" fillId="0" borderId="8"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4" fillId="0" borderId="36" xfId="0" applyNumberFormat="1" applyFont="1" applyBorder="1" applyAlignment="1">
      <alignment horizontal="center" vertical="center"/>
    </xf>
    <xf numFmtId="49" fontId="13" fillId="0" borderId="1" xfId="0" applyNumberFormat="1" applyFont="1" applyBorder="1" applyAlignment="1">
      <alignment horizontal="center" vertical="center" wrapText="1"/>
    </xf>
    <xf numFmtId="4" fontId="9" fillId="0" borderId="41" xfId="0" applyNumberFormat="1" applyFont="1" applyBorder="1" applyAlignment="1" applyProtection="1">
      <alignment horizontal="center" vertical="center"/>
      <protection locked="0"/>
    </xf>
    <xf numFmtId="49" fontId="5" fillId="0" borderId="1"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3" xfId="0" applyNumberFormat="1" applyFont="1" applyBorder="1" applyAlignment="1">
      <alignment horizontal="left" vertical="top" wrapText="1"/>
    </xf>
    <xf numFmtId="49" fontId="4" fillId="0" borderId="3" xfId="0" applyNumberFormat="1" applyFont="1" applyBorder="1" applyAlignment="1">
      <alignment horizontal="center" vertical="center" wrapText="1"/>
    </xf>
    <xf numFmtId="4" fontId="4" fillId="3" borderId="3" xfId="0" applyNumberFormat="1" applyFont="1" applyFill="1" applyBorder="1" applyAlignment="1" applyProtection="1">
      <alignment horizontal="center" vertical="center" wrapText="1"/>
      <protection locked="0"/>
    </xf>
    <xf numFmtId="49" fontId="13" fillId="0" borderId="5" xfId="0" applyNumberFormat="1" applyFont="1" applyBorder="1" applyAlignment="1">
      <alignment horizontal="center" vertical="center" wrapText="1"/>
    </xf>
    <xf numFmtId="0" fontId="6" fillId="0" borderId="33" xfId="0" applyFont="1" applyBorder="1" applyAlignment="1">
      <alignment wrapText="1"/>
    </xf>
    <xf numFmtId="0" fontId="6" fillId="0" borderId="39" xfId="0" applyFont="1" applyBorder="1"/>
    <xf numFmtId="0" fontId="6" fillId="0" borderId="39" xfId="0" applyFont="1" applyBorder="1" applyAlignment="1">
      <alignment vertical="center" wrapText="1"/>
    </xf>
    <xf numFmtId="0" fontId="6" fillId="0" borderId="39" xfId="0" applyNumberFormat="1" applyFont="1" applyBorder="1"/>
    <xf numFmtId="0" fontId="5" fillId="0" borderId="1" xfId="0" applyFont="1" applyBorder="1" applyAlignment="1">
      <alignment horizontal="center" vertical="center"/>
    </xf>
    <xf numFmtId="49" fontId="5" fillId="0" borderId="19" xfId="0" applyNumberFormat="1" applyFont="1" applyBorder="1" applyAlignment="1">
      <alignment horizontal="left" vertical="top" wrapText="1"/>
    </xf>
    <xf numFmtId="0" fontId="5" fillId="0" borderId="19" xfId="0" applyFont="1" applyBorder="1" applyAlignment="1">
      <alignment horizontal="center" vertical="center"/>
    </xf>
    <xf numFmtId="49" fontId="5" fillId="0" borderId="19" xfId="0" applyNumberFormat="1" applyFont="1" applyBorder="1" applyAlignment="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16" xfId="0" applyFont="1" applyFill="1" applyBorder="1" applyAlignment="1">
      <alignment horizontal="center" vertical="center"/>
    </xf>
    <xf numFmtId="0" fontId="12" fillId="0" borderId="0" xfId="0" applyFont="1" applyAlignment="1">
      <alignment horizontal="left" vertical="center" wrapText="1"/>
    </xf>
  </cellXfs>
  <cellStyles count="5">
    <cellStyle name="Įprastas" xfId="0" builtinId="0"/>
    <cellStyle name="Normal 2 2" xfId="1"/>
    <cellStyle name="Normal 3" xfId="4"/>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2"/>
  <sheetViews>
    <sheetView tabSelected="1" topLeftCell="A91" zoomScale="90" zoomScaleNormal="90" workbookViewId="0">
      <selection activeCell="F113" sqref="F113"/>
    </sheetView>
  </sheetViews>
  <sheetFormatPr defaultColWidth="9.140625" defaultRowHeight="15" x14ac:dyDescent="0.25"/>
  <cols>
    <col min="1" max="1" width="46.7109375" style="12" bestFit="1" customWidth="1"/>
    <col min="2" max="2" width="10.5703125" style="7" customWidth="1"/>
    <col min="3" max="3" width="71.7109375" style="8" customWidth="1"/>
    <col min="4" max="4" width="9.140625" style="7"/>
    <col min="5" max="5" width="16.28515625" style="11" customWidth="1"/>
    <col min="6" max="6" width="20.7109375" style="9" customWidth="1"/>
    <col min="7" max="7" width="14.7109375" style="7" customWidth="1"/>
    <col min="8" max="8" width="21.5703125" style="10" customWidth="1"/>
    <col min="9" max="9" width="16.140625" style="4" customWidth="1"/>
    <col min="10" max="16384" width="9.140625" style="4"/>
  </cols>
  <sheetData>
    <row r="1" spans="1:7" ht="21.75" customHeight="1" x14ac:dyDescent="0.25">
      <c r="A1" s="123" t="s">
        <v>119</v>
      </c>
      <c r="B1" s="124"/>
      <c r="C1" s="124"/>
      <c r="D1" s="124"/>
      <c r="E1" s="124"/>
      <c r="F1" s="124"/>
      <c r="G1" s="125"/>
    </row>
    <row r="2" spans="1:7" ht="52.15" customHeight="1" thickBot="1" x14ac:dyDescent="0.3">
      <c r="A2" s="19" t="s">
        <v>0</v>
      </c>
      <c r="B2" s="34" t="s">
        <v>1</v>
      </c>
      <c r="C2" s="20" t="s">
        <v>2</v>
      </c>
      <c r="D2" s="20" t="s">
        <v>3</v>
      </c>
      <c r="E2" s="21" t="s">
        <v>4</v>
      </c>
      <c r="F2" s="22" t="s">
        <v>44</v>
      </c>
      <c r="G2" s="23" t="s">
        <v>5</v>
      </c>
    </row>
    <row r="3" spans="1:7" x14ac:dyDescent="0.25">
      <c r="A3" s="31" t="s">
        <v>6</v>
      </c>
      <c r="B3" s="28" t="s">
        <v>7</v>
      </c>
      <c r="C3" s="82" t="s">
        <v>121</v>
      </c>
      <c r="D3" s="77" t="s">
        <v>103</v>
      </c>
      <c r="E3" s="56">
        <v>3</v>
      </c>
      <c r="F3" s="13">
        <v>23.5</v>
      </c>
      <c r="G3" s="14">
        <f t="shared" ref="G3:G33" si="0">ROUND((E3*F3),2)</f>
        <v>70.5</v>
      </c>
    </row>
    <row r="4" spans="1:7" x14ac:dyDescent="0.25">
      <c r="A4" s="32" t="s">
        <v>6</v>
      </c>
      <c r="B4" s="29" t="s">
        <v>9</v>
      </c>
      <c r="C4" s="83" t="s">
        <v>122</v>
      </c>
      <c r="D4" s="70" t="s">
        <v>103</v>
      </c>
      <c r="E4" s="56">
        <v>3</v>
      </c>
      <c r="F4" s="1">
        <v>5.2</v>
      </c>
      <c r="G4" s="15">
        <f t="shared" si="0"/>
        <v>15.6</v>
      </c>
    </row>
    <row r="5" spans="1:7" x14ac:dyDescent="0.25">
      <c r="A5" s="32" t="s">
        <v>6</v>
      </c>
      <c r="B5" s="29" t="s">
        <v>10</v>
      </c>
      <c r="C5" s="83" t="s">
        <v>123</v>
      </c>
      <c r="D5" s="70" t="s">
        <v>103</v>
      </c>
      <c r="E5" s="56">
        <v>1</v>
      </c>
      <c r="F5" s="1">
        <v>27.5</v>
      </c>
      <c r="G5" s="15">
        <f t="shared" si="0"/>
        <v>27.5</v>
      </c>
    </row>
    <row r="6" spans="1:7" ht="30" x14ac:dyDescent="0.25">
      <c r="A6" s="32" t="s">
        <v>6</v>
      </c>
      <c r="B6" s="29" t="s">
        <v>11</v>
      </c>
      <c r="C6" s="83" t="s">
        <v>124</v>
      </c>
      <c r="D6" s="70" t="s">
        <v>103</v>
      </c>
      <c r="E6" s="56">
        <v>1</v>
      </c>
      <c r="F6" s="1">
        <v>4.5</v>
      </c>
      <c r="G6" s="15">
        <f t="shared" si="0"/>
        <v>4.5</v>
      </c>
    </row>
    <row r="7" spans="1:7" x14ac:dyDescent="0.25">
      <c r="A7" s="32" t="s">
        <v>6</v>
      </c>
      <c r="B7" s="29" t="s">
        <v>12</v>
      </c>
      <c r="C7" s="83" t="s">
        <v>125</v>
      </c>
      <c r="D7" s="70" t="s">
        <v>103</v>
      </c>
      <c r="E7" s="56">
        <v>15</v>
      </c>
      <c r="F7" s="1">
        <v>35.299999999999997</v>
      </c>
      <c r="G7" s="15">
        <f t="shared" si="0"/>
        <v>529.5</v>
      </c>
    </row>
    <row r="8" spans="1:7" x14ac:dyDescent="0.25">
      <c r="A8" s="32" t="s">
        <v>6</v>
      </c>
      <c r="B8" s="29" t="s">
        <v>14</v>
      </c>
      <c r="C8" s="83" t="s">
        <v>126</v>
      </c>
      <c r="D8" s="70" t="s">
        <v>103</v>
      </c>
      <c r="E8" s="56">
        <v>15</v>
      </c>
      <c r="F8" s="1">
        <v>7</v>
      </c>
      <c r="G8" s="15">
        <f t="shared" si="0"/>
        <v>105</v>
      </c>
    </row>
    <row r="9" spans="1:7" x14ac:dyDescent="0.25">
      <c r="A9" s="32" t="s">
        <v>6</v>
      </c>
      <c r="B9" s="29" t="s">
        <v>15</v>
      </c>
      <c r="C9" s="83" t="s">
        <v>127</v>
      </c>
      <c r="D9" s="70" t="s">
        <v>104</v>
      </c>
      <c r="E9" s="56">
        <v>14.5</v>
      </c>
      <c r="F9" s="1">
        <v>4.2</v>
      </c>
      <c r="G9" s="15">
        <f t="shared" si="0"/>
        <v>60.9</v>
      </c>
    </row>
    <row r="10" spans="1:7" ht="30" x14ac:dyDescent="0.25">
      <c r="A10" s="32" t="s">
        <v>6</v>
      </c>
      <c r="B10" s="29" t="s">
        <v>16</v>
      </c>
      <c r="C10" s="83" t="s">
        <v>128</v>
      </c>
      <c r="D10" s="70" t="s">
        <v>103</v>
      </c>
      <c r="E10" s="56">
        <v>3</v>
      </c>
      <c r="F10" s="1">
        <v>5</v>
      </c>
      <c r="G10" s="15">
        <f t="shared" si="0"/>
        <v>15</v>
      </c>
    </row>
    <row r="11" spans="1:7" ht="30" x14ac:dyDescent="0.25">
      <c r="A11" s="32" t="s">
        <v>6</v>
      </c>
      <c r="B11" s="29" t="s">
        <v>17</v>
      </c>
      <c r="C11" s="83" t="s">
        <v>129</v>
      </c>
      <c r="D11" s="70" t="s">
        <v>103</v>
      </c>
      <c r="E11" s="56">
        <v>1</v>
      </c>
      <c r="F11" s="1">
        <v>3</v>
      </c>
      <c r="G11" s="15">
        <f t="shared" si="0"/>
        <v>3</v>
      </c>
    </row>
    <row r="12" spans="1:7" ht="30" x14ac:dyDescent="0.25">
      <c r="A12" s="32" t="s">
        <v>6</v>
      </c>
      <c r="B12" s="29" t="s">
        <v>38</v>
      </c>
      <c r="C12" s="83" t="s">
        <v>130</v>
      </c>
      <c r="D12" s="70" t="s">
        <v>103</v>
      </c>
      <c r="E12" s="56">
        <v>17</v>
      </c>
      <c r="F12" s="1">
        <v>8.75</v>
      </c>
      <c r="G12" s="15">
        <f t="shared" si="0"/>
        <v>148.75</v>
      </c>
    </row>
    <row r="13" spans="1:7" ht="30" x14ac:dyDescent="0.25">
      <c r="A13" s="32" t="s">
        <v>6</v>
      </c>
      <c r="B13" s="29" t="s">
        <v>39</v>
      </c>
      <c r="C13" s="83" t="s">
        <v>131</v>
      </c>
      <c r="D13" s="70" t="s">
        <v>103</v>
      </c>
      <c r="E13" s="56">
        <v>1</v>
      </c>
      <c r="F13" s="1">
        <v>1</v>
      </c>
      <c r="G13" s="15">
        <f t="shared" si="0"/>
        <v>1</v>
      </c>
    </row>
    <row r="14" spans="1:7" ht="30" x14ac:dyDescent="0.25">
      <c r="A14" s="32" t="s">
        <v>6</v>
      </c>
      <c r="B14" s="29" t="s">
        <v>40</v>
      </c>
      <c r="C14" s="83" t="s">
        <v>132</v>
      </c>
      <c r="D14" s="70" t="s">
        <v>103</v>
      </c>
      <c r="E14" s="56">
        <v>20</v>
      </c>
      <c r="F14" s="1">
        <v>2.0499999999999998</v>
      </c>
      <c r="G14" s="15">
        <f t="shared" si="0"/>
        <v>41</v>
      </c>
    </row>
    <row r="15" spans="1:7" ht="30" x14ac:dyDescent="0.25">
      <c r="A15" s="32" t="s">
        <v>6</v>
      </c>
      <c r="B15" s="29" t="s">
        <v>41</v>
      </c>
      <c r="C15" s="83" t="s">
        <v>133</v>
      </c>
      <c r="D15" s="70" t="s">
        <v>102</v>
      </c>
      <c r="E15" s="56">
        <v>0.02</v>
      </c>
      <c r="F15" s="1">
        <v>2500</v>
      </c>
      <c r="G15" s="15">
        <f t="shared" si="0"/>
        <v>50</v>
      </c>
    </row>
    <row r="16" spans="1:7" ht="30" x14ac:dyDescent="0.25">
      <c r="A16" s="32" t="s">
        <v>6</v>
      </c>
      <c r="B16" s="29" t="s">
        <v>58</v>
      </c>
      <c r="C16" s="83" t="s">
        <v>134</v>
      </c>
      <c r="D16" s="70" t="s">
        <v>104</v>
      </c>
      <c r="E16" s="56">
        <v>10</v>
      </c>
      <c r="F16" s="1">
        <v>10</v>
      </c>
      <c r="G16" s="15">
        <f t="shared" si="0"/>
        <v>100</v>
      </c>
    </row>
    <row r="17" spans="1:7" ht="45" x14ac:dyDescent="0.25">
      <c r="A17" s="32" t="s">
        <v>6</v>
      </c>
      <c r="B17" s="29" t="s">
        <v>59</v>
      </c>
      <c r="C17" s="83" t="s">
        <v>135</v>
      </c>
      <c r="D17" s="70" t="s">
        <v>104</v>
      </c>
      <c r="E17" s="56">
        <v>10</v>
      </c>
      <c r="F17" s="1">
        <v>9</v>
      </c>
      <c r="G17" s="15">
        <f t="shared" si="0"/>
        <v>90</v>
      </c>
    </row>
    <row r="18" spans="1:7" ht="30" x14ac:dyDescent="0.25">
      <c r="A18" s="32" t="s">
        <v>6</v>
      </c>
      <c r="B18" s="29" t="s">
        <v>60</v>
      </c>
      <c r="C18" s="83" t="s">
        <v>396</v>
      </c>
      <c r="D18" s="70" t="s">
        <v>104</v>
      </c>
      <c r="E18" s="56">
        <v>84.88</v>
      </c>
      <c r="F18" s="1">
        <v>13</v>
      </c>
      <c r="G18" s="15">
        <f t="shared" si="0"/>
        <v>1103.44</v>
      </c>
    </row>
    <row r="19" spans="1:7" ht="45" x14ac:dyDescent="0.25">
      <c r="A19" s="32" t="s">
        <v>6</v>
      </c>
      <c r="B19" s="29" t="s">
        <v>80</v>
      </c>
      <c r="C19" s="83" t="s">
        <v>136</v>
      </c>
      <c r="D19" s="70" t="s">
        <v>113</v>
      </c>
      <c r="E19" s="56">
        <v>642.79999999999995</v>
      </c>
      <c r="F19" s="1">
        <v>2</v>
      </c>
      <c r="G19" s="15">
        <f t="shared" si="0"/>
        <v>1285.5999999999999</v>
      </c>
    </row>
    <row r="20" spans="1:7" ht="45" x14ac:dyDescent="0.25">
      <c r="A20" s="32" t="s">
        <v>6</v>
      </c>
      <c r="B20" s="29" t="s">
        <v>81</v>
      </c>
      <c r="C20" s="83" t="s">
        <v>137</v>
      </c>
      <c r="D20" s="70" t="s">
        <v>113</v>
      </c>
      <c r="E20" s="56">
        <v>853</v>
      </c>
      <c r="F20" s="1">
        <v>2</v>
      </c>
      <c r="G20" s="15">
        <f t="shared" si="0"/>
        <v>1706</v>
      </c>
    </row>
    <row r="21" spans="1:7" ht="30" x14ac:dyDescent="0.25">
      <c r="A21" s="32" t="s">
        <v>6</v>
      </c>
      <c r="B21" s="29" t="s">
        <v>82</v>
      </c>
      <c r="C21" s="83" t="s">
        <v>406</v>
      </c>
      <c r="D21" s="70" t="s">
        <v>43</v>
      </c>
      <c r="E21" s="56">
        <v>-149.6</v>
      </c>
      <c r="F21" s="1">
        <v>5.99</v>
      </c>
      <c r="G21" s="15">
        <f t="shared" si="0"/>
        <v>-896.1</v>
      </c>
    </row>
    <row r="22" spans="1:7" x14ac:dyDescent="0.25">
      <c r="A22" s="32" t="s">
        <v>6</v>
      </c>
      <c r="B22" s="29" t="s">
        <v>83</v>
      </c>
      <c r="C22" s="83" t="s">
        <v>138</v>
      </c>
      <c r="D22" s="70" t="s">
        <v>13</v>
      </c>
      <c r="E22" s="56">
        <v>325</v>
      </c>
      <c r="F22" s="1">
        <v>5</v>
      </c>
      <c r="G22" s="15">
        <f t="shared" si="0"/>
        <v>1625</v>
      </c>
    </row>
    <row r="23" spans="1:7" x14ac:dyDescent="0.25">
      <c r="A23" s="32" t="s">
        <v>6</v>
      </c>
      <c r="B23" s="29" t="s">
        <v>84</v>
      </c>
      <c r="C23" s="83" t="s">
        <v>139</v>
      </c>
      <c r="D23" s="70" t="s">
        <v>113</v>
      </c>
      <c r="E23" s="56">
        <v>84</v>
      </c>
      <c r="F23" s="1">
        <v>2</v>
      </c>
      <c r="G23" s="15">
        <f t="shared" si="0"/>
        <v>168</v>
      </c>
    </row>
    <row r="24" spans="1:7" x14ac:dyDescent="0.25">
      <c r="A24" s="32" t="s">
        <v>6</v>
      </c>
      <c r="B24" s="29" t="s">
        <v>85</v>
      </c>
      <c r="C24" s="83" t="s">
        <v>140</v>
      </c>
      <c r="D24" s="70" t="s">
        <v>104</v>
      </c>
      <c r="E24" s="56">
        <v>2.8</v>
      </c>
      <c r="F24" s="1">
        <v>90</v>
      </c>
      <c r="G24" s="15">
        <f t="shared" si="0"/>
        <v>252</v>
      </c>
    </row>
    <row r="25" spans="1:7" x14ac:dyDescent="0.25">
      <c r="A25" s="32" t="s">
        <v>6</v>
      </c>
      <c r="B25" s="29" t="s">
        <v>86</v>
      </c>
      <c r="C25" s="83" t="s">
        <v>141</v>
      </c>
      <c r="D25" s="70" t="s">
        <v>104</v>
      </c>
      <c r="E25" s="56">
        <v>17</v>
      </c>
      <c r="F25" s="1">
        <v>220</v>
      </c>
      <c r="G25" s="15">
        <f t="shared" si="0"/>
        <v>3740</v>
      </c>
    </row>
    <row r="26" spans="1:7" ht="30" x14ac:dyDescent="0.25">
      <c r="A26" s="32" t="s">
        <v>6</v>
      </c>
      <c r="B26" s="29" t="s">
        <v>87</v>
      </c>
      <c r="C26" s="83" t="s">
        <v>142</v>
      </c>
      <c r="D26" s="70" t="s">
        <v>13</v>
      </c>
      <c r="E26" s="56">
        <v>73.900000000000006</v>
      </c>
      <c r="F26" s="1">
        <v>4.9000000000000004</v>
      </c>
      <c r="G26" s="15">
        <f t="shared" si="0"/>
        <v>362.11</v>
      </c>
    </row>
    <row r="27" spans="1:7" ht="30" x14ac:dyDescent="0.25">
      <c r="A27" s="32" t="s">
        <v>6</v>
      </c>
      <c r="B27" s="29" t="s">
        <v>88</v>
      </c>
      <c r="C27" s="83" t="s">
        <v>395</v>
      </c>
      <c r="D27" s="70" t="s">
        <v>43</v>
      </c>
      <c r="E27" s="56">
        <v>206.2</v>
      </c>
      <c r="F27" s="1">
        <v>12</v>
      </c>
      <c r="G27" s="15">
        <f t="shared" si="0"/>
        <v>2474.4</v>
      </c>
    </row>
    <row r="28" spans="1:7" ht="45" x14ac:dyDescent="0.25">
      <c r="A28" s="32" t="s">
        <v>6</v>
      </c>
      <c r="B28" s="29" t="s">
        <v>89</v>
      </c>
      <c r="C28" s="83" t="s">
        <v>397</v>
      </c>
      <c r="D28" s="70" t="s">
        <v>43</v>
      </c>
      <c r="E28" s="56">
        <v>1</v>
      </c>
      <c r="F28" s="1">
        <v>35</v>
      </c>
      <c r="G28" s="15">
        <f t="shared" si="0"/>
        <v>35</v>
      </c>
    </row>
    <row r="29" spans="1:7" ht="30" x14ac:dyDescent="0.25">
      <c r="A29" s="32" t="s">
        <v>6</v>
      </c>
      <c r="B29" s="29" t="s">
        <v>105</v>
      </c>
      <c r="C29" s="83" t="s">
        <v>143</v>
      </c>
      <c r="D29" s="70" t="s">
        <v>8</v>
      </c>
      <c r="E29" s="56">
        <v>7</v>
      </c>
      <c r="F29" s="1">
        <v>4</v>
      </c>
      <c r="G29" s="15">
        <f t="shared" si="0"/>
        <v>28</v>
      </c>
    </row>
    <row r="30" spans="1:7" ht="30" x14ac:dyDescent="0.25">
      <c r="A30" s="32" t="s">
        <v>6</v>
      </c>
      <c r="B30" s="29" t="s">
        <v>106</v>
      </c>
      <c r="C30" s="83" t="s">
        <v>144</v>
      </c>
      <c r="D30" s="70" t="s">
        <v>8</v>
      </c>
      <c r="E30" s="56">
        <v>21</v>
      </c>
      <c r="F30" s="1">
        <v>18</v>
      </c>
      <c r="G30" s="15">
        <f t="shared" si="0"/>
        <v>378</v>
      </c>
    </row>
    <row r="31" spans="1:7" ht="30" x14ac:dyDescent="0.25">
      <c r="A31" s="32" t="s">
        <v>6</v>
      </c>
      <c r="B31" s="29" t="s">
        <v>107</v>
      </c>
      <c r="C31" s="83" t="s">
        <v>398</v>
      </c>
      <c r="D31" s="70" t="s">
        <v>43</v>
      </c>
      <c r="E31" s="56">
        <v>0.33</v>
      </c>
      <c r="F31" s="1">
        <v>35</v>
      </c>
      <c r="G31" s="15">
        <f t="shared" si="0"/>
        <v>11.55</v>
      </c>
    </row>
    <row r="32" spans="1:7" ht="15.75" thickBot="1" x14ac:dyDescent="0.3">
      <c r="A32" s="32" t="s">
        <v>6</v>
      </c>
      <c r="B32" s="29" t="s">
        <v>108</v>
      </c>
      <c r="C32" s="83" t="s">
        <v>145</v>
      </c>
      <c r="D32" s="70" t="s">
        <v>13</v>
      </c>
      <c r="E32" s="56">
        <v>9</v>
      </c>
      <c r="F32" s="1">
        <v>10</v>
      </c>
      <c r="G32" s="15">
        <f t="shared" si="0"/>
        <v>90</v>
      </c>
    </row>
    <row r="33" spans="1:9" ht="29.25" thickBot="1" x14ac:dyDescent="0.3">
      <c r="A33" s="33" t="s">
        <v>6</v>
      </c>
      <c r="B33" s="30" t="s">
        <v>109</v>
      </c>
      <c r="C33" s="84" t="s">
        <v>146</v>
      </c>
      <c r="D33" s="71" t="s">
        <v>13</v>
      </c>
      <c r="E33" s="52">
        <v>5.3</v>
      </c>
      <c r="F33" s="16">
        <v>8</v>
      </c>
      <c r="G33" s="17">
        <f t="shared" si="0"/>
        <v>42.4</v>
      </c>
      <c r="H33" s="24" t="s">
        <v>18</v>
      </c>
      <c r="I33" s="25">
        <f>ROUND(SUM(G3:G33),2)</f>
        <v>13667.65</v>
      </c>
    </row>
    <row r="34" spans="1:9" s="5" customFormat="1" ht="30" x14ac:dyDescent="0.25">
      <c r="A34" s="37" t="s">
        <v>110</v>
      </c>
      <c r="B34" s="38" t="s">
        <v>19</v>
      </c>
      <c r="C34" s="120" t="s">
        <v>147</v>
      </c>
      <c r="D34" s="121" t="s">
        <v>113</v>
      </c>
      <c r="E34" s="121">
        <v>8070</v>
      </c>
      <c r="F34" s="61">
        <v>0.09</v>
      </c>
      <c r="G34" s="36">
        <f t="shared" ref="G34:G87" si="1">ROUND((E34*F34),2)</f>
        <v>726.3</v>
      </c>
      <c r="H34" s="6"/>
    </row>
    <row r="35" spans="1:9" s="5" customFormat="1" ht="30" x14ac:dyDescent="0.25">
      <c r="A35" s="37" t="s">
        <v>110</v>
      </c>
      <c r="B35" s="38" t="s">
        <v>20</v>
      </c>
      <c r="C35" s="57" t="s">
        <v>148</v>
      </c>
      <c r="D35" s="56" t="s">
        <v>104</v>
      </c>
      <c r="E35" s="56">
        <v>185</v>
      </c>
      <c r="F35" s="61">
        <v>1.05</v>
      </c>
      <c r="G35" s="15">
        <f t="shared" si="1"/>
        <v>194.25</v>
      </c>
      <c r="H35" s="6"/>
    </row>
    <row r="36" spans="1:9" s="5" customFormat="1" ht="30" x14ac:dyDescent="0.25">
      <c r="A36" s="37" t="s">
        <v>110</v>
      </c>
      <c r="B36" s="38" t="s">
        <v>21</v>
      </c>
      <c r="C36" s="57" t="s">
        <v>399</v>
      </c>
      <c r="D36" s="56" t="s">
        <v>104</v>
      </c>
      <c r="E36" s="56">
        <v>185</v>
      </c>
      <c r="F36" s="61">
        <v>3.55</v>
      </c>
      <c r="G36" s="15">
        <f t="shared" si="1"/>
        <v>656.75</v>
      </c>
      <c r="H36" s="6"/>
    </row>
    <row r="37" spans="1:9" s="5" customFormat="1" x14ac:dyDescent="0.25">
      <c r="A37" s="37" t="s">
        <v>110</v>
      </c>
      <c r="B37" s="38" t="s">
        <v>22</v>
      </c>
      <c r="C37" s="57" t="s">
        <v>149</v>
      </c>
      <c r="D37" s="56" t="s">
        <v>104</v>
      </c>
      <c r="E37" s="56">
        <v>185</v>
      </c>
      <c r="F37" s="61">
        <v>0.15</v>
      </c>
      <c r="G37" s="15">
        <f t="shared" si="1"/>
        <v>27.75</v>
      </c>
      <c r="H37" s="6"/>
    </row>
    <row r="38" spans="1:9" s="5" customFormat="1" ht="30" x14ac:dyDescent="0.25">
      <c r="A38" s="37" t="s">
        <v>110</v>
      </c>
      <c r="B38" s="38" t="s">
        <v>23</v>
      </c>
      <c r="C38" s="57" t="s">
        <v>148</v>
      </c>
      <c r="D38" s="56" t="s">
        <v>104</v>
      </c>
      <c r="E38" s="56">
        <v>686</v>
      </c>
      <c r="F38" s="61">
        <v>1.05</v>
      </c>
      <c r="G38" s="15">
        <f t="shared" si="1"/>
        <v>720.3</v>
      </c>
      <c r="H38" s="6"/>
    </row>
    <row r="39" spans="1:9" s="5" customFormat="1" ht="30" x14ac:dyDescent="0.25">
      <c r="A39" s="37" t="s">
        <v>110</v>
      </c>
      <c r="B39" s="38" t="s">
        <v>24</v>
      </c>
      <c r="C39" s="57" t="s">
        <v>400</v>
      </c>
      <c r="D39" s="56" t="s">
        <v>104</v>
      </c>
      <c r="E39" s="56">
        <v>686</v>
      </c>
      <c r="F39" s="61">
        <v>2.1</v>
      </c>
      <c r="G39" s="15">
        <f t="shared" si="1"/>
        <v>1440.6</v>
      </c>
      <c r="H39" s="6"/>
    </row>
    <row r="40" spans="1:9" s="5" customFormat="1" ht="30" x14ac:dyDescent="0.25">
      <c r="A40" s="37" t="s">
        <v>110</v>
      </c>
      <c r="B40" s="38" t="s">
        <v>25</v>
      </c>
      <c r="C40" s="57" t="s">
        <v>150</v>
      </c>
      <c r="D40" s="56" t="s">
        <v>104</v>
      </c>
      <c r="E40" s="56">
        <v>4061</v>
      </c>
      <c r="F40" s="61">
        <v>1.29</v>
      </c>
      <c r="G40" s="15">
        <f t="shared" si="1"/>
        <v>5238.6899999999996</v>
      </c>
      <c r="H40" s="6"/>
    </row>
    <row r="41" spans="1:9" s="5" customFormat="1" ht="30" x14ac:dyDescent="0.25">
      <c r="A41" s="37" t="s">
        <v>110</v>
      </c>
      <c r="B41" s="38" t="s">
        <v>26</v>
      </c>
      <c r="C41" s="57" t="s">
        <v>401</v>
      </c>
      <c r="D41" s="56" t="s">
        <v>104</v>
      </c>
      <c r="E41" s="56">
        <v>2534</v>
      </c>
      <c r="F41" s="3">
        <v>3.85</v>
      </c>
      <c r="G41" s="15">
        <f t="shared" si="1"/>
        <v>9755.9</v>
      </c>
      <c r="H41" s="6"/>
    </row>
    <row r="42" spans="1:9" s="5" customFormat="1" x14ac:dyDescent="0.25">
      <c r="A42" s="37" t="s">
        <v>110</v>
      </c>
      <c r="B42" s="38" t="s">
        <v>74</v>
      </c>
      <c r="C42" s="57" t="s">
        <v>151</v>
      </c>
      <c r="D42" s="56" t="s">
        <v>104</v>
      </c>
      <c r="E42" s="56">
        <v>2534</v>
      </c>
      <c r="F42" s="3">
        <v>0.18</v>
      </c>
      <c r="G42" s="15">
        <f t="shared" si="1"/>
        <v>456.12</v>
      </c>
      <c r="H42" s="6"/>
    </row>
    <row r="43" spans="1:9" s="5" customFormat="1" ht="30" x14ac:dyDescent="0.25">
      <c r="A43" s="37" t="s">
        <v>110</v>
      </c>
      <c r="B43" s="38" t="s">
        <v>75</v>
      </c>
      <c r="C43" s="57" t="s">
        <v>402</v>
      </c>
      <c r="D43" s="56" t="s">
        <v>104</v>
      </c>
      <c r="E43" s="56">
        <v>1527</v>
      </c>
      <c r="F43" s="3">
        <v>2.2999999999999998</v>
      </c>
      <c r="G43" s="15">
        <f t="shared" si="1"/>
        <v>3512.1</v>
      </c>
      <c r="H43" s="6"/>
    </row>
    <row r="44" spans="1:9" s="5" customFormat="1" x14ac:dyDescent="0.25">
      <c r="A44" s="37" t="s">
        <v>110</v>
      </c>
      <c r="B44" s="38" t="s">
        <v>76</v>
      </c>
      <c r="C44" s="57" t="s">
        <v>151</v>
      </c>
      <c r="D44" s="56" t="s">
        <v>104</v>
      </c>
      <c r="E44" s="56">
        <v>1527</v>
      </c>
      <c r="F44" s="3">
        <v>0.18</v>
      </c>
      <c r="G44" s="15">
        <f t="shared" si="1"/>
        <v>274.86</v>
      </c>
      <c r="H44" s="6"/>
    </row>
    <row r="45" spans="1:9" s="5" customFormat="1" ht="30" x14ac:dyDescent="0.25">
      <c r="A45" s="37" t="s">
        <v>110</v>
      </c>
      <c r="B45" s="38" t="s">
        <v>77</v>
      </c>
      <c r="C45" s="57" t="s">
        <v>150</v>
      </c>
      <c r="D45" s="56" t="s">
        <v>104</v>
      </c>
      <c r="E45" s="56">
        <v>1527</v>
      </c>
      <c r="F45" s="3">
        <v>1.29</v>
      </c>
      <c r="G45" s="15">
        <f t="shared" si="1"/>
        <v>1969.83</v>
      </c>
      <c r="H45" s="6"/>
    </row>
    <row r="46" spans="1:9" s="5" customFormat="1" ht="45" x14ac:dyDescent="0.25">
      <c r="A46" s="37" t="s">
        <v>110</v>
      </c>
      <c r="B46" s="38" t="s">
        <v>78</v>
      </c>
      <c r="C46" s="57" t="s">
        <v>152</v>
      </c>
      <c r="D46" s="56" t="s">
        <v>104</v>
      </c>
      <c r="E46" s="56">
        <v>1527</v>
      </c>
      <c r="F46" s="3">
        <v>2.2999999999999998</v>
      </c>
      <c r="G46" s="15">
        <f t="shared" si="1"/>
        <v>3512.1</v>
      </c>
      <c r="H46" s="6"/>
    </row>
    <row r="47" spans="1:9" s="5" customFormat="1" ht="30" x14ac:dyDescent="0.25">
      <c r="A47" s="37" t="s">
        <v>110</v>
      </c>
      <c r="B47" s="38" t="s">
        <v>79</v>
      </c>
      <c r="C47" s="57" t="s">
        <v>153</v>
      </c>
      <c r="D47" s="56" t="s">
        <v>104</v>
      </c>
      <c r="E47" s="56">
        <v>1222</v>
      </c>
      <c r="F47" s="3">
        <v>0.65</v>
      </c>
      <c r="G47" s="15">
        <f t="shared" si="1"/>
        <v>794.3</v>
      </c>
      <c r="H47" s="6"/>
    </row>
    <row r="48" spans="1:9" s="5" customFormat="1" ht="30" x14ac:dyDescent="0.25">
      <c r="A48" s="37" t="s">
        <v>110</v>
      </c>
      <c r="B48" s="38" t="s">
        <v>171</v>
      </c>
      <c r="C48" s="57" t="s">
        <v>154</v>
      </c>
      <c r="D48" s="56" t="s">
        <v>104</v>
      </c>
      <c r="E48" s="56">
        <v>305</v>
      </c>
      <c r="F48" s="3">
        <v>1.65</v>
      </c>
      <c r="G48" s="15">
        <f t="shared" si="1"/>
        <v>503.25</v>
      </c>
      <c r="H48" s="6"/>
    </row>
    <row r="49" spans="1:8" s="5" customFormat="1" x14ac:dyDescent="0.25">
      <c r="A49" s="37" t="s">
        <v>110</v>
      </c>
      <c r="B49" s="38" t="s">
        <v>172</v>
      </c>
      <c r="C49" s="57" t="s">
        <v>155</v>
      </c>
      <c r="D49" s="56" t="s">
        <v>104</v>
      </c>
      <c r="E49" s="56">
        <v>1527</v>
      </c>
      <c r="F49" s="3">
        <v>0.5</v>
      </c>
      <c r="G49" s="15">
        <f t="shared" si="1"/>
        <v>763.5</v>
      </c>
      <c r="H49" s="6"/>
    </row>
    <row r="50" spans="1:8" s="5" customFormat="1" ht="30" x14ac:dyDescent="0.25">
      <c r="A50" s="37" t="s">
        <v>110</v>
      </c>
      <c r="B50" s="38" t="s">
        <v>173</v>
      </c>
      <c r="C50" s="57" t="s">
        <v>156</v>
      </c>
      <c r="D50" s="56" t="s">
        <v>113</v>
      </c>
      <c r="E50" s="56">
        <v>14721</v>
      </c>
      <c r="F50" s="3">
        <v>0.13</v>
      </c>
      <c r="G50" s="15">
        <f t="shared" si="1"/>
        <v>1913.73</v>
      </c>
      <c r="H50" s="6"/>
    </row>
    <row r="51" spans="1:8" s="5" customFormat="1" ht="30" x14ac:dyDescent="0.25">
      <c r="A51" s="37" t="s">
        <v>110</v>
      </c>
      <c r="B51" s="38" t="s">
        <v>174</v>
      </c>
      <c r="C51" s="57" t="s">
        <v>157</v>
      </c>
      <c r="D51" s="56" t="s">
        <v>113</v>
      </c>
      <c r="E51" s="56">
        <v>9268</v>
      </c>
      <c r="F51" s="3">
        <v>0.21</v>
      </c>
      <c r="G51" s="15">
        <f t="shared" si="1"/>
        <v>1946.28</v>
      </c>
      <c r="H51" s="6"/>
    </row>
    <row r="52" spans="1:8" s="5" customFormat="1" x14ac:dyDescent="0.25">
      <c r="A52" s="37" t="s">
        <v>110</v>
      </c>
      <c r="B52" s="38" t="s">
        <v>175</v>
      </c>
      <c r="C52" s="57" t="s">
        <v>158</v>
      </c>
      <c r="D52" s="56" t="s">
        <v>113</v>
      </c>
      <c r="E52" s="56">
        <v>1391</v>
      </c>
      <c r="F52" s="3">
        <v>0.21</v>
      </c>
      <c r="G52" s="15">
        <f t="shared" si="1"/>
        <v>292.11</v>
      </c>
      <c r="H52" s="6"/>
    </row>
    <row r="53" spans="1:8" s="5" customFormat="1" x14ac:dyDescent="0.25">
      <c r="A53" s="37" t="s">
        <v>110</v>
      </c>
      <c r="B53" s="38" t="s">
        <v>176</v>
      </c>
      <c r="C53" s="57" t="s">
        <v>159</v>
      </c>
      <c r="D53" s="56" t="s">
        <v>113</v>
      </c>
      <c r="E53" s="56">
        <v>2460</v>
      </c>
      <c r="F53" s="3">
        <v>0.21</v>
      </c>
      <c r="G53" s="15">
        <f t="shared" si="1"/>
        <v>516.6</v>
      </c>
      <c r="H53" s="6"/>
    </row>
    <row r="54" spans="1:8" s="5" customFormat="1" ht="30" x14ac:dyDescent="0.25">
      <c r="A54" s="37" t="s">
        <v>110</v>
      </c>
      <c r="B54" s="38" t="s">
        <v>177</v>
      </c>
      <c r="C54" s="57" t="s">
        <v>160</v>
      </c>
      <c r="D54" s="56" t="s">
        <v>113</v>
      </c>
      <c r="E54" s="56">
        <v>133</v>
      </c>
      <c r="F54" s="3">
        <v>1.1499999999999999</v>
      </c>
      <c r="G54" s="15">
        <f t="shared" si="1"/>
        <v>152.94999999999999</v>
      </c>
      <c r="H54" s="6"/>
    </row>
    <row r="55" spans="1:8" s="5" customFormat="1" ht="30" x14ac:dyDescent="0.25">
      <c r="A55" s="37" t="s">
        <v>110</v>
      </c>
      <c r="B55" s="38" t="s">
        <v>178</v>
      </c>
      <c r="C55" s="57" t="s">
        <v>161</v>
      </c>
      <c r="D55" s="56" t="s">
        <v>113</v>
      </c>
      <c r="E55" s="56">
        <v>2540</v>
      </c>
      <c r="F55" s="3">
        <v>0.75</v>
      </c>
      <c r="G55" s="15">
        <f t="shared" si="1"/>
        <v>1905</v>
      </c>
      <c r="H55" s="6"/>
    </row>
    <row r="56" spans="1:8" s="5" customFormat="1" x14ac:dyDescent="0.25">
      <c r="A56" s="37" t="s">
        <v>110</v>
      </c>
      <c r="B56" s="38" t="s">
        <v>179</v>
      </c>
      <c r="C56" s="57" t="s">
        <v>162</v>
      </c>
      <c r="D56" s="56" t="s">
        <v>113</v>
      </c>
      <c r="E56" s="56">
        <v>3455</v>
      </c>
      <c r="F56" s="3">
        <v>0.7</v>
      </c>
      <c r="G56" s="15">
        <f t="shared" si="1"/>
        <v>2418.5</v>
      </c>
      <c r="H56" s="6"/>
    </row>
    <row r="57" spans="1:8" s="5" customFormat="1" ht="30" x14ac:dyDescent="0.25">
      <c r="A57" s="37" t="s">
        <v>110</v>
      </c>
      <c r="B57" s="38" t="s">
        <v>180</v>
      </c>
      <c r="C57" s="57" t="s">
        <v>148</v>
      </c>
      <c r="D57" s="56" t="s">
        <v>104</v>
      </c>
      <c r="E57" s="56">
        <v>686</v>
      </c>
      <c r="F57" s="3">
        <v>1.05</v>
      </c>
      <c r="G57" s="15">
        <f t="shared" si="1"/>
        <v>720.3</v>
      </c>
      <c r="H57" s="6"/>
    </row>
    <row r="58" spans="1:8" s="5" customFormat="1" ht="30" x14ac:dyDescent="0.25">
      <c r="A58" s="37" t="s">
        <v>110</v>
      </c>
      <c r="B58" s="38" t="s">
        <v>181</v>
      </c>
      <c r="C58" s="57" t="s">
        <v>403</v>
      </c>
      <c r="D58" s="56" t="s">
        <v>104</v>
      </c>
      <c r="E58" s="56">
        <v>686</v>
      </c>
      <c r="F58" s="3">
        <v>2.1</v>
      </c>
      <c r="G58" s="15">
        <f t="shared" si="1"/>
        <v>1440.6</v>
      </c>
      <c r="H58" s="6"/>
    </row>
    <row r="59" spans="1:8" s="5" customFormat="1" ht="30" x14ac:dyDescent="0.25">
      <c r="A59" s="37" t="s">
        <v>110</v>
      </c>
      <c r="B59" s="38" t="s">
        <v>182</v>
      </c>
      <c r="C59" s="57" t="s">
        <v>163</v>
      </c>
      <c r="D59" s="56" t="s">
        <v>113</v>
      </c>
      <c r="E59" s="56">
        <v>1853</v>
      </c>
      <c r="F59" s="3">
        <v>0.56999999999999995</v>
      </c>
      <c r="G59" s="15">
        <f t="shared" si="1"/>
        <v>1056.21</v>
      </c>
      <c r="H59" s="6"/>
    </row>
    <row r="60" spans="1:8" s="5" customFormat="1" x14ac:dyDescent="0.25">
      <c r="A60" s="37" t="s">
        <v>110</v>
      </c>
      <c r="B60" s="38" t="s">
        <v>183</v>
      </c>
      <c r="C60" s="57" t="s">
        <v>164</v>
      </c>
      <c r="D60" s="56" t="s">
        <v>113</v>
      </c>
      <c r="E60" s="56">
        <v>1853</v>
      </c>
      <c r="F60" s="3">
        <v>0.23</v>
      </c>
      <c r="G60" s="15">
        <f t="shared" si="1"/>
        <v>426.19</v>
      </c>
      <c r="H60" s="6"/>
    </row>
    <row r="61" spans="1:8" s="5" customFormat="1" ht="30" x14ac:dyDescent="0.25">
      <c r="A61" s="37" t="s">
        <v>110</v>
      </c>
      <c r="B61" s="38" t="s">
        <v>184</v>
      </c>
      <c r="C61" s="57" t="s">
        <v>165</v>
      </c>
      <c r="D61" s="56" t="s">
        <v>113</v>
      </c>
      <c r="E61" s="56">
        <v>963</v>
      </c>
      <c r="F61" s="3">
        <v>1.3</v>
      </c>
      <c r="G61" s="15">
        <f t="shared" si="1"/>
        <v>1251.9000000000001</v>
      </c>
      <c r="H61" s="6"/>
    </row>
    <row r="62" spans="1:8" s="5" customFormat="1" x14ac:dyDescent="0.25">
      <c r="A62" s="37" t="s">
        <v>110</v>
      </c>
      <c r="B62" s="38" t="s">
        <v>185</v>
      </c>
      <c r="C62" s="57" t="s">
        <v>166</v>
      </c>
      <c r="D62" s="56" t="s">
        <v>113</v>
      </c>
      <c r="E62" s="56">
        <v>963</v>
      </c>
      <c r="F62" s="3">
        <v>0.2</v>
      </c>
      <c r="G62" s="15">
        <f t="shared" si="1"/>
        <v>192.6</v>
      </c>
      <c r="H62" s="6"/>
    </row>
    <row r="63" spans="1:8" s="5" customFormat="1" x14ac:dyDescent="0.25">
      <c r="A63" s="37" t="s">
        <v>110</v>
      </c>
      <c r="B63" s="38" t="s">
        <v>186</v>
      </c>
      <c r="C63" s="57" t="s">
        <v>167</v>
      </c>
      <c r="D63" s="56" t="s">
        <v>113</v>
      </c>
      <c r="E63" s="56">
        <v>1358</v>
      </c>
      <c r="F63" s="3">
        <v>4.5</v>
      </c>
      <c r="G63" s="15">
        <f t="shared" si="1"/>
        <v>6111</v>
      </c>
      <c r="H63" s="6"/>
    </row>
    <row r="64" spans="1:8" s="5" customFormat="1" ht="30" x14ac:dyDescent="0.25">
      <c r="A64" s="37" t="s">
        <v>110</v>
      </c>
      <c r="B64" s="38" t="s">
        <v>187</v>
      </c>
      <c r="C64" s="57" t="s">
        <v>168</v>
      </c>
      <c r="D64" s="56" t="s">
        <v>113</v>
      </c>
      <c r="E64" s="56">
        <v>1358</v>
      </c>
      <c r="F64" s="3">
        <v>0.56999999999999995</v>
      </c>
      <c r="G64" s="15">
        <f t="shared" si="1"/>
        <v>774.06</v>
      </c>
      <c r="H64" s="6"/>
    </row>
    <row r="65" spans="1:9" s="5" customFormat="1" ht="15.75" thickBot="1" x14ac:dyDescent="0.3">
      <c r="A65" s="37" t="s">
        <v>110</v>
      </c>
      <c r="B65" s="38" t="s">
        <v>188</v>
      </c>
      <c r="C65" s="57" t="s">
        <v>169</v>
      </c>
      <c r="D65" s="56" t="s">
        <v>113</v>
      </c>
      <c r="E65" s="56">
        <v>1358</v>
      </c>
      <c r="F65" s="3">
        <v>0.23</v>
      </c>
      <c r="G65" s="15">
        <f t="shared" si="1"/>
        <v>312.33999999999997</v>
      </c>
      <c r="H65" s="6"/>
    </row>
    <row r="66" spans="1:9" s="5" customFormat="1" ht="29.25" thickBot="1" x14ac:dyDescent="0.3">
      <c r="A66" s="33" t="s">
        <v>110</v>
      </c>
      <c r="B66" s="30" t="s">
        <v>189</v>
      </c>
      <c r="C66" s="58" t="s">
        <v>170</v>
      </c>
      <c r="D66" s="52" t="s">
        <v>113</v>
      </c>
      <c r="E66" s="52">
        <v>4814</v>
      </c>
      <c r="F66" s="18">
        <v>0.5</v>
      </c>
      <c r="G66" s="17">
        <f t="shared" si="1"/>
        <v>2407</v>
      </c>
      <c r="H66" s="24" t="s">
        <v>27</v>
      </c>
      <c r="I66" s="25">
        <f>ROUND(SUM(G34:G66),2)</f>
        <v>54383.97</v>
      </c>
    </row>
    <row r="67" spans="1:9" s="5" customFormat="1" x14ac:dyDescent="0.25">
      <c r="A67" s="37" t="s">
        <v>111</v>
      </c>
      <c r="B67" s="38" t="s">
        <v>28</v>
      </c>
      <c r="C67" s="65" t="s">
        <v>190</v>
      </c>
      <c r="D67" s="60" t="s">
        <v>13</v>
      </c>
      <c r="E67" s="60">
        <v>341</v>
      </c>
      <c r="F67" s="62">
        <v>44</v>
      </c>
      <c r="G67" s="36">
        <f t="shared" si="1"/>
        <v>15004</v>
      </c>
      <c r="H67" s="63"/>
      <c r="I67" s="26"/>
    </row>
    <row r="68" spans="1:9" s="5" customFormat="1" x14ac:dyDescent="0.25">
      <c r="A68" s="37" t="s">
        <v>111</v>
      </c>
      <c r="B68" s="38" t="s">
        <v>29</v>
      </c>
      <c r="C68" s="57" t="s">
        <v>191</v>
      </c>
      <c r="D68" s="56" t="s">
        <v>8</v>
      </c>
      <c r="E68" s="56">
        <v>76</v>
      </c>
      <c r="F68" s="62">
        <v>115</v>
      </c>
      <c r="G68" s="15">
        <f t="shared" si="1"/>
        <v>8740</v>
      </c>
      <c r="H68" s="26"/>
      <c r="I68" s="26"/>
    </row>
    <row r="69" spans="1:9" s="5" customFormat="1" ht="45" x14ac:dyDescent="0.25">
      <c r="A69" s="37" t="s">
        <v>111</v>
      </c>
      <c r="B69" s="38" t="s">
        <v>30</v>
      </c>
      <c r="C69" s="57" t="s">
        <v>192</v>
      </c>
      <c r="D69" s="56" t="s">
        <v>13</v>
      </c>
      <c r="E69" s="56">
        <v>1375</v>
      </c>
      <c r="F69" s="62">
        <v>15</v>
      </c>
      <c r="G69" s="15">
        <f t="shared" si="1"/>
        <v>20625</v>
      </c>
      <c r="H69" s="26"/>
      <c r="I69" s="26"/>
    </row>
    <row r="70" spans="1:9" s="5" customFormat="1" x14ac:dyDescent="0.25">
      <c r="A70" s="37" t="s">
        <v>111</v>
      </c>
      <c r="B70" s="38" t="s">
        <v>31</v>
      </c>
      <c r="C70" s="57" t="s">
        <v>193</v>
      </c>
      <c r="D70" s="56" t="s">
        <v>113</v>
      </c>
      <c r="E70" s="56">
        <v>1513</v>
      </c>
      <c r="F70" s="62">
        <v>1.1000000000000001</v>
      </c>
      <c r="G70" s="15">
        <f t="shared" si="1"/>
        <v>1664.3</v>
      </c>
      <c r="H70" s="26"/>
      <c r="I70" s="26"/>
    </row>
    <row r="71" spans="1:9" s="5" customFormat="1" ht="30" x14ac:dyDescent="0.25">
      <c r="A71" s="37" t="s">
        <v>111</v>
      </c>
      <c r="B71" s="38" t="s">
        <v>32</v>
      </c>
      <c r="C71" s="57" t="s">
        <v>194</v>
      </c>
      <c r="D71" s="56" t="s">
        <v>8</v>
      </c>
      <c r="E71" s="56">
        <v>5</v>
      </c>
      <c r="F71" s="62">
        <v>285</v>
      </c>
      <c r="G71" s="15">
        <f t="shared" si="1"/>
        <v>1425</v>
      </c>
      <c r="H71" s="26"/>
      <c r="I71" s="26"/>
    </row>
    <row r="72" spans="1:9" s="5" customFormat="1" ht="30" x14ac:dyDescent="0.25">
      <c r="A72" s="37" t="s">
        <v>111</v>
      </c>
      <c r="B72" s="38" t="s">
        <v>33</v>
      </c>
      <c r="C72" s="57" t="s">
        <v>195</v>
      </c>
      <c r="D72" s="56" t="s">
        <v>8</v>
      </c>
      <c r="E72" s="56">
        <v>2</v>
      </c>
      <c r="F72" s="62">
        <v>295</v>
      </c>
      <c r="G72" s="15">
        <f t="shared" si="1"/>
        <v>590</v>
      </c>
      <c r="H72" s="26"/>
      <c r="I72" s="26"/>
    </row>
    <row r="73" spans="1:9" s="5" customFormat="1" ht="30" x14ac:dyDescent="0.25">
      <c r="A73" s="37" t="s">
        <v>111</v>
      </c>
      <c r="B73" s="38" t="s">
        <v>34</v>
      </c>
      <c r="C73" s="57" t="s">
        <v>196</v>
      </c>
      <c r="D73" s="56" t="s">
        <v>8</v>
      </c>
      <c r="E73" s="56">
        <v>4</v>
      </c>
      <c r="F73" s="62">
        <v>305</v>
      </c>
      <c r="G73" s="15">
        <f t="shared" si="1"/>
        <v>1220</v>
      </c>
      <c r="H73" s="26"/>
      <c r="I73" s="26"/>
    </row>
    <row r="74" spans="1:9" s="5" customFormat="1" ht="30" x14ac:dyDescent="0.25">
      <c r="A74" s="37" t="s">
        <v>111</v>
      </c>
      <c r="B74" s="38" t="s">
        <v>45</v>
      </c>
      <c r="C74" s="57" t="s">
        <v>197</v>
      </c>
      <c r="D74" s="56" t="s">
        <v>8</v>
      </c>
      <c r="E74" s="56">
        <v>1</v>
      </c>
      <c r="F74" s="62">
        <v>565</v>
      </c>
      <c r="G74" s="15">
        <f t="shared" si="1"/>
        <v>565</v>
      </c>
      <c r="H74" s="26"/>
      <c r="I74" s="26"/>
    </row>
    <row r="75" spans="1:9" s="5" customFormat="1" x14ac:dyDescent="0.25">
      <c r="A75" s="37" t="s">
        <v>111</v>
      </c>
      <c r="B75" s="38" t="s">
        <v>46</v>
      </c>
      <c r="C75" s="57" t="s">
        <v>198</v>
      </c>
      <c r="D75" s="56" t="s">
        <v>103</v>
      </c>
      <c r="E75" s="56">
        <v>2</v>
      </c>
      <c r="F75" s="62">
        <v>500</v>
      </c>
      <c r="G75" s="15">
        <f t="shared" si="1"/>
        <v>1000</v>
      </c>
      <c r="H75" s="26"/>
      <c r="I75" s="26"/>
    </row>
    <row r="76" spans="1:9" s="5" customFormat="1" ht="30" x14ac:dyDescent="0.25">
      <c r="A76" s="37" t="s">
        <v>111</v>
      </c>
      <c r="B76" s="38" t="s">
        <v>47</v>
      </c>
      <c r="C76" s="57" t="s">
        <v>199</v>
      </c>
      <c r="D76" s="56" t="s">
        <v>103</v>
      </c>
      <c r="E76" s="56">
        <v>15</v>
      </c>
      <c r="F76" s="62">
        <v>10.3</v>
      </c>
      <c r="G76" s="15">
        <f t="shared" si="1"/>
        <v>154.5</v>
      </c>
      <c r="H76" s="26"/>
      <c r="I76" s="26"/>
    </row>
    <row r="77" spans="1:9" s="5" customFormat="1" ht="30" x14ac:dyDescent="0.25">
      <c r="A77" s="37" t="s">
        <v>111</v>
      </c>
      <c r="B77" s="38" t="s">
        <v>48</v>
      </c>
      <c r="C77" s="57" t="s">
        <v>200</v>
      </c>
      <c r="D77" s="56" t="s">
        <v>8</v>
      </c>
      <c r="E77" s="56">
        <v>16</v>
      </c>
      <c r="F77" s="62">
        <v>179</v>
      </c>
      <c r="G77" s="15">
        <f t="shared" si="1"/>
        <v>2864</v>
      </c>
      <c r="H77" s="26"/>
      <c r="I77" s="26"/>
    </row>
    <row r="78" spans="1:9" s="5" customFormat="1" ht="30" x14ac:dyDescent="0.25">
      <c r="A78" s="37" t="s">
        <v>111</v>
      </c>
      <c r="B78" s="38" t="s">
        <v>49</v>
      </c>
      <c r="C78" s="57" t="s">
        <v>201</v>
      </c>
      <c r="D78" s="56" t="s">
        <v>103</v>
      </c>
      <c r="E78" s="56">
        <v>26</v>
      </c>
      <c r="F78" s="62">
        <v>10.3</v>
      </c>
      <c r="G78" s="15">
        <f t="shared" si="1"/>
        <v>267.8</v>
      </c>
      <c r="H78" s="26"/>
      <c r="I78" s="26"/>
    </row>
    <row r="79" spans="1:9" s="5" customFormat="1" ht="30" x14ac:dyDescent="0.25">
      <c r="A79" s="37" t="s">
        <v>111</v>
      </c>
      <c r="B79" s="38" t="s">
        <v>50</v>
      </c>
      <c r="C79" s="57" t="s">
        <v>202</v>
      </c>
      <c r="D79" s="56" t="s">
        <v>103</v>
      </c>
      <c r="E79" s="56">
        <v>3</v>
      </c>
      <c r="F79" s="62">
        <v>39.99</v>
      </c>
      <c r="G79" s="15">
        <f t="shared" si="1"/>
        <v>119.97</v>
      </c>
      <c r="H79" s="26"/>
      <c r="I79" s="26"/>
    </row>
    <row r="80" spans="1:9" s="5" customFormat="1" x14ac:dyDescent="0.25">
      <c r="A80" s="37" t="s">
        <v>111</v>
      </c>
      <c r="B80" s="38" t="s">
        <v>51</v>
      </c>
      <c r="C80" s="57" t="s">
        <v>203</v>
      </c>
      <c r="D80" s="56" t="s">
        <v>13</v>
      </c>
      <c r="E80" s="56">
        <v>115</v>
      </c>
      <c r="F80" s="62">
        <v>24.9</v>
      </c>
      <c r="G80" s="15">
        <f t="shared" si="1"/>
        <v>2863.5</v>
      </c>
      <c r="H80" s="26"/>
      <c r="I80" s="26"/>
    </row>
    <row r="81" spans="1:9" s="5" customFormat="1" x14ac:dyDescent="0.25">
      <c r="A81" s="37" t="s">
        <v>111</v>
      </c>
      <c r="B81" s="38" t="s">
        <v>52</v>
      </c>
      <c r="C81" s="57" t="s">
        <v>204</v>
      </c>
      <c r="D81" s="56" t="s">
        <v>104</v>
      </c>
      <c r="E81" s="56">
        <v>8.8000000000000007</v>
      </c>
      <c r="F81" s="62">
        <v>38</v>
      </c>
      <c r="G81" s="15">
        <f t="shared" si="1"/>
        <v>334.4</v>
      </c>
      <c r="H81" s="26"/>
      <c r="I81" s="26"/>
    </row>
    <row r="82" spans="1:9" s="5" customFormat="1" x14ac:dyDescent="0.25">
      <c r="A82" s="37" t="s">
        <v>111</v>
      </c>
      <c r="B82" s="38" t="s">
        <v>53</v>
      </c>
      <c r="C82" s="57" t="s">
        <v>205</v>
      </c>
      <c r="D82" s="56" t="s">
        <v>8</v>
      </c>
      <c r="E82" s="56">
        <v>24</v>
      </c>
      <c r="F82" s="62">
        <v>135</v>
      </c>
      <c r="G82" s="15">
        <f t="shared" si="1"/>
        <v>3240</v>
      </c>
      <c r="H82" s="26"/>
      <c r="I82" s="26"/>
    </row>
    <row r="83" spans="1:9" s="5" customFormat="1" x14ac:dyDescent="0.25">
      <c r="A83" s="37" t="s">
        <v>111</v>
      </c>
      <c r="B83" s="38" t="s">
        <v>54</v>
      </c>
      <c r="C83" s="57" t="s">
        <v>206</v>
      </c>
      <c r="D83" s="56" t="s">
        <v>113</v>
      </c>
      <c r="E83" s="56">
        <v>42.75</v>
      </c>
      <c r="F83" s="62">
        <v>57</v>
      </c>
      <c r="G83" s="15">
        <f t="shared" si="1"/>
        <v>2436.75</v>
      </c>
      <c r="H83" s="26"/>
      <c r="I83" s="26"/>
    </row>
    <row r="84" spans="1:9" s="5" customFormat="1" x14ac:dyDescent="0.25">
      <c r="A84" s="37" t="s">
        <v>111</v>
      </c>
      <c r="B84" s="38" t="s">
        <v>55</v>
      </c>
      <c r="C84" s="57" t="s">
        <v>207</v>
      </c>
      <c r="D84" s="56" t="s">
        <v>104</v>
      </c>
      <c r="E84" s="56">
        <v>1.2</v>
      </c>
      <c r="F84" s="62">
        <v>90</v>
      </c>
      <c r="G84" s="15">
        <f t="shared" si="1"/>
        <v>108</v>
      </c>
      <c r="H84" s="26"/>
      <c r="I84" s="26"/>
    </row>
    <row r="85" spans="1:9" s="5" customFormat="1" x14ac:dyDescent="0.25">
      <c r="A85" s="37" t="s">
        <v>111</v>
      </c>
      <c r="B85" s="38" t="s">
        <v>56</v>
      </c>
      <c r="C85" s="57" t="s">
        <v>208</v>
      </c>
      <c r="D85" s="56" t="s">
        <v>113</v>
      </c>
      <c r="E85" s="56">
        <v>502</v>
      </c>
      <c r="F85" s="62">
        <v>1.3</v>
      </c>
      <c r="G85" s="15">
        <f t="shared" si="1"/>
        <v>652.6</v>
      </c>
      <c r="H85" s="26"/>
      <c r="I85" s="26"/>
    </row>
    <row r="86" spans="1:9" s="5" customFormat="1" ht="15.75" thickBot="1" x14ac:dyDescent="0.3">
      <c r="A86" s="37" t="s">
        <v>111</v>
      </c>
      <c r="B86" s="38" t="s">
        <v>57</v>
      </c>
      <c r="C86" s="57" t="s">
        <v>209</v>
      </c>
      <c r="D86" s="56" t="s">
        <v>113</v>
      </c>
      <c r="E86" s="56">
        <v>502</v>
      </c>
      <c r="F86" s="62">
        <v>0.2</v>
      </c>
      <c r="G86" s="15">
        <f t="shared" si="1"/>
        <v>100.4</v>
      </c>
      <c r="H86" s="26"/>
      <c r="I86" s="26"/>
    </row>
    <row r="87" spans="1:9" s="5" customFormat="1" ht="29.25" thickBot="1" x14ac:dyDescent="0.3">
      <c r="A87" s="33" t="s">
        <v>111</v>
      </c>
      <c r="B87" s="30" t="s">
        <v>112</v>
      </c>
      <c r="C87" s="58" t="s">
        <v>210</v>
      </c>
      <c r="D87" s="52" t="s">
        <v>104</v>
      </c>
      <c r="E87" s="52">
        <v>13.7</v>
      </c>
      <c r="F87" s="64">
        <v>89.3</v>
      </c>
      <c r="G87" s="17">
        <f t="shared" si="1"/>
        <v>1223.4100000000001</v>
      </c>
      <c r="H87" s="24" t="s">
        <v>35</v>
      </c>
      <c r="I87" s="25">
        <f>ROUND(SUM(G67:G87),2)</f>
        <v>65198.63</v>
      </c>
    </row>
    <row r="88" spans="1:9" s="5" customFormat="1" ht="33" customHeight="1" x14ac:dyDescent="0.25">
      <c r="A88" s="37" t="s">
        <v>369</v>
      </c>
      <c r="B88" s="38" t="s">
        <v>370</v>
      </c>
      <c r="C88" s="65" t="s">
        <v>211</v>
      </c>
      <c r="D88" s="69" t="s">
        <v>104</v>
      </c>
      <c r="E88" s="60">
        <v>4296</v>
      </c>
      <c r="F88" s="53">
        <v>9.99</v>
      </c>
      <c r="G88" s="36">
        <f t="shared" ref="G88:G112" si="2">ROUND((E88*F88),2)</f>
        <v>42917.04</v>
      </c>
      <c r="H88" s="72"/>
    </row>
    <row r="89" spans="1:9" s="5" customFormat="1" ht="30" x14ac:dyDescent="0.25">
      <c r="A89" s="37" t="s">
        <v>369</v>
      </c>
      <c r="B89" s="38" t="s">
        <v>371</v>
      </c>
      <c r="C89" s="57" t="s">
        <v>212</v>
      </c>
      <c r="D89" s="70" t="s">
        <v>113</v>
      </c>
      <c r="E89" s="56">
        <v>5935</v>
      </c>
      <c r="F89" s="2">
        <v>10.9</v>
      </c>
      <c r="G89" s="36">
        <f t="shared" si="2"/>
        <v>64691.5</v>
      </c>
      <c r="H89" s="73"/>
    </row>
    <row r="90" spans="1:9" s="5" customFormat="1" ht="30" x14ac:dyDescent="0.25">
      <c r="A90" s="37" t="s">
        <v>369</v>
      </c>
      <c r="B90" s="38" t="s">
        <v>372</v>
      </c>
      <c r="C90" s="57" t="s">
        <v>213</v>
      </c>
      <c r="D90" s="70" t="s">
        <v>113</v>
      </c>
      <c r="E90" s="56">
        <v>333.3</v>
      </c>
      <c r="F90" s="2">
        <v>8.65</v>
      </c>
      <c r="G90" s="36">
        <f t="shared" si="2"/>
        <v>2883.05</v>
      </c>
      <c r="H90" s="73"/>
    </row>
    <row r="91" spans="1:9" s="5" customFormat="1" ht="45" x14ac:dyDescent="0.25">
      <c r="A91" s="37" t="s">
        <v>369</v>
      </c>
      <c r="B91" s="38" t="s">
        <v>373</v>
      </c>
      <c r="C91" s="57" t="s">
        <v>214</v>
      </c>
      <c r="D91" s="70" t="s">
        <v>113</v>
      </c>
      <c r="E91" s="56">
        <v>4383</v>
      </c>
      <c r="F91" s="2">
        <v>15</v>
      </c>
      <c r="G91" s="36">
        <f t="shared" si="2"/>
        <v>65745</v>
      </c>
      <c r="H91" s="73"/>
    </row>
    <row r="92" spans="1:9" s="5" customFormat="1" ht="45" x14ac:dyDescent="0.25">
      <c r="A92" s="37" t="s">
        <v>369</v>
      </c>
      <c r="B92" s="38" t="s">
        <v>374</v>
      </c>
      <c r="C92" s="57" t="s">
        <v>215</v>
      </c>
      <c r="D92" s="70" t="s">
        <v>113</v>
      </c>
      <c r="E92" s="56">
        <v>1803</v>
      </c>
      <c r="F92" s="2">
        <v>15</v>
      </c>
      <c r="G92" s="36">
        <f t="shared" si="2"/>
        <v>27045</v>
      </c>
      <c r="H92" s="73"/>
      <c r="I92" s="26"/>
    </row>
    <row r="93" spans="1:9" s="5" customFormat="1" ht="30" x14ac:dyDescent="0.25">
      <c r="A93" s="37" t="s">
        <v>369</v>
      </c>
      <c r="B93" s="38" t="s">
        <v>375</v>
      </c>
      <c r="C93" s="98" t="s">
        <v>216</v>
      </c>
      <c r="D93" s="99" t="s">
        <v>113</v>
      </c>
      <c r="E93" s="119">
        <v>385</v>
      </c>
      <c r="F93" s="2">
        <v>2.5</v>
      </c>
      <c r="G93" s="36">
        <f t="shared" si="2"/>
        <v>962.5</v>
      </c>
      <c r="H93" s="73"/>
      <c r="I93" s="27"/>
    </row>
    <row r="94" spans="1:9" s="5" customFormat="1" ht="30" x14ac:dyDescent="0.25">
      <c r="A94" s="37" t="s">
        <v>369</v>
      </c>
      <c r="B94" s="38" t="s">
        <v>376</v>
      </c>
      <c r="C94" s="57" t="s">
        <v>217</v>
      </c>
      <c r="D94" s="70" t="s">
        <v>113</v>
      </c>
      <c r="E94" s="56">
        <v>331</v>
      </c>
      <c r="F94" s="2">
        <v>21.5</v>
      </c>
      <c r="G94" s="36">
        <f t="shared" si="2"/>
        <v>7116.5</v>
      </c>
      <c r="H94" s="73"/>
    </row>
    <row r="95" spans="1:9" s="5" customFormat="1" ht="30" x14ac:dyDescent="0.25">
      <c r="A95" s="37" t="s">
        <v>369</v>
      </c>
      <c r="B95" s="38" t="s">
        <v>377</v>
      </c>
      <c r="C95" s="57" t="s">
        <v>218</v>
      </c>
      <c r="D95" s="70" t="s">
        <v>113</v>
      </c>
      <c r="E95" s="56">
        <v>54</v>
      </c>
      <c r="F95" s="2">
        <v>22.9</v>
      </c>
      <c r="G95" s="36">
        <f t="shared" si="2"/>
        <v>1236.5999999999999</v>
      </c>
      <c r="H95" s="73"/>
    </row>
    <row r="96" spans="1:9" s="5" customFormat="1" ht="30" x14ac:dyDescent="0.25">
      <c r="A96" s="37" t="s">
        <v>369</v>
      </c>
      <c r="B96" s="38" t="s">
        <v>378</v>
      </c>
      <c r="C96" s="57" t="s">
        <v>219</v>
      </c>
      <c r="D96" s="70" t="s">
        <v>113</v>
      </c>
      <c r="E96" s="56">
        <v>622</v>
      </c>
      <c r="F96" s="2">
        <v>16</v>
      </c>
      <c r="G96" s="36">
        <f t="shared" si="2"/>
        <v>9952</v>
      </c>
      <c r="H96" s="73"/>
    </row>
    <row r="97" spans="1:9" s="5" customFormat="1" x14ac:dyDescent="0.25">
      <c r="A97" s="37" t="s">
        <v>369</v>
      </c>
      <c r="B97" s="38" t="s">
        <v>379</v>
      </c>
      <c r="C97" s="57" t="s">
        <v>220</v>
      </c>
      <c r="D97" s="70" t="s">
        <v>113</v>
      </c>
      <c r="E97" s="56">
        <v>622</v>
      </c>
      <c r="F97" s="2">
        <v>0.4</v>
      </c>
      <c r="G97" s="36">
        <f t="shared" si="2"/>
        <v>248.8</v>
      </c>
      <c r="H97" s="73"/>
    </row>
    <row r="98" spans="1:9" s="5" customFormat="1" ht="45" x14ac:dyDescent="0.25">
      <c r="A98" s="37" t="s">
        <v>369</v>
      </c>
      <c r="B98" s="38" t="s">
        <v>380</v>
      </c>
      <c r="C98" s="57" t="s">
        <v>221</v>
      </c>
      <c r="D98" s="70" t="s">
        <v>113</v>
      </c>
      <c r="E98" s="56">
        <v>622</v>
      </c>
      <c r="F98" s="2">
        <v>8.8000000000000007</v>
      </c>
      <c r="G98" s="36">
        <f t="shared" si="2"/>
        <v>5473.6</v>
      </c>
      <c r="H98" s="73"/>
    </row>
    <row r="99" spans="1:9" s="5" customFormat="1" ht="30" x14ac:dyDescent="0.25">
      <c r="A99" s="37" t="s">
        <v>369</v>
      </c>
      <c r="B99" s="38" t="s">
        <v>381</v>
      </c>
      <c r="C99" s="57" t="s">
        <v>222</v>
      </c>
      <c r="D99" s="70" t="s">
        <v>13</v>
      </c>
      <c r="E99" s="56">
        <v>1673</v>
      </c>
      <c r="F99" s="2">
        <v>1.18</v>
      </c>
      <c r="G99" s="36">
        <f t="shared" si="2"/>
        <v>1974.14</v>
      </c>
      <c r="H99" s="73"/>
    </row>
    <row r="100" spans="1:9" s="5" customFormat="1" ht="30" x14ac:dyDescent="0.25">
      <c r="A100" s="37" t="s">
        <v>369</v>
      </c>
      <c r="B100" s="38" t="s">
        <v>382</v>
      </c>
      <c r="C100" s="57" t="s">
        <v>223</v>
      </c>
      <c r="D100" s="70" t="s">
        <v>13</v>
      </c>
      <c r="E100" s="56">
        <v>1662</v>
      </c>
      <c r="F100" s="2">
        <v>20</v>
      </c>
      <c r="G100" s="36">
        <f t="shared" si="2"/>
        <v>33240</v>
      </c>
      <c r="H100" s="73"/>
    </row>
    <row r="101" spans="1:9" s="5" customFormat="1" ht="30" x14ac:dyDescent="0.25">
      <c r="A101" s="37" t="s">
        <v>369</v>
      </c>
      <c r="B101" s="38" t="s">
        <v>383</v>
      </c>
      <c r="C101" s="57" t="s">
        <v>224</v>
      </c>
      <c r="D101" s="70" t="s">
        <v>13</v>
      </c>
      <c r="E101" s="56">
        <v>1078</v>
      </c>
      <c r="F101" s="2">
        <v>20</v>
      </c>
      <c r="G101" s="36">
        <f t="shared" si="2"/>
        <v>21560</v>
      </c>
      <c r="H101" s="73"/>
    </row>
    <row r="102" spans="1:9" s="5" customFormat="1" ht="30" x14ac:dyDescent="0.25">
      <c r="A102" s="37" t="s">
        <v>369</v>
      </c>
      <c r="B102" s="38" t="s">
        <v>384</v>
      </c>
      <c r="C102" s="57" t="s">
        <v>225</v>
      </c>
      <c r="D102" s="70" t="s">
        <v>13</v>
      </c>
      <c r="E102" s="56">
        <v>2574</v>
      </c>
      <c r="F102" s="2">
        <v>11</v>
      </c>
      <c r="G102" s="36">
        <f t="shared" si="2"/>
        <v>28314</v>
      </c>
      <c r="H102" s="73"/>
    </row>
    <row r="103" spans="1:9" s="5" customFormat="1" ht="30" x14ac:dyDescent="0.25">
      <c r="A103" s="37" t="s">
        <v>369</v>
      </c>
      <c r="B103" s="38" t="s">
        <v>385</v>
      </c>
      <c r="C103" s="57" t="s">
        <v>226</v>
      </c>
      <c r="D103" s="70" t="s">
        <v>13</v>
      </c>
      <c r="E103" s="56">
        <v>5223</v>
      </c>
      <c r="F103" s="2">
        <v>1.8</v>
      </c>
      <c r="G103" s="36">
        <f t="shared" si="2"/>
        <v>9401.4</v>
      </c>
      <c r="H103" s="73"/>
    </row>
    <row r="104" spans="1:9" s="5" customFormat="1" ht="30" x14ac:dyDescent="0.25">
      <c r="A104" s="37" t="s">
        <v>369</v>
      </c>
      <c r="B104" s="38" t="s">
        <v>386</v>
      </c>
      <c r="C104" s="57" t="s">
        <v>227</v>
      </c>
      <c r="D104" s="70" t="s">
        <v>113</v>
      </c>
      <c r="E104" s="56">
        <v>164</v>
      </c>
      <c r="F104" s="2">
        <v>3.9</v>
      </c>
      <c r="G104" s="36">
        <f t="shared" si="2"/>
        <v>639.6</v>
      </c>
      <c r="H104" s="73"/>
    </row>
    <row r="105" spans="1:9" s="5" customFormat="1" x14ac:dyDescent="0.25">
      <c r="A105" s="37" t="s">
        <v>369</v>
      </c>
      <c r="B105" s="38" t="s">
        <v>387</v>
      </c>
      <c r="C105" s="57" t="s">
        <v>228</v>
      </c>
      <c r="D105" s="70" t="s">
        <v>113</v>
      </c>
      <c r="E105" s="56">
        <v>164</v>
      </c>
      <c r="F105" s="2">
        <v>0.2</v>
      </c>
      <c r="G105" s="36">
        <f t="shared" si="2"/>
        <v>32.799999999999997</v>
      </c>
      <c r="H105" s="73"/>
    </row>
    <row r="106" spans="1:9" s="5" customFormat="1" ht="30" x14ac:dyDescent="0.25">
      <c r="A106" s="37" t="s">
        <v>369</v>
      </c>
      <c r="B106" s="38" t="s">
        <v>388</v>
      </c>
      <c r="C106" s="57" t="s">
        <v>229</v>
      </c>
      <c r="D106" s="70" t="s">
        <v>113</v>
      </c>
      <c r="E106" s="56">
        <v>589</v>
      </c>
      <c r="F106" s="2">
        <v>1.3</v>
      </c>
      <c r="G106" s="36">
        <f t="shared" si="2"/>
        <v>765.7</v>
      </c>
      <c r="H106" s="73"/>
    </row>
    <row r="107" spans="1:9" s="5" customFormat="1" x14ac:dyDescent="0.25">
      <c r="A107" s="37" t="s">
        <v>369</v>
      </c>
      <c r="B107" s="38" t="s">
        <v>389</v>
      </c>
      <c r="C107" s="57" t="s">
        <v>228</v>
      </c>
      <c r="D107" s="70" t="s">
        <v>113</v>
      </c>
      <c r="E107" s="56">
        <v>589</v>
      </c>
      <c r="F107" s="2">
        <v>0.2</v>
      </c>
      <c r="G107" s="36">
        <f t="shared" si="2"/>
        <v>117.8</v>
      </c>
      <c r="H107" s="73"/>
    </row>
    <row r="108" spans="1:9" s="5" customFormat="1" ht="30" x14ac:dyDescent="0.25">
      <c r="A108" s="37" t="s">
        <v>369</v>
      </c>
      <c r="B108" s="38" t="s">
        <v>390</v>
      </c>
      <c r="C108" s="57" t="s">
        <v>230</v>
      </c>
      <c r="D108" s="70" t="s">
        <v>113</v>
      </c>
      <c r="E108" s="56">
        <v>304</v>
      </c>
      <c r="F108" s="78">
        <v>5.85</v>
      </c>
      <c r="G108" s="36">
        <f t="shared" si="2"/>
        <v>1778.4</v>
      </c>
      <c r="H108" s="73"/>
    </row>
    <row r="109" spans="1:9" s="5" customFormat="1" ht="30" x14ac:dyDescent="0.25">
      <c r="A109" s="37" t="s">
        <v>369</v>
      </c>
      <c r="B109" s="38" t="s">
        <v>391</v>
      </c>
      <c r="C109" s="57" t="s">
        <v>231</v>
      </c>
      <c r="D109" s="70" t="s">
        <v>113</v>
      </c>
      <c r="E109" s="56">
        <v>1556</v>
      </c>
      <c r="F109" s="78">
        <v>2.8</v>
      </c>
      <c r="G109" s="36">
        <f t="shared" si="2"/>
        <v>4356.8</v>
      </c>
      <c r="H109" s="73"/>
    </row>
    <row r="110" spans="1:9" s="5" customFormat="1" x14ac:dyDescent="0.25">
      <c r="A110" s="37" t="s">
        <v>369</v>
      </c>
      <c r="B110" s="38" t="s">
        <v>392</v>
      </c>
      <c r="C110" s="57" t="s">
        <v>232</v>
      </c>
      <c r="D110" s="70" t="s">
        <v>113</v>
      </c>
      <c r="E110" s="56">
        <v>-1556</v>
      </c>
      <c r="F110" s="78">
        <v>0.73</v>
      </c>
      <c r="G110" s="36">
        <f t="shared" si="2"/>
        <v>-1135.8800000000001</v>
      </c>
      <c r="H110" s="73"/>
    </row>
    <row r="111" spans="1:9" s="5" customFormat="1" ht="15.75" thickBot="1" x14ac:dyDescent="0.3">
      <c r="A111" s="37" t="s">
        <v>369</v>
      </c>
      <c r="B111" s="38" t="s">
        <v>393</v>
      </c>
      <c r="C111" s="57" t="s">
        <v>233</v>
      </c>
      <c r="D111" s="70" t="s">
        <v>113</v>
      </c>
      <c r="E111" s="56">
        <v>1556</v>
      </c>
      <c r="F111" s="78">
        <v>0.46</v>
      </c>
      <c r="G111" s="36">
        <f t="shared" si="2"/>
        <v>715.76</v>
      </c>
      <c r="H111" s="73"/>
    </row>
    <row r="112" spans="1:9" s="5" customFormat="1" ht="29.25" thickBot="1" x14ac:dyDescent="0.3">
      <c r="A112" s="37" t="s">
        <v>369</v>
      </c>
      <c r="B112" s="38" t="s">
        <v>394</v>
      </c>
      <c r="C112" s="58" t="s">
        <v>170</v>
      </c>
      <c r="D112" s="71" t="s">
        <v>113</v>
      </c>
      <c r="E112" s="52">
        <v>1556</v>
      </c>
      <c r="F112" s="75">
        <v>0.35</v>
      </c>
      <c r="G112" s="17">
        <f t="shared" si="2"/>
        <v>544.6</v>
      </c>
      <c r="H112" s="24" t="s">
        <v>36</v>
      </c>
      <c r="I112" s="25">
        <f>ROUND(SUM(G88:G112),2)</f>
        <v>330576.71000000002</v>
      </c>
    </row>
    <row r="113" spans="1:9" s="5" customFormat="1" ht="30" x14ac:dyDescent="0.25">
      <c r="A113" s="37" t="s">
        <v>114</v>
      </c>
      <c r="B113" s="54" t="s">
        <v>90</v>
      </c>
      <c r="C113" s="120" t="s">
        <v>216</v>
      </c>
      <c r="D113" s="122" t="s">
        <v>113</v>
      </c>
      <c r="E113" s="121">
        <v>151</v>
      </c>
      <c r="F113" s="35">
        <v>2.5</v>
      </c>
      <c r="G113" s="36">
        <f t="shared" ref="G113:G147" si="3">ROUND((E113*F113),2)</f>
        <v>377.5</v>
      </c>
      <c r="H113" s="51"/>
      <c r="I113" s="26"/>
    </row>
    <row r="114" spans="1:9" s="5" customFormat="1" ht="30" x14ac:dyDescent="0.25">
      <c r="A114" s="37" t="s">
        <v>114</v>
      </c>
      <c r="B114" s="49" t="s">
        <v>91</v>
      </c>
      <c r="C114" s="57" t="s">
        <v>234</v>
      </c>
      <c r="D114" s="70" t="s">
        <v>113</v>
      </c>
      <c r="E114" s="56">
        <v>34</v>
      </c>
      <c r="F114" s="35">
        <v>25.75</v>
      </c>
      <c r="G114" s="36">
        <f t="shared" si="3"/>
        <v>875.5</v>
      </c>
      <c r="H114" s="51"/>
      <c r="I114" s="26"/>
    </row>
    <row r="115" spans="1:9" s="5" customFormat="1" ht="30" x14ac:dyDescent="0.25">
      <c r="A115" s="37" t="s">
        <v>114</v>
      </c>
      <c r="B115" s="38" t="s">
        <v>92</v>
      </c>
      <c r="C115" s="57" t="s">
        <v>235</v>
      </c>
      <c r="D115" s="70" t="s">
        <v>113</v>
      </c>
      <c r="E115" s="56">
        <v>117</v>
      </c>
      <c r="F115" s="35">
        <v>25.75</v>
      </c>
      <c r="G115" s="36">
        <f t="shared" si="3"/>
        <v>3012.75</v>
      </c>
      <c r="H115" s="51"/>
      <c r="I115" s="26"/>
    </row>
    <row r="116" spans="1:9" s="5" customFormat="1" ht="30" x14ac:dyDescent="0.25">
      <c r="A116" s="37" t="s">
        <v>114</v>
      </c>
      <c r="B116" s="38" t="s">
        <v>93</v>
      </c>
      <c r="C116" s="57" t="s">
        <v>236</v>
      </c>
      <c r="D116" s="70" t="s">
        <v>113</v>
      </c>
      <c r="E116" s="56">
        <v>402</v>
      </c>
      <c r="F116" s="35">
        <v>46.7</v>
      </c>
      <c r="G116" s="36">
        <f t="shared" si="3"/>
        <v>18773.400000000001</v>
      </c>
      <c r="H116" s="51"/>
      <c r="I116" s="26"/>
    </row>
    <row r="117" spans="1:9" s="5" customFormat="1" ht="30" x14ac:dyDescent="0.25">
      <c r="A117" s="37" t="s">
        <v>114</v>
      </c>
      <c r="B117" s="38" t="s">
        <v>94</v>
      </c>
      <c r="C117" s="57" t="s">
        <v>237</v>
      </c>
      <c r="D117" s="70" t="s">
        <v>113</v>
      </c>
      <c r="E117" s="56">
        <v>7.86</v>
      </c>
      <c r="F117" s="35">
        <v>27</v>
      </c>
      <c r="G117" s="36">
        <f t="shared" si="3"/>
        <v>212.22</v>
      </c>
      <c r="H117" s="51"/>
      <c r="I117" s="26"/>
    </row>
    <row r="118" spans="1:9" s="5" customFormat="1" x14ac:dyDescent="0.25">
      <c r="A118" s="37" t="s">
        <v>114</v>
      </c>
      <c r="B118" s="38" t="s">
        <v>95</v>
      </c>
      <c r="C118" s="57" t="s">
        <v>238</v>
      </c>
      <c r="D118" s="70" t="s">
        <v>42</v>
      </c>
      <c r="E118" s="56">
        <v>1.7999999999999999E-2</v>
      </c>
      <c r="F118" s="35">
        <v>4500</v>
      </c>
      <c r="G118" s="36">
        <f t="shared" si="3"/>
        <v>81</v>
      </c>
      <c r="H118" s="51"/>
      <c r="I118" s="26"/>
    </row>
    <row r="119" spans="1:9" s="5" customFormat="1" ht="30" x14ac:dyDescent="0.25">
      <c r="A119" s="37" t="s">
        <v>114</v>
      </c>
      <c r="B119" s="38" t="s">
        <v>96</v>
      </c>
      <c r="C119" s="57" t="s">
        <v>239</v>
      </c>
      <c r="D119" s="70" t="s">
        <v>42</v>
      </c>
      <c r="E119" s="56">
        <v>2.1999999999999999E-2</v>
      </c>
      <c r="F119" s="35">
        <v>6500</v>
      </c>
      <c r="G119" s="36">
        <f t="shared" si="3"/>
        <v>143</v>
      </c>
      <c r="H119" s="51"/>
      <c r="I119" s="26"/>
    </row>
    <row r="120" spans="1:9" s="5" customFormat="1" ht="30" x14ac:dyDescent="0.25">
      <c r="A120" s="37" t="s">
        <v>114</v>
      </c>
      <c r="B120" s="38" t="s">
        <v>97</v>
      </c>
      <c r="C120" s="57" t="s">
        <v>240</v>
      </c>
      <c r="D120" s="70" t="s">
        <v>113</v>
      </c>
      <c r="E120" s="56">
        <v>12.6</v>
      </c>
      <c r="F120" s="35">
        <v>27</v>
      </c>
      <c r="G120" s="36">
        <f t="shared" si="3"/>
        <v>340.2</v>
      </c>
      <c r="H120" s="51"/>
      <c r="I120" s="26"/>
    </row>
    <row r="121" spans="1:9" s="5" customFormat="1" ht="45" x14ac:dyDescent="0.25">
      <c r="A121" s="37" t="s">
        <v>114</v>
      </c>
      <c r="B121" s="38" t="s">
        <v>98</v>
      </c>
      <c r="C121" s="57" t="s">
        <v>241</v>
      </c>
      <c r="D121" s="70" t="s">
        <v>8</v>
      </c>
      <c r="E121" s="56">
        <v>1</v>
      </c>
      <c r="F121" s="35">
        <v>340</v>
      </c>
      <c r="G121" s="36">
        <f t="shared" si="3"/>
        <v>340</v>
      </c>
      <c r="H121" s="51"/>
      <c r="I121" s="26"/>
    </row>
    <row r="122" spans="1:9" s="5" customFormat="1" ht="45" x14ac:dyDescent="0.25">
      <c r="A122" s="37" t="s">
        <v>114</v>
      </c>
      <c r="B122" s="38" t="s">
        <v>99</v>
      </c>
      <c r="C122" s="57" t="s">
        <v>242</v>
      </c>
      <c r="D122" s="70" t="s">
        <v>8</v>
      </c>
      <c r="E122" s="56">
        <v>1</v>
      </c>
      <c r="F122" s="35">
        <v>300</v>
      </c>
      <c r="G122" s="36">
        <f t="shared" si="3"/>
        <v>300</v>
      </c>
      <c r="H122" s="51"/>
      <c r="I122" s="26"/>
    </row>
    <row r="123" spans="1:9" s="5" customFormat="1" ht="45" x14ac:dyDescent="0.25">
      <c r="A123" s="37" t="s">
        <v>114</v>
      </c>
      <c r="B123" s="38" t="s">
        <v>100</v>
      </c>
      <c r="C123" s="57" t="s">
        <v>243</v>
      </c>
      <c r="D123" s="70" t="s">
        <v>8</v>
      </c>
      <c r="E123" s="56">
        <v>1</v>
      </c>
      <c r="F123" s="35">
        <v>230</v>
      </c>
      <c r="G123" s="36">
        <f t="shared" si="3"/>
        <v>230</v>
      </c>
      <c r="H123" s="51"/>
      <c r="I123" s="26"/>
    </row>
    <row r="124" spans="1:9" s="5" customFormat="1" ht="30" x14ac:dyDescent="0.25">
      <c r="A124" s="37" t="s">
        <v>114</v>
      </c>
      <c r="B124" s="38" t="s">
        <v>270</v>
      </c>
      <c r="C124" s="57" t="s">
        <v>244</v>
      </c>
      <c r="D124" s="70" t="s">
        <v>8</v>
      </c>
      <c r="E124" s="56">
        <v>1</v>
      </c>
      <c r="F124" s="35">
        <v>230</v>
      </c>
      <c r="G124" s="36">
        <f t="shared" si="3"/>
        <v>230</v>
      </c>
      <c r="H124" s="51"/>
      <c r="I124" s="26"/>
    </row>
    <row r="125" spans="1:9" s="5" customFormat="1" ht="45" x14ac:dyDescent="0.25">
      <c r="A125" s="37" t="s">
        <v>114</v>
      </c>
      <c r="B125" s="38" t="s">
        <v>271</v>
      </c>
      <c r="C125" s="57" t="s">
        <v>245</v>
      </c>
      <c r="D125" s="70" t="s">
        <v>8</v>
      </c>
      <c r="E125" s="56">
        <v>1</v>
      </c>
      <c r="F125" s="35">
        <v>230</v>
      </c>
      <c r="G125" s="36">
        <f t="shared" si="3"/>
        <v>230</v>
      </c>
      <c r="H125" s="51"/>
      <c r="I125" s="26"/>
    </row>
    <row r="126" spans="1:9" s="5" customFormat="1" ht="30" x14ac:dyDescent="0.25">
      <c r="A126" s="37" t="s">
        <v>114</v>
      </c>
      <c r="B126" s="38" t="s">
        <v>272</v>
      </c>
      <c r="C126" s="57" t="s">
        <v>246</v>
      </c>
      <c r="D126" s="70" t="s">
        <v>8</v>
      </c>
      <c r="E126" s="56">
        <v>1</v>
      </c>
      <c r="F126" s="35">
        <v>160</v>
      </c>
      <c r="G126" s="36">
        <f t="shared" si="3"/>
        <v>160</v>
      </c>
      <c r="H126" s="51"/>
      <c r="I126" s="26"/>
    </row>
    <row r="127" spans="1:9" s="5" customFormat="1" ht="45" x14ac:dyDescent="0.25">
      <c r="A127" s="37" t="s">
        <v>114</v>
      </c>
      <c r="B127" s="38" t="s">
        <v>273</v>
      </c>
      <c r="C127" s="57" t="s">
        <v>247</v>
      </c>
      <c r="D127" s="70" t="s">
        <v>8</v>
      </c>
      <c r="E127" s="56">
        <v>1</v>
      </c>
      <c r="F127" s="35">
        <v>230</v>
      </c>
      <c r="G127" s="36">
        <f t="shared" si="3"/>
        <v>230</v>
      </c>
      <c r="H127" s="51"/>
      <c r="I127" s="26"/>
    </row>
    <row r="128" spans="1:9" s="5" customFormat="1" ht="45" x14ac:dyDescent="0.25">
      <c r="A128" s="37" t="s">
        <v>114</v>
      </c>
      <c r="B128" s="38" t="s">
        <v>274</v>
      </c>
      <c r="C128" s="57" t="s">
        <v>248</v>
      </c>
      <c r="D128" s="70" t="s">
        <v>8</v>
      </c>
      <c r="E128" s="56">
        <v>1</v>
      </c>
      <c r="F128" s="35">
        <v>230</v>
      </c>
      <c r="G128" s="36">
        <f t="shared" si="3"/>
        <v>230</v>
      </c>
      <c r="H128" s="51"/>
      <c r="I128" s="26"/>
    </row>
    <row r="129" spans="1:9" s="5" customFormat="1" ht="45" x14ac:dyDescent="0.25">
      <c r="A129" s="37" t="s">
        <v>114</v>
      </c>
      <c r="B129" s="38" t="s">
        <v>275</v>
      </c>
      <c r="C129" s="57" t="s">
        <v>249</v>
      </c>
      <c r="D129" s="70" t="s">
        <v>8</v>
      </c>
      <c r="E129" s="56">
        <v>1</v>
      </c>
      <c r="F129" s="35">
        <v>230</v>
      </c>
      <c r="G129" s="36">
        <f t="shared" si="3"/>
        <v>230</v>
      </c>
      <c r="H129" s="51"/>
      <c r="I129" s="26"/>
    </row>
    <row r="130" spans="1:9" s="5" customFormat="1" ht="45" x14ac:dyDescent="0.25">
      <c r="A130" s="37" t="s">
        <v>114</v>
      </c>
      <c r="B130" s="38" t="s">
        <v>276</v>
      </c>
      <c r="C130" s="57" t="s">
        <v>249</v>
      </c>
      <c r="D130" s="70" t="s">
        <v>8</v>
      </c>
      <c r="E130" s="56">
        <v>1</v>
      </c>
      <c r="F130" s="35">
        <v>230</v>
      </c>
      <c r="G130" s="36">
        <f t="shared" si="3"/>
        <v>230</v>
      </c>
      <c r="H130" s="51"/>
      <c r="I130" s="26"/>
    </row>
    <row r="131" spans="1:9" s="5" customFormat="1" ht="30" x14ac:dyDescent="0.25">
      <c r="A131" s="37" t="s">
        <v>114</v>
      </c>
      <c r="B131" s="38" t="s">
        <v>277</v>
      </c>
      <c r="C131" s="57" t="s">
        <v>250</v>
      </c>
      <c r="D131" s="70" t="s">
        <v>8</v>
      </c>
      <c r="E131" s="56">
        <v>1</v>
      </c>
      <c r="F131" s="35">
        <v>110</v>
      </c>
      <c r="G131" s="36">
        <f t="shared" si="3"/>
        <v>110</v>
      </c>
      <c r="H131" s="51"/>
      <c r="I131" s="26"/>
    </row>
    <row r="132" spans="1:9" s="5" customFormat="1" ht="30" x14ac:dyDescent="0.25">
      <c r="A132" s="37" t="s">
        <v>114</v>
      </c>
      <c r="B132" s="38" t="s">
        <v>278</v>
      </c>
      <c r="C132" s="57" t="s">
        <v>251</v>
      </c>
      <c r="D132" s="70" t="s">
        <v>8</v>
      </c>
      <c r="E132" s="56">
        <v>1</v>
      </c>
      <c r="F132" s="35">
        <v>110</v>
      </c>
      <c r="G132" s="36">
        <f t="shared" si="3"/>
        <v>110</v>
      </c>
      <c r="H132" s="51"/>
      <c r="I132" s="26"/>
    </row>
    <row r="133" spans="1:9" s="5" customFormat="1" ht="45" x14ac:dyDescent="0.25">
      <c r="A133" s="37" t="s">
        <v>114</v>
      </c>
      <c r="B133" s="38" t="s">
        <v>279</v>
      </c>
      <c r="C133" s="57" t="s">
        <v>252</v>
      </c>
      <c r="D133" s="70" t="s">
        <v>8</v>
      </c>
      <c r="E133" s="56">
        <v>2</v>
      </c>
      <c r="F133" s="35">
        <v>230</v>
      </c>
      <c r="G133" s="36">
        <f t="shared" si="3"/>
        <v>460</v>
      </c>
      <c r="H133" s="51"/>
      <c r="I133" s="26"/>
    </row>
    <row r="134" spans="1:9" s="5" customFormat="1" ht="30" x14ac:dyDescent="0.25">
      <c r="A134" s="37" t="s">
        <v>114</v>
      </c>
      <c r="B134" s="38" t="s">
        <v>280</v>
      </c>
      <c r="C134" s="57" t="s">
        <v>253</v>
      </c>
      <c r="D134" s="70" t="s">
        <v>8</v>
      </c>
      <c r="E134" s="56">
        <v>1</v>
      </c>
      <c r="F134" s="35">
        <v>110</v>
      </c>
      <c r="G134" s="36">
        <f t="shared" si="3"/>
        <v>110</v>
      </c>
      <c r="H134" s="51"/>
      <c r="I134" s="26"/>
    </row>
    <row r="135" spans="1:9" s="5" customFormat="1" ht="30" x14ac:dyDescent="0.25">
      <c r="A135" s="37" t="s">
        <v>114</v>
      </c>
      <c r="B135" s="38" t="s">
        <v>281</v>
      </c>
      <c r="C135" s="57" t="s">
        <v>254</v>
      </c>
      <c r="D135" s="70" t="s">
        <v>8</v>
      </c>
      <c r="E135" s="56">
        <v>1</v>
      </c>
      <c r="F135" s="35">
        <v>110</v>
      </c>
      <c r="G135" s="36">
        <f t="shared" si="3"/>
        <v>110</v>
      </c>
      <c r="H135" s="51"/>
      <c r="I135" s="26"/>
    </row>
    <row r="136" spans="1:9" s="5" customFormat="1" ht="45" x14ac:dyDescent="0.25">
      <c r="A136" s="37" t="s">
        <v>114</v>
      </c>
      <c r="B136" s="38" t="s">
        <v>282</v>
      </c>
      <c r="C136" s="57" t="s">
        <v>255</v>
      </c>
      <c r="D136" s="70" t="s">
        <v>8</v>
      </c>
      <c r="E136" s="56">
        <v>1</v>
      </c>
      <c r="F136" s="35">
        <v>160</v>
      </c>
      <c r="G136" s="36">
        <f t="shared" si="3"/>
        <v>160</v>
      </c>
      <c r="H136" s="51"/>
      <c r="I136" s="26"/>
    </row>
    <row r="137" spans="1:9" s="5" customFormat="1" ht="30" x14ac:dyDescent="0.25">
      <c r="A137" s="37" t="s">
        <v>114</v>
      </c>
      <c r="B137" s="38" t="s">
        <v>283</v>
      </c>
      <c r="C137" s="57" t="s">
        <v>253</v>
      </c>
      <c r="D137" s="70" t="s">
        <v>8</v>
      </c>
      <c r="E137" s="56">
        <v>1</v>
      </c>
      <c r="F137" s="35">
        <v>110</v>
      </c>
      <c r="G137" s="36">
        <f t="shared" si="3"/>
        <v>110</v>
      </c>
      <c r="H137" s="51"/>
      <c r="I137" s="26"/>
    </row>
    <row r="138" spans="1:9" s="5" customFormat="1" ht="30" x14ac:dyDescent="0.25">
      <c r="A138" s="37" t="s">
        <v>114</v>
      </c>
      <c r="B138" s="38" t="s">
        <v>284</v>
      </c>
      <c r="C138" s="57" t="s">
        <v>256</v>
      </c>
      <c r="D138" s="70" t="s">
        <v>113</v>
      </c>
      <c r="E138" s="56">
        <v>26</v>
      </c>
      <c r="F138" s="35">
        <v>2.7</v>
      </c>
      <c r="G138" s="36">
        <f t="shared" si="3"/>
        <v>70.2</v>
      </c>
      <c r="H138" s="51"/>
      <c r="I138" s="26"/>
    </row>
    <row r="139" spans="1:9" s="5" customFormat="1" ht="30.75" thickBot="1" x14ac:dyDescent="0.3">
      <c r="A139" s="37" t="s">
        <v>114</v>
      </c>
      <c r="B139" s="38" t="s">
        <v>285</v>
      </c>
      <c r="C139" s="57" t="s">
        <v>257</v>
      </c>
      <c r="D139" s="70" t="s">
        <v>113</v>
      </c>
      <c r="E139" s="56">
        <v>144</v>
      </c>
      <c r="F139" s="35">
        <v>0.4</v>
      </c>
      <c r="G139" s="36">
        <f t="shared" si="3"/>
        <v>57.6</v>
      </c>
      <c r="H139" s="51"/>
      <c r="I139" s="26"/>
    </row>
    <row r="140" spans="1:9" s="5" customFormat="1" ht="30.75" thickBot="1" x14ac:dyDescent="0.3">
      <c r="A140" s="79" t="s">
        <v>114</v>
      </c>
      <c r="B140" s="80" t="s">
        <v>286</v>
      </c>
      <c r="C140" s="58" t="s">
        <v>258</v>
      </c>
      <c r="D140" s="71" t="s">
        <v>113</v>
      </c>
      <c r="E140" s="52">
        <v>71.5</v>
      </c>
      <c r="F140" s="55">
        <v>23</v>
      </c>
      <c r="G140" s="81">
        <f t="shared" si="3"/>
        <v>1644.5</v>
      </c>
      <c r="H140" s="24" t="s">
        <v>115</v>
      </c>
      <c r="I140" s="25">
        <f>ROUND(SUM(G113:G140),2)</f>
        <v>29167.87</v>
      </c>
    </row>
    <row r="141" spans="1:9" s="5" customFormat="1" ht="30" x14ac:dyDescent="0.25">
      <c r="A141" s="37" t="s">
        <v>259</v>
      </c>
      <c r="B141" s="59" t="s">
        <v>287</v>
      </c>
      <c r="C141" s="65" t="s">
        <v>225</v>
      </c>
      <c r="D141" s="69" t="s">
        <v>13</v>
      </c>
      <c r="E141" s="60">
        <v>16</v>
      </c>
      <c r="F141" s="35">
        <v>12</v>
      </c>
      <c r="G141" s="36">
        <f t="shared" si="3"/>
        <v>192</v>
      </c>
      <c r="H141" s="51"/>
      <c r="I141" s="26"/>
    </row>
    <row r="142" spans="1:9" s="5" customFormat="1" x14ac:dyDescent="0.25">
      <c r="A142" s="37" t="s">
        <v>259</v>
      </c>
      <c r="B142" s="59" t="s">
        <v>288</v>
      </c>
      <c r="C142" s="57" t="s">
        <v>260</v>
      </c>
      <c r="D142" s="70" t="s">
        <v>8</v>
      </c>
      <c r="E142" s="56">
        <v>1</v>
      </c>
      <c r="F142" s="35">
        <v>135</v>
      </c>
      <c r="G142" s="36">
        <f t="shared" si="3"/>
        <v>135</v>
      </c>
      <c r="H142" s="51"/>
      <c r="I142" s="26"/>
    </row>
    <row r="143" spans="1:9" s="5" customFormat="1" x14ac:dyDescent="0.25">
      <c r="A143" s="37" t="s">
        <v>259</v>
      </c>
      <c r="B143" s="59" t="s">
        <v>289</v>
      </c>
      <c r="C143" s="57" t="s">
        <v>261</v>
      </c>
      <c r="D143" s="70" t="s">
        <v>8</v>
      </c>
      <c r="E143" s="56">
        <v>1</v>
      </c>
      <c r="F143" s="35">
        <v>155</v>
      </c>
      <c r="G143" s="36">
        <f t="shared" si="3"/>
        <v>155</v>
      </c>
      <c r="H143" s="51"/>
      <c r="I143" s="26"/>
    </row>
    <row r="144" spans="1:9" s="5" customFormat="1" ht="15.75" thickBot="1" x14ac:dyDescent="0.3">
      <c r="A144" s="37" t="s">
        <v>259</v>
      </c>
      <c r="B144" s="59" t="s">
        <v>290</v>
      </c>
      <c r="C144" s="57" t="s">
        <v>262</v>
      </c>
      <c r="D144" s="70" t="s">
        <v>8</v>
      </c>
      <c r="E144" s="56">
        <v>1</v>
      </c>
      <c r="F144" s="35">
        <v>190</v>
      </c>
      <c r="G144" s="36">
        <f t="shared" si="3"/>
        <v>190</v>
      </c>
      <c r="H144" s="51"/>
      <c r="I144" s="26"/>
    </row>
    <row r="145" spans="1:9" s="5" customFormat="1" ht="29.25" thickBot="1" x14ac:dyDescent="0.3">
      <c r="A145" s="33" t="s">
        <v>259</v>
      </c>
      <c r="B145" s="50" t="s">
        <v>291</v>
      </c>
      <c r="C145" s="58" t="s">
        <v>263</v>
      </c>
      <c r="D145" s="71" t="s">
        <v>8</v>
      </c>
      <c r="E145" s="52">
        <v>5</v>
      </c>
      <c r="F145" s="75">
        <v>40</v>
      </c>
      <c r="G145" s="17">
        <f t="shared" si="3"/>
        <v>200</v>
      </c>
      <c r="H145" s="66" t="s">
        <v>101</v>
      </c>
      <c r="I145" s="25">
        <f>ROUND(SUM(G141:G145),2)</f>
        <v>872</v>
      </c>
    </row>
    <row r="146" spans="1:9" s="5" customFormat="1" x14ac:dyDescent="0.25">
      <c r="A146" s="37" t="s">
        <v>267</v>
      </c>
      <c r="B146" s="59" t="s">
        <v>268</v>
      </c>
      <c r="C146" s="65" t="s">
        <v>264</v>
      </c>
      <c r="D146" s="69" t="s">
        <v>103</v>
      </c>
      <c r="E146" s="60">
        <v>2</v>
      </c>
      <c r="F146" s="35">
        <v>460</v>
      </c>
      <c r="G146" s="36">
        <f t="shared" si="3"/>
        <v>920</v>
      </c>
      <c r="H146" s="51"/>
      <c r="I146" s="26"/>
    </row>
    <row r="147" spans="1:9" s="5" customFormat="1" ht="15.75" thickBot="1" x14ac:dyDescent="0.3">
      <c r="A147" s="87" t="s">
        <v>267</v>
      </c>
      <c r="B147" s="88" t="s">
        <v>269</v>
      </c>
      <c r="C147" s="89" t="s">
        <v>265</v>
      </c>
      <c r="D147" s="90" t="s">
        <v>8</v>
      </c>
      <c r="E147" s="91">
        <v>2</v>
      </c>
      <c r="F147" s="85">
        <v>250</v>
      </c>
      <c r="G147" s="36">
        <f t="shared" si="3"/>
        <v>500</v>
      </c>
      <c r="H147" s="51"/>
      <c r="I147" s="26"/>
    </row>
    <row r="148" spans="1:9" s="5" customFormat="1" ht="60.75" thickBot="1" x14ac:dyDescent="0.3">
      <c r="A148" s="92" t="s">
        <v>267</v>
      </c>
      <c r="B148" s="49" t="s">
        <v>404</v>
      </c>
      <c r="C148" s="96" t="s">
        <v>405</v>
      </c>
      <c r="D148" s="97" t="s">
        <v>73</v>
      </c>
      <c r="E148" s="95">
        <v>1</v>
      </c>
      <c r="F148" s="75">
        <v>2500</v>
      </c>
      <c r="G148" s="17">
        <f>ROUND((E148*F148),2)</f>
        <v>2500</v>
      </c>
      <c r="H148" s="66" t="s">
        <v>266</v>
      </c>
      <c r="I148" s="25">
        <f>ROUND(SUM(G146:G148),2)</f>
        <v>3920</v>
      </c>
    </row>
    <row r="149" spans="1:9" s="5" customFormat="1" ht="43.5" thickBot="1" x14ac:dyDescent="0.3">
      <c r="F149" s="67" t="s">
        <v>37</v>
      </c>
      <c r="G149" s="68">
        <f>SUM(G3:G148)</f>
        <v>497786.8299999999</v>
      </c>
      <c r="H149" s="51"/>
      <c r="I149" s="26"/>
    </row>
    <row r="151" spans="1:9" ht="15.75" thickBot="1" x14ac:dyDescent="0.3"/>
    <row r="152" spans="1:9" ht="21.75" customHeight="1" x14ac:dyDescent="0.25">
      <c r="A152" s="123" t="s">
        <v>292</v>
      </c>
      <c r="B152" s="124"/>
      <c r="C152" s="124"/>
      <c r="D152" s="124"/>
      <c r="E152" s="124"/>
      <c r="F152" s="124"/>
      <c r="G152" s="125"/>
    </row>
    <row r="153" spans="1:9" ht="52.15" customHeight="1" thickBot="1" x14ac:dyDescent="0.3">
      <c r="A153" s="19" t="s">
        <v>0</v>
      </c>
      <c r="B153" s="34" t="s">
        <v>1</v>
      </c>
      <c r="C153" s="20" t="s">
        <v>2</v>
      </c>
      <c r="D153" s="20" t="s">
        <v>3</v>
      </c>
      <c r="E153" s="21" t="s">
        <v>4</v>
      </c>
      <c r="F153" s="22" t="s">
        <v>44</v>
      </c>
      <c r="G153" s="23" t="s">
        <v>5</v>
      </c>
    </row>
    <row r="154" spans="1:9" x14ac:dyDescent="0.25">
      <c r="A154" s="37" t="s">
        <v>293</v>
      </c>
      <c r="B154" s="59" t="s">
        <v>7</v>
      </c>
      <c r="C154" s="57" t="s">
        <v>294</v>
      </c>
      <c r="D154" s="70" t="s">
        <v>104</v>
      </c>
      <c r="E154" s="93">
        <v>22</v>
      </c>
      <c r="F154" s="13"/>
      <c r="G154" s="76">
        <f>ROUND((E154*F154),2)</f>
        <v>0</v>
      </c>
    </row>
    <row r="155" spans="1:9" ht="30" x14ac:dyDescent="0.25">
      <c r="A155" s="37" t="s">
        <v>293</v>
      </c>
      <c r="B155" s="59" t="s">
        <v>9</v>
      </c>
      <c r="C155" s="57" t="s">
        <v>295</v>
      </c>
      <c r="D155" s="70" t="s">
        <v>13</v>
      </c>
      <c r="E155" s="93">
        <v>362</v>
      </c>
      <c r="F155" s="35"/>
      <c r="G155" s="36">
        <f>ROUND((E155*F155),2)</f>
        <v>0</v>
      </c>
    </row>
    <row r="156" spans="1:9" ht="15.75" thickBot="1" x14ac:dyDescent="0.3">
      <c r="A156" s="37" t="s">
        <v>293</v>
      </c>
      <c r="B156" s="59" t="s">
        <v>10</v>
      </c>
      <c r="C156" s="57" t="s">
        <v>296</v>
      </c>
      <c r="D156" s="70" t="s">
        <v>42</v>
      </c>
      <c r="E156" s="70">
        <v>0.36199999999999999</v>
      </c>
      <c r="F156" s="35"/>
      <c r="G156" s="36">
        <f t="shared" ref="G156:G159" si="4">ROUND((E156*F156),2)</f>
        <v>0</v>
      </c>
    </row>
    <row r="157" spans="1:9" ht="30.75" thickBot="1" x14ac:dyDescent="0.3">
      <c r="A157" s="33" t="s">
        <v>293</v>
      </c>
      <c r="B157" s="50" t="s">
        <v>11</v>
      </c>
      <c r="C157" s="58" t="s">
        <v>297</v>
      </c>
      <c r="D157" s="71" t="s">
        <v>113</v>
      </c>
      <c r="E157" s="94">
        <v>362</v>
      </c>
      <c r="F157" s="75"/>
      <c r="G157" s="17">
        <f t="shared" si="4"/>
        <v>0</v>
      </c>
      <c r="H157" s="66" t="s">
        <v>18</v>
      </c>
      <c r="I157" s="25">
        <f>ROUND(SUM(G154:G157),2)</f>
        <v>0</v>
      </c>
    </row>
    <row r="158" spans="1:9" ht="30.75" thickBot="1" x14ac:dyDescent="0.3">
      <c r="A158" s="37" t="s">
        <v>298</v>
      </c>
      <c r="B158" s="59" t="s">
        <v>19</v>
      </c>
      <c r="C158" s="65" t="s">
        <v>300</v>
      </c>
      <c r="D158" s="69" t="s">
        <v>13</v>
      </c>
      <c r="E158" s="69">
        <v>362</v>
      </c>
      <c r="F158" s="35"/>
      <c r="G158" s="36">
        <f t="shared" si="4"/>
        <v>0</v>
      </c>
    </row>
    <row r="159" spans="1:9" ht="29.25" thickBot="1" x14ac:dyDescent="0.3">
      <c r="A159" s="33" t="s">
        <v>298</v>
      </c>
      <c r="B159" s="50" t="s">
        <v>20</v>
      </c>
      <c r="C159" s="58" t="s">
        <v>299</v>
      </c>
      <c r="D159" s="71" t="s">
        <v>13</v>
      </c>
      <c r="E159" s="71">
        <v>362</v>
      </c>
      <c r="F159" s="75"/>
      <c r="G159" s="17">
        <f t="shared" si="4"/>
        <v>0</v>
      </c>
      <c r="H159" s="66" t="s">
        <v>27</v>
      </c>
      <c r="I159" s="25">
        <f>ROUND(SUM(G158:G159),2)</f>
        <v>0</v>
      </c>
    </row>
    <row r="160" spans="1:9" ht="43.5" thickBot="1" x14ac:dyDescent="0.3">
      <c r="F160" s="67" t="s">
        <v>116</v>
      </c>
      <c r="G160" s="68">
        <v>11016</v>
      </c>
    </row>
    <row r="161" spans="1:7" ht="15.75" thickBot="1" x14ac:dyDescent="0.3"/>
    <row r="162" spans="1:7" x14ac:dyDescent="0.25">
      <c r="A162" s="123" t="s">
        <v>301</v>
      </c>
      <c r="B162" s="124"/>
      <c r="C162" s="124"/>
      <c r="D162" s="124"/>
      <c r="E162" s="124"/>
      <c r="F162" s="124"/>
      <c r="G162" s="125"/>
    </row>
    <row r="163" spans="1:7" ht="43.5" thickBot="1" x14ac:dyDescent="0.3">
      <c r="A163" s="19" t="s">
        <v>0</v>
      </c>
      <c r="B163" s="34" t="s">
        <v>1</v>
      </c>
      <c r="C163" s="20" t="s">
        <v>2</v>
      </c>
      <c r="D163" s="20" t="s">
        <v>3</v>
      </c>
      <c r="E163" s="21" t="s">
        <v>4</v>
      </c>
      <c r="F163" s="22" t="s">
        <v>44</v>
      </c>
      <c r="G163" s="23" t="s">
        <v>5</v>
      </c>
    </row>
    <row r="164" spans="1:7" ht="30" x14ac:dyDescent="0.25">
      <c r="A164" s="37" t="s">
        <v>293</v>
      </c>
      <c r="B164" s="59" t="s">
        <v>7</v>
      </c>
      <c r="C164" s="57" t="s">
        <v>302</v>
      </c>
      <c r="D164" s="70" t="s">
        <v>42</v>
      </c>
      <c r="E164" s="70">
        <v>0.25900000000000001</v>
      </c>
      <c r="F164" s="13">
        <v>6740</v>
      </c>
      <c r="G164" s="76">
        <f>ROUND((E164*F164),2)</f>
        <v>1745.66</v>
      </c>
    </row>
    <row r="165" spans="1:7" ht="30" x14ac:dyDescent="0.25">
      <c r="A165" s="37" t="s">
        <v>293</v>
      </c>
      <c r="B165" s="59" t="s">
        <v>9</v>
      </c>
      <c r="C165" s="98" t="s">
        <v>303</v>
      </c>
      <c r="D165" s="99" t="s">
        <v>42</v>
      </c>
      <c r="E165" s="99" t="s">
        <v>408</v>
      </c>
      <c r="F165" s="35">
        <v>2036</v>
      </c>
      <c r="G165" s="36">
        <f>ROUND((E165*F165),2)</f>
        <v>252.46</v>
      </c>
    </row>
    <row r="166" spans="1:7" ht="30" x14ac:dyDescent="0.25">
      <c r="A166" s="37" t="s">
        <v>293</v>
      </c>
      <c r="B166" s="59" t="s">
        <v>10</v>
      </c>
      <c r="C166" s="57" t="s">
        <v>304</v>
      </c>
      <c r="D166" s="70" t="s">
        <v>42</v>
      </c>
      <c r="E166" s="70">
        <v>0.25900000000000001</v>
      </c>
      <c r="F166" s="35">
        <v>3006</v>
      </c>
      <c r="G166" s="36">
        <f t="shared" ref="G166:G195" si="5">ROUND((E166*F166),2)</f>
        <v>778.55</v>
      </c>
    </row>
    <row r="167" spans="1:7" ht="30" x14ac:dyDescent="0.25">
      <c r="A167" s="37" t="s">
        <v>293</v>
      </c>
      <c r="B167" s="59" t="s">
        <v>11</v>
      </c>
      <c r="C167" s="98" t="s">
        <v>305</v>
      </c>
      <c r="D167" s="99" t="s">
        <v>42</v>
      </c>
      <c r="E167" s="99" t="s">
        <v>408</v>
      </c>
      <c r="F167" s="35">
        <v>507</v>
      </c>
      <c r="G167" s="36">
        <f t="shared" si="5"/>
        <v>62.87</v>
      </c>
    </row>
    <row r="168" spans="1:7" x14ac:dyDescent="0.25">
      <c r="A168" s="37" t="s">
        <v>293</v>
      </c>
      <c r="B168" s="59" t="s">
        <v>12</v>
      </c>
      <c r="C168" s="57" t="s">
        <v>306</v>
      </c>
      <c r="D168" s="70" t="s">
        <v>42</v>
      </c>
      <c r="E168" s="70">
        <v>7.0000000000000001E-3</v>
      </c>
      <c r="F168" s="35">
        <v>1270</v>
      </c>
      <c r="G168" s="36">
        <f t="shared" si="5"/>
        <v>8.89</v>
      </c>
    </row>
    <row r="169" spans="1:7" x14ac:dyDescent="0.25">
      <c r="A169" s="37" t="s">
        <v>293</v>
      </c>
      <c r="B169" s="59" t="s">
        <v>14</v>
      </c>
      <c r="C169" s="57" t="s">
        <v>307</v>
      </c>
      <c r="D169" s="70" t="s">
        <v>13</v>
      </c>
      <c r="E169" s="93">
        <v>360</v>
      </c>
      <c r="F169" s="35">
        <v>1.75</v>
      </c>
      <c r="G169" s="36">
        <f t="shared" si="5"/>
        <v>630</v>
      </c>
    </row>
    <row r="170" spans="1:7" x14ac:dyDescent="0.25">
      <c r="A170" s="37" t="s">
        <v>293</v>
      </c>
      <c r="B170" s="59" t="s">
        <v>15</v>
      </c>
      <c r="C170" s="98" t="s">
        <v>296</v>
      </c>
      <c r="D170" s="99" t="s">
        <v>42</v>
      </c>
      <c r="E170" s="99" t="s">
        <v>409</v>
      </c>
      <c r="F170" s="35">
        <v>169</v>
      </c>
      <c r="G170" s="36">
        <f t="shared" si="5"/>
        <v>79.94</v>
      </c>
    </row>
    <row r="171" spans="1:7" x14ac:dyDescent="0.25">
      <c r="A171" s="37" t="s">
        <v>293</v>
      </c>
      <c r="B171" s="59" t="s">
        <v>16</v>
      </c>
      <c r="C171" s="57" t="s">
        <v>308</v>
      </c>
      <c r="D171" s="70" t="s">
        <v>8</v>
      </c>
      <c r="E171" s="70">
        <v>62</v>
      </c>
      <c r="F171" s="35">
        <v>16.5</v>
      </c>
      <c r="G171" s="36">
        <f t="shared" si="5"/>
        <v>1023</v>
      </c>
    </row>
    <row r="172" spans="1:7" x14ac:dyDescent="0.25">
      <c r="A172" s="37" t="s">
        <v>293</v>
      </c>
      <c r="B172" s="59" t="s">
        <v>17</v>
      </c>
      <c r="C172" s="57" t="s">
        <v>309</v>
      </c>
      <c r="D172" s="70" t="s">
        <v>103</v>
      </c>
      <c r="E172" s="70">
        <v>2</v>
      </c>
      <c r="F172" s="35">
        <v>33.200000000000003</v>
      </c>
      <c r="G172" s="36">
        <f t="shared" si="5"/>
        <v>66.400000000000006</v>
      </c>
    </row>
    <row r="173" spans="1:7" x14ac:dyDescent="0.25">
      <c r="A173" s="37" t="s">
        <v>293</v>
      </c>
      <c r="B173" s="59" t="s">
        <v>38</v>
      </c>
      <c r="C173" s="98" t="s">
        <v>310</v>
      </c>
      <c r="D173" s="99" t="s">
        <v>13</v>
      </c>
      <c r="E173" s="100">
        <v>113</v>
      </c>
      <c r="F173" s="35">
        <v>6.35</v>
      </c>
      <c r="G173" s="36">
        <f t="shared" si="5"/>
        <v>717.55</v>
      </c>
    </row>
    <row r="174" spans="1:7" x14ac:dyDescent="0.25">
      <c r="A174" s="37" t="s">
        <v>293</v>
      </c>
      <c r="B174" s="59" t="s">
        <v>39</v>
      </c>
      <c r="C174" s="57" t="s">
        <v>311</v>
      </c>
      <c r="D174" s="70" t="s">
        <v>13</v>
      </c>
      <c r="E174" s="93">
        <v>79</v>
      </c>
      <c r="F174" s="35">
        <v>2.4500000000000002</v>
      </c>
      <c r="G174" s="36">
        <f t="shared" si="5"/>
        <v>193.55</v>
      </c>
    </row>
    <row r="175" spans="1:7" x14ac:dyDescent="0.25">
      <c r="A175" s="37" t="s">
        <v>293</v>
      </c>
      <c r="B175" s="59" t="s">
        <v>40</v>
      </c>
      <c r="C175" s="57" t="s">
        <v>312</v>
      </c>
      <c r="D175" s="70" t="s">
        <v>42</v>
      </c>
      <c r="E175" s="70">
        <v>0.28100000000000003</v>
      </c>
      <c r="F175" s="35">
        <v>1660</v>
      </c>
      <c r="G175" s="36">
        <f t="shared" si="5"/>
        <v>466.46</v>
      </c>
    </row>
    <row r="176" spans="1:7" x14ac:dyDescent="0.25">
      <c r="A176" s="37" t="s">
        <v>293</v>
      </c>
      <c r="B176" s="59" t="s">
        <v>41</v>
      </c>
      <c r="C176" s="57" t="s">
        <v>313</v>
      </c>
      <c r="D176" s="70" t="s">
        <v>42</v>
      </c>
      <c r="E176" s="70">
        <v>7.0000000000000001E-3</v>
      </c>
      <c r="F176" s="35">
        <v>1660</v>
      </c>
      <c r="G176" s="36">
        <f t="shared" si="5"/>
        <v>11.62</v>
      </c>
    </row>
    <row r="177" spans="1:9" x14ac:dyDescent="0.25">
      <c r="A177" s="37" t="s">
        <v>293</v>
      </c>
      <c r="B177" s="59" t="s">
        <v>58</v>
      </c>
      <c r="C177" s="57" t="s">
        <v>314</v>
      </c>
      <c r="D177" s="70" t="s">
        <v>13</v>
      </c>
      <c r="E177" s="93">
        <v>79</v>
      </c>
      <c r="F177" s="35">
        <v>2.1</v>
      </c>
      <c r="G177" s="36">
        <f t="shared" si="5"/>
        <v>165.9</v>
      </c>
    </row>
    <row r="178" spans="1:9" x14ac:dyDescent="0.25">
      <c r="A178" s="37" t="s">
        <v>293</v>
      </c>
      <c r="B178" s="59" t="s">
        <v>59</v>
      </c>
      <c r="C178" s="57" t="s">
        <v>315</v>
      </c>
      <c r="D178" s="70" t="s">
        <v>103</v>
      </c>
      <c r="E178" s="70">
        <v>4</v>
      </c>
      <c r="F178" s="35">
        <v>172</v>
      </c>
      <c r="G178" s="36">
        <f t="shared" si="5"/>
        <v>688</v>
      </c>
    </row>
    <row r="179" spans="1:9" x14ac:dyDescent="0.25">
      <c r="A179" s="37" t="s">
        <v>293</v>
      </c>
      <c r="B179" s="59" t="s">
        <v>60</v>
      </c>
      <c r="C179" s="57" t="s">
        <v>316</v>
      </c>
      <c r="D179" s="70" t="s">
        <v>103</v>
      </c>
      <c r="E179" s="70">
        <v>2</v>
      </c>
      <c r="F179" s="35">
        <v>79</v>
      </c>
      <c r="G179" s="36">
        <f t="shared" si="5"/>
        <v>158</v>
      </c>
    </row>
    <row r="180" spans="1:9" x14ac:dyDescent="0.25">
      <c r="A180" s="37" t="s">
        <v>293</v>
      </c>
      <c r="B180" s="59" t="s">
        <v>80</v>
      </c>
      <c r="C180" s="57" t="s">
        <v>317</v>
      </c>
      <c r="D180" s="70" t="s">
        <v>103</v>
      </c>
      <c r="E180" s="70">
        <v>2</v>
      </c>
      <c r="F180" s="35">
        <v>79</v>
      </c>
      <c r="G180" s="36">
        <f t="shared" si="5"/>
        <v>158</v>
      </c>
    </row>
    <row r="181" spans="1:9" ht="30" x14ac:dyDescent="0.25">
      <c r="A181" s="37" t="s">
        <v>293</v>
      </c>
      <c r="B181" s="59" t="s">
        <v>81</v>
      </c>
      <c r="C181" s="57" t="s">
        <v>318</v>
      </c>
      <c r="D181" s="70" t="s">
        <v>103</v>
      </c>
      <c r="E181" s="93">
        <v>120</v>
      </c>
      <c r="F181" s="35">
        <v>0.78</v>
      </c>
      <c r="G181" s="36">
        <f t="shared" si="5"/>
        <v>93.6</v>
      </c>
    </row>
    <row r="182" spans="1:9" ht="30" x14ac:dyDescent="0.25">
      <c r="A182" s="37" t="s">
        <v>293</v>
      </c>
      <c r="B182" s="59" t="s">
        <v>82</v>
      </c>
      <c r="C182" s="98" t="s">
        <v>319</v>
      </c>
      <c r="D182" s="99" t="s">
        <v>103</v>
      </c>
      <c r="E182" s="100">
        <v>120</v>
      </c>
      <c r="F182" s="35">
        <v>1.55</v>
      </c>
      <c r="G182" s="36">
        <f t="shared" si="5"/>
        <v>186</v>
      </c>
    </row>
    <row r="183" spans="1:9" ht="30" x14ac:dyDescent="0.25">
      <c r="A183" s="37" t="s">
        <v>293</v>
      </c>
      <c r="B183" s="59" t="s">
        <v>83</v>
      </c>
      <c r="C183" s="57" t="s">
        <v>320</v>
      </c>
      <c r="D183" s="70" t="s">
        <v>103</v>
      </c>
      <c r="E183" s="70">
        <v>120</v>
      </c>
      <c r="F183" s="35">
        <v>17.399999999999999</v>
      </c>
      <c r="G183" s="36">
        <f t="shared" si="5"/>
        <v>2088</v>
      </c>
    </row>
    <row r="184" spans="1:9" ht="15.75" thickBot="1" x14ac:dyDescent="0.3">
      <c r="A184" s="37" t="s">
        <v>293</v>
      </c>
      <c r="B184" s="59" t="s">
        <v>84</v>
      </c>
      <c r="C184" s="98" t="s">
        <v>321</v>
      </c>
      <c r="D184" s="99" t="s">
        <v>113</v>
      </c>
      <c r="E184" s="100">
        <v>473</v>
      </c>
      <c r="F184" s="35">
        <v>0.37</v>
      </c>
      <c r="G184" s="36">
        <f t="shared" si="5"/>
        <v>175.01</v>
      </c>
    </row>
    <row r="185" spans="1:9" ht="30.75" thickBot="1" x14ac:dyDescent="0.3">
      <c r="A185" s="33" t="s">
        <v>293</v>
      </c>
      <c r="B185" s="50" t="s">
        <v>85</v>
      </c>
      <c r="C185" s="101" t="s">
        <v>297</v>
      </c>
      <c r="D185" s="102" t="s">
        <v>113</v>
      </c>
      <c r="E185" s="103">
        <v>473</v>
      </c>
      <c r="F185" s="75">
        <v>2.85</v>
      </c>
      <c r="G185" s="17">
        <f t="shared" si="5"/>
        <v>1348.05</v>
      </c>
      <c r="H185" s="66" t="s">
        <v>18</v>
      </c>
      <c r="I185" s="25">
        <f>ROUND(SUM(G164:G185),2)</f>
        <v>11097.51</v>
      </c>
    </row>
    <row r="186" spans="1:9" x14ac:dyDescent="0.25">
      <c r="A186" s="31" t="s">
        <v>298</v>
      </c>
      <c r="B186" s="110" t="s">
        <v>19</v>
      </c>
      <c r="C186" s="111" t="s">
        <v>322</v>
      </c>
      <c r="D186" s="112" t="s">
        <v>13</v>
      </c>
      <c r="E186" s="112">
        <v>79</v>
      </c>
      <c r="F186" s="113">
        <v>3.35</v>
      </c>
      <c r="G186" s="14">
        <f t="shared" si="5"/>
        <v>264.64999999999998</v>
      </c>
    </row>
    <row r="187" spans="1:9" x14ac:dyDescent="0.25">
      <c r="A187" s="37" t="s">
        <v>298</v>
      </c>
      <c r="B187" s="59" t="s">
        <v>20</v>
      </c>
      <c r="C187" s="98" t="s">
        <v>323</v>
      </c>
      <c r="D187" s="99" t="s">
        <v>13</v>
      </c>
      <c r="E187" s="99" t="s">
        <v>410</v>
      </c>
      <c r="F187" s="35">
        <v>16.29</v>
      </c>
      <c r="G187" s="36">
        <f t="shared" si="5"/>
        <v>1840.77</v>
      </c>
    </row>
    <row r="188" spans="1:9" x14ac:dyDescent="0.25">
      <c r="A188" s="37" t="s">
        <v>298</v>
      </c>
      <c r="B188" s="59" t="s">
        <v>21</v>
      </c>
      <c r="C188" s="98" t="s">
        <v>299</v>
      </c>
      <c r="D188" s="99" t="s">
        <v>13</v>
      </c>
      <c r="E188" s="99" t="s">
        <v>411</v>
      </c>
      <c r="F188" s="35">
        <v>0.1</v>
      </c>
      <c r="G188" s="36">
        <f t="shared" si="5"/>
        <v>47.3</v>
      </c>
    </row>
    <row r="189" spans="1:9" x14ac:dyDescent="0.25">
      <c r="A189" s="37" t="s">
        <v>298</v>
      </c>
      <c r="B189" s="59" t="s">
        <v>22</v>
      </c>
      <c r="C189" s="57" t="s">
        <v>324</v>
      </c>
      <c r="D189" s="70" t="s">
        <v>103</v>
      </c>
      <c r="E189" s="70">
        <v>2</v>
      </c>
      <c r="F189" s="35">
        <v>19.3</v>
      </c>
      <c r="G189" s="36">
        <f t="shared" si="5"/>
        <v>38.6</v>
      </c>
    </row>
    <row r="190" spans="1:9" x14ac:dyDescent="0.25">
      <c r="A190" s="37" t="s">
        <v>298</v>
      </c>
      <c r="B190" s="59" t="s">
        <v>23</v>
      </c>
      <c r="C190" s="57" t="s">
        <v>325</v>
      </c>
      <c r="D190" s="70" t="s">
        <v>13</v>
      </c>
      <c r="E190" s="70">
        <v>360</v>
      </c>
      <c r="F190" s="35">
        <v>3.55</v>
      </c>
      <c r="G190" s="36">
        <f t="shared" si="5"/>
        <v>1278</v>
      </c>
    </row>
    <row r="191" spans="1:9" ht="15.75" thickBot="1" x14ac:dyDescent="0.3">
      <c r="A191" s="37" t="s">
        <v>298</v>
      </c>
      <c r="B191" s="59" t="s">
        <v>24</v>
      </c>
      <c r="C191" s="57" t="s">
        <v>326</v>
      </c>
      <c r="D191" s="70" t="s">
        <v>103</v>
      </c>
      <c r="E191" s="70">
        <v>4</v>
      </c>
      <c r="F191" s="35">
        <v>31.2</v>
      </c>
      <c r="G191" s="36">
        <f t="shared" si="5"/>
        <v>124.8</v>
      </c>
    </row>
    <row r="192" spans="1:9" ht="29.25" thickBot="1" x14ac:dyDescent="0.3">
      <c r="A192" s="104" t="s">
        <v>298</v>
      </c>
      <c r="B192" s="105" t="s">
        <v>25</v>
      </c>
      <c r="C192" s="89" t="s">
        <v>327</v>
      </c>
      <c r="D192" s="90" t="s">
        <v>328</v>
      </c>
      <c r="E192" s="90">
        <v>10</v>
      </c>
      <c r="F192" s="85">
        <v>11.15</v>
      </c>
      <c r="G192" s="86">
        <f t="shared" si="5"/>
        <v>111.5</v>
      </c>
      <c r="H192" s="66" t="s">
        <v>27</v>
      </c>
      <c r="I192" s="25">
        <f>ROUND(SUM(G186:G192),2)</f>
        <v>3705.62</v>
      </c>
    </row>
    <row r="193" spans="1:9" x14ac:dyDescent="0.25">
      <c r="A193" s="114" t="s">
        <v>415</v>
      </c>
      <c r="B193" s="49"/>
      <c r="C193" s="57"/>
      <c r="D193" s="70"/>
      <c r="E193" s="70"/>
      <c r="F193" s="2"/>
      <c r="G193" s="15"/>
      <c r="H193" s="51"/>
      <c r="I193" s="26"/>
    </row>
    <row r="194" spans="1:9" ht="15.75" thickBot="1" x14ac:dyDescent="0.3">
      <c r="A194" s="32"/>
      <c r="B194" s="49" t="s">
        <v>28</v>
      </c>
      <c r="C194" s="98" t="s">
        <v>413</v>
      </c>
      <c r="D194" s="70" t="s">
        <v>13</v>
      </c>
      <c r="E194" s="70" t="s">
        <v>411</v>
      </c>
      <c r="F194" s="2">
        <v>0.53</v>
      </c>
      <c r="G194" s="15">
        <f t="shared" si="5"/>
        <v>250.69</v>
      </c>
      <c r="H194" s="51"/>
      <c r="I194" s="26"/>
    </row>
    <row r="195" spans="1:9" ht="29.25" thickBot="1" x14ac:dyDescent="0.3">
      <c r="A195" s="32"/>
      <c r="B195" s="49" t="s">
        <v>29</v>
      </c>
      <c r="C195" s="98" t="s">
        <v>414</v>
      </c>
      <c r="D195" s="70" t="s">
        <v>103</v>
      </c>
      <c r="E195" s="70" t="s">
        <v>412</v>
      </c>
      <c r="F195" s="2">
        <v>5.4</v>
      </c>
      <c r="G195" s="15">
        <f t="shared" si="5"/>
        <v>356.4</v>
      </c>
      <c r="H195" s="66" t="s">
        <v>416</v>
      </c>
      <c r="I195" s="107">
        <f>G194+G195</f>
        <v>607.08999999999992</v>
      </c>
    </row>
    <row r="196" spans="1:9" ht="43.5" thickBot="1" x14ac:dyDescent="0.3">
      <c r="A196" s="115"/>
      <c r="B196" s="116"/>
      <c r="C196" s="117"/>
      <c r="D196" s="116"/>
      <c r="E196" s="118"/>
      <c r="F196" s="67" t="s">
        <v>329</v>
      </c>
      <c r="G196" s="68">
        <f>SUM(G164:G195)</f>
        <v>15410.22</v>
      </c>
    </row>
    <row r="197" spans="1:9" ht="15.75" thickBot="1" x14ac:dyDescent="0.3"/>
    <row r="198" spans="1:9" x14ac:dyDescent="0.25">
      <c r="A198" s="123" t="s">
        <v>367</v>
      </c>
      <c r="B198" s="124"/>
      <c r="C198" s="124"/>
      <c r="D198" s="124"/>
      <c r="E198" s="124"/>
      <c r="F198" s="124"/>
      <c r="G198" s="125"/>
    </row>
    <row r="199" spans="1:9" ht="43.5" thickBot="1" x14ac:dyDescent="0.3">
      <c r="A199" s="19" t="s">
        <v>0</v>
      </c>
      <c r="B199" s="34" t="s">
        <v>1</v>
      </c>
      <c r="C199" s="20" t="s">
        <v>2</v>
      </c>
      <c r="D199" s="20" t="s">
        <v>3</v>
      </c>
      <c r="E199" s="21" t="s">
        <v>4</v>
      </c>
      <c r="F199" s="22" t="s">
        <v>44</v>
      </c>
      <c r="G199" s="23" t="s">
        <v>5</v>
      </c>
    </row>
    <row r="200" spans="1:9" ht="30" x14ac:dyDescent="0.25">
      <c r="A200" s="37" t="s">
        <v>293</v>
      </c>
      <c r="B200" s="59" t="s">
        <v>7</v>
      </c>
      <c r="C200" s="57" t="s">
        <v>302</v>
      </c>
      <c r="D200" s="70" t="s">
        <v>42</v>
      </c>
      <c r="E200" s="70">
        <v>0.48</v>
      </c>
      <c r="F200" s="13">
        <v>6740</v>
      </c>
      <c r="G200" s="76">
        <f>ROUND((E200*F200),2)</f>
        <v>3235.2</v>
      </c>
    </row>
    <row r="201" spans="1:9" ht="30" x14ac:dyDescent="0.25">
      <c r="A201" s="37" t="s">
        <v>293</v>
      </c>
      <c r="B201" s="59" t="s">
        <v>9</v>
      </c>
      <c r="C201" s="57" t="s">
        <v>303</v>
      </c>
      <c r="D201" s="70" t="s">
        <v>42</v>
      </c>
      <c r="E201" s="70">
        <v>1.1200000000000001</v>
      </c>
      <c r="F201" s="35">
        <v>2036</v>
      </c>
      <c r="G201" s="36">
        <f>ROUND((E201*F201),2)</f>
        <v>2280.3200000000002</v>
      </c>
    </row>
    <row r="202" spans="1:9" ht="30" x14ac:dyDescent="0.25">
      <c r="A202" s="37" t="s">
        <v>293</v>
      </c>
      <c r="B202" s="59" t="s">
        <v>10</v>
      </c>
      <c r="C202" s="57" t="s">
        <v>305</v>
      </c>
      <c r="D202" s="70" t="s">
        <v>42</v>
      </c>
      <c r="E202" s="70">
        <v>1.1200000000000001</v>
      </c>
      <c r="F202" s="35">
        <v>507</v>
      </c>
      <c r="G202" s="36">
        <f t="shared" ref="G202:G241" si="6">ROUND((E202*F202),2)</f>
        <v>567.84</v>
      </c>
    </row>
    <row r="203" spans="1:9" ht="30" x14ac:dyDescent="0.25">
      <c r="A203" s="37" t="s">
        <v>293</v>
      </c>
      <c r="B203" s="59" t="s">
        <v>11</v>
      </c>
      <c r="C203" s="57" t="s">
        <v>304</v>
      </c>
      <c r="D203" s="70" t="s">
        <v>42</v>
      </c>
      <c r="E203" s="70">
        <v>0.48</v>
      </c>
      <c r="F203" s="35">
        <v>3006</v>
      </c>
      <c r="G203" s="36">
        <f t="shared" si="6"/>
        <v>1442.88</v>
      </c>
    </row>
    <row r="204" spans="1:9" x14ac:dyDescent="0.25">
      <c r="A204" s="37" t="s">
        <v>293</v>
      </c>
      <c r="B204" s="59" t="s">
        <v>12</v>
      </c>
      <c r="C204" s="57" t="s">
        <v>330</v>
      </c>
      <c r="D204" s="70" t="s">
        <v>13</v>
      </c>
      <c r="E204" s="93">
        <v>1600</v>
      </c>
      <c r="F204" s="35">
        <v>1.75</v>
      </c>
      <c r="G204" s="36">
        <f t="shared" si="6"/>
        <v>2800</v>
      </c>
    </row>
    <row r="205" spans="1:9" x14ac:dyDescent="0.25">
      <c r="A205" s="37" t="s">
        <v>293</v>
      </c>
      <c r="B205" s="59" t="s">
        <v>14</v>
      </c>
      <c r="C205" s="57" t="s">
        <v>331</v>
      </c>
      <c r="D205" s="70" t="s">
        <v>13</v>
      </c>
      <c r="E205" s="93">
        <v>1600</v>
      </c>
      <c r="F205" s="35">
        <v>2.4500000000000002</v>
      </c>
      <c r="G205" s="36">
        <f t="shared" si="6"/>
        <v>3920</v>
      </c>
    </row>
    <row r="206" spans="1:9" x14ac:dyDescent="0.25">
      <c r="A206" s="37" t="s">
        <v>293</v>
      </c>
      <c r="B206" s="59" t="s">
        <v>15</v>
      </c>
      <c r="C206" s="57" t="s">
        <v>332</v>
      </c>
      <c r="D206" s="70" t="s">
        <v>13</v>
      </c>
      <c r="E206" s="93">
        <v>1600</v>
      </c>
      <c r="F206" s="35">
        <v>2.35</v>
      </c>
      <c r="G206" s="36">
        <f t="shared" si="6"/>
        <v>3760</v>
      </c>
    </row>
    <row r="207" spans="1:9" ht="30" x14ac:dyDescent="0.25">
      <c r="A207" s="37" t="s">
        <v>293</v>
      </c>
      <c r="B207" s="59" t="s">
        <v>16</v>
      </c>
      <c r="C207" s="57" t="s">
        <v>333</v>
      </c>
      <c r="D207" s="70" t="s">
        <v>13</v>
      </c>
      <c r="E207" s="93">
        <v>203</v>
      </c>
      <c r="F207" s="35">
        <v>2.58</v>
      </c>
      <c r="G207" s="36">
        <f t="shared" si="6"/>
        <v>523.74</v>
      </c>
    </row>
    <row r="208" spans="1:9" x14ac:dyDescent="0.25">
      <c r="A208" s="37" t="s">
        <v>293</v>
      </c>
      <c r="B208" s="59" t="s">
        <v>17</v>
      </c>
      <c r="C208" s="57" t="s">
        <v>296</v>
      </c>
      <c r="D208" s="70" t="s">
        <v>42</v>
      </c>
      <c r="E208" s="70">
        <v>1.6</v>
      </c>
      <c r="F208" s="35">
        <v>169</v>
      </c>
      <c r="G208" s="36">
        <f t="shared" si="6"/>
        <v>270.39999999999998</v>
      </c>
    </row>
    <row r="209" spans="1:9" ht="30" x14ac:dyDescent="0.25">
      <c r="A209" s="37" t="s">
        <v>293</v>
      </c>
      <c r="B209" s="59" t="s">
        <v>38</v>
      </c>
      <c r="C209" s="57" t="s">
        <v>334</v>
      </c>
      <c r="D209" s="70" t="s">
        <v>8</v>
      </c>
      <c r="E209" s="70">
        <v>50</v>
      </c>
      <c r="F209" s="35">
        <v>94.4</v>
      </c>
      <c r="G209" s="36">
        <f t="shared" si="6"/>
        <v>4720</v>
      </c>
    </row>
    <row r="210" spans="1:9" x14ac:dyDescent="0.25">
      <c r="A210" s="37" t="s">
        <v>293</v>
      </c>
      <c r="B210" s="59" t="s">
        <v>39</v>
      </c>
      <c r="C210" s="57" t="s">
        <v>335</v>
      </c>
      <c r="D210" s="70" t="s">
        <v>103</v>
      </c>
      <c r="E210" s="70">
        <v>44</v>
      </c>
      <c r="F210" s="35">
        <v>35.950000000000003</v>
      </c>
      <c r="G210" s="36">
        <f t="shared" si="6"/>
        <v>1581.8</v>
      </c>
    </row>
    <row r="211" spans="1:9" x14ac:dyDescent="0.25">
      <c r="A211" s="37" t="s">
        <v>293</v>
      </c>
      <c r="B211" s="59" t="s">
        <v>40</v>
      </c>
      <c r="C211" s="57" t="s">
        <v>336</v>
      </c>
      <c r="D211" s="70" t="s">
        <v>103</v>
      </c>
      <c r="E211" s="70">
        <v>6</v>
      </c>
      <c r="F211" s="35">
        <v>31.3</v>
      </c>
      <c r="G211" s="36">
        <f t="shared" si="6"/>
        <v>187.8</v>
      </c>
    </row>
    <row r="212" spans="1:9" ht="30" x14ac:dyDescent="0.25">
      <c r="A212" s="37" t="s">
        <v>293</v>
      </c>
      <c r="B212" s="59" t="s">
        <v>41</v>
      </c>
      <c r="C212" s="57" t="s">
        <v>337</v>
      </c>
      <c r="D212" s="70" t="s">
        <v>8</v>
      </c>
      <c r="E212" s="70">
        <v>94</v>
      </c>
      <c r="F212" s="35">
        <v>27.5</v>
      </c>
      <c r="G212" s="36">
        <f t="shared" si="6"/>
        <v>2585</v>
      </c>
    </row>
    <row r="213" spans="1:9" x14ac:dyDescent="0.25">
      <c r="A213" s="37" t="s">
        <v>293</v>
      </c>
      <c r="B213" s="59" t="s">
        <v>58</v>
      </c>
      <c r="C213" s="57" t="s">
        <v>338</v>
      </c>
      <c r="D213" s="70" t="s">
        <v>103</v>
      </c>
      <c r="E213" s="70">
        <v>95</v>
      </c>
      <c r="F213" s="35">
        <v>11</v>
      </c>
      <c r="G213" s="36">
        <f t="shared" si="6"/>
        <v>1045</v>
      </c>
    </row>
    <row r="214" spans="1:9" x14ac:dyDescent="0.25">
      <c r="A214" s="37" t="s">
        <v>293</v>
      </c>
      <c r="B214" s="59" t="s">
        <v>59</v>
      </c>
      <c r="C214" s="98" t="s">
        <v>339</v>
      </c>
      <c r="D214" s="99" t="s">
        <v>13</v>
      </c>
      <c r="E214" s="100">
        <v>940</v>
      </c>
      <c r="F214" s="35">
        <v>2.15</v>
      </c>
      <c r="G214" s="36">
        <f t="shared" si="6"/>
        <v>2021</v>
      </c>
    </row>
    <row r="215" spans="1:9" ht="30" x14ac:dyDescent="0.25">
      <c r="A215" s="37" t="s">
        <v>293</v>
      </c>
      <c r="B215" s="59" t="s">
        <v>60</v>
      </c>
      <c r="C215" s="57" t="s">
        <v>340</v>
      </c>
      <c r="D215" s="70" t="s">
        <v>8</v>
      </c>
      <c r="E215" s="70">
        <v>100</v>
      </c>
      <c r="F215" s="35">
        <v>13.19</v>
      </c>
      <c r="G215" s="36">
        <f t="shared" si="6"/>
        <v>1319</v>
      </c>
    </row>
    <row r="216" spans="1:9" ht="30" x14ac:dyDescent="0.25">
      <c r="A216" s="37" t="s">
        <v>293</v>
      </c>
      <c r="B216" s="59" t="s">
        <v>80</v>
      </c>
      <c r="C216" s="57" t="s">
        <v>341</v>
      </c>
      <c r="D216" s="70" t="s">
        <v>73</v>
      </c>
      <c r="E216" s="70">
        <v>50</v>
      </c>
      <c r="F216" s="35">
        <v>38.5</v>
      </c>
      <c r="G216" s="36">
        <f t="shared" si="6"/>
        <v>1925</v>
      </c>
    </row>
    <row r="217" spans="1:9" x14ac:dyDescent="0.25">
      <c r="A217" s="37" t="s">
        <v>293</v>
      </c>
      <c r="B217" s="59" t="s">
        <v>81</v>
      </c>
      <c r="C217" s="57" t="s">
        <v>342</v>
      </c>
      <c r="D217" s="70" t="s">
        <v>13</v>
      </c>
      <c r="E217" s="93">
        <v>50</v>
      </c>
      <c r="F217" s="35">
        <v>2.4300000000000002</v>
      </c>
      <c r="G217" s="36">
        <f t="shared" si="6"/>
        <v>121.5</v>
      </c>
    </row>
    <row r="218" spans="1:9" x14ac:dyDescent="0.25">
      <c r="A218" s="37" t="s">
        <v>293</v>
      </c>
      <c r="B218" s="59" t="s">
        <v>82</v>
      </c>
      <c r="C218" s="57" t="s">
        <v>343</v>
      </c>
      <c r="D218" s="70" t="s">
        <v>103</v>
      </c>
      <c r="E218" s="70">
        <v>50</v>
      </c>
      <c r="F218" s="35">
        <v>16.5</v>
      </c>
      <c r="G218" s="36">
        <f t="shared" si="6"/>
        <v>825</v>
      </c>
    </row>
    <row r="219" spans="1:9" x14ac:dyDescent="0.25">
      <c r="A219" s="37" t="s">
        <v>293</v>
      </c>
      <c r="B219" s="59" t="s">
        <v>83</v>
      </c>
      <c r="C219" s="57" t="s">
        <v>344</v>
      </c>
      <c r="D219" s="70" t="s">
        <v>103</v>
      </c>
      <c r="E219" s="93">
        <v>23</v>
      </c>
      <c r="F219" s="35">
        <v>0.28999999999999998</v>
      </c>
      <c r="G219" s="36">
        <f t="shared" si="6"/>
        <v>6.67</v>
      </c>
    </row>
    <row r="220" spans="1:9" x14ac:dyDescent="0.25">
      <c r="A220" s="37" t="s">
        <v>293</v>
      </c>
      <c r="B220" s="59" t="s">
        <v>84</v>
      </c>
      <c r="C220" s="57" t="s">
        <v>345</v>
      </c>
      <c r="D220" s="70" t="s">
        <v>8</v>
      </c>
      <c r="E220" s="70">
        <v>50</v>
      </c>
      <c r="F220" s="35">
        <v>15.9</v>
      </c>
      <c r="G220" s="36">
        <f t="shared" si="6"/>
        <v>795</v>
      </c>
    </row>
    <row r="221" spans="1:9" ht="30.75" thickBot="1" x14ac:dyDescent="0.3">
      <c r="A221" s="37" t="s">
        <v>293</v>
      </c>
      <c r="B221" s="59" t="s">
        <v>85</v>
      </c>
      <c r="C221" s="57" t="s">
        <v>346</v>
      </c>
      <c r="D221" s="70" t="s">
        <v>104</v>
      </c>
      <c r="E221" s="93">
        <v>186</v>
      </c>
      <c r="F221" s="35">
        <v>1.98</v>
      </c>
      <c r="G221" s="36">
        <f t="shared" si="6"/>
        <v>368.28</v>
      </c>
    </row>
    <row r="222" spans="1:9" ht="29.25" thickBot="1" x14ac:dyDescent="0.3">
      <c r="A222" s="33" t="s">
        <v>293</v>
      </c>
      <c r="B222" s="50" t="s">
        <v>86</v>
      </c>
      <c r="C222" s="58" t="s">
        <v>347</v>
      </c>
      <c r="D222" s="71" t="s">
        <v>103</v>
      </c>
      <c r="E222" s="71">
        <v>50</v>
      </c>
      <c r="F222" s="75">
        <v>4.5</v>
      </c>
      <c r="G222" s="17">
        <f t="shared" si="6"/>
        <v>225</v>
      </c>
      <c r="H222" s="66" t="s">
        <v>18</v>
      </c>
      <c r="I222" s="25">
        <f>ROUND(SUM(G200:G222),2)</f>
        <v>36526.43</v>
      </c>
    </row>
    <row r="223" spans="1:9" x14ac:dyDescent="0.25">
      <c r="A223" s="37" t="s">
        <v>298</v>
      </c>
      <c r="B223" s="59" t="s">
        <v>19</v>
      </c>
      <c r="C223" s="65" t="s">
        <v>348</v>
      </c>
      <c r="D223" s="69" t="s">
        <v>13</v>
      </c>
      <c r="E223" s="69">
        <v>1600</v>
      </c>
      <c r="F223" s="35">
        <v>1.5</v>
      </c>
      <c r="G223" s="36">
        <f t="shared" si="6"/>
        <v>2400</v>
      </c>
    </row>
    <row r="224" spans="1:9" x14ac:dyDescent="0.25">
      <c r="A224" s="37" t="s">
        <v>298</v>
      </c>
      <c r="B224" s="59" t="s">
        <v>20</v>
      </c>
      <c r="C224" s="57" t="s">
        <v>349</v>
      </c>
      <c r="D224" s="70" t="s">
        <v>13</v>
      </c>
      <c r="E224" s="70">
        <v>1803</v>
      </c>
      <c r="F224" s="35">
        <v>2.5</v>
      </c>
      <c r="G224" s="36">
        <f t="shared" si="6"/>
        <v>4507.5</v>
      </c>
    </row>
    <row r="225" spans="1:9" x14ac:dyDescent="0.25">
      <c r="A225" s="37" t="s">
        <v>298</v>
      </c>
      <c r="B225" s="59" t="s">
        <v>21</v>
      </c>
      <c r="C225" s="57" t="s">
        <v>350</v>
      </c>
      <c r="D225" s="70" t="s">
        <v>13</v>
      </c>
      <c r="E225" s="70">
        <v>940</v>
      </c>
      <c r="F225" s="35">
        <v>1</v>
      </c>
      <c r="G225" s="36">
        <f t="shared" si="6"/>
        <v>940</v>
      </c>
    </row>
    <row r="226" spans="1:9" x14ac:dyDescent="0.25">
      <c r="A226" s="37" t="s">
        <v>298</v>
      </c>
      <c r="B226" s="59" t="s">
        <v>22</v>
      </c>
      <c r="C226" s="57" t="s">
        <v>351</v>
      </c>
      <c r="D226" s="70" t="s">
        <v>103</v>
      </c>
      <c r="E226" s="70">
        <v>100</v>
      </c>
      <c r="F226" s="35">
        <v>3.5</v>
      </c>
      <c r="G226" s="36">
        <f t="shared" si="6"/>
        <v>350</v>
      </c>
    </row>
    <row r="227" spans="1:9" x14ac:dyDescent="0.25">
      <c r="A227" s="37" t="s">
        <v>298</v>
      </c>
      <c r="B227" s="59" t="s">
        <v>23</v>
      </c>
      <c r="C227" s="57" t="s">
        <v>352</v>
      </c>
      <c r="D227" s="70" t="s">
        <v>13</v>
      </c>
      <c r="E227" s="70">
        <v>1600</v>
      </c>
      <c r="F227" s="35">
        <v>0.1</v>
      </c>
      <c r="G227" s="36">
        <f t="shared" si="6"/>
        <v>160</v>
      </c>
    </row>
    <row r="228" spans="1:9" x14ac:dyDescent="0.25">
      <c r="A228" s="37" t="s">
        <v>298</v>
      </c>
      <c r="B228" s="59" t="s">
        <v>24</v>
      </c>
      <c r="C228" s="57" t="s">
        <v>353</v>
      </c>
      <c r="D228" s="70" t="s">
        <v>103</v>
      </c>
      <c r="E228" s="70">
        <v>94</v>
      </c>
      <c r="F228" s="35">
        <v>2.5499999999999998</v>
      </c>
      <c r="G228" s="36">
        <f t="shared" si="6"/>
        <v>239.7</v>
      </c>
    </row>
    <row r="229" spans="1:9" x14ac:dyDescent="0.25">
      <c r="A229" s="37" t="s">
        <v>298</v>
      </c>
      <c r="B229" s="59" t="s">
        <v>25</v>
      </c>
      <c r="C229" s="57" t="s">
        <v>354</v>
      </c>
      <c r="D229" s="70" t="s">
        <v>103</v>
      </c>
      <c r="E229" s="70">
        <v>1</v>
      </c>
      <c r="F229" s="35">
        <v>2.34</v>
      </c>
      <c r="G229" s="36">
        <f t="shared" si="6"/>
        <v>2.34</v>
      </c>
    </row>
    <row r="230" spans="1:9" x14ac:dyDescent="0.25">
      <c r="A230" s="37" t="s">
        <v>298</v>
      </c>
      <c r="B230" s="59" t="s">
        <v>26</v>
      </c>
      <c r="C230" s="57" t="s">
        <v>355</v>
      </c>
      <c r="D230" s="70" t="s">
        <v>103</v>
      </c>
      <c r="E230" s="70">
        <v>50</v>
      </c>
      <c r="F230" s="35">
        <v>910</v>
      </c>
      <c r="G230" s="36">
        <f t="shared" si="6"/>
        <v>45500</v>
      </c>
    </row>
    <row r="231" spans="1:9" x14ac:dyDescent="0.25">
      <c r="A231" s="37" t="s">
        <v>298</v>
      </c>
      <c r="B231" s="109" t="s">
        <v>74</v>
      </c>
      <c r="C231" s="98" t="s">
        <v>335</v>
      </c>
      <c r="D231" s="99" t="s">
        <v>103</v>
      </c>
      <c r="E231" s="99" t="s">
        <v>419</v>
      </c>
      <c r="F231" s="35">
        <v>108</v>
      </c>
      <c r="G231" s="36">
        <f t="shared" si="6"/>
        <v>4752</v>
      </c>
    </row>
    <row r="232" spans="1:9" x14ac:dyDescent="0.25">
      <c r="A232" s="37" t="s">
        <v>298</v>
      </c>
      <c r="B232" s="109" t="s">
        <v>75</v>
      </c>
      <c r="C232" s="98" t="s">
        <v>336</v>
      </c>
      <c r="D232" s="99" t="s">
        <v>103</v>
      </c>
      <c r="E232" s="99" t="s">
        <v>420</v>
      </c>
      <c r="F232" s="35">
        <v>77</v>
      </c>
      <c r="G232" s="36">
        <f t="shared" si="6"/>
        <v>462</v>
      </c>
    </row>
    <row r="233" spans="1:9" x14ac:dyDescent="0.25">
      <c r="A233" s="37" t="s">
        <v>298</v>
      </c>
      <c r="B233" s="59" t="s">
        <v>76</v>
      </c>
      <c r="C233" s="57" t="s">
        <v>356</v>
      </c>
      <c r="D233" s="70" t="s">
        <v>103</v>
      </c>
      <c r="E233" s="70">
        <v>50</v>
      </c>
      <c r="F233" s="35">
        <v>172.5</v>
      </c>
      <c r="G233" s="36">
        <f t="shared" si="6"/>
        <v>8625</v>
      </c>
    </row>
    <row r="234" spans="1:9" x14ac:dyDescent="0.25">
      <c r="A234" s="37" t="s">
        <v>298</v>
      </c>
      <c r="B234" s="59" t="s">
        <v>77</v>
      </c>
      <c r="C234" s="57" t="s">
        <v>357</v>
      </c>
      <c r="D234" s="70" t="s">
        <v>103</v>
      </c>
      <c r="E234" s="70">
        <v>44</v>
      </c>
      <c r="F234" s="35">
        <v>167.3</v>
      </c>
      <c r="G234" s="36">
        <f t="shared" si="6"/>
        <v>7361.2</v>
      </c>
    </row>
    <row r="235" spans="1:9" x14ac:dyDescent="0.25">
      <c r="A235" s="37" t="s">
        <v>298</v>
      </c>
      <c r="B235" s="109" t="s">
        <v>78</v>
      </c>
      <c r="C235" s="98" t="s">
        <v>421</v>
      </c>
      <c r="D235" s="99" t="s">
        <v>103</v>
      </c>
      <c r="E235" s="99" t="s">
        <v>422</v>
      </c>
      <c r="F235" s="35">
        <v>19.649999999999999</v>
      </c>
      <c r="G235" s="36">
        <f t="shared" si="6"/>
        <v>1002.15</v>
      </c>
    </row>
    <row r="236" spans="1:9" x14ac:dyDescent="0.25">
      <c r="A236" s="37" t="s">
        <v>298</v>
      </c>
      <c r="B236" s="59" t="s">
        <v>79</v>
      </c>
      <c r="C236" s="57" t="s">
        <v>358</v>
      </c>
      <c r="D236" s="70" t="s">
        <v>103</v>
      </c>
      <c r="E236" s="70">
        <v>50</v>
      </c>
      <c r="F236" s="35">
        <v>51.8</v>
      </c>
      <c r="G236" s="36">
        <f t="shared" si="6"/>
        <v>2590</v>
      </c>
    </row>
    <row r="237" spans="1:9" ht="15.75" thickBot="1" x14ac:dyDescent="0.3">
      <c r="A237" s="37" t="s">
        <v>298</v>
      </c>
      <c r="B237" s="59" t="s">
        <v>171</v>
      </c>
      <c r="C237" s="57" t="s">
        <v>359</v>
      </c>
      <c r="D237" s="70" t="s">
        <v>360</v>
      </c>
      <c r="E237" s="70">
        <v>41.8</v>
      </c>
      <c r="F237" s="35">
        <v>5.4</v>
      </c>
      <c r="G237" s="36">
        <f t="shared" si="6"/>
        <v>225.72</v>
      </c>
    </row>
    <row r="238" spans="1:9" ht="29.25" thickBot="1" x14ac:dyDescent="0.3">
      <c r="A238" s="87" t="s">
        <v>298</v>
      </c>
      <c r="B238" s="59" t="s">
        <v>172</v>
      </c>
      <c r="C238" s="89" t="s">
        <v>361</v>
      </c>
      <c r="D238" s="90" t="s">
        <v>73</v>
      </c>
      <c r="E238" s="90">
        <v>50</v>
      </c>
      <c r="F238" s="78">
        <v>7.7</v>
      </c>
      <c r="G238" s="36">
        <f t="shared" si="6"/>
        <v>385</v>
      </c>
      <c r="H238" s="66" t="s">
        <v>27</v>
      </c>
      <c r="I238" s="25">
        <f>ROUND(SUM(G223:G238),2)</f>
        <v>79502.61</v>
      </c>
    </row>
    <row r="239" spans="1:9" x14ac:dyDescent="0.25">
      <c r="A239" s="106" t="s">
        <v>415</v>
      </c>
      <c r="B239" s="49"/>
      <c r="C239" s="57"/>
      <c r="D239" s="70"/>
      <c r="E239" s="70"/>
      <c r="F239" s="2"/>
      <c r="G239" s="36"/>
      <c r="H239" s="51"/>
      <c r="I239" s="26"/>
    </row>
    <row r="240" spans="1:9" ht="15.75" thickBot="1" x14ac:dyDescent="0.3">
      <c r="A240" s="92"/>
      <c r="B240" s="108" t="s">
        <v>28</v>
      </c>
      <c r="C240" s="98" t="s">
        <v>413</v>
      </c>
      <c r="D240" s="99" t="s">
        <v>13</v>
      </c>
      <c r="E240" s="99" t="s">
        <v>417</v>
      </c>
      <c r="F240" s="2">
        <v>0.53</v>
      </c>
      <c r="G240" s="36">
        <f t="shared" si="6"/>
        <v>848</v>
      </c>
      <c r="H240" s="51"/>
      <c r="I240" s="26"/>
    </row>
    <row r="241" spans="1:9" ht="29.25" thickBot="1" x14ac:dyDescent="0.3">
      <c r="A241" s="92"/>
      <c r="B241" s="108" t="s">
        <v>29</v>
      </c>
      <c r="C241" s="98" t="s">
        <v>414</v>
      </c>
      <c r="D241" s="99" t="s">
        <v>103</v>
      </c>
      <c r="E241" s="99" t="s">
        <v>418</v>
      </c>
      <c r="F241" s="2">
        <v>5.4</v>
      </c>
      <c r="G241" s="36">
        <f t="shared" si="6"/>
        <v>540</v>
      </c>
      <c r="H241" s="66" t="s">
        <v>35</v>
      </c>
      <c r="I241" s="107">
        <f>G240+G241</f>
        <v>1388</v>
      </c>
    </row>
    <row r="242" spans="1:9" ht="43.5" thickBot="1" x14ac:dyDescent="0.3">
      <c r="F242" s="67" t="s">
        <v>362</v>
      </c>
      <c r="G242" s="68">
        <f>SUM(G200:G241)</f>
        <v>117417.04</v>
      </c>
    </row>
  </sheetData>
  <mergeCells count="4">
    <mergeCell ref="A1:G1"/>
    <mergeCell ref="A152:G152"/>
    <mergeCell ref="A162:G162"/>
    <mergeCell ref="A198:G198"/>
  </mergeCells>
  <phoneticPr fontId="7" type="noConversion"/>
  <pageMargins left="0.11811023622047245" right="0.11811023622047245" top="0.35433070866141736" bottom="0.15748031496062992"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J8" sqref="J8"/>
    </sheetView>
  </sheetViews>
  <sheetFormatPr defaultRowHeight="15" x14ac:dyDescent="0.25"/>
  <cols>
    <col min="1" max="1" width="11.7109375" customWidth="1"/>
    <col min="2" max="2" width="65.7109375" customWidth="1"/>
    <col min="3" max="3" width="17.28515625" bestFit="1" customWidth="1"/>
  </cols>
  <sheetData>
    <row r="1" spans="1:3" ht="27" customHeight="1" x14ac:dyDescent="0.25">
      <c r="A1" s="128" t="s">
        <v>118</v>
      </c>
      <c r="B1" s="129"/>
      <c r="C1" s="130"/>
    </row>
    <row r="2" spans="1:3" x14ac:dyDescent="0.25">
      <c r="A2" s="131" t="s">
        <v>61</v>
      </c>
      <c r="B2" s="132"/>
      <c r="C2" s="133"/>
    </row>
    <row r="3" spans="1:3" ht="25.5" x14ac:dyDescent="0.25">
      <c r="A3" s="39" t="s">
        <v>62</v>
      </c>
      <c r="B3" s="39" t="s">
        <v>63</v>
      </c>
      <c r="C3" s="40" t="s">
        <v>64</v>
      </c>
    </row>
    <row r="4" spans="1:3" x14ac:dyDescent="0.25">
      <c r="A4" s="41" t="s">
        <v>65</v>
      </c>
      <c r="B4" s="74" t="s">
        <v>120</v>
      </c>
      <c r="C4" s="42">
        <f>DKŽ_1!G149</f>
        <v>497786.8299999999</v>
      </c>
    </row>
    <row r="5" spans="1:3" ht="25.5" x14ac:dyDescent="0.25">
      <c r="A5" s="41" t="s">
        <v>117</v>
      </c>
      <c r="B5" s="74" t="s">
        <v>365</v>
      </c>
      <c r="C5" s="42">
        <v>11016</v>
      </c>
    </row>
    <row r="6" spans="1:3" x14ac:dyDescent="0.25">
      <c r="A6" s="41" t="s">
        <v>363</v>
      </c>
      <c r="B6" s="74" t="s">
        <v>366</v>
      </c>
      <c r="C6" s="42">
        <f>DKŽ_1!G196</f>
        <v>15410.22</v>
      </c>
    </row>
    <row r="7" spans="1:3" x14ac:dyDescent="0.25">
      <c r="A7" s="41" t="s">
        <v>364</v>
      </c>
      <c r="B7" s="74" t="s">
        <v>368</v>
      </c>
      <c r="C7" s="42">
        <f>DKŽ_1!G242</f>
        <v>117417.04</v>
      </c>
    </row>
    <row r="8" spans="1:3" ht="38.25" x14ac:dyDescent="0.25">
      <c r="A8" s="39" t="s">
        <v>66</v>
      </c>
      <c r="B8" s="43" t="s">
        <v>67</v>
      </c>
      <c r="C8" s="44">
        <f>SUM(C4:C7)</f>
        <v>641630.08999999985</v>
      </c>
    </row>
    <row r="9" spans="1:3" x14ac:dyDescent="0.25">
      <c r="A9" s="45"/>
      <c r="B9" s="45"/>
      <c r="C9" s="45"/>
    </row>
    <row r="10" spans="1:3" x14ac:dyDescent="0.25">
      <c r="A10" s="46"/>
      <c r="B10" s="46"/>
      <c r="C10" s="46"/>
    </row>
    <row r="11" spans="1:3" ht="75.599999999999994" customHeight="1" x14ac:dyDescent="0.25">
      <c r="A11" s="134" t="s">
        <v>68</v>
      </c>
      <c r="B11" s="134"/>
      <c r="C11" s="134"/>
    </row>
    <row r="12" spans="1:3" ht="53.45" customHeight="1" x14ac:dyDescent="0.25">
      <c r="A12" s="134" t="s">
        <v>69</v>
      </c>
      <c r="B12" s="134"/>
      <c r="C12" s="134"/>
    </row>
    <row r="13" spans="1:3" x14ac:dyDescent="0.25">
      <c r="A13" s="47"/>
      <c r="B13" s="47"/>
      <c r="C13" s="47"/>
    </row>
    <row r="14" spans="1:3" x14ac:dyDescent="0.25">
      <c r="A14" s="45"/>
      <c r="B14" s="45"/>
      <c r="C14" s="48" t="s">
        <v>70</v>
      </c>
    </row>
    <row r="15" spans="1:3" x14ac:dyDescent="0.25">
      <c r="A15" s="45"/>
      <c r="B15" s="45"/>
      <c r="C15" s="45"/>
    </row>
    <row r="16" spans="1:3" ht="220.9" customHeight="1" x14ac:dyDescent="0.25">
      <c r="A16" s="126" t="s">
        <v>407</v>
      </c>
      <c r="B16" s="127"/>
      <c r="C16" s="127"/>
    </row>
    <row r="17" spans="1:3" ht="156.6" customHeight="1" x14ac:dyDescent="0.25">
      <c r="A17" s="126" t="s">
        <v>71</v>
      </c>
      <c r="B17" s="126"/>
      <c r="C17" s="126"/>
    </row>
    <row r="18" spans="1:3" ht="72.599999999999994" customHeight="1" x14ac:dyDescent="0.25">
      <c r="A18" s="126" t="s">
        <v>72</v>
      </c>
      <c r="B18" s="127"/>
      <c r="C18" s="127"/>
    </row>
  </sheetData>
  <mergeCells count="7">
    <mergeCell ref="A18:C18"/>
    <mergeCell ref="A1:C1"/>
    <mergeCell ref="A2:C2"/>
    <mergeCell ref="A11:C11"/>
    <mergeCell ref="A12:C12"/>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DKŽ_1</vt:lpstr>
      <vt:lpstr>Santrauka</vt:lpstr>
      <vt:lpstr>DKŽ_1!Print_Titles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VPT-VS</cp:lastModifiedBy>
  <cp:revision/>
  <cp:lastPrinted>2022-01-14T09:10:12Z</cp:lastPrinted>
  <dcterms:created xsi:type="dcterms:W3CDTF">2020-10-05T14:48:34Z</dcterms:created>
  <dcterms:modified xsi:type="dcterms:W3CDTF">2022-02-08T14:13:54Z</dcterms:modified>
  <cp:category/>
  <cp:contentStatus/>
</cp:coreProperties>
</file>