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aijuo\Desktop\2022 SUTARTYS\Rugsėjis\2022 - 2625\"/>
    </mc:Choice>
  </mc:AlternateContent>
  <bookViews>
    <workbookView xWindow="1170" yWindow="570" windowWidth="24255" windowHeight="14805"/>
  </bookViews>
  <sheets>
    <sheet name="Kainos pasiulymas" sheetId="1" r:id="rId1"/>
    <sheet name="TS atitikimai" sheetId="2" r:id="rId2"/>
    <sheet name="Sheet2" sheetId="3" state="hidden" r:id="rId3"/>
  </sheets>
  <definedNames>
    <definedName name="_xlnm._FilterDatabase" localSheetId="0" hidden="1">'Kainos pasiulymas'!$A$4:$J$4</definedName>
    <definedName name="_xlnm.Print_Area" localSheetId="0">'Kainos pasiulymas'!$A$1:$J$167</definedName>
    <definedName name="_xlnm.Print_Area" localSheetId="1">'TS atitikimai'!$A$1:$C$146</definedName>
  </definedName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64" i="1" l="1"/>
  <c r="I164" i="1" s="1"/>
  <c r="M164" i="1" s="1"/>
  <c r="I156" i="1"/>
  <c r="M156" i="1" s="1"/>
  <c r="H156" i="1"/>
  <c r="H147" i="1"/>
  <c r="I147" i="1" s="1"/>
  <c r="M147" i="1" s="1"/>
  <c r="H146" i="1"/>
  <c r="I146" i="1" s="1"/>
  <c r="M146" i="1" s="1"/>
  <c r="H145" i="1"/>
  <c r="I145" i="1" s="1"/>
  <c r="M145" i="1" s="1"/>
  <c r="H144" i="1"/>
  <c r="I144" i="1" s="1"/>
  <c r="M144" i="1" s="1"/>
  <c r="H143" i="1"/>
  <c r="I143" i="1" s="1"/>
  <c r="M143" i="1" s="1"/>
  <c r="I45" i="1"/>
  <c r="M45" i="1" s="1"/>
  <c r="H96" i="1"/>
  <c r="I96" i="1" s="1"/>
  <c r="M96" i="1" s="1"/>
  <c r="H45" i="1"/>
  <c r="L9" i="1"/>
  <c r="I9" i="1"/>
  <c r="M9" i="1" s="1"/>
  <c r="H9" i="1"/>
  <c r="I148" i="1" l="1"/>
  <c r="H148" i="1"/>
  <c r="E141" i="1"/>
  <c r="E148" i="1"/>
  <c r="E163" i="1"/>
  <c r="E155" i="1"/>
  <c r="E130" i="1" l="1"/>
  <c r="E67" i="1"/>
  <c r="E95" i="1" l="1"/>
  <c r="E91" i="1"/>
  <c r="E86" i="1"/>
  <c r="E76" i="1"/>
  <c r="E71" i="1"/>
  <c r="E58" i="1"/>
  <c r="E54" i="1"/>
  <c r="E50" i="1"/>
</calcChain>
</file>

<file path=xl/sharedStrings.xml><?xml version="1.0" encoding="utf-8"?>
<sst xmlns="http://schemas.openxmlformats.org/spreadsheetml/2006/main" count="595" uniqueCount="286">
  <si>
    <t>Pavadinimas</t>
  </si>
  <si>
    <t>kompl.</t>
  </si>
  <si>
    <t>BVPŽ kodas</t>
  </si>
  <si>
    <t>33181500-7</t>
  </si>
  <si>
    <t>Priemonės PKKL surinkimui Com.Tec frakcionatoriumi</t>
  </si>
  <si>
    <t>Mato vnt.</t>
  </si>
  <si>
    <t>33181100-3</t>
  </si>
  <si>
    <t>Magistralės hemodiafiltracijai Nipro tipo aparatams</t>
  </si>
  <si>
    <t>33181200-4</t>
  </si>
  <si>
    <t>Filtras dializatui Nipro tipo hemodializės aparatams</t>
  </si>
  <si>
    <t>vnt.</t>
  </si>
  <si>
    <t>Universalios kraujo magistralės su hematokrito kontrole</t>
  </si>
  <si>
    <t>Magistralės ir intarpai ,,vienos adatos”  hemodializei</t>
  </si>
  <si>
    <t>Intarpas ,,vienos adatos” vieno kraujo siurblio hemodializei</t>
  </si>
  <si>
    <t>Magistralės ,,vienos adatos” dviejų kraujo siurblių hemodializei</t>
  </si>
  <si>
    <t>Magistralės hemodiafiltracijai Gambro tipo aparatams</t>
  </si>
  <si>
    <t>Filtras dializatui Gambro tipo hemodializės aparatams</t>
  </si>
  <si>
    <t>Filtras valytam dializatui Gambro tipo hemodializės aparatams</t>
  </si>
  <si>
    <t>Magistralė dializatoriaus, filtro ar sorbento kolonėlės sujungimui</t>
  </si>
  <si>
    <t>33141000-0</t>
  </si>
  <si>
    <t>Vidinės arterioveninės jungties punkcijos vietų užspaudėjas</t>
  </si>
  <si>
    <t>Sausų druskų mišiniai su elektrolitų tirpalu</t>
  </si>
  <si>
    <t>Sausų druskų mišiniai su citratiniu elektrolitų tirpalu</t>
  </si>
  <si>
    <t>Tirpalas Gambro tipo hemodializės aparatams</t>
  </si>
  <si>
    <t>Sausas natrio karbonatas ampulėse</t>
  </si>
  <si>
    <t>Sausa citrinos rūgštis ampulėse</t>
  </si>
  <si>
    <t>Komplektas hemodiafiltracijai Prismaflex aparatu</t>
  </si>
  <si>
    <t>Komplektas vaikams hemodiafiltracijai Prismaflex aparatu</t>
  </si>
  <si>
    <t>Komplektas plazmaferezei Prismaflex aparatu</t>
  </si>
  <si>
    <t>Sistema molekulinės absorbcijos recirkuliacijai Prismaflex aparatu</t>
  </si>
  <si>
    <t>Dviejų maišų sujungimo linija</t>
  </si>
  <si>
    <t>33141610-9</t>
  </si>
  <si>
    <t>Kraujo magistralės prailgintojas Prismaflex aparato šildytuvui</t>
  </si>
  <si>
    <t>Magistralė kalcio druskų infuzijai Prismaflex aparatu</t>
  </si>
  <si>
    <t>maišas</t>
  </si>
  <si>
    <t>Hemosorbento kolonėlė ūminiams apsinuodijimams gydyti</t>
  </si>
  <si>
    <t>Kraujo ir kitų magistralių spaustukas</t>
  </si>
  <si>
    <t>33141320-9</t>
  </si>
  <si>
    <t>33141200-2</t>
  </si>
  <si>
    <t>Dvikanalis ilgalaikis implantuojamas kateteris</t>
  </si>
  <si>
    <t>Rinkinys arterioveninės fistulės punkcijai</t>
  </si>
  <si>
    <t>Rinkinys centrinės venos kateterizavimui</t>
  </si>
  <si>
    <t>Rinkinys hemodializės kateterio priežiūrai</t>
  </si>
  <si>
    <t>Rinkinys peritoninės dializės kateterio priežiūrai</t>
  </si>
  <si>
    <t>Rinkinys peritoninės dializės kateterio prailgintojo pakeitimui</t>
  </si>
  <si>
    <t>Rinkinys gydomąjai aferezei</t>
  </si>
  <si>
    <t>Antialerginis pleistras</t>
  </si>
  <si>
    <t>Priemonės gydomosioms aferezėms Com.Tec frakcionatoriumi</t>
  </si>
  <si>
    <t>Priemonės eritra- ir plazmaferezei Com.Tec frakcionatoriumi</t>
  </si>
  <si>
    <t>Priemonės kombinuotoms aferezėms Com.Tec frakcionatoriumi</t>
  </si>
  <si>
    <t>Priemonės koncentruotų PKKL surinkimui Com.Tec frakcionatoriumi</t>
  </si>
  <si>
    <t>Priemonės leuka/trombocitaferezei Com.Tec frakcionatoriumi</t>
  </si>
  <si>
    <t>Peritoninės dializės kateteris</t>
  </si>
  <si>
    <t>Arterioveninių fistulių punkcinės adatos</t>
  </si>
  <si>
    <t>pora</t>
  </si>
  <si>
    <t>Bukos arterioveninių fistulių punkcinės adatos</t>
  </si>
  <si>
    <t>Priemonės kanalui pastovios punkcijos vietoje suformuoti</t>
  </si>
  <si>
    <t>Arterioveninės fistulės kateteriai su adatomis</t>
  </si>
  <si>
    <t>Didelio greičio dvikanalis kateteris</t>
  </si>
  <si>
    <t>Didelio greičio trikanalis kateteris</t>
  </si>
  <si>
    <t>Ilgalaikio naudojimo kamštelis</t>
  </si>
  <si>
    <t>Tirpalas kateterių kanalams užpildyti</t>
  </si>
  <si>
    <t>33692000-7</t>
  </si>
  <si>
    <t>flak.</t>
  </si>
  <si>
    <t>Dirbtinis vidinės arterioveninės jungties protezas</t>
  </si>
  <si>
    <t>Rinkinys ultragarso kontrolei kateterizuojant centrinę veną</t>
  </si>
  <si>
    <t>Tvarstis kateterių fiksavimui</t>
  </si>
  <si>
    <t>Imunosorbentai</t>
  </si>
  <si>
    <t>Imunosorbentas A antikūnams šalinti</t>
  </si>
  <si>
    <t>Imunosorbentas B antikūnams šalinti</t>
  </si>
  <si>
    <t>Imunosorbentas A ir B antikūnams šalinti</t>
  </si>
  <si>
    <t>Kraujo ir kitų magistralių laikiklis</t>
  </si>
  <si>
    <t>Universalios kraujo magistralės</t>
  </si>
  <si>
    <t>Trišakis perjungėjas ,,vienos adatos” hemodializei</t>
  </si>
  <si>
    <t>33695000-8</t>
  </si>
  <si>
    <t>Konservantas</t>
  </si>
  <si>
    <t>33.1</t>
  </si>
  <si>
    <t>Vienkanalis kateteris</t>
  </si>
  <si>
    <t>33.2</t>
  </si>
  <si>
    <t>Dvikanalis kateteris</t>
  </si>
  <si>
    <t>Kamštelis</t>
  </si>
  <si>
    <t>Keičiama V formos prailginimo linija</t>
  </si>
  <si>
    <t>Komplektas hemofiltracijai Diapact CRRT aparatu</t>
  </si>
  <si>
    <t>Magistralės hemofiltracijai aparatui Diapact CRRT</t>
  </si>
  <si>
    <t>Magistralės plazmaferezei aparatui Diapact CRRT</t>
  </si>
  <si>
    <t>Magistralės hemosorbcijai aparatui Diapact CRRT</t>
  </si>
  <si>
    <t>Sistema bilirubino aferezei</t>
  </si>
  <si>
    <t>Izotoninis natrio chlorido tirpalas sistemų užpildymui</t>
  </si>
  <si>
    <t>Magistralės hemodiafiltracijai Dialog tipo aparatams</t>
  </si>
  <si>
    <t>Filtras dializatui Dialog tipo hemodializės aparatams</t>
  </si>
  <si>
    <t>Koncentruotas bikarbonatinis A (rūgštus) druskų tirpalas</t>
  </si>
  <si>
    <t>Koncentruotas bikarbonatinis B (8,4% sodos) druskų tirpalas</t>
  </si>
  <si>
    <r>
      <t>1,3–1,4 m</t>
    </r>
    <r>
      <rPr>
        <vertAlign val="superscript"/>
        <sz val="12"/>
        <color theme="1"/>
        <rFont val="Times New Roman"/>
        <family val="1"/>
        <charset val="186"/>
      </rPr>
      <t>2</t>
    </r>
    <r>
      <rPr>
        <sz val="12"/>
        <color theme="1"/>
        <rFont val="Times New Roman"/>
        <family val="1"/>
        <charset val="186"/>
      </rPr>
      <t xml:space="preserve"> dializatorius su mažo laidumo sintetine membrana</t>
    </r>
  </si>
  <si>
    <r>
      <t>1,5–1,6 m</t>
    </r>
    <r>
      <rPr>
        <vertAlign val="superscript"/>
        <sz val="12"/>
        <color theme="1"/>
        <rFont val="Times New Roman"/>
        <family val="1"/>
        <charset val="186"/>
      </rPr>
      <t>2</t>
    </r>
    <r>
      <rPr>
        <sz val="12"/>
        <color theme="1"/>
        <rFont val="Times New Roman"/>
        <family val="1"/>
        <charset val="186"/>
      </rPr>
      <t xml:space="preserve"> dializatorius su mažo laidumo sintetine membrana</t>
    </r>
  </si>
  <si>
    <r>
      <t>1,7–1,8 m</t>
    </r>
    <r>
      <rPr>
        <vertAlign val="superscript"/>
        <sz val="12"/>
        <color theme="1"/>
        <rFont val="Times New Roman"/>
        <family val="1"/>
        <charset val="186"/>
      </rPr>
      <t>2</t>
    </r>
    <r>
      <rPr>
        <sz val="12"/>
        <color theme="1"/>
        <rFont val="Times New Roman"/>
        <family val="1"/>
        <charset val="186"/>
      </rPr>
      <t xml:space="preserve"> dializatorius su mažo laidumo sintetine membrana</t>
    </r>
  </si>
  <si>
    <r>
      <t>2,0–2,2 m</t>
    </r>
    <r>
      <rPr>
        <vertAlign val="superscript"/>
        <sz val="12"/>
        <color theme="1"/>
        <rFont val="Times New Roman"/>
        <family val="1"/>
        <charset val="186"/>
      </rPr>
      <t>2</t>
    </r>
    <r>
      <rPr>
        <sz val="12"/>
        <color theme="1"/>
        <rFont val="Times New Roman"/>
        <family val="1"/>
        <charset val="186"/>
      </rPr>
      <t xml:space="preserve"> dializatorius su mažo laidumo sintetine membrana</t>
    </r>
  </si>
  <si>
    <t>Užmaunamas tvarstis kateterių priežiūrai</t>
  </si>
  <si>
    <t>Purškiamas antiseptinis tirpalas</t>
  </si>
  <si>
    <r>
      <t>0,2–0,3 m</t>
    </r>
    <r>
      <rPr>
        <vertAlign val="superscript"/>
        <sz val="12"/>
        <rFont val="Times New Roman"/>
        <family val="1"/>
        <charset val="186"/>
      </rPr>
      <t>2</t>
    </r>
    <r>
      <rPr>
        <sz val="12"/>
        <rFont val="Times New Roman"/>
        <family val="1"/>
        <charset val="186"/>
      </rPr>
      <t xml:space="preserve"> dializatorius su didelio laidumo sintetine membrana</t>
    </r>
  </si>
  <si>
    <t>Skysčių surinkimo maišai</t>
  </si>
  <si>
    <t>3 ltr. skysčių surinkimo maišas</t>
  </si>
  <si>
    <t>5 ltr. skysčių surinkimo maišas</t>
  </si>
  <si>
    <t>Spaudžiamasis hemostatinis tvarstis arterioveninei fistulei</t>
  </si>
  <si>
    <t>Adata punkcinei inkstų biopsijai</t>
  </si>
  <si>
    <t>Tirpalas kateterių kanalų praeinamumui atkurti</t>
  </si>
  <si>
    <t>50% citrinos rūgšties tirpalas</t>
  </si>
  <si>
    <t>Priemonės plazmaferezei Haemonetics MCS+ frakcionatoriumi</t>
  </si>
  <si>
    <t>Priemonės citaferezei Haemonetics MCS+ frakcionatoriumi</t>
  </si>
  <si>
    <t>Priemonės plazmaferezei Haemonetics tipo frakcionatoriais</t>
  </si>
  <si>
    <t>Kraujo paėmimo sistema</t>
  </si>
  <si>
    <t>Adapteris Haemonetics MCS+ frakcionatoriui</t>
  </si>
  <si>
    <t>Universalios vaikiškos kraujo magistralės su hematokrito kontrole</t>
  </si>
  <si>
    <t>22.1</t>
  </si>
  <si>
    <t>22.2</t>
  </si>
  <si>
    <t>27.1</t>
  </si>
  <si>
    <t>27.2</t>
  </si>
  <si>
    <t>39.1</t>
  </si>
  <si>
    <t>39.2</t>
  </si>
  <si>
    <t>Periferinės arterijos ir centrinės venos hibridinė jungtis</t>
  </si>
  <si>
    <t>65.1</t>
  </si>
  <si>
    <t>65.2</t>
  </si>
  <si>
    <t xml:space="preserve">Multitestas psichoaktyvioms medžiagoms šlapime nustatyti </t>
  </si>
  <si>
    <t xml:space="preserve">Multitestas sintetinėms psichoaktyvioms medžiagoms šlapime nustatyti </t>
  </si>
  <si>
    <t>Hemosorbento kolonėlė endogeninei intoksikacijai dėl kepenų pažeidimo gydyti</t>
  </si>
  <si>
    <r>
      <t>Plazmos filtras</t>
    </r>
    <r>
      <rPr>
        <sz val="12"/>
        <color rgb="FF0000FF"/>
        <rFont val="Times New Roman"/>
        <family val="1"/>
        <charset val="186"/>
      </rPr>
      <t xml:space="preserve"> </t>
    </r>
  </si>
  <si>
    <t>Kaina vnt. be PVM, Eur</t>
  </si>
  <si>
    <t>PVM tarifas</t>
  </si>
  <si>
    <t>16.1</t>
  </si>
  <si>
    <t>16.2</t>
  </si>
  <si>
    <t>17.1</t>
  </si>
  <si>
    <t>17.2</t>
  </si>
  <si>
    <t>18.1</t>
  </si>
  <si>
    <t>18.2</t>
  </si>
  <si>
    <t>18.3</t>
  </si>
  <si>
    <t>19.1</t>
  </si>
  <si>
    <t>19.2</t>
  </si>
  <si>
    <t>28.1</t>
  </si>
  <si>
    <t>28.2</t>
  </si>
  <si>
    <t>29.1</t>
  </si>
  <si>
    <t>29.2</t>
  </si>
  <si>
    <t>30.1</t>
  </si>
  <si>
    <t>30.2</t>
  </si>
  <si>
    <t>30.3</t>
  </si>
  <si>
    <t>30.4</t>
  </si>
  <si>
    <t>30.5</t>
  </si>
  <si>
    <t>30.6</t>
  </si>
  <si>
    <t>30.7</t>
  </si>
  <si>
    <t>31.1</t>
  </si>
  <si>
    <t>31.2</t>
  </si>
  <si>
    <t>39.3</t>
  </si>
  <si>
    <t>41.1</t>
  </si>
  <si>
    <t>41.2</t>
  </si>
  <si>
    <t>42.1</t>
  </si>
  <si>
    <t>42.2</t>
  </si>
  <si>
    <t>57.1</t>
  </si>
  <si>
    <t>57.2</t>
  </si>
  <si>
    <t>61.1</t>
  </si>
  <si>
    <t>61.2</t>
  </si>
  <si>
    <t>61.3</t>
  </si>
  <si>
    <t>64.1</t>
  </si>
  <si>
    <t>64.2</t>
  </si>
  <si>
    <t>64.3</t>
  </si>
  <si>
    <t>64.4</t>
  </si>
  <si>
    <t>64.5</t>
  </si>
  <si>
    <t>65.3</t>
  </si>
  <si>
    <t>65.4</t>
  </si>
  <si>
    <t>65.5</t>
  </si>
  <si>
    <t>65.6</t>
  </si>
  <si>
    <t>65.7</t>
  </si>
  <si>
    <t>65.8</t>
  </si>
  <si>
    <t>65.9</t>
  </si>
  <si>
    <t>66.1</t>
  </si>
  <si>
    <t>66.2</t>
  </si>
  <si>
    <t>66.3</t>
  </si>
  <si>
    <t>66.4</t>
  </si>
  <si>
    <t>66.5</t>
  </si>
  <si>
    <t>67.1</t>
  </si>
  <si>
    <t>67.2</t>
  </si>
  <si>
    <t>67.3</t>
  </si>
  <si>
    <t>67.4</t>
  </si>
  <si>
    <t>67.5</t>
  </si>
  <si>
    <t>71.1</t>
  </si>
  <si>
    <t>71.2</t>
  </si>
  <si>
    <t>71.3</t>
  </si>
  <si>
    <t>Kateteris su antimikrobine apsauga</t>
  </si>
  <si>
    <r>
      <t>Dvikanalis</t>
    </r>
    <r>
      <rPr>
        <sz val="12"/>
        <color indexed="8"/>
        <rFont val="Times New Roman"/>
        <family val="1"/>
        <charset val="186"/>
      </rPr>
      <t xml:space="preserve"> kateteris</t>
    </r>
  </si>
  <si>
    <t>Punkcinė adata</t>
  </si>
  <si>
    <t>Pravedėjas</t>
  </si>
  <si>
    <t>Kaina viso be PVM, Eur</t>
  </si>
  <si>
    <t>Kaina viso su PVM, Eur</t>
  </si>
  <si>
    <t>Gamintojas/ produkto pavadinimas (katalogo kodas)</t>
  </si>
  <si>
    <t>27-os pirkimo dalies kaina</t>
  </si>
  <si>
    <t>28-os pirkimo dalies kaina</t>
  </si>
  <si>
    <t>29-os pirkimo dalies kaina</t>
  </si>
  <si>
    <t>30-os pirkimo dalies kaina</t>
  </si>
  <si>
    <t>31-os pirkimo dalies kaina</t>
  </si>
  <si>
    <t>33-os pirkimo dalies kaina</t>
  </si>
  <si>
    <t>39-os pirkimo dalies kaina</t>
  </si>
  <si>
    <t>41-os pirkimo dalies kaina</t>
  </si>
  <si>
    <t>42-os pirkimo dalies kaina</t>
  </si>
  <si>
    <t>Magistralių rinkinys dializatoriaus ar filtro pakeitimui</t>
  </si>
  <si>
    <t>64-os pirkimo dalies kaina</t>
  </si>
  <si>
    <t>65-os pirkimo dalies kaina</t>
  </si>
  <si>
    <t xml:space="preserve">Skysčių surinkimo maišas </t>
  </si>
  <si>
    <t>66-os pirkimo dalies kaina</t>
  </si>
  <si>
    <t>67-os pirkimo dalies kaina</t>
  </si>
  <si>
    <t>71-os pirkimo dalies kaina</t>
  </si>
  <si>
    <t>Pirkimo sąlygų 6 priedas</t>
  </si>
  <si>
    <t>Prekių žiniaraštis</t>
  </si>
  <si>
    <t>Pirkimo dalies Nr.</t>
  </si>
  <si>
    <r>
      <t>Orientacinis kiekis</t>
    </r>
    <r>
      <rPr>
        <b/>
        <sz val="12"/>
        <color rgb="FFFF0000"/>
        <rFont val="Times New Roman"/>
        <family val="1"/>
        <charset val="186"/>
      </rPr>
      <t xml:space="preserve"> </t>
    </r>
  </si>
  <si>
    <t>Kateteriai hemodializei su rinkiniais centrinių kraujagyslių punkcijai</t>
  </si>
  <si>
    <t>Koncentruoti druskų tirpalai hemodializėms</t>
  </si>
  <si>
    <t xml:space="preserve">Medžiagos hemodializės aparatų dezinfekcijai ir dekalcinacijai </t>
  </si>
  <si>
    <r>
      <t>Priemonės gydomosioms aferezėms Haemonetics tipo</t>
    </r>
    <r>
      <rPr>
        <b/>
        <sz val="12"/>
        <color rgb="FF0000FF"/>
        <rFont val="Times New Roman"/>
        <family val="1"/>
        <charset val="186"/>
      </rPr>
      <t xml:space="preserve"> </t>
    </r>
    <r>
      <rPr>
        <b/>
        <sz val="12"/>
        <rFont val="Times New Roman"/>
        <family val="1"/>
        <charset val="186"/>
      </rPr>
      <t>frakcionatoriais</t>
    </r>
  </si>
  <si>
    <t>Bukos arterioveninių fistulių punkcinės adatos ir priemonės kanalui pastovios punkcijos vietoje suformuoti</t>
  </si>
  <si>
    <t>Didelio greičio kateteriai hemodializei su rinkiniais centrinių kraujagyslių punkcijai</t>
  </si>
  <si>
    <t>Dvikanalis ilgalaikis implantuojamas centrinių kraujagyslių kateteris ir prailginimo linija</t>
  </si>
  <si>
    <t>Magistralės hemodiafiltracijai su tiesiogine pakaitinių tirpalų gamyba ir apirogeniniai filtrai Dialog tipo aparatams</t>
  </si>
  <si>
    <t>Magistralės hemodiafiltracijai su tiesiogine pakaitinių tirpalų gamyba ir apirogeniniai filtrai Gambro tipo aparatams</t>
  </si>
  <si>
    <t xml:space="preserve">  Magistralės hemodiafiltracijai su tiesiogine pakaitinių tirpalų gamyba ir apirogeniniai filtrai Nipro tipo aparatams</t>
  </si>
  <si>
    <r>
      <t xml:space="preserve"> Hemodializei skirti arterioveninių fistulių kateteriai</t>
    </r>
    <r>
      <rPr>
        <b/>
        <i/>
        <sz val="12"/>
        <rFont val="Times New Roman"/>
        <family val="1"/>
        <charset val="186"/>
      </rPr>
      <t xml:space="preserve"> </t>
    </r>
    <r>
      <rPr>
        <b/>
        <sz val="12"/>
        <rFont val="Times New Roman"/>
        <family val="1"/>
        <charset val="186"/>
      </rPr>
      <t>su adatomis</t>
    </r>
  </si>
  <si>
    <t>Vaikiškas kateteris su rinkiniais centrinių kraujagyslių punkcijai</t>
  </si>
  <si>
    <t>Vienkanaliai ilgalaikiai implantuojami centrinių kraujagyslių kateteriai</t>
  </si>
  <si>
    <t>Dvikanalis ilgalaikis implantuojamas centrinių kraujagyslių  kateteris</t>
  </si>
  <si>
    <t>Dvikanalis ilgalaikis implantuojamas  vaikiškas centrinių kraujagyslių  kateteris</t>
  </si>
  <si>
    <t>Dvikanalis ilgalaikis implantuojamas  vaikiškas kateteris</t>
  </si>
  <si>
    <t>Tirpalai kateterių kanalams užpildyti</t>
  </si>
  <si>
    <t>Priemonės hemofiltracijos aparatui Diapact CRRT</t>
  </si>
  <si>
    <t>Priemonės hemodiafiltracijos aparatui Prismaflex</t>
  </si>
  <si>
    <t>Vadybininkas</t>
  </si>
  <si>
    <t>PVM dydis %</t>
  </si>
  <si>
    <t>PVM suma</t>
  </si>
  <si>
    <t>Prekės kodas</t>
  </si>
  <si>
    <t xml:space="preserve">Prekės pavadinimas </t>
  </si>
  <si>
    <t>Siūlomos techninės charakteristikos</t>
  </si>
  <si>
    <t>Eil. Nr.</t>
  </si>
  <si>
    <t>Vienkartinių priemonių ir tirpalų dializėms, hemosorbcijai, gydomosioms aferezėms
bei kitoms invazinėms procedūroms techninė specifikacija (VPP-2295)</t>
  </si>
  <si>
    <t>Prekių TS pridedamas Word faile, iš jo reikia nukopijuoti atitikimus</t>
  </si>
  <si>
    <t>ARAIS</t>
  </si>
  <si>
    <t>M03987</t>
  </si>
  <si>
    <t>1. Vienkartiniai.
2. Sterilizuoti radioaktyviąja spinduliuote (pažymnėta brošiūroje).
3. Apirogeniški.
4. Kapiliariniai.
5. Sintetinės didelio laidumo (high flux) membranos iš Polietersulfono (PES).
6. Darbiniai membranos plotas 2,7 m2.
7. Ultrafiltracijos koeficientas (nustatytas in vitro su krauju) 124 (Pateikiams gamintojo patvirtintas dokumentas su dializatoriaus pavadinimu). 
8. Klirensai (ml/min): Šlapalo-295; Kreatinino-283;  Fosfatų-264; Vit. B12-210; Inulino- 220  yra lygūs arba didesni už minimalius, kurių reikšmės pateiktos lentelėje. Visų siūlomų dializatorių klirensai nurodyti pateikiant gamintojo patvirtinančius dokumentus su dializatorių pavadinimais. Klirensai nustatyti in vitro esant šiems parametrams:
– kraujo srovės greitis (QB) 300 ml/min.;
– dializato tėkmės greitis (QD) 500 ml/min.;
– ultrafiltracijos greitis (QF) 0 ml/min.                                                                               
9. Pateikiami gamintojo patvirtinantys dokumentai su dializatorių pavadinimais ir nurodytais filtracijos (sieving) koeficientais, kurie yra: beta2 mikroglobulino 0,9; albumino – 0,002.                                                                    10. SmartFlux HFP 270, membranos plotas 2,7 m2</t>
  </si>
  <si>
    <t>1. Vienkartinės.
2. Sterilios.
3. Apirogeniškos.
4. Elastingos.
5. Į komplekto sudėtį įeina arterinė ir veninė magistralės.
6. Ant magistralių galų ir visų atšakų yra plastmasiniai spaustukai, ant visų atšakų yra kamšteliai.
7. Arterinės magistralės intarpo kraujo siurbliui elastingosios dalies  ilgis 34 cm, vidinis diametras – 8mm.
8. Arterinės magistralės su prisukta stora plastmasine adata ir atšaka heparinui dozuoti.
9. Veninės magistralės:
9.1. Tarpas tarp dializatoriaus ir oro gaudyklės - 70 cm.
9.2. Su 22 cm diametro konusine oro gaudykle, kurios konuso smailėjimas ,,darbinėje zonoje” 70 mm ilgyje sudaro 2,0 mm.
9.3. Kraujo grąžinimo pacientui galas yra su kamšteliu, yra ir drenažo maišas.
10. Yra atšakos arterinio ir veninio spaudimo kontrolei ir matavimui su filtrais prieš spaudimo daviklius.
11. Yra 2 ltr. drenažo maišas.
12. Magistralių komplektas tinka hemodializės aparatams Dialog, Fresenius 4008B, Gambro AK100, AK200, AK200 S ir AK200 Ultra S.</t>
  </si>
  <si>
    <t>Medica /HFP 03 (M03987)</t>
  </si>
  <si>
    <t>1. Vienkartiniai.
2. Sterilūs.
3. Apirogeniški.
4. Su dviem 10 cm atšakomis, skirtomis sujungimui su magistralėmis.
5. Su konusinio tipo (2 female, 1 male) sujungimais.
6. Galimas kraujo greitis 200 ml/min.</t>
  </si>
  <si>
    <t>1. Vienkartiniai.
2. Sterilūs.
3. Apirogeniški.
4. Su dviem 10 cm atšakomis, skirtomis sujungimui su magistralėmis su plastmasiniais spaustukais.
5. Su konusinio tipo (2 female, 1 male) sujungimais.
6. Galimas kraujo greitis 200 ml/min.</t>
  </si>
  <si>
    <t>1. Tinkami daugkartiniam naudojimui.
2. Pagaminti iš medžiagos, atsparios vandeniui ir dezinfektantams.
4. Laikikliai, susideda iš spaustuko ir besisukančio laikiklio dviems magistralėms.</t>
  </si>
  <si>
    <t>1. Tinkami daugkartiniam naudojimui.
2. Pagaminti iš medžiagos, atsparios vandeniui ir dezinfektantams.
3. Spaustukai užspaudimo metu nepažeidžia magistralių.</t>
  </si>
  <si>
    <t>Bionic/ K2565</t>
  </si>
  <si>
    <t>Merit Medical (JAV), HeroGraft Vascular Access Set HERO1001, HERO1002, HERO1003.</t>
  </si>
  <si>
    <t>1.Vienkartinė.
2. Sterili, dviguboje sterilioje pakuotėje.
3. Apirogeniška, atsparūs infekcijai.
4. Skirta hemodializei.
5. Tinkama daugkartinai punktuoti 15–17G hemodializės adatomis.
8.1 Sudarytas iš dviejų dalių (arterinės ir veninės), sujungtų konektoriumi.
8.2 Arterinė dalis pagaminta iš ePTFE, vidinis diametras 6 mm, ilgis 50 cm, sienelė inertiška (žemo trombogeniškumo) kraujo atžvilgiu, savaime užsisandarinanti po adatos ištraukimo.
8.3 Konektorius pagamintas iš titano, inertiškas kraujo atžvilgiu, vidinis diametras pereinantis iš 6 mm į 5 mm.
8.4. Veninė dalis sustiprinta nitinoliu arba kita lygiaverte medžiaga, dengta silikonu, vidinis diametras 5 mm, ilgis 40 cm (pritaikomas pagal paciento poreikius), sienelė inertiška kraujo atžvilgiu.
8.5. Visos dalys biologiškai suderinamos su audiniais.</t>
  </si>
  <si>
    <t>Tinkamas daugkartiniam naudojimui, pagamintas iš medžiagos, atsparios vandeniui ir dezinfektantams.</t>
  </si>
  <si>
    <t>1. Vienkartinis.
2. Sterilus.
3. Skirtas hemodializės kateterių priežiūrai (užmaunamas ant jų).
4. Užmaunamos dalies ilgis 18 cm, jos vidinės ertmės plotis 5 cm.
5. Abiejose tvarsčio galuose yra lipnios juostelės jo fiksacijai.</t>
  </si>
  <si>
    <t>Haemonetics/ 980/981 + Macopharma/ SD100080Q</t>
  </si>
  <si>
    <t>Haemonetics/ 971 + Macopharma/ SD100080Q</t>
  </si>
  <si>
    <t>Haemonetics/ 620 + 690 + 625B + Macopharma/ SD10080Q</t>
  </si>
  <si>
    <t>Macopharma/ MDE6500LU</t>
  </si>
  <si>
    <t>Haemonetics/ Adapter (48910-00)</t>
  </si>
  <si>
    <t>Haemonetics/ 48910-00</t>
  </si>
  <si>
    <t>Medica/ PLASMART 400 (M03860) ir PLASMART 600 (M03861)</t>
  </si>
  <si>
    <t>Macopharma/ SD10080Q</t>
  </si>
  <si>
    <t>1. Sterilus.
2. Apirogeniškas.
3. Skaidrus.
4. Bespalvis.
5. Pagamintas natrio citrato pagrindu ir išfasuotas po 0,8 litro.
6. Su dviem konusinio (female) tipo sujungimais, tinkančiais prijungti prie frakcionatorių vienkartinių priemonių rinkinių magistralių, ir įtvirtinimais pakabinimui ties dugnu.</t>
  </si>
  <si>
    <t>1. Vienkartinis.
2. Sterilus.
3. Hipoalerginis.
4. Tinkantis hemodializės kateterių priežiūrai.
5. 15x10 cm dydžio.</t>
  </si>
  <si>
    <t>1. Vienkartinės.
2. Sterilios.
3. Apirogeniškos.
4. Elastingos.
5. 66.1 pozicijoje priemonės skirtos masyviąjai plazmaferezei (0,5–1,5 ir daugiau cirkuliuojančios plazmos tūrio šalinti), siūlomi komplektai su 225 ml ir 125 ml tūrio varpo formos kraujo centrifugavimo talpomis.
6. 66.2 pozicijoje priemonės skirtos eritraferezei, leukaferezei, trombocitaferezei bei periferinėms kraujodaros kamieninėms ląstelėms rinkti (su 125 ml tūrio varpo formos kraujo centrifugavimo talpa).
7. 66.3 pozicijoje esančios priemonės su cilindro formos kraujo centrifugavimo talpa, skirtos nedidelės (iki 1 000 ml) apimties plazmaferezei, ir tinka Haemonetics PCS2, o, naudojant adapterius, ir Haemonetics MCS+ frakcionatoriams.
8. Į visų komplektų sudėtį įeina kraujo ir konservanto tirpalo magistralės, atitinkamos kraujo centrifugavimo talpos, šalinamos arba renkamos kraujo frakcijos surinkimo maišai su magistralėmis, 800ml konservanto (antikoagulianto) tirpalo pagaminto natrio citrato pagrindu maišas, 66.1 pozicijoje įtrauktos ir kompensacinių tirpalų magistralės.
9. 66.4 pozicijoje kraujo paėmimo sistema hermetiška, pagaminta iš permatomos medžiagos, susidedanti iš kraujo ir plazmos maišelių (tarpusavyje atskirtų nulaužiamu kamšteliu, kraujo maišelio talpa 600 ml, plazmos maišelio talpa 500ml, kraujo maišelis su 63 ml konservuojančio tirpalo CPDA-1), 16G adatos su kaniule, leidžiančia hermetiškai sujungti ją su kito hemakono magistrale, ir 80 cm ilgio magistralės su plastmasiniu spaustuku, atšaka tyrimams paimti ir adatos užraktu.
10. 66.5 pozicijoje esantis adapteris daugkartinio naudojimo, pagamintas iš dezinfekuoti tinkamų medžiagų ir skirtas 66.3 pozicijoje esančio komplekto kraujo centrifugavimo talpos centrifugavimui Haemonetics MCS+ frakcionatoriumi.</t>
  </si>
  <si>
    <t>1. Vienkartinis.
2. Sterilus.
3. Apirogeniškas.
4. Kapiliarinis.
5. Plazmai laidi membrana pagaminta iš sintetinių medžiagų (polieterosulfono)
6. Siūlomi dviejų darbinių membranos plotų filtrai 0,4 m2 ir 0,6 m2, pradinis plazmos filtravimo greitis  1000 ml/val.
7. Sterilizuoti Beta spinduliuote
8. Tikslūs siūlomų filtrų darbiniai membranos plotai - 0,4 ir 0,6 m2</t>
  </si>
  <si>
    <t>Komplektai skirti vienam tyrimui atlikti ir supakuoti hermetiškose pakuotėse. Į komplekto sudėtį turi įeiti multitestas ir šlapimo indelis. Multitestas skirtas 14 psichoaktyvių medžiagų, tarp jų būtinai – amfetaminui, barbitūratams, benzodiazepinams, kokainui, metadonui, metamfetaminui,  metilendioksiamfetaminui (ekstaziui), opioidams  ir tricikliams antidepresantams šlapime nustatyti. 14 nustatomų medžiagų kiekis. Gamintojo dokumentai (konfidencialu) 62 p.d. 12-13 psl., 27-28 psl.</t>
  </si>
  <si>
    <t>Komplektai skirti vienam tyrimui atlikti ir supakuoti hermetiškose pakuotėse. Į komplekto sudėtį turi įeiti multitestas ir šlapimo indelis. Multitestas skirtas sintetinėms psichoaktyvioms medžiagoms, tarp jų – sintetiniams kanabinoidams ir katinonams šlapime nustatyti. Multitestas 4 sintetinėms nark. medž. šlapime. Gamintojo dokumentai (konfidencialu) 63 p.d. 3-4 psl., 8-9 psl.</t>
  </si>
  <si>
    <t xml:space="preserve">1. Vienkartinis.
2. Sterilus.
3. Su hemostatine (2,6 mm skermens) kempine. Dydis 15x5 cm </t>
  </si>
  <si>
    <r>
      <t>1,3–1,4 m</t>
    </r>
    <r>
      <rPr>
        <vertAlign val="superscript"/>
        <sz val="11"/>
        <color theme="1"/>
        <rFont val="Times New Roman"/>
        <family val="1"/>
      </rPr>
      <t>2</t>
    </r>
    <r>
      <rPr>
        <sz val="11"/>
        <color theme="1"/>
        <rFont val="Times New Roman"/>
        <family val="1"/>
      </rPr>
      <t xml:space="preserve"> dializatorius su mažo laidumo sintetine membrana</t>
    </r>
  </si>
  <si>
    <r>
      <t>1,5–1,6 m</t>
    </r>
    <r>
      <rPr>
        <vertAlign val="superscript"/>
        <sz val="11"/>
        <color theme="1"/>
        <rFont val="Times New Roman"/>
        <family val="1"/>
      </rPr>
      <t>2</t>
    </r>
    <r>
      <rPr>
        <sz val="11"/>
        <color theme="1"/>
        <rFont val="Times New Roman"/>
        <family val="1"/>
      </rPr>
      <t xml:space="preserve"> dializatorius su mažo laidumo sintetine membrana</t>
    </r>
  </si>
  <si>
    <r>
      <t>1,7–1,8 m</t>
    </r>
    <r>
      <rPr>
        <vertAlign val="superscript"/>
        <sz val="11"/>
        <color theme="1"/>
        <rFont val="Times New Roman"/>
        <family val="1"/>
      </rPr>
      <t>2</t>
    </r>
    <r>
      <rPr>
        <sz val="11"/>
        <color theme="1"/>
        <rFont val="Times New Roman"/>
        <family val="1"/>
      </rPr>
      <t xml:space="preserve"> dializatorius su mažo laidumo sintetine membrana</t>
    </r>
  </si>
  <si>
    <r>
      <t>2,0–2,2 m</t>
    </r>
    <r>
      <rPr>
        <vertAlign val="superscript"/>
        <sz val="11"/>
        <color theme="1"/>
        <rFont val="Times New Roman"/>
        <family val="1"/>
      </rPr>
      <t>2</t>
    </r>
    <r>
      <rPr>
        <sz val="11"/>
        <color theme="1"/>
        <rFont val="Times New Roman"/>
        <family val="1"/>
      </rPr>
      <t xml:space="preserve"> dializatorius su mažo laidumo sintetine membrana</t>
    </r>
  </si>
  <si>
    <r>
      <t>0,2–0,3 m</t>
    </r>
    <r>
      <rPr>
        <vertAlign val="superscript"/>
        <sz val="11"/>
        <rFont val="Times New Roman"/>
        <family val="1"/>
      </rPr>
      <t>2</t>
    </r>
    <r>
      <rPr>
        <sz val="11"/>
        <rFont val="Times New Roman"/>
        <family val="1"/>
      </rPr>
      <t xml:space="preserve"> dializatorius su didelio laidumo sintetine membrana</t>
    </r>
  </si>
  <si>
    <r>
      <t>1.Vienkartiniai.
2. Sterilizuoti  radioaktyviąja spinduliuote.
3. Apirogeniški.
4. Kapiliariniai.
5. Sintetinė didelio laidumo (high flux) membrana iš Polietersulfono (PES).
6. Ultrafiltracijos koeficientų (nustatytų in vitro su krauju) ribos: Šlapalo-84; Kreatinino-73;  Fosfatų-62; Vit. B</t>
    </r>
    <r>
      <rPr>
        <vertAlign val="subscript"/>
        <sz val="11"/>
        <rFont val="Times New Roman"/>
        <family val="1"/>
      </rPr>
      <t>12</t>
    </r>
    <r>
      <rPr>
        <sz val="11"/>
        <rFont val="Times New Roman"/>
        <family val="1"/>
      </rPr>
      <t>-30; Inulino-20; UFK-14</t>
    </r>
    <r>
      <rPr>
        <u/>
        <sz val="11"/>
        <rFont val="Times New Roman"/>
        <family val="1"/>
      </rPr>
      <t>+</t>
    </r>
    <r>
      <rPr>
        <sz val="11"/>
        <rFont val="Times New Roman"/>
        <family val="1"/>
      </rPr>
      <t>20%
7. Šlapalo, kreatinino, fosfatų, vitamino B12 ir inulino klirensai (ml/min.) paklaidos ribose yra lygūs arba didesni už minimalius, kurių reikšmės pateiktos lentelėje.                                                                                      Klirensai  in vitro esant šiems parametrams:
– kraujo srovės greitis (QB) 100 ml/min.
– dializato tėkmės greitis (QD) 300 ml/min
– ultrafiltracijos greitis (QF) 0 ml/min.
8. Smartflux HFP-03, membranos plotas 0,3 m</t>
    </r>
    <r>
      <rPr>
        <vertAlign val="superscript"/>
        <sz val="11"/>
        <rFont val="Times New Roman"/>
        <family val="1"/>
      </rPr>
      <t>2</t>
    </r>
  </si>
  <si>
    <r>
      <t>0,6–0,7 m</t>
    </r>
    <r>
      <rPr>
        <vertAlign val="superscript"/>
        <sz val="11"/>
        <rFont val="Times New Roman"/>
        <family val="1"/>
      </rPr>
      <t>2</t>
    </r>
    <r>
      <rPr>
        <sz val="11"/>
        <rFont val="Times New Roman"/>
        <family val="1"/>
      </rPr>
      <t xml:space="preserve"> dializatorius su didelio laidumo sintetine membrana</t>
    </r>
  </si>
  <si>
    <r>
      <t xml:space="preserve">1.Vienkartiniai.
2. Sterilizuoti  radioaktyviąja spinduliuote.
3. Apirogeniški.
4. Kapiliariniai.
5. Sintetinė didelio laidumo (high flux) membrana iš Polietersulfono (PES).
6. Ultrafiltracijos koeficientų (nustatytų in vitro su krauju) ribos </t>
    </r>
    <r>
      <rPr>
        <u/>
        <sz val="11"/>
        <rFont val="Times New Roman"/>
        <family val="1"/>
      </rPr>
      <t>+</t>
    </r>
    <r>
      <rPr>
        <sz val="11"/>
        <rFont val="Times New Roman"/>
        <family val="1"/>
      </rPr>
      <t xml:space="preserve">5% : Šlapalo-168 </t>
    </r>
    <r>
      <rPr>
        <u/>
        <sz val="11"/>
        <rFont val="Times New Roman"/>
        <family val="1"/>
      </rPr>
      <t>+</t>
    </r>
    <r>
      <rPr>
        <sz val="11"/>
        <rFont val="Times New Roman"/>
        <family val="1"/>
      </rPr>
      <t xml:space="preserve">5%; Kreatinino-143 </t>
    </r>
    <r>
      <rPr>
        <u/>
        <sz val="11"/>
        <rFont val="Times New Roman"/>
        <family val="1"/>
      </rPr>
      <t>+</t>
    </r>
    <r>
      <rPr>
        <sz val="11"/>
        <rFont val="Times New Roman"/>
        <family val="1"/>
      </rPr>
      <t xml:space="preserve">5%;  Fosfatų-134 </t>
    </r>
    <r>
      <rPr>
        <u/>
        <sz val="11"/>
        <rFont val="Times New Roman"/>
        <family val="1"/>
      </rPr>
      <t>+</t>
    </r>
    <r>
      <rPr>
        <sz val="11"/>
        <rFont val="Times New Roman"/>
        <family val="1"/>
      </rPr>
      <t>5%; Vit. B</t>
    </r>
    <r>
      <rPr>
        <vertAlign val="subscript"/>
        <sz val="11"/>
        <rFont val="Times New Roman"/>
        <family val="1"/>
      </rPr>
      <t>12</t>
    </r>
    <r>
      <rPr>
        <sz val="11"/>
        <rFont val="Times New Roman"/>
        <family val="1"/>
      </rPr>
      <t xml:space="preserve">-86 </t>
    </r>
    <r>
      <rPr>
        <u/>
        <sz val="11"/>
        <rFont val="Times New Roman"/>
        <family val="1"/>
      </rPr>
      <t>+</t>
    </r>
    <r>
      <rPr>
        <sz val="11"/>
        <rFont val="Times New Roman"/>
        <family val="1"/>
      </rPr>
      <t>5%; Inulino&gt;50; UFK-30</t>
    </r>
    <r>
      <rPr>
        <u/>
        <sz val="11"/>
        <rFont val="Times New Roman"/>
        <family val="1"/>
      </rPr>
      <t>+</t>
    </r>
    <r>
      <rPr>
        <sz val="11"/>
        <rFont val="Times New Roman"/>
        <family val="1"/>
      </rPr>
      <t>20%
7. Šlapalo, kreatinino, fosfatų, vitamino B12 ir inulino klirensai (ml/min.) paklaidos ribose yra lygūs arba didesni už minimalius, kurių reikšmės pateiktos lentelėje.                                                                                      Klirensai  in vitro esant šiems parametrams:
– kraujo srovės greitis (QB) 200 ml/min.
– dializato tėkmės greitis (QD) 500 ml/min
– ultrafiltracijos greitis (QF) 0 ml/min.
8. Smartflux HFP-06, membranos plotas 0,6 m</t>
    </r>
    <r>
      <rPr>
        <vertAlign val="superscript"/>
        <sz val="11"/>
        <rFont val="Times New Roman"/>
        <family val="1"/>
      </rPr>
      <t>2</t>
    </r>
  </si>
  <si>
    <r>
      <t>1,0 m</t>
    </r>
    <r>
      <rPr>
        <vertAlign val="superscript"/>
        <sz val="11"/>
        <color theme="1"/>
        <rFont val="Times New Roman"/>
        <family val="1"/>
      </rPr>
      <t>2</t>
    </r>
    <r>
      <rPr>
        <sz val="11"/>
        <color theme="1"/>
        <rFont val="Times New Roman"/>
        <family val="1"/>
      </rPr>
      <t xml:space="preserve"> dializatorius su didelio laidumo sintetine membrana</t>
    </r>
  </si>
  <si>
    <r>
      <t>1,2 m</t>
    </r>
    <r>
      <rPr>
        <vertAlign val="superscript"/>
        <sz val="11"/>
        <color theme="1"/>
        <rFont val="Times New Roman"/>
        <family val="1"/>
      </rPr>
      <t>2</t>
    </r>
    <r>
      <rPr>
        <sz val="11"/>
        <color theme="1"/>
        <rFont val="Times New Roman"/>
        <family val="1"/>
      </rPr>
      <t xml:space="preserve"> dializatorius su didelio laidumo sintetine membrana</t>
    </r>
  </si>
  <si>
    <r>
      <t>1,4–2,2 m</t>
    </r>
    <r>
      <rPr>
        <vertAlign val="superscript"/>
        <sz val="11"/>
        <color theme="1"/>
        <rFont val="Times New Roman"/>
        <family val="1"/>
      </rPr>
      <t>2</t>
    </r>
    <r>
      <rPr>
        <sz val="11"/>
        <color theme="1"/>
        <rFont val="Times New Roman"/>
        <family val="1"/>
      </rPr>
      <t xml:space="preserve"> dializatoriai su didelio laidumo sintetine membrana</t>
    </r>
  </si>
  <si>
    <r>
      <t>2,4–2,7 m</t>
    </r>
    <r>
      <rPr>
        <vertAlign val="superscript"/>
        <sz val="11"/>
        <color theme="1"/>
        <rFont val="Times New Roman"/>
        <family val="1"/>
      </rPr>
      <t>2</t>
    </r>
    <r>
      <rPr>
        <sz val="11"/>
        <color theme="1"/>
        <rFont val="Times New Roman"/>
        <family val="1"/>
      </rPr>
      <t xml:space="preserve"> dializatorius su didelio laidumo sintetine membrana</t>
    </r>
  </si>
  <si>
    <r>
      <t>1,4–2,2 m</t>
    </r>
    <r>
      <rPr>
        <vertAlign val="superscript"/>
        <sz val="11"/>
        <color theme="1"/>
        <rFont val="Times New Roman"/>
        <family val="1"/>
      </rPr>
      <t>2</t>
    </r>
    <r>
      <rPr>
        <sz val="11"/>
        <color theme="1"/>
        <rFont val="Times New Roman"/>
        <family val="1"/>
      </rPr>
      <t xml:space="preserve"> dializatoriai su didelio laidumo nesintetine membrana</t>
    </r>
  </si>
  <si>
    <r>
      <t>2,0–2,2 m</t>
    </r>
    <r>
      <rPr>
        <vertAlign val="superscript"/>
        <sz val="11"/>
        <color theme="1"/>
        <rFont val="Times New Roman"/>
        <family val="1"/>
      </rPr>
      <t>2</t>
    </r>
    <r>
      <rPr>
        <sz val="11"/>
        <color theme="1"/>
        <rFont val="Times New Roman"/>
        <family val="1"/>
      </rPr>
      <t xml:space="preserve"> dializatorius lengvosioms grandinėms šalinti</t>
    </r>
  </si>
  <si>
    <r>
      <t xml:space="preserve"> Hemodializei skirti arterioveninių fistulių kateteriai</t>
    </r>
    <r>
      <rPr>
        <b/>
        <i/>
        <sz val="11"/>
        <rFont val="Times New Roman"/>
        <family val="1"/>
      </rPr>
      <t xml:space="preserve"> </t>
    </r>
    <r>
      <rPr>
        <b/>
        <sz val="11"/>
        <rFont val="Times New Roman"/>
        <family val="1"/>
      </rPr>
      <t>su adatomis</t>
    </r>
  </si>
  <si>
    <r>
      <t>Priemonės gydomosioms aferezėms Haemonetics tipo</t>
    </r>
    <r>
      <rPr>
        <b/>
        <sz val="11"/>
        <color rgb="FF0000FF"/>
        <rFont val="Times New Roman"/>
        <family val="1"/>
      </rPr>
      <t xml:space="preserve"> </t>
    </r>
    <r>
      <rPr>
        <b/>
        <sz val="11"/>
        <rFont val="Times New Roman"/>
        <family val="1"/>
      </rPr>
      <t>frakcionatoriais</t>
    </r>
  </si>
  <si>
    <r>
      <t>Plazmos filtras</t>
    </r>
    <r>
      <rPr>
        <sz val="11"/>
        <color rgb="FF0000FF"/>
        <rFont val="Times New Roman"/>
        <family val="1"/>
      </rPr>
      <t xml:space="preserve"> </t>
    </r>
  </si>
  <si>
    <t xml:space="preserve">1. Vienkartiniai.
2. Sterilizuoti radioaktyviąja spinduliuote (pažymnėta brošiūroje).
3. Apirogeniški.
4. Kapiliariniai.
5. Sintetinės didelio laidumo (high flux) membranos iš Polietersulfono (PES).
6. Darbiniai membranos plotai 1,5; 1,7 ir 2,1 m2.
7. Ultrafiltracijos koeficientų (nustatytų in vitro su krauju) ribos: 
- 1,5 m2 membranos ploto  UFK-63; 1,7 m2 membranos ploto UFK-69; 2,1 m2 membranos ploto UFK-81.             Visų siūlomų dializatorių ultrafiltracijos koeficientai nurodyti pateikiant gamintojo patvirtinančius dokumentus su dializatorių pavadinimais. 
8. Šlapalo, kreatinino, fosfatų, vitamino B12 ir inulino klirensai (ml/min.) yra lygūs arba didesni už minimalius, kurių reikšmės pateiktos lentelėje:                                                                                                                        - 1,5 m2 membranos ploto Šlapalo-273; Kreatinino-250;  Fosfatų-234; Vit. B12-176; Inulino-100;                          - 1,7 m2 membranos ploto Šlapalo-279; Kreatinino-259;  Fosfatų-242; Vit. B12-185; Inulino-110;                          - 2,1 m2 membranos ploto Šlapalo-286; Kreatinino-272;  Fosfatų-254; Vit. B12-201; Inulino-125.                         Visų siūlomų dializatorių klirensai nurodyti pateikiant gamintojo patvirtinančius dokumentus su dializatorių pavadinimais.                
Klirensai nustatyti in vitro esant šiems parametrams:
– kraujo srovės greitis (QB) 300 ml/min.;
– dializato tėkmės greitis (QD) 500 ml/min.;
– ultrafiltracijos greitis (QF) 0 ml/min.                                                                               
9. Pateikiami gamintojo patvirtinantys dokumentai su dializatorių pavadinimais ir nurodytais filtracijos (sieving) koeficientais, kurie yra: beta2 mikroglobulino 0,9; albumino – 0,002.                                                                                              10. 
SmartFlux HFP 150, membranos plotas 1,5 m2
SmartFlux HFP 170, membranos plotas 1,7 m2                                                                                                                         SmartFlux HFP 210, membranos plotas 2,1 m2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</si>
</sst>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0\ _€"/>
  </numFmts>
  <fonts count="39" x14ac:knownFonts="1">
    <font>
      <sz val="11"/>
      <color theme="1"/>
      <name val="Calibri"/>
      <family val="2"/>
      <charset val="186"/>
      <scheme val="minor"/>
    </font>
    <font>
      <sz val="11"/>
      <color theme="1"/>
      <name val="Calibri"/>
      <family val="2"/>
      <scheme val="minor"/>
    </font>
    <font>
      <sz val="12"/>
      <name val="Times New Roman"/>
      <family val="1"/>
      <charset val="186"/>
    </font>
    <font>
      <sz val="10"/>
      <name val="Arial"/>
      <family val="2"/>
      <charset val="186"/>
    </font>
    <font>
      <sz val="12"/>
      <color theme="1"/>
      <name val="Times New Roman"/>
      <family val="1"/>
      <charset val="186"/>
    </font>
    <font>
      <b/>
      <sz val="12"/>
      <name val="Times New Roman"/>
      <family val="1"/>
      <charset val="186"/>
    </font>
    <font>
      <b/>
      <sz val="12"/>
      <color theme="1"/>
      <name val="Times New Roman"/>
      <family val="1"/>
      <charset val="186"/>
    </font>
    <font>
      <sz val="11"/>
      <color theme="1"/>
      <name val="Calibri"/>
      <family val="2"/>
      <charset val="186"/>
      <scheme val="minor"/>
    </font>
    <font>
      <vertAlign val="superscript"/>
      <sz val="12"/>
      <color theme="1"/>
      <name val="Times New Roman"/>
      <family val="1"/>
      <charset val="186"/>
    </font>
    <font>
      <b/>
      <sz val="12"/>
      <color indexed="8"/>
      <name val="Times New Roman"/>
      <family val="1"/>
      <charset val="186"/>
    </font>
    <font>
      <sz val="12"/>
      <color indexed="8"/>
      <name val="Times New Roman"/>
      <family val="1"/>
      <charset val="186"/>
    </font>
    <font>
      <sz val="12"/>
      <color rgb="FF0000FF"/>
      <name val="Times New Roman"/>
      <family val="1"/>
      <charset val="186"/>
    </font>
    <font>
      <vertAlign val="superscript"/>
      <sz val="12"/>
      <name val="Times New Roman"/>
      <family val="1"/>
      <charset val="186"/>
    </font>
    <font>
      <i/>
      <sz val="12"/>
      <name val="Times New Roman"/>
      <family val="1"/>
      <charset val="186"/>
    </font>
    <font>
      <sz val="12"/>
      <name val="Times New Roman"/>
      <family val="1"/>
    </font>
    <font>
      <b/>
      <sz val="12"/>
      <color theme="1"/>
      <name val="Times New Roman"/>
      <family val="1"/>
    </font>
    <font>
      <i/>
      <sz val="12"/>
      <color theme="1"/>
      <name val="Times New Roman"/>
      <family val="1"/>
    </font>
    <font>
      <b/>
      <sz val="12"/>
      <color rgb="FFFF0000"/>
      <name val="Times New Roman"/>
      <family val="1"/>
      <charset val="186"/>
    </font>
    <font>
      <b/>
      <sz val="12"/>
      <color rgb="FF0000FF"/>
      <name val="Times New Roman"/>
      <family val="1"/>
      <charset val="186"/>
    </font>
    <font>
      <b/>
      <i/>
      <sz val="12"/>
      <name val="Times New Roman"/>
      <family val="1"/>
      <charset val="186"/>
    </font>
    <font>
      <b/>
      <sz val="12"/>
      <color rgb="FF000000"/>
      <name val="Times New Roman"/>
      <family val="1"/>
    </font>
    <font>
      <b/>
      <sz val="11"/>
      <color theme="1"/>
      <name val="Times New Roman"/>
      <family val="1"/>
    </font>
    <font>
      <sz val="8"/>
      <name val="Calibri"/>
      <family val="2"/>
      <charset val="186"/>
      <scheme val="minor"/>
    </font>
    <font>
      <sz val="11"/>
      <color theme="1"/>
      <name val="Times New Roman"/>
      <family val="1"/>
    </font>
    <font>
      <sz val="11"/>
      <name val="Times New Roman"/>
      <family val="1"/>
    </font>
    <font>
      <vertAlign val="superscript"/>
      <sz val="11"/>
      <color theme="1"/>
      <name val="Times New Roman"/>
      <family val="1"/>
    </font>
    <font>
      <vertAlign val="superscript"/>
      <sz val="11"/>
      <name val="Times New Roman"/>
      <family val="1"/>
    </font>
    <font>
      <vertAlign val="subscript"/>
      <sz val="11"/>
      <name val="Times New Roman"/>
      <family val="1"/>
    </font>
    <font>
      <u/>
      <sz val="11"/>
      <name val="Times New Roman"/>
      <family val="1"/>
    </font>
    <font>
      <b/>
      <sz val="11"/>
      <name val="Times New Roman"/>
      <family val="1"/>
    </font>
    <font>
      <b/>
      <i/>
      <sz val="11"/>
      <name val="Times New Roman"/>
      <family val="1"/>
    </font>
    <font>
      <sz val="11"/>
      <color indexed="8"/>
      <name val="Times New Roman"/>
      <family val="1"/>
    </font>
    <font>
      <b/>
      <sz val="11"/>
      <color indexed="8"/>
      <name val="Times New Roman"/>
      <family val="1"/>
    </font>
    <font>
      <b/>
      <sz val="11"/>
      <color rgb="FF0000FF"/>
      <name val="Times New Roman"/>
      <family val="1"/>
    </font>
    <font>
      <sz val="11"/>
      <color rgb="FF0000FF"/>
      <name val="Times New Roman"/>
      <family val="1"/>
    </font>
    <font>
      <sz val="12"/>
      <color theme="1"/>
      <name val="Times New Roman"/>
      <family val="1"/>
    </font>
    <font>
      <b/>
      <sz val="12"/>
      <name val="Times New Roman"/>
      <family val="1"/>
    </font>
    <font>
      <i/>
      <sz val="11"/>
      <name val="Times New Roman"/>
      <family val="1"/>
    </font>
    <font>
      <sz val="10.5"/>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bgColor indexed="3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8"/>
      </top>
      <bottom/>
      <diagonal/>
    </border>
    <border>
      <left/>
      <right style="thin">
        <color indexed="64"/>
      </right>
      <top/>
      <bottom/>
      <diagonal/>
    </border>
    <border>
      <left style="thin">
        <color indexed="8"/>
      </left>
      <right/>
      <top style="thin">
        <color indexed="8"/>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7" fillId="0" borderId="0" applyFont="0" applyFill="0" applyBorder="0" applyAlignment="0" applyProtection="0"/>
  </cellStyleXfs>
  <cellXfs count="208">
    <xf numFmtId="0" fontId="0" fillId="0" borderId="0" xfId="0"/>
    <xf numFmtId="0" fontId="4"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164" fontId="2" fillId="0" borderId="2" xfId="5"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2" borderId="2" xfId="0" applyFont="1" applyFill="1" applyBorder="1" applyAlignment="1">
      <alignment horizontal="center" wrapText="1"/>
    </xf>
    <xf numFmtId="0" fontId="2" fillId="2" borderId="10" xfId="0" applyFont="1" applyFill="1" applyBorder="1" applyAlignment="1">
      <alignment horizont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xf numFmtId="0" fontId="5" fillId="0" borderId="0" xfId="0" applyFont="1" applyAlignment="1">
      <alignment horizontal="right"/>
    </xf>
    <xf numFmtId="0" fontId="5" fillId="0" borderId="0" xfId="0" applyFont="1"/>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2" borderId="13" xfId="0" applyFont="1" applyFill="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2" xfId="0" applyFont="1" applyBorder="1" applyAlignment="1">
      <alignment horizontal="center" vertical="center" wrapText="1"/>
    </xf>
    <xf numFmtId="0" fontId="2" fillId="2" borderId="7" xfId="0" applyFont="1" applyFill="1" applyBorder="1" applyAlignment="1">
      <alignment horizont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4" fillId="0" borderId="4" xfId="0" applyFont="1" applyBorder="1" applyAlignment="1">
      <alignment horizontal="center" vertical="center"/>
    </xf>
    <xf numFmtId="0" fontId="2" fillId="2" borderId="1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2" fillId="0" borderId="15" xfId="0" applyFont="1" applyBorder="1" applyAlignment="1">
      <alignment horizontal="center" vertical="center" wrapText="1"/>
    </xf>
    <xf numFmtId="0" fontId="2" fillId="4" borderId="4" xfId="0" applyFont="1" applyFill="1" applyBorder="1" applyAlignment="1">
      <alignment horizontal="center" vertical="center" wrapText="1"/>
    </xf>
    <xf numFmtId="0" fontId="4" fillId="0" borderId="1" xfId="0" applyFont="1" applyBorder="1" applyAlignment="1">
      <alignment horizontal="left" vertical="center"/>
    </xf>
    <xf numFmtId="0" fontId="2" fillId="2" borderId="1" xfId="0" applyFont="1" applyFill="1" applyBorder="1" applyAlignment="1">
      <alignment horizontal="left" vertical="center" wrapText="1"/>
    </xf>
    <xf numFmtId="3" fontId="2" fillId="0" borderId="2" xfId="0" applyNumberFormat="1" applyFont="1" applyBorder="1" applyAlignment="1">
      <alignment horizontal="center" vertical="center" wrapText="1"/>
    </xf>
    <xf numFmtId="3"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3" fontId="13" fillId="0" borderId="2" xfId="0" applyNumberFormat="1" applyFont="1" applyBorder="1" applyAlignment="1">
      <alignment horizontal="center" vertical="center" wrapText="1"/>
    </xf>
    <xf numFmtId="3" fontId="13"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13" fillId="0" borderId="2" xfId="0" applyFont="1" applyBorder="1" applyAlignment="1">
      <alignment horizontal="center" vertical="center" wrapText="1"/>
    </xf>
    <xf numFmtId="3" fontId="2" fillId="0" borderId="2" xfId="0" applyNumberFormat="1" applyFont="1" applyBorder="1" applyAlignment="1">
      <alignment horizontal="center" vertical="center"/>
    </xf>
    <xf numFmtId="0" fontId="2" fillId="0" borderId="2" xfId="0" applyFont="1" applyBorder="1" applyAlignment="1">
      <alignment horizontal="center" vertical="center"/>
    </xf>
    <xf numFmtId="3" fontId="2" fillId="2" borderId="9"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3" xfId="0" applyNumberFormat="1" applyFont="1" applyBorder="1" applyAlignment="1">
      <alignment horizontal="center" vertical="center"/>
    </xf>
    <xf numFmtId="3" fontId="2" fillId="0" borderId="10"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4" borderId="2"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xf numFmtId="4" fontId="2" fillId="0" borderId="1" xfId="0" applyNumberFormat="1" applyFont="1" applyFill="1" applyBorder="1" applyAlignment="1">
      <alignment horizontal="center" vertical="center"/>
    </xf>
    <xf numFmtId="0" fontId="4" fillId="0" borderId="1" xfId="0" applyFont="1" applyBorder="1" applyAlignment="1">
      <alignment vertical="center" wrapText="1"/>
    </xf>
    <xf numFmtId="3" fontId="16" fillId="0" borderId="1" xfId="0" applyNumberFormat="1" applyFont="1" applyBorder="1" applyAlignment="1">
      <alignment horizontal="center" vertical="center" wrapText="1"/>
    </xf>
    <xf numFmtId="0" fontId="2" fillId="3"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justify" vertical="center"/>
    </xf>
    <xf numFmtId="2"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xf>
    <xf numFmtId="0" fontId="14" fillId="0" borderId="16" xfId="0" applyFont="1" applyBorder="1" applyAlignment="1">
      <alignment horizontal="center" vertical="center" wrapText="1"/>
    </xf>
    <xf numFmtId="0" fontId="23" fillId="0" borderId="1" xfId="0" applyFont="1" applyBorder="1" applyAlignment="1">
      <alignment horizontal="left" vertical="center" wrapText="1"/>
    </xf>
    <xf numFmtId="0" fontId="23" fillId="0" borderId="0" xfId="0" applyFont="1" applyAlignment="1">
      <alignment vertical="center"/>
    </xf>
    <xf numFmtId="0" fontId="23" fillId="0" borderId="0" xfId="0" applyFont="1"/>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3"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4" fillId="3"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23" fillId="0" borderId="1" xfId="0" applyFont="1" applyBorder="1" applyAlignment="1">
      <alignment horizontal="left" vertical="center"/>
    </xf>
    <xf numFmtId="0" fontId="21" fillId="0"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3" fillId="0" borderId="1" xfId="0" applyFont="1" applyFill="1" applyBorder="1" applyAlignment="1">
      <alignment vertical="center" wrapText="1"/>
    </xf>
    <xf numFmtId="0" fontId="29" fillId="2" borderId="1" xfId="0" applyFont="1" applyFill="1" applyBorder="1" applyAlignment="1">
      <alignment horizontal="left" vertical="center" wrapText="1"/>
    </xf>
    <xf numFmtId="0" fontId="24" fillId="4" borderId="1" xfId="0" applyFont="1" applyFill="1" applyBorder="1" applyAlignment="1">
      <alignment horizontal="center" vertical="center" wrapText="1"/>
    </xf>
    <xf numFmtId="0" fontId="24" fillId="4" borderId="1" xfId="0" applyFont="1" applyFill="1" applyBorder="1" applyAlignment="1">
      <alignment horizontal="left" vertical="center" wrapText="1"/>
    </xf>
    <xf numFmtId="0" fontId="35" fillId="0" borderId="0" xfId="0" applyFont="1" applyAlignment="1">
      <alignment vertical="center"/>
    </xf>
    <xf numFmtId="0" fontId="35" fillId="0" borderId="2" xfId="0" applyFont="1" applyBorder="1" applyAlignment="1">
      <alignment vertical="center"/>
    </xf>
    <xf numFmtId="0" fontId="35" fillId="0" borderId="2" xfId="0" applyFont="1" applyBorder="1" applyAlignment="1">
      <alignment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9" fontId="35" fillId="0" borderId="1" xfId="0" applyNumberFormat="1" applyFont="1" applyBorder="1" applyAlignment="1">
      <alignment horizontal="center" vertical="center"/>
    </xf>
    <xf numFmtId="0" fontId="35" fillId="0" borderId="1" xfId="0" applyFont="1" applyBorder="1" applyAlignment="1">
      <alignment vertical="center"/>
    </xf>
    <xf numFmtId="0" fontId="35" fillId="0" borderId="1" xfId="0" applyFont="1" applyBorder="1" applyAlignment="1">
      <alignment vertical="center" wrapText="1"/>
    </xf>
    <xf numFmtId="0" fontId="35" fillId="0" borderId="1" xfId="0" applyNumberFormat="1" applyFont="1" applyBorder="1" applyAlignment="1">
      <alignment vertical="center" wrapText="1"/>
    </xf>
    <xf numFmtId="0" fontId="35" fillId="0" borderId="1" xfId="0" applyFont="1" applyBorder="1" applyAlignment="1">
      <alignment horizontal="center" vertical="center"/>
    </xf>
    <xf numFmtId="2" fontId="35" fillId="0" borderId="1" xfId="0" applyNumberFormat="1" applyFont="1" applyBorder="1" applyAlignment="1">
      <alignment horizontal="center" vertical="center"/>
    </xf>
    <xf numFmtId="0" fontId="35" fillId="0" borderId="0" xfId="0" applyFont="1" applyAlignment="1">
      <alignment horizontal="center" vertical="center"/>
    </xf>
    <xf numFmtId="0" fontId="20" fillId="0" borderId="4" xfId="0" applyFont="1" applyBorder="1" applyAlignment="1">
      <alignment horizontal="center" vertical="center" wrapText="1"/>
    </xf>
    <xf numFmtId="0" fontId="35" fillId="0" borderId="4" xfId="0" applyFont="1" applyBorder="1" applyAlignment="1">
      <alignment vertical="center"/>
    </xf>
    <xf numFmtId="0" fontId="35" fillId="0" borderId="4" xfId="0" applyFont="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8" xfId="0" applyFont="1" applyBorder="1" applyAlignment="1">
      <alignment horizontal="center" vertical="center"/>
    </xf>
    <xf numFmtId="0" fontId="35" fillId="0" borderId="9" xfId="0" applyFont="1" applyBorder="1" applyAlignment="1">
      <alignment vertical="center"/>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5" fillId="0" borderId="19" xfId="0" applyFont="1" applyBorder="1" applyAlignment="1">
      <alignment horizontal="center" vertical="center" wrapText="1"/>
    </xf>
    <xf numFmtId="2" fontId="5" fillId="0" borderId="19" xfId="0" applyNumberFormat="1" applyFont="1" applyFill="1" applyBorder="1" applyAlignment="1">
      <alignment horizontal="center" vertical="center" wrapText="1"/>
    </xf>
    <xf numFmtId="4" fontId="5" fillId="0" borderId="19" xfId="0" applyNumberFormat="1" applyFont="1" applyFill="1" applyBorder="1" applyAlignment="1">
      <alignment horizontal="center" vertical="center" wrapText="1"/>
    </xf>
    <xf numFmtId="0" fontId="36" fillId="0"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5" fillId="0" borderId="23" xfId="0" applyFont="1" applyBorder="1" applyAlignment="1">
      <alignment vertical="center"/>
    </xf>
    <xf numFmtId="0" fontId="35" fillId="0" borderId="23" xfId="0" applyFont="1" applyBorder="1" applyAlignment="1">
      <alignment vertical="center" wrapText="1"/>
    </xf>
    <xf numFmtId="0" fontId="2" fillId="2" borderId="2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6" fillId="0" borderId="22" xfId="0" applyFont="1" applyBorder="1" applyAlignment="1">
      <alignment horizontal="left" vertical="center"/>
    </xf>
    <xf numFmtId="0" fontId="6" fillId="0" borderId="22" xfId="0" applyFont="1" applyFill="1" applyBorder="1" applyAlignment="1">
      <alignment horizontal="center" vertical="center"/>
    </xf>
    <xf numFmtId="164" fontId="2" fillId="0" borderId="22" xfId="5" applyFont="1" applyFill="1" applyBorder="1" applyAlignment="1">
      <alignment horizontal="center" vertical="center" wrapText="1"/>
    </xf>
    <xf numFmtId="0" fontId="2"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35" fillId="0" borderId="23" xfId="0" applyFont="1" applyBorder="1" applyAlignment="1">
      <alignment horizontal="left" vertical="center" wrapText="1"/>
    </xf>
    <xf numFmtId="0" fontId="2" fillId="2" borderId="26" xfId="0" applyFont="1" applyFill="1" applyBorder="1" applyAlignment="1">
      <alignment horizontal="center" vertical="center" wrapText="1"/>
    </xf>
    <xf numFmtId="0" fontId="4"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4" fillId="0" borderId="22" xfId="0" applyFont="1" applyBorder="1" applyAlignment="1">
      <alignment horizontal="center" vertical="center"/>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center" vertical="center" wrapText="1"/>
    </xf>
    <xf numFmtId="0" fontId="4" fillId="0" borderId="29" xfId="0" applyFont="1" applyBorder="1" applyAlignment="1">
      <alignment horizontal="center" vertical="center"/>
    </xf>
    <xf numFmtId="9" fontId="4" fillId="0" borderId="29" xfId="0" applyNumberFormat="1" applyFont="1" applyBorder="1" applyAlignment="1">
      <alignment horizontal="center" vertical="center"/>
    </xf>
    <xf numFmtId="2" fontId="4" fillId="0" borderId="29" xfId="0" applyNumberFormat="1" applyFont="1" applyBorder="1" applyAlignment="1">
      <alignment horizontal="center" vertical="center"/>
    </xf>
    <xf numFmtId="0" fontId="35" fillId="0" borderId="31" xfId="0" applyFont="1" applyBorder="1" applyAlignment="1">
      <alignment vertical="center"/>
    </xf>
    <xf numFmtId="0" fontId="2" fillId="2" borderId="32" xfId="0" applyFont="1" applyFill="1" applyBorder="1" applyAlignment="1">
      <alignment horizontal="center" vertical="center" wrapText="1"/>
    </xf>
    <xf numFmtId="0" fontId="4" fillId="0" borderId="4" xfId="0" applyFont="1" applyBorder="1" applyAlignment="1">
      <alignment horizontal="left" vertical="center" wrapText="1"/>
    </xf>
    <xf numFmtId="0" fontId="14" fillId="0" borderId="1" xfId="0" applyFont="1" applyBorder="1" applyAlignment="1">
      <alignment horizontal="center" vertical="center" wrapText="1"/>
    </xf>
    <xf numFmtId="0" fontId="24" fillId="0" borderId="0" xfId="0" applyFont="1" applyAlignment="1">
      <alignment vertical="center" wrapText="1"/>
    </xf>
    <xf numFmtId="0" fontId="24" fillId="0" borderId="1" xfId="0" applyFont="1" applyBorder="1" applyAlignment="1">
      <alignment vertical="center" wrapText="1"/>
    </xf>
    <xf numFmtId="0" fontId="24" fillId="0" borderId="8" xfId="0" applyFont="1" applyBorder="1" applyAlignment="1">
      <alignment horizontal="center" vertical="center" wrapText="1"/>
    </xf>
    <xf numFmtId="0" fontId="23" fillId="0" borderId="8" xfId="0" applyFont="1" applyFill="1" applyBorder="1" applyAlignment="1">
      <alignment horizontal="left" vertical="center" wrapText="1"/>
    </xf>
    <xf numFmtId="0" fontId="24" fillId="0" borderId="8" xfId="0" applyFont="1" applyBorder="1" applyAlignment="1">
      <alignment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9"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4" fillId="2" borderId="22" xfId="0" applyFont="1" applyFill="1" applyBorder="1" applyAlignment="1">
      <alignment horizontal="center" vertical="center" wrapText="1"/>
    </xf>
    <xf numFmtId="0" fontId="37" fillId="0" borderId="23" xfId="0" applyFont="1" applyBorder="1" applyAlignment="1">
      <alignment horizontal="center" vertical="center" wrapText="1"/>
    </xf>
    <xf numFmtId="0" fontId="24" fillId="0" borderId="23" xfId="0" applyFont="1" applyBorder="1" applyAlignment="1">
      <alignment vertical="center" wrapText="1"/>
    </xf>
    <xf numFmtId="0" fontId="24" fillId="0" borderId="23" xfId="0" applyFont="1" applyFill="1" applyBorder="1" applyAlignment="1">
      <alignment horizontal="left" vertical="center" wrapText="1"/>
    </xf>
    <xf numFmtId="0" fontId="38" fillId="0" borderId="23" xfId="0" applyFont="1" applyBorder="1" applyAlignment="1">
      <alignment vertical="center" wrapText="1"/>
    </xf>
    <xf numFmtId="0" fontId="24" fillId="0" borderId="22" xfId="0" applyFont="1" applyBorder="1" applyAlignment="1">
      <alignment horizontal="center" vertical="center" wrapText="1"/>
    </xf>
    <xf numFmtId="164" fontId="24" fillId="0" borderId="22" xfId="5" applyFont="1" applyFill="1" applyBorder="1" applyAlignment="1">
      <alignment horizontal="center" vertical="center" wrapText="1"/>
    </xf>
    <xf numFmtId="0" fontId="23" fillId="0" borderId="22" xfId="0" applyFont="1" applyBorder="1"/>
    <xf numFmtId="0" fontId="29" fillId="0" borderId="22" xfId="0" applyFont="1" applyBorder="1" applyAlignment="1">
      <alignment horizontal="center" vertical="center" wrapText="1"/>
    </xf>
    <xf numFmtId="0" fontId="24" fillId="3" borderId="22" xfId="0" applyFont="1" applyFill="1" applyBorder="1" applyAlignment="1">
      <alignment horizontal="center" vertical="center" wrapText="1"/>
    </xf>
    <xf numFmtId="0" fontId="32" fillId="0" borderId="22" xfId="0" applyFont="1" applyBorder="1" applyAlignment="1">
      <alignment horizontal="center" vertical="center" wrapText="1"/>
    </xf>
    <xf numFmtId="0" fontId="24" fillId="0" borderId="33" xfId="0" applyFont="1" applyBorder="1" applyAlignment="1">
      <alignment vertical="center" wrapText="1"/>
    </xf>
    <xf numFmtId="0" fontId="23" fillId="0" borderId="22" xfId="0" applyFont="1" applyBorder="1" applyAlignment="1">
      <alignment horizontal="center" vertical="center" wrapText="1"/>
    </xf>
    <xf numFmtId="0" fontId="23" fillId="0" borderId="22" xfId="0" applyFont="1" applyBorder="1" applyAlignment="1">
      <alignment horizontal="center" vertical="center"/>
    </xf>
    <xf numFmtId="0" fontId="24" fillId="0" borderId="27" xfId="0" applyFont="1" applyBorder="1" applyAlignment="1">
      <alignment horizontal="center" vertical="center" wrapText="1"/>
    </xf>
    <xf numFmtId="0" fontId="23" fillId="0" borderId="29" xfId="0" applyFont="1" applyFill="1" applyBorder="1" applyAlignment="1">
      <alignment horizontal="left" vertical="center" wrapText="1"/>
    </xf>
    <xf numFmtId="0" fontId="24" fillId="0" borderId="31"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38" fillId="0" borderId="34" xfId="0" applyFont="1" applyBorder="1" applyAlignment="1">
      <alignment vertical="center" wrapText="1"/>
    </xf>
    <xf numFmtId="0" fontId="38" fillId="0" borderId="35" xfId="0" applyFont="1" applyBorder="1" applyAlignment="1">
      <alignment vertical="center" wrapText="1"/>
    </xf>
    <xf numFmtId="0" fontId="38" fillId="0" borderId="36" xfId="0" applyFont="1" applyBorder="1" applyAlignment="1">
      <alignment vertical="center" wrapText="1"/>
    </xf>
  </cellXfs>
  <cellStyles count="6">
    <cellStyle name="Comma 2" xfId="4"/>
    <cellStyle name="Comma 3" xfId="2"/>
    <cellStyle name="Įprastas" xfId="0" builtinId="0"/>
    <cellStyle name="Kablelis" xfId="5" builtinId="3"/>
    <cellStyle name="Normal 2" xfId="3"/>
    <cellStyle name="Normal 3" xfId="1"/>
  </cellStyles>
  <dxfs count="0"/>
  <tableStyles count="0" defaultTableStyle="TableStyleMedium9" defaultPivotStyle="PivotStyleLight16"/>
  <colors>
    <mruColors>
      <color rgb="FF0000FF"/>
      <color rgb="FFFF9999"/>
      <color rgb="FFFF7C80"/>
      <color rgb="FFFFCC99"/>
      <color rgb="FF60497A"/>
      <color rgb="FFFFDD71"/>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tabSelected="1" view="pageBreakPreview" topLeftCell="A43" zoomScale="90" zoomScaleNormal="90" zoomScaleSheetLayoutView="90" workbookViewId="0">
      <selection activeCell="A156" sqref="A156:XFD156"/>
    </sheetView>
  </sheetViews>
  <sheetFormatPr defaultRowHeight="15.75" x14ac:dyDescent="0.25"/>
  <cols>
    <col min="1" max="1" width="10" style="31" customWidth="1"/>
    <col min="2" max="2" width="13.5703125" style="32" customWidth="1"/>
    <col min="3" max="3" width="46.5703125" style="32" customWidth="1"/>
    <col min="4" max="4" width="8.42578125" style="32" customWidth="1"/>
    <col min="5" max="5" width="15" style="34" customWidth="1"/>
    <col min="6" max="6" width="12.85546875" style="31" customWidth="1"/>
    <col min="7" max="7" width="10.42578125" style="31" customWidth="1"/>
    <col min="8" max="8" width="14.5703125" style="31" customWidth="1"/>
    <col min="9" max="9" width="15.140625" style="31" customWidth="1"/>
    <col min="10" max="10" width="30.140625" style="113" customWidth="1"/>
    <col min="11" max="11" width="16.28515625" style="113" hidden="1" customWidth="1"/>
    <col min="12" max="12" width="10.85546875" style="124" hidden="1" customWidth="1"/>
    <col min="13" max="13" width="10" style="124" hidden="1" customWidth="1"/>
    <col min="14" max="14" width="29" style="113" hidden="1" customWidth="1"/>
  </cols>
  <sheetData>
    <row r="1" spans="1:14" x14ac:dyDescent="0.25">
      <c r="D1" s="77"/>
      <c r="J1" s="113" t="s">
        <v>207</v>
      </c>
    </row>
    <row r="2" spans="1:14" x14ac:dyDescent="0.25">
      <c r="C2" s="33"/>
      <c r="D2" s="76" t="s">
        <v>208</v>
      </c>
    </row>
    <row r="3" spans="1:14" ht="16.5" thickBot="1" x14ac:dyDescent="0.3">
      <c r="D3" s="76"/>
    </row>
    <row r="4" spans="1:14" ht="54.75" customHeight="1" x14ac:dyDescent="0.25">
      <c r="A4" s="134" t="s">
        <v>209</v>
      </c>
      <c r="B4" s="135" t="s">
        <v>2</v>
      </c>
      <c r="C4" s="136" t="s">
        <v>0</v>
      </c>
      <c r="D4" s="137" t="s">
        <v>5</v>
      </c>
      <c r="E4" s="138" t="s">
        <v>210</v>
      </c>
      <c r="F4" s="136" t="s">
        <v>125</v>
      </c>
      <c r="G4" s="136" t="s">
        <v>126</v>
      </c>
      <c r="H4" s="139" t="s">
        <v>188</v>
      </c>
      <c r="I4" s="140" t="s">
        <v>189</v>
      </c>
      <c r="J4" s="141" t="s">
        <v>190</v>
      </c>
      <c r="K4" s="125" t="s">
        <v>230</v>
      </c>
      <c r="L4" s="86" t="s">
        <v>231</v>
      </c>
      <c r="M4" s="86" t="s">
        <v>232</v>
      </c>
      <c r="N4" s="86" t="s">
        <v>233</v>
      </c>
    </row>
    <row r="5" spans="1:14" ht="39" hidden="1" customHeight="1" x14ac:dyDescent="0.25">
      <c r="A5" s="142">
        <v>1</v>
      </c>
      <c r="B5" s="6" t="s">
        <v>8</v>
      </c>
      <c r="C5" s="91" t="s">
        <v>92</v>
      </c>
      <c r="D5" s="43" t="s">
        <v>10</v>
      </c>
      <c r="E5" s="56">
        <v>3000</v>
      </c>
      <c r="F5" s="11"/>
      <c r="G5" s="11"/>
      <c r="H5" s="78"/>
      <c r="I5" s="78"/>
      <c r="J5" s="143"/>
      <c r="K5" s="126"/>
      <c r="L5" s="122"/>
      <c r="M5" s="122"/>
      <c r="N5" s="119"/>
    </row>
    <row r="6" spans="1:14" ht="42" hidden="1" customHeight="1" x14ac:dyDescent="0.25">
      <c r="A6" s="142">
        <v>2</v>
      </c>
      <c r="B6" s="6" t="s">
        <v>8</v>
      </c>
      <c r="C6" s="5" t="s">
        <v>93</v>
      </c>
      <c r="D6" s="43" t="s">
        <v>10</v>
      </c>
      <c r="E6" s="56">
        <v>2500</v>
      </c>
      <c r="F6" s="11"/>
      <c r="G6" s="11"/>
      <c r="H6" s="11"/>
      <c r="I6" s="11"/>
      <c r="J6" s="143"/>
      <c r="K6" s="126"/>
      <c r="L6" s="122"/>
      <c r="M6" s="122"/>
      <c r="N6" s="119"/>
    </row>
    <row r="7" spans="1:14" ht="34.5" hidden="1" x14ac:dyDescent="0.25">
      <c r="A7" s="142">
        <v>3</v>
      </c>
      <c r="B7" s="6" t="s">
        <v>8</v>
      </c>
      <c r="C7" s="5" t="s">
        <v>94</v>
      </c>
      <c r="D7" s="35" t="s">
        <v>10</v>
      </c>
      <c r="E7" s="57">
        <v>7000</v>
      </c>
      <c r="F7" s="11"/>
      <c r="G7" s="11"/>
      <c r="H7" s="11"/>
      <c r="I7" s="11"/>
      <c r="J7" s="143"/>
      <c r="K7" s="126"/>
      <c r="L7" s="122"/>
      <c r="M7" s="122"/>
      <c r="N7" s="119"/>
    </row>
    <row r="8" spans="1:14" ht="43.5" hidden="1" customHeight="1" x14ac:dyDescent="0.25">
      <c r="A8" s="142">
        <v>4</v>
      </c>
      <c r="B8" s="6" t="s">
        <v>8</v>
      </c>
      <c r="C8" s="5" t="s">
        <v>95</v>
      </c>
      <c r="D8" s="35" t="s">
        <v>10</v>
      </c>
      <c r="E8" s="57">
        <v>5000</v>
      </c>
      <c r="F8" s="11"/>
      <c r="G8" s="11"/>
      <c r="H8" s="11"/>
      <c r="I8" s="11"/>
      <c r="J8" s="143"/>
      <c r="K8" s="126"/>
      <c r="L8" s="122"/>
      <c r="M8" s="122"/>
      <c r="N8" s="119"/>
    </row>
    <row r="9" spans="1:14" ht="45" customHeight="1" x14ac:dyDescent="0.25">
      <c r="A9" s="142">
        <v>5</v>
      </c>
      <c r="B9" s="6" t="s">
        <v>8</v>
      </c>
      <c r="C9" s="3" t="s">
        <v>98</v>
      </c>
      <c r="D9" s="44" t="s">
        <v>10</v>
      </c>
      <c r="E9" s="58">
        <v>100</v>
      </c>
      <c r="F9" s="89">
        <v>16</v>
      </c>
      <c r="G9" s="92">
        <v>0.05</v>
      </c>
      <c r="H9" s="89">
        <f>F9*E9</f>
        <v>1600</v>
      </c>
      <c r="I9" s="89">
        <f>H9*1.05</f>
        <v>1680</v>
      </c>
      <c r="J9" s="143" t="s">
        <v>243</v>
      </c>
      <c r="K9" s="126" t="s">
        <v>239</v>
      </c>
      <c r="L9" s="118">
        <f>G9</f>
        <v>0.05</v>
      </c>
      <c r="M9" s="123">
        <f>I9-H9</f>
        <v>80</v>
      </c>
      <c r="N9" s="119" t="s">
        <v>240</v>
      </c>
    </row>
    <row r="10" spans="1:14" ht="44.25" customHeight="1" x14ac:dyDescent="0.25">
      <c r="A10" s="142"/>
      <c r="B10" s="6"/>
      <c r="C10" s="22"/>
      <c r="D10" s="44"/>
      <c r="E10" s="58"/>
      <c r="F10" s="89"/>
      <c r="G10" s="92"/>
      <c r="H10" s="89"/>
      <c r="I10" s="89"/>
      <c r="J10" s="143"/>
      <c r="K10" s="126"/>
      <c r="L10" s="118"/>
      <c r="M10" s="123"/>
      <c r="N10" s="119"/>
    </row>
    <row r="11" spans="1:14" hidden="1" x14ac:dyDescent="0.25">
      <c r="A11" s="142"/>
      <c r="B11" s="6"/>
      <c r="C11" s="91"/>
      <c r="D11" s="44"/>
      <c r="E11" s="58"/>
      <c r="F11" s="11"/>
      <c r="G11" s="11"/>
      <c r="H11" s="11"/>
      <c r="I11" s="11"/>
      <c r="J11" s="143"/>
      <c r="K11" s="126"/>
      <c r="L11" s="122"/>
      <c r="M11" s="122"/>
      <c r="N11" s="119"/>
    </row>
    <row r="12" spans="1:14" hidden="1" x14ac:dyDescent="0.25">
      <c r="A12" s="142"/>
      <c r="B12" s="6"/>
      <c r="C12" s="91"/>
      <c r="D12" s="44"/>
      <c r="E12" s="58"/>
      <c r="F12" s="11"/>
      <c r="G12" s="11"/>
      <c r="H12" s="11"/>
      <c r="I12" s="11"/>
      <c r="J12" s="143"/>
      <c r="K12" s="126"/>
      <c r="L12" s="122"/>
      <c r="M12" s="122"/>
      <c r="N12" s="119"/>
    </row>
    <row r="13" spans="1:14" ht="49.5" customHeight="1" x14ac:dyDescent="0.25">
      <c r="A13" s="142"/>
      <c r="B13" s="6"/>
      <c r="C13" s="91"/>
      <c r="D13" s="43"/>
      <c r="E13" s="56"/>
      <c r="F13" s="11"/>
      <c r="G13" s="92"/>
      <c r="H13" s="89"/>
      <c r="I13" s="89"/>
      <c r="J13" s="144"/>
      <c r="K13" s="126"/>
      <c r="L13" s="118"/>
      <c r="M13" s="122"/>
      <c r="N13" s="120"/>
    </row>
    <row r="14" spans="1:14" ht="40.5" customHeight="1" x14ac:dyDescent="0.25">
      <c r="A14" s="142"/>
      <c r="B14" s="6"/>
      <c r="C14" s="91"/>
      <c r="D14" s="43"/>
      <c r="E14" s="56"/>
      <c r="F14" s="11"/>
      <c r="G14" s="92"/>
      <c r="H14" s="89"/>
      <c r="I14" s="89"/>
      <c r="J14" s="143"/>
      <c r="K14" s="126"/>
      <c r="L14" s="118"/>
      <c r="M14" s="122"/>
      <c r="N14" s="120"/>
    </row>
    <row r="15" spans="1:14" ht="39.75" hidden="1" customHeight="1" x14ac:dyDescent="0.25">
      <c r="A15" s="142"/>
      <c r="B15" s="6"/>
      <c r="C15" s="91"/>
      <c r="D15" s="43"/>
      <c r="E15" s="56"/>
      <c r="F15" s="11"/>
      <c r="G15" s="11"/>
      <c r="H15" s="11"/>
      <c r="I15" s="11"/>
      <c r="J15" s="143"/>
      <c r="K15" s="126"/>
      <c r="L15" s="122"/>
      <c r="M15" s="122"/>
      <c r="N15" s="119"/>
    </row>
    <row r="16" spans="1:14" hidden="1" x14ac:dyDescent="0.25">
      <c r="A16" s="145"/>
      <c r="B16" s="6"/>
      <c r="C16" s="5"/>
      <c r="D16" s="35"/>
      <c r="E16" s="7"/>
      <c r="F16" s="11"/>
      <c r="G16" s="11"/>
      <c r="H16" s="11"/>
      <c r="I16" s="11"/>
      <c r="J16" s="143"/>
      <c r="K16" s="126"/>
      <c r="L16" s="122"/>
      <c r="M16" s="122"/>
      <c r="N16" s="119"/>
    </row>
    <row r="17" spans="1:14" ht="38.25" customHeight="1" x14ac:dyDescent="0.25">
      <c r="A17" s="146"/>
      <c r="B17" s="7"/>
      <c r="C17" s="5"/>
      <c r="D17" s="35"/>
      <c r="E17" s="57"/>
      <c r="F17" s="11"/>
      <c r="G17" s="92"/>
      <c r="H17" s="89"/>
      <c r="I17" s="89"/>
      <c r="J17" s="144"/>
      <c r="K17" s="126"/>
      <c r="L17" s="118"/>
      <c r="M17" s="122"/>
      <c r="N17" s="119"/>
    </row>
    <row r="18" spans="1:14" ht="37.5" hidden="1" customHeight="1" x14ac:dyDescent="0.25">
      <c r="A18" s="145"/>
      <c r="B18" s="6"/>
      <c r="C18" s="5"/>
      <c r="D18" s="35"/>
      <c r="E18" s="57"/>
      <c r="F18" s="11"/>
      <c r="G18" s="11"/>
      <c r="H18" s="11"/>
      <c r="I18" s="11"/>
      <c r="J18" s="143"/>
      <c r="K18" s="126"/>
      <c r="L18" s="122"/>
      <c r="M18" s="122"/>
      <c r="N18" s="119"/>
    </row>
    <row r="19" spans="1:14" ht="33.75" hidden="1" customHeight="1" x14ac:dyDescent="0.25">
      <c r="A19" s="142"/>
      <c r="B19" s="6"/>
      <c r="C19" s="5"/>
      <c r="D19" s="35"/>
      <c r="E19" s="57"/>
      <c r="F19" s="11"/>
      <c r="G19" s="11"/>
      <c r="H19" s="11"/>
      <c r="I19" s="11"/>
      <c r="J19" s="143"/>
      <c r="K19" s="126"/>
      <c r="L19" s="122"/>
      <c r="M19" s="122"/>
      <c r="N19" s="119"/>
    </row>
    <row r="20" spans="1:14" ht="36.75" hidden="1" customHeight="1" x14ac:dyDescent="0.25">
      <c r="A20" s="147"/>
      <c r="B20" s="8"/>
      <c r="C20" s="30"/>
      <c r="D20" s="35"/>
      <c r="E20" s="59"/>
      <c r="F20" s="11"/>
      <c r="G20" s="11"/>
      <c r="H20" s="11"/>
      <c r="I20" s="11"/>
      <c r="J20" s="143"/>
      <c r="K20" s="126"/>
      <c r="L20" s="122"/>
      <c r="M20" s="122"/>
      <c r="N20" s="119"/>
    </row>
    <row r="21" spans="1:14" hidden="1" x14ac:dyDescent="0.25">
      <c r="A21" s="145"/>
      <c r="B21" s="6"/>
      <c r="C21" s="5"/>
      <c r="D21" s="35"/>
      <c r="E21" s="7"/>
      <c r="F21" s="11"/>
      <c r="G21" s="11"/>
      <c r="H21" s="11"/>
      <c r="I21" s="11"/>
      <c r="J21" s="143"/>
      <c r="K21" s="126"/>
      <c r="L21" s="122"/>
      <c r="M21" s="122"/>
      <c r="N21" s="119"/>
    </row>
    <row r="22" spans="1:14" hidden="1" x14ac:dyDescent="0.25">
      <c r="A22" s="145"/>
      <c r="B22" s="6"/>
      <c r="C22" s="5"/>
      <c r="D22" s="35"/>
      <c r="E22" s="7"/>
      <c r="F22" s="11"/>
      <c r="G22" s="11"/>
      <c r="H22" s="11"/>
      <c r="I22" s="11"/>
      <c r="J22" s="143"/>
      <c r="K22" s="126"/>
      <c r="L22" s="122"/>
      <c r="M22" s="122"/>
      <c r="N22" s="119"/>
    </row>
    <row r="23" spans="1:14" ht="34.5" hidden="1" customHeight="1" x14ac:dyDescent="0.25">
      <c r="A23" s="148"/>
      <c r="B23" s="4"/>
      <c r="C23" s="79"/>
      <c r="D23" s="1"/>
      <c r="E23" s="80"/>
      <c r="F23" s="11"/>
      <c r="G23" s="11"/>
      <c r="H23" s="11"/>
      <c r="I23" s="11"/>
      <c r="J23" s="143"/>
      <c r="K23" s="126"/>
      <c r="L23" s="122"/>
      <c r="M23" s="122"/>
      <c r="N23" s="119"/>
    </row>
    <row r="24" spans="1:14" ht="66" hidden="1" customHeight="1" x14ac:dyDescent="0.25">
      <c r="A24" s="149"/>
      <c r="B24" s="9"/>
      <c r="C24" s="30"/>
      <c r="D24" s="35"/>
      <c r="E24" s="59"/>
      <c r="F24" s="11"/>
      <c r="G24" s="11"/>
      <c r="H24" s="11"/>
      <c r="I24" s="11"/>
      <c r="J24" s="143"/>
      <c r="K24" s="126"/>
      <c r="L24" s="122"/>
      <c r="M24" s="122"/>
      <c r="N24" s="119"/>
    </row>
    <row r="25" spans="1:14" ht="36" hidden="1" customHeight="1" x14ac:dyDescent="0.25">
      <c r="A25" s="142"/>
      <c r="B25" s="6"/>
      <c r="C25" s="5"/>
      <c r="D25" s="35"/>
      <c r="E25" s="7"/>
      <c r="F25" s="11"/>
      <c r="G25" s="11"/>
      <c r="H25" s="11"/>
      <c r="I25" s="11"/>
      <c r="J25" s="143"/>
      <c r="K25" s="126"/>
      <c r="L25" s="122"/>
      <c r="M25" s="122"/>
      <c r="N25" s="119"/>
    </row>
    <row r="26" spans="1:14" ht="29.25" hidden="1" customHeight="1" x14ac:dyDescent="0.25">
      <c r="A26" s="150"/>
      <c r="B26" s="10"/>
      <c r="C26" s="5"/>
      <c r="D26" s="35"/>
      <c r="E26" s="7"/>
      <c r="F26" s="11"/>
      <c r="G26" s="11"/>
      <c r="H26" s="11"/>
      <c r="I26" s="11"/>
      <c r="J26" s="143"/>
      <c r="K26" s="126"/>
      <c r="L26" s="122"/>
      <c r="M26" s="122"/>
      <c r="N26" s="119"/>
    </row>
    <row r="27" spans="1:14" ht="34.5" hidden="1" customHeight="1" x14ac:dyDescent="0.25">
      <c r="A27" s="148"/>
      <c r="B27" s="4"/>
      <c r="C27" s="79"/>
      <c r="D27" s="1"/>
      <c r="E27" s="80"/>
      <c r="F27" s="11"/>
      <c r="G27" s="11"/>
      <c r="H27" s="11"/>
      <c r="I27" s="11"/>
      <c r="J27" s="143"/>
      <c r="K27" s="126"/>
      <c r="L27" s="122"/>
      <c r="M27" s="122"/>
      <c r="N27" s="119"/>
    </row>
    <row r="28" spans="1:14" ht="64.5" hidden="1" customHeight="1" x14ac:dyDescent="0.25">
      <c r="A28" s="149"/>
      <c r="B28" s="9"/>
      <c r="C28" s="30"/>
      <c r="D28" s="35"/>
      <c r="E28" s="60"/>
      <c r="F28" s="11"/>
      <c r="G28" s="11"/>
      <c r="H28" s="11"/>
      <c r="I28" s="11"/>
      <c r="J28" s="143"/>
      <c r="K28" s="126"/>
      <c r="L28" s="122"/>
      <c r="M28" s="122"/>
      <c r="N28" s="119"/>
    </row>
    <row r="29" spans="1:14" ht="43.5" hidden="1" customHeight="1" x14ac:dyDescent="0.25">
      <c r="A29" s="142"/>
      <c r="B29" s="6"/>
      <c r="C29" s="5"/>
      <c r="D29" s="35"/>
      <c r="E29" s="57"/>
      <c r="F29" s="11"/>
      <c r="G29" s="11"/>
      <c r="H29" s="11"/>
      <c r="I29" s="11"/>
      <c r="J29" s="143"/>
      <c r="K29" s="126"/>
      <c r="L29" s="122"/>
      <c r="M29" s="122"/>
      <c r="N29" s="119"/>
    </row>
    <row r="30" spans="1:14" ht="33.75" hidden="1" customHeight="1" x14ac:dyDescent="0.25">
      <c r="A30" s="150"/>
      <c r="B30" s="10"/>
      <c r="C30" s="5"/>
      <c r="D30" s="35"/>
      <c r="E30" s="7"/>
      <c r="F30" s="11"/>
      <c r="G30" s="11"/>
      <c r="H30" s="11"/>
      <c r="I30" s="11"/>
      <c r="J30" s="143"/>
      <c r="K30" s="126"/>
      <c r="L30" s="122"/>
      <c r="M30" s="122"/>
      <c r="N30" s="119"/>
    </row>
    <row r="31" spans="1:14" ht="38.25" hidden="1" customHeight="1" x14ac:dyDescent="0.25">
      <c r="A31" s="150"/>
      <c r="B31" s="10"/>
      <c r="C31" s="5"/>
      <c r="D31" s="35"/>
      <c r="E31" s="57"/>
      <c r="F31" s="11"/>
      <c r="G31" s="11"/>
      <c r="H31" s="11"/>
      <c r="I31" s="11"/>
      <c r="J31" s="143"/>
      <c r="K31" s="126"/>
      <c r="L31" s="122"/>
      <c r="M31" s="122"/>
      <c r="N31" s="119"/>
    </row>
    <row r="32" spans="1:14" ht="34.5" hidden="1" customHeight="1" x14ac:dyDescent="0.25">
      <c r="A32" s="148"/>
      <c r="B32" s="4"/>
      <c r="C32" s="79"/>
      <c r="D32" s="1"/>
      <c r="E32" s="80"/>
      <c r="F32" s="11"/>
      <c r="G32" s="11"/>
      <c r="H32" s="11"/>
      <c r="I32" s="11"/>
      <c r="J32" s="143"/>
      <c r="K32" s="126"/>
      <c r="L32" s="122"/>
      <c r="M32" s="122"/>
      <c r="N32" s="119"/>
    </row>
    <row r="33" spans="1:14" ht="62.25" hidden="1" customHeight="1" x14ac:dyDescent="0.25">
      <c r="A33" s="149"/>
      <c r="B33" s="9"/>
      <c r="C33" s="30"/>
      <c r="D33" s="35"/>
      <c r="E33" s="60"/>
      <c r="F33" s="11"/>
      <c r="G33" s="11"/>
      <c r="H33" s="11"/>
      <c r="I33" s="11"/>
      <c r="J33" s="143"/>
      <c r="K33" s="126"/>
      <c r="L33" s="122"/>
      <c r="M33" s="122"/>
      <c r="N33" s="119"/>
    </row>
    <row r="34" spans="1:14" ht="30" hidden="1" customHeight="1" x14ac:dyDescent="0.25">
      <c r="A34" s="142"/>
      <c r="B34" s="6"/>
      <c r="C34" s="5"/>
      <c r="D34" s="35"/>
      <c r="E34" s="57"/>
      <c r="F34" s="11"/>
      <c r="G34" s="11"/>
      <c r="H34" s="11"/>
      <c r="I34" s="11"/>
      <c r="J34" s="143"/>
      <c r="K34" s="126"/>
      <c r="L34" s="122"/>
      <c r="M34" s="122"/>
      <c r="N34" s="119"/>
    </row>
    <row r="35" spans="1:14" ht="39" hidden="1" customHeight="1" x14ac:dyDescent="0.25">
      <c r="A35" s="150"/>
      <c r="B35" s="10"/>
      <c r="C35" s="5"/>
      <c r="D35" s="35"/>
      <c r="E35" s="7"/>
      <c r="F35" s="11"/>
      <c r="G35" s="11"/>
      <c r="H35" s="11"/>
      <c r="I35" s="11"/>
      <c r="J35" s="143"/>
      <c r="K35" s="126"/>
      <c r="L35" s="122"/>
      <c r="M35" s="122"/>
      <c r="N35" s="119"/>
    </row>
    <row r="36" spans="1:14" ht="34.5" hidden="1" customHeight="1" x14ac:dyDescent="0.25">
      <c r="A36" s="148"/>
      <c r="B36" s="4"/>
      <c r="C36" s="79"/>
      <c r="D36" s="1"/>
      <c r="E36" s="80"/>
      <c r="F36" s="11"/>
      <c r="G36" s="11"/>
      <c r="H36" s="11"/>
      <c r="I36" s="11"/>
      <c r="J36" s="143"/>
      <c r="K36" s="126"/>
      <c r="L36" s="122"/>
      <c r="M36" s="122"/>
      <c r="N36" s="119"/>
    </row>
    <row r="37" spans="1:14" ht="38.25" hidden="1" customHeight="1" x14ac:dyDescent="0.25">
      <c r="A37" s="142"/>
      <c r="B37" s="6"/>
      <c r="C37" s="91"/>
      <c r="D37" s="35"/>
      <c r="E37" s="57"/>
      <c r="F37" s="11"/>
      <c r="G37" s="11"/>
      <c r="H37" s="11"/>
      <c r="I37" s="11"/>
      <c r="J37" s="143"/>
      <c r="K37" s="126"/>
      <c r="L37" s="122"/>
      <c r="M37" s="122"/>
      <c r="N37" s="119"/>
    </row>
    <row r="38" spans="1:14" ht="37.5" hidden="1" customHeight="1" x14ac:dyDescent="0.25">
      <c r="A38" s="142"/>
      <c r="B38" s="6"/>
      <c r="C38" s="5"/>
      <c r="D38" s="35"/>
      <c r="E38" s="7"/>
      <c r="F38" s="11"/>
      <c r="G38" s="11"/>
      <c r="H38" s="11"/>
      <c r="I38" s="11"/>
      <c r="J38" s="143"/>
      <c r="K38" s="126"/>
      <c r="L38" s="122"/>
      <c r="M38" s="122"/>
      <c r="N38" s="119"/>
    </row>
    <row r="39" spans="1:14" ht="30" hidden="1" customHeight="1" x14ac:dyDescent="0.25">
      <c r="A39" s="142"/>
      <c r="B39" s="6"/>
      <c r="C39" s="23"/>
      <c r="D39" s="44"/>
      <c r="E39" s="58"/>
      <c r="F39" s="11"/>
      <c r="G39" s="11"/>
      <c r="H39" s="11"/>
      <c r="I39" s="11"/>
      <c r="J39" s="143"/>
      <c r="K39" s="126"/>
      <c r="L39" s="122"/>
      <c r="M39" s="122"/>
      <c r="N39" s="119"/>
    </row>
    <row r="40" spans="1:14" ht="36.75" hidden="1" customHeight="1" x14ac:dyDescent="0.25">
      <c r="A40" s="151"/>
      <c r="B40" s="39"/>
      <c r="C40" s="22"/>
      <c r="D40" s="44"/>
      <c r="E40" s="58"/>
      <c r="F40" s="11"/>
      <c r="G40" s="11"/>
      <c r="H40" s="11"/>
      <c r="I40" s="11"/>
      <c r="J40" s="143"/>
      <c r="K40" s="126"/>
      <c r="L40" s="122"/>
      <c r="M40" s="122"/>
      <c r="N40" s="119"/>
    </row>
    <row r="41" spans="1:14" ht="41.25" hidden="1" customHeight="1" x14ac:dyDescent="0.25">
      <c r="A41" s="151"/>
      <c r="B41" s="40"/>
      <c r="C41" s="22"/>
      <c r="D41" s="44"/>
      <c r="E41" s="58"/>
      <c r="F41" s="11"/>
      <c r="G41" s="11"/>
      <c r="H41" s="11"/>
      <c r="I41" s="11"/>
      <c r="J41" s="143"/>
      <c r="K41" s="126"/>
      <c r="L41" s="122"/>
      <c r="M41" s="122"/>
      <c r="N41" s="119"/>
    </row>
    <row r="42" spans="1:14" ht="34.5" hidden="1" customHeight="1" x14ac:dyDescent="0.25">
      <c r="A42" s="148"/>
      <c r="B42" s="4"/>
      <c r="C42" s="79"/>
      <c r="D42" s="1"/>
      <c r="E42" s="80"/>
      <c r="F42" s="11"/>
      <c r="G42" s="11"/>
      <c r="H42" s="11"/>
      <c r="I42" s="11"/>
      <c r="J42" s="143"/>
      <c r="K42" s="126"/>
      <c r="L42" s="122"/>
      <c r="M42" s="122"/>
      <c r="N42" s="119"/>
    </row>
    <row r="43" spans="1:14" ht="35.25" customHeight="1" x14ac:dyDescent="0.25">
      <c r="A43" s="142"/>
      <c r="B43" s="6"/>
      <c r="C43" s="5"/>
      <c r="D43" s="35"/>
      <c r="E43" s="57"/>
      <c r="F43" s="89"/>
      <c r="G43" s="92"/>
      <c r="H43" s="90"/>
      <c r="I43" s="90"/>
      <c r="J43" s="143"/>
      <c r="K43" s="126"/>
      <c r="L43" s="118"/>
      <c r="M43" s="122"/>
      <c r="N43" s="119"/>
    </row>
    <row r="44" spans="1:14" ht="31.5" customHeight="1" x14ac:dyDescent="0.25">
      <c r="A44" s="142"/>
      <c r="B44" s="6"/>
      <c r="C44" s="14"/>
      <c r="D44" s="45"/>
      <c r="E44" s="6"/>
      <c r="F44" s="89"/>
      <c r="G44" s="92"/>
      <c r="H44" s="90"/>
      <c r="I44" s="90"/>
      <c r="J44" s="143"/>
      <c r="K44" s="126"/>
      <c r="L44" s="118"/>
      <c r="M44" s="122"/>
      <c r="N44" s="119"/>
    </row>
    <row r="45" spans="1:14" ht="29.25" customHeight="1" x14ac:dyDescent="0.25">
      <c r="A45" s="145">
        <v>25</v>
      </c>
      <c r="B45" s="6" t="s">
        <v>6</v>
      </c>
      <c r="C45" s="5" t="s">
        <v>36</v>
      </c>
      <c r="D45" s="43" t="s">
        <v>10</v>
      </c>
      <c r="E45" s="58">
        <v>400</v>
      </c>
      <c r="F45" s="11">
        <v>0.82</v>
      </c>
      <c r="G45" s="92">
        <v>0.21</v>
      </c>
      <c r="H45" s="89">
        <f>F45*E45</f>
        <v>328</v>
      </c>
      <c r="I45" s="89">
        <f>H45*1.21</f>
        <v>396.88</v>
      </c>
      <c r="J45" s="143" t="s">
        <v>248</v>
      </c>
      <c r="K45" s="126" t="s">
        <v>239</v>
      </c>
      <c r="L45" s="118">
        <v>0.21</v>
      </c>
      <c r="M45" s="122">
        <f>I45-H45</f>
        <v>68.88</v>
      </c>
      <c r="N45" s="119" t="s">
        <v>248</v>
      </c>
    </row>
    <row r="46" spans="1:14" ht="26.25" customHeight="1" x14ac:dyDescent="0.25">
      <c r="A46" s="142"/>
      <c r="B46" s="6"/>
      <c r="C46" s="5"/>
      <c r="D46" s="35"/>
      <c r="E46" s="7"/>
      <c r="F46" s="11"/>
      <c r="G46" s="92"/>
      <c r="H46" s="89"/>
      <c r="I46" s="89"/>
      <c r="J46" s="143"/>
      <c r="K46" s="126"/>
      <c r="L46" s="118"/>
      <c r="M46" s="122"/>
      <c r="N46" s="119"/>
    </row>
    <row r="47" spans="1:14" ht="35.25" hidden="1" customHeight="1" x14ac:dyDescent="0.25">
      <c r="A47" s="152">
        <v>27</v>
      </c>
      <c r="B47" s="17"/>
      <c r="C47" s="13" t="s">
        <v>53</v>
      </c>
      <c r="D47" s="43"/>
      <c r="E47" s="61"/>
      <c r="F47" s="11"/>
      <c r="G47" s="11"/>
      <c r="H47" s="11"/>
      <c r="I47" s="11"/>
      <c r="J47" s="143"/>
      <c r="K47" s="126"/>
      <c r="L47" s="122"/>
      <c r="M47" s="122"/>
      <c r="N47" s="119"/>
    </row>
    <row r="48" spans="1:14" ht="26.25" hidden="1" customHeight="1" x14ac:dyDescent="0.25">
      <c r="A48" s="142" t="s">
        <v>114</v>
      </c>
      <c r="B48" s="6" t="s">
        <v>37</v>
      </c>
      <c r="C48" s="91" t="s">
        <v>53</v>
      </c>
      <c r="D48" s="43" t="s">
        <v>54</v>
      </c>
      <c r="E48" s="56">
        <v>8000</v>
      </c>
      <c r="F48" s="11"/>
      <c r="G48" s="11"/>
      <c r="H48" s="11"/>
      <c r="I48" s="11"/>
      <c r="J48" s="143"/>
      <c r="K48" s="126"/>
      <c r="L48" s="122"/>
      <c r="M48" s="122"/>
      <c r="N48" s="119"/>
    </row>
    <row r="49" spans="1:14" ht="34.5" hidden="1" customHeight="1" x14ac:dyDescent="0.25">
      <c r="A49" s="142" t="s">
        <v>115</v>
      </c>
      <c r="B49" s="6" t="s">
        <v>37</v>
      </c>
      <c r="C49" s="91" t="s">
        <v>53</v>
      </c>
      <c r="D49" s="43" t="s">
        <v>54</v>
      </c>
      <c r="E49" s="56">
        <v>2000</v>
      </c>
      <c r="F49" s="11"/>
      <c r="G49" s="11"/>
      <c r="H49" s="11"/>
      <c r="I49" s="11"/>
      <c r="J49" s="143"/>
      <c r="K49" s="126"/>
      <c r="L49" s="122"/>
      <c r="M49" s="122"/>
      <c r="N49" s="119"/>
    </row>
    <row r="50" spans="1:14" ht="34.5" hidden="1" customHeight="1" x14ac:dyDescent="0.25">
      <c r="A50" s="148" t="s">
        <v>191</v>
      </c>
      <c r="B50" s="4"/>
      <c r="C50" s="79"/>
      <c r="D50" s="1"/>
      <c r="E50" s="80">
        <f>SUM(E48:E49)</f>
        <v>10000</v>
      </c>
      <c r="F50" s="11"/>
      <c r="G50" s="11"/>
      <c r="H50" s="11"/>
      <c r="I50" s="11"/>
      <c r="J50" s="143"/>
      <c r="K50" s="126"/>
      <c r="L50" s="122"/>
      <c r="M50" s="122"/>
      <c r="N50" s="119"/>
    </row>
    <row r="51" spans="1:14" ht="63" hidden="1" customHeight="1" x14ac:dyDescent="0.25">
      <c r="A51" s="153">
        <v>28</v>
      </c>
      <c r="B51" s="83"/>
      <c r="C51" s="23" t="s">
        <v>215</v>
      </c>
      <c r="D51" s="43"/>
      <c r="E51" s="61"/>
      <c r="F51" s="11"/>
      <c r="G51" s="11"/>
      <c r="H51" s="11"/>
      <c r="I51" s="11"/>
      <c r="J51" s="143"/>
      <c r="K51" s="126"/>
      <c r="L51" s="122"/>
      <c r="M51" s="122"/>
      <c r="N51" s="119"/>
    </row>
    <row r="52" spans="1:14" ht="28.5" hidden="1" customHeight="1" x14ac:dyDescent="0.25">
      <c r="A52" s="142" t="s">
        <v>136</v>
      </c>
      <c r="B52" s="6" t="s">
        <v>37</v>
      </c>
      <c r="C52" s="91" t="s">
        <v>55</v>
      </c>
      <c r="D52" s="43" t="s">
        <v>54</v>
      </c>
      <c r="E52" s="56">
        <v>1500</v>
      </c>
      <c r="F52" s="11"/>
      <c r="G52" s="11"/>
      <c r="H52" s="11"/>
      <c r="I52" s="11"/>
      <c r="J52" s="143"/>
      <c r="K52" s="126"/>
      <c r="L52" s="122"/>
      <c r="M52" s="122"/>
      <c r="N52" s="119"/>
    </row>
    <row r="53" spans="1:14" ht="39" hidden="1" customHeight="1" x14ac:dyDescent="0.25">
      <c r="A53" s="142" t="s">
        <v>137</v>
      </c>
      <c r="B53" s="6" t="s">
        <v>19</v>
      </c>
      <c r="C53" s="91" t="s">
        <v>56</v>
      </c>
      <c r="D53" s="43" t="s">
        <v>54</v>
      </c>
      <c r="E53" s="58">
        <v>20</v>
      </c>
      <c r="F53" s="11"/>
      <c r="G53" s="11"/>
      <c r="H53" s="11"/>
      <c r="I53" s="11"/>
      <c r="J53" s="143"/>
      <c r="K53" s="126"/>
      <c r="L53" s="122"/>
      <c r="M53" s="122"/>
      <c r="N53" s="119"/>
    </row>
    <row r="54" spans="1:14" ht="34.5" hidden="1" customHeight="1" x14ac:dyDescent="0.25">
      <c r="A54" s="148" t="s">
        <v>192</v>
      </c>
      <c r="B54" s="4"/>
      <c r="C54" s="79"/>
      <c r="D54" s="1"/>
      <c r="E54" s="80">
        <f>SUM(E52:E53)</f>
        <v>1520</v>
      </c>
      <c r="F54" s="11"/>
      <c r="G54" s="11"/>
      <c r="H54" s="11"/>
      <c r="I54" s="11"/>
      <c r="J54" s="143"/>
      <c r="K54" s="126"/>
      <c r="L54" s="122"/>
      <c r="M54" s="122"/>
      <c r="N54" s="119"/>
    </row>
    <row r="55" spans="1:14" ht="49.5" hidden="1" customHeight="1" x14ac:dyDescent="0.25">
      <c r="A55" s="152">
        <v>29</v>
      </c>
      <c r="B55" s="17"/>
      <c r="C55" s="23" t="s">
        <v>221</v>
      </c>
      <c r="D55" s="43"/>
      <c r="E55" s="61"/>
      <c r="F55" s="11"/>
      <c r="G55" s="11"/>
      <c r="H55" s="11"/>
      <c r="I55" s="11"/>
      <c r="J55" s="143"/>
      <c r="K55" s="126"/>
      <c r="L55" s="122"/>
      <c r="M55" s="122"/>
      <c r="N55" s="119"/>
    </row>
    <row r="56" spans="1:14" ht="32.25" hidden="1" customHeight="1" x14ac:dyDescent="0.25">
      <c r="A56" s="142" t="s">
        <v>138</v>
      </c>
      <c r="B56" s="6" t="s">
        <v>19</v>
      </c>
      <c r="C56" s="91" t="s">
        <v>57</v>
      </c>
      <c r="D56" s="43" t="s">
        <v>10</v>
      </c>
      <c r="E56" s="56">
        <v>18000</v>
      </c>
      <c r="F56" s="11"/>
      <c r="G56" s="11"/>
      <c r="H56" s="11"/>
      <c r="I56" s="11"/>
      <c r="J56" s="143"/>
      <c r="K56" s="126"/>
      <c r="L56" s="122"/>
      <c r="M56" s="122"/>
      <c r="N56" s="119"/>
    </row>
    <row r="57" spans="1:14" ht="38.25" hidden="1" customHeight="1" x14ac:dyDescent="0.25">
      <c r="A57" s="142" t="s">
        <v>139</v>
      </c>
      <c r="B57" s="6" t="s">
        <v>19</v>
      </c>
      <c r="C57" s="5" t="s">
        <v>57</v>
      </c>
      <c r="D57" s="35" t="s">
        <v>10</v>
      </c>
      <c r="E57" s="57">
        <v>8500</v>
      </c>
      <c r="F57" s="11"/>
      <c r="G57" s="11"/>
      <c r="H57" s="11"/>
      <c r="I57" s="11"/>
      <c r="J57" s="143"/>
      <c r="K57" s="126"/>
      <c r="L57" s="122"/>
      <c r="M57" s="122"/>
      <c r="N57" s="119"/>
    </row>
    <row r="58" spans="1:14" ht="34.5" hidden="1" customHeight="1" x14ac:dyDescent="0.25">
      <c r="A58" s="148" t="s">
        <v>193</v>
      </c>
      <c r="B58" s="4"/>
      <c r="C58" s="79"/>
      <c r="D58" s="1"/>
      <c r="E58" s="80">
        <f>SUM(E56:E57)</f>
        <v>26500</v>
      </c>
      <c r="F58" s="11"/>
      <c r="G58" s="11"/>
      <c r="H58" s="11"/>
      <c r="I58" s="11"/>
      <c r="J58" s="143"/>
      <c r="K58" s="126"/>
      <c r="L58" s="122"/>
      <c r="M58" s="122"/>
      <c r="N58" s="119"/>
    </row>
    <row r="59" spans="1:14" ht="59.25" hidden="1" customHeight="1" x14ac:dyDescent="0.25">
      <c r="A59" s="154">
        <v>30</v>
      </c>
      <c r="B59" s="84"/>
      <c r="C59" s="30" t="s">
        <v>211</v>
      </c>
      <c r="D59" s="46"/>
      <c r="E59" s="62"/>
      <c r="F59" s="11"/>
      <c r="G59" s="11"/>
      <c r="H59" s="11"/>
      <c r="I59" s="11"/>
      <c r="J59" s="143"/>
      <c r="K59" s="126"/>
      <c r="L59" s="122"/>
      <c r="M59" s="122"/>
      <c r="N59" s="119"/>
    </row>
    <row r="60" spans="1:14" ht="30" hidden="1" customHeight="1" x14ac:dyDescent="0.25">
      <c r="A60" s="155" t="s">
        <v>140</v>
      </c>
      <c r="B60" s="15" t="s">
        <v>38</v>
      </c>
      <c r="C60" s="20" t="s">
        <v>77</v>
      </c>
      <c r="D60" s="46" t="s">
        <v>1</v>
      </c>
      <c r="E60" s="63">
        <v>10</v>
      </c>
      <c r="F60" s="11"/>
      <c r="G60" s="11"/>
      <c r="H60" s="11"/>
      <c r="I60" s="11"/>
      <c r="J60" s="143"/>
      <c r="K60" s="126"/>
      <c r="L60" s="122"/>
      <c r="M60" s="122"/>
      <c r="N60" s="119"/>
    </row>
    <row r="61" spans="1:14" ht="28.5" hidden="1" customHeight="1" x14ac:dyDescent="0.25">
      <c r="A61" s="155" t="s">
        <v>141</v>
      </c>
      <c r="B61" s="15" t="s">
        <v>38</v>
      </c>
      <c r="C61" s="20" t="s">
        <v>79</v>
      </c>
      <c r="D61" s="46" t="s">
        <v>1</v>
      </c>
      <c r="E61" s="63">
        <v>30</v>
      </c>
      <c r="F61" s="11"/>
      <c r="G61" s="11"/>
      <c r="H61" s="11"/>
      <c r="I61" s="11"/>
      <c r="J61" s="143"/>
      <c r="K61" s="126"/>
      <c r="L61" s="122"/>
      <c r="M61" s="122"/>
      <c r="N61" s="119"/>
    </row>
    <row r="62" spans="1:14" hidden="1" x14ac:dyDescent="0.25">
      <c r="A62" s="155" t="s">
        <v>142</v>
      </c>
      <c r="B62" s="15" t="s">
        <v>38</v>
      </c>
      <c r="C62" s="20" t="s">
        <v>184</v>
      </c>
      <c r="D62" s="46" t="s">
        <v>1</v>
      </c>
      <c r="E62" s="63">
        <v>400</v>
      </c>
      <c r="F62" s="11"/>
      <c r="G62" s="11"/>
      <c r="H62" s="11"/>
      <c r="I62" s="11"/>
      <c r="J62" s="143"/>
      <c r="K62" s="126"/>
      <c r="L62" s="122"/>
      <c r="M62" s="122"/>
      <c r="N62" s="119"/>
    </row>
    <row r="63" spans="1:14" hidden="1" x14ac:dyDescent="0.25">
      <c r="A63" s="155" t="s">
        <v>143</v>
      </c>
      <c r="B63" s="15" t="s">
        <v>38</v>
      </c>
      <c r="C63" s="20" t="s">
        <v>185</v>
      </c>
      <c r="D63" s="46" t="s">
        <v>1</v>
      </c>
      <c r="E63" s="63">
        <v>30</v>
      </c>
      <c r="F63" s="11"/>
      <c r="G63" s="11"/>
      <c r="H63" s="11"/>
      <c r="I63" s="11"/>
      <c r="J63" s="143"/>
      <c r="K63" s="126"/>
      <c r="L63" s="122"/>
      <c r="M63" s="122"/>
      <c r="N63" s="119"/>
    </row>
    <row r="64" spans="1:14" ht="30" hidden="1" customHeight="1" x14ac:dyDescent="0.25">
      <c r="A64" s="155" t="s">
        <v>144</v>
      </c>
      <c r="B64" s="15" t="s">
        <v>37</v>
      </c>
      <c r="C64" s="20" t="s">
        <v>186</v>
      </c>
      <c r="D64" s="46" t="s">
        <v>10</v>
      </c>
      <c r="E64" s="63">
        <v>50</v>
      </c>
      <c r="F64" s="11"/>
      <c r="G64" s="11"/>
      <c r="H64" s="11"/>
      <c r="I64" s="11"/>
      <c r="J64" s="143"/>
      <c r="K64" s="126"/>
      <c r="L64" s="122"/>
      <c r="M64" s="122"/>
      <c r="N64" s="119"/>
    </row>
    <row r="65" spans="1:14" ht="30" hidden="1" customHeight="1" x14ac:dyDescent="0.25">
      <c r="A65" s="155" t="s">
        <v>145</v>
      </c>
      <c r="B65" s="15" t="s">
        <v>19</v>
      </c>
      <c r="C65" s="20" t="s">
        <v>187</v>
      </c>
      <c r="D65" s="46" t="s">
        <v>10</v>
      </c>
      <c r="E65" s="63">
        <v>50</v>
      </c>
      <c r="F65" s="11"/>
      <c r="G65" s="11"/>
      <c r="H65" s="11"/>
      <c r="I65" s="11"/>
      <c r="J65" s="143"/>
      <c r="K65" s="126"/>
      <c r="L65" s="122"/>
      <c r="M65" s="122"/>
      <c r="N65" s="119"/>
    </row>
    <row r="66" spans="1:14" ht="38.25" hidden="1" customHeight="1" x14ac:dyDescent="0.25">
      <c r="A66" s="155" t="s">
        <v>146</v>
      </c>
      <c r="B66" s="15" t="s">
        <v>19</v>
      </c>
      <c r="C66" s="20" t="s">
        <v>80</v>
      </c>
      <c r="D66" s="46" t="s">
        <v>10</v>
      </c>
      <c r="E66" s="64">
        <v>500</v>
      </c>
      <c r="F66" s="11"/>
      <c r="G66" s="11"/>
      <c r="H66" s="11"/>
      <c r="I66" s="11"/>
      <c r="J66" s="143"/>
      <c r="K66" s="126"/>
      <c r="L66" s="122"/>
      <c r="M66" s="122"/>
      <c r="N66" s="119"/>
    </row>
    <row r="67" spans="1:14" ht="34.5" hidden="1" customHeight="1" x14ac:dyDescent="0.25">
      <c r="A67" s="148" t="s">
        <v>194</v>
      </c>
      <c r="B67" s="4"/>
      <c r="C67" s="79"/>
      <c r="D67" s="1"/>
      <c r="E67" s="80">
        <f>SUM(E60:E66)</f>
        <v>1070</v>
      </c>
      <c r="F67" s="11"/>
      <c r="G67" s="11"/>
      <c r="H67" s="11"/>
      <c r="I67" s="11"/>
      <c r="J67" s="143"/>
      <c r="K67" s="126"/>
      <c r="L67" s="122"/>
      <c r="M67" s="122"/>
      <c r="N67" s="119"/>
    </row>
    <row r="68" spans="1:14" ht="37.5" hidden="1" customHeight="1" x14ac:dyDescent="0.25">
      <c r="A68" s="153">
        <v>31</v>
      </c>
      <c r="B68" s="83"/>
      <c r="C68" s="23" t="s">
        <v>216</v>
      </c>
      <c r="D68" s="43"/>
      <c r="E68" s="61"/>
      <c r="F68" s="11"/>
      <c r="G68" s="11"/>
      <c r="H68" s="11"/>
      <c r="I68" s="11"/>
      <c r="J68" s="143"/>
      <c r="K68" s="126"/>
      <c r="L68" s="122"/>
      <c r="M68" s="122"/>
      <c r="N68" s="119"/>
    </row>
    <row r="69" spans="1:14" ht="28.5" hidden="1" customHeight="1" x14ac:dyDescent="0.25">
      <c r="A69" s="155" t="s">
        <v>147</v>
      </c>
      <c r="B69" s="15" t="s">
        <v>38</v>
      </c>
      <c r="C69" s="5" t="s">
        <v>58</v>
      </c>
      <c r="D69" s="35" t="s">
        <v>1</v>
      </c>
      <c r="E69" s="7">
        <v>150</v>
      </c>
      <c r="F69" s="11"/>
      <c r="G69" s="11"/>
      <c r="H69" s="11"/>
      <c r="I69" s="11"/>
      <c r="J69" s="143"/>
      <c r="K69" s="126"/>
      <c r="L69" s="122"/>
      <c r="M69" s="122"/>
      <c r="N69" s="119"/>
    </row>
    <row r="70" spans="1:14" ht="28.5" hidden="1" customHeight="1" x14ac:dyDescent="0.25">
      <c r="A70" s="155" t="s">
        <v>148</v>
      </c>
      <c r="B70" s="15" t="s">
        <v>38</v>
      </c>
      <c r="C70" s="5" t="s">
        <v>59</v>
      </c>
      <c r="D70" s="35" t="s">
        <v>1</v>
      </c>
      <c r="E70" s="7">
        <v>100</v>
      </c>
      <c r="F70" s="11"/>
      <c r="G70" s="11"/>
      <c r="H70" s="11"/>
      <c r="I70" s="11"/>
      <c r="J70" s="143"/>
      <c r="K70" s="126"/>
      <c r="L70" s="122"/>
      <c r="M70" s="122"/>
      <c r="N70" s="119"/>
    </row>
    <row r="71" spans="1:14" ht="34.5" hidden="1" customHeight="1" x14ac:dyDescent="0.25">
      <c r="A71" s="148" t="s">
        <v>195</v>
      </c>
      <c r="B71" s="4"/>
      <c r="C71" s="79"/>
      <c r="D71" s="1"/>
      <c r="E71" s="80">
        <f>SUM(E69:E70)</f>
        <v>250</v>
      </c>
      <c r="F71" s="11"/>
      <c r="G71" s="11"/>
      <c r="H71" s="11"/>
      <c r="I71" s="11"/>
      <c r="J71" s="143"/>
      <c r="K71" s="126"/>
      <c r="L71" s="122"/>
      <c r="M71" s="122"/>
      <c r="N71" s="119"/>
    </row>
    <row r="72" spans="1:14" ht="43.5" hidden="1" customHeight="1" x14ac:dyDescent="0.25">
      <c r="A72" s="156">
        <v>32</v>
      </c>
      <c r="B72" s="15" t="s">
        <v>38</v>
      </c>
      <c r="C72" s="91" t="s">
        <v>222</v>
      </c>
      <c r="D72" s="43" t="s">
        <v>1</v>
      </c>
      <c r="E72" s="58">
        <v>20</v>
      </c>
      <c r="F72" s="11"/>
      <c r="G72" s="11"/>
      <c r="H72" s="11"/>
      <c r="I72" s="11"/>
      <c r="J72" s="143"/>
      <c r="K72" s="126"/>
      <c r="L72" s="122"/>
      <c r="M72" s="122"/>
      <c r="N72" s="119"/>
    </row>
    <row r="73" spans="1:14" ht="31.5" hidden="1" x14ac:dyDescent="0.25">
      <c r="A73" s="157">
        <v>33</v>
      </c>
      <c r="B73" s="18"/>
      <c r="C73" s="30" t="s">
        <v>217</v>
      </c>
      <c r="D73" s="46"/>
      <c r="E73" s="65"/>
      <c r="F73" s="11"/>
      <c r="G73" s="11"/>
      <c r="H73" s="11"/>
      <c r="I73" s="11"/>
      <c r="J73" s="143"/>
      <c r="K73" s="126"/>
      <c r="L73" s="122"/>
      <c r="M73" s="122"/>
      <c r="N73" s="119"/>
    </row>
    <row r="74" spans="1:14" ht="38.25" hidden="1" customHeight="1" x14ac:dyDescent="0.25">
      <c r="A74" s="155" t="s">
        <v>76</v>
      </c>
      <c r="B74" s="15" t="s">
        <v>38</v>
      </c>
      <c r="C74" s="20" t="s">
        <v>39</v>
      </c>
      <c r="D74" s="46" t="s">
        <v>1</v>
      </c>
      <c r="E74" s="63">
        <v>30</v>
      </c>
      <c r="F74" s="11"/>
      <c r="G74" s="11"/>
      <c r="H74" s="11"/>
      <c r="I74" s="11"/>
      <c r="J74" s="143"/>
      <c r="K74" s="126"/>
      <c r="L74" s="122"/>
      <c r="M74" s="122"/>
      <c r="N74" s="119"/>
    </row>
    <row r="75" spans="1:14" ht="38.25" hidden="1" customHeight="1" x14ac:dyDescent="0.25">
      <c r="A75" s="155" t="s">
        <v>78</v>
      </c>
      <c r="B75" s="15" t="s">
        <v>19</v>
      </c>
      <c r="C75" s="20" t="s">
        <v>81</v>
      </c>
      <c r="D75" s="46" t="s">
        <v>10</v>
      </c>
      <c r="E75" s="63">
        <v>15</v>
      </c>
      <c r="F75" s="11"/>
      <c r="G75" s="11"/>
      <c r="H75" s="11"/>
      <c r="I75" s="11"/>
      <c r="J75" s="143"/>
      <c r="K75" s="126"/>
      <c r="L75" s="122"/>
      <c r="M75" s="122"/>
      <c r="N75" s="119"/>
    </row>
    <row r="76" spans="1:14" ht="34.5" hidden="1" customHeight="1" x14ac:dyDescent="0.25">
      <c r="A76" s="148" t="s">
        <v>196</v>
      </c>
      <c r="B76" s="4"/>
      <c r="C76" s="79"/>
      <c r="D76" s="1"/>
      <c r="E76" s="80">
        <f>SUM(E74:E75)</f>
        <v>45</v>
      </c>
      <c r="F76" s="11"/>
      <c r="G76" s="11"/>
      <c r="H76" s="11"/>
      <c r="I76" s="11"/>
      <c r="J76" s="143"/>
      <c r="K76" s="126"/>
      <c r="L76" s="122"/>
      <c r="M76" s="122"/>
      <c r="N76" s="119"/>
    </row>
    <row r="77" spans="1:14" ht="30.75" hidden="1" customHeight="1" x14ac:dyDescent="0.25">
      <c r="A77" s="158">
        <v>34</v>
      </c>
      <c r="B77" s="16" t="s">
        <v>38</v>
      </c>
      <c r="C77" s="91" t="s">
        <v>224</v>
      </c>
      <c r="D77" s="43" t="s">
        <v>1</v>
      </c>
      <c r="E77" s="58">
        <v>70</v>
      </c>
      <c r="F77" s="11"/>
      <c r="G77" s="11"/>
      <c r="H77" s="11"/>
      <c r="I77" s="11"/>
      <c r="J77" s="143"/>
      <c r="K77" s="126"/>
      <c r="L77" s="122"/>
      <c r="M77" s="122"/>
      <c r="N77" s="119"/>
    </row>
    <row r="78" spans="1:14" ht="38.25" hidden="1" customHeight="1" x14ac:dyDescent="0.25">
      <c r="A78" s="158">
        <v>35</v>
      </c>
      <c r="B78" s="16" t="s">
        <v>38</v>
      </c>
      <c r="C78" s="91" t="s">
        <v>223</v>
      </c>
      <c r="D78" s="43" t="s">
        <v>1</v>
      </c>
      <c r="E78" s="58">
        <v>10</v>
      </c>
      <c r="F78" s="11"/>
      <c r="G78" s="11"/>
      <c r="H78" s="11"/>
      <c r="I78" s="11"/>
      <c r="J78" s="143"/>
      <c r="K78" s="126"/>
      <c r="L78" s="122"/>
      <c r="M78" s="122"/>
      <c r="N78" s="119"/>
    </row>
    <row r="79" spans="1:14" ht="34.5" hidden="1" customHeight="1" x14ac:dyDescent="0.25">
      <c r="A79" s="145">
        <v>36</v>
      </c>
      <c r="B79" s="6" t="s">
        <v>38</v>
      </c>
      <c r="C79" s="91" t="s">
        <v>225</v>
      </c>
      <c r="D79" s="43" t="s">
        <v>1</v>
      </c>
      <c r="E79" s="58">
        <v>10</v>
      </c>
      <c r="F79" s="11"/>
      <c r="G79" s="11"/>
      <c r="H79" s="11"/>
      <c r="I79" s="11"/>
      <c r="J79" s="143"/>
      <c r="K79" s="126"/>
      <c r="L79" s="122"/>
      <c r="M79" s="122"/>
      <c r="N79" s="119"/>
    </row>
    <row r="80" spans="1:14" ht="31.5" hidden="1" x14ac:dyDescent="0.25">
      <c r="A80" s="158">
        <v>37</v>
      </c>
      <c r="B80" s="16" t="s">
        <v>38</v>
      </c>
      <c r="C80" s="91" t="s">
        <v>226</v>
      </c>
      <c r="D80" s="43" t="s">
        <v>1</v>
      </c>
      <c r="E80" s="58">
        <v>5</v>
      </c>
      <c r="F80" s="11"/>
      <c r="G80" s="11"/>
      <c r="H80" s="11"/>
      <c r="I80" s="11"/>
      <c r="J80" s="143"/>
      <c r="K80" s="126"/>
      <c r="L80" s="122"/>
      <c r="M80" s="122"/>
      <c r="N80" s="119"/>
    </row>
    <row r="81" spans="1:14" ht="26.25" hidden="1" customHeight="1" x14ac:dyDescent="0.25">
      <c r="A81" s="142">
        <v>38</v>
      </c>
      <c r="B81" s="6" t="s">
        <v>19</v>
      </c>
      <c r="C81" s="91" t="s">
        <v>60</v>
      </c>
      <c r="D81" s="43" t="s">
        <v>10</v>
      </c>
      <c r="E81" s="58">
        <v>50</v>
      </c>
      <c r="F81" s="11"/>
      <c r="G81" s="11"/>
      <c r="H81" s="11"/>
      <c r="I81" s="11"/>
      <c r="J81" s="143"/>
      <c r="K81" s="126"/>
      <c r="L81" s="122"/>
      <c r="M81" s="122"/>
      <c r="N81" s="119"/>
    </row>
    <row r="82" spans="1:14" ht="28.5" hidden="1" customHeight="1" x14ac:dyDescent="0.25">
      <c r="A82" s="152">
        <v>39</v>
      </c>
      <c r="B82" s="17"/>
      <c r="C82" s="23" t="s">
        <v>227</v>
      </c>
      <c r="D82" s="43"/>
      <c r="E82" s="61"/>
      <c r="F82" s="11"/>
      <c r="G82" s="11"/>
      <c r="H82" s="11"/>
      <c r="I82" s="11"/>
      <c r="J82" s="143"/>
      <c r="K82" s="126"/>
      <c r="L82" s="122"/>
      <c r="M82" s="122"/>
      <c r="N82" s="119"/>
    </row>
    <row r="83" spans="1:14" ht="24" hidden="1" customHeight="1" x14ac:dyDescent="0.25">
      <c r="A83" s="142" t="s">
        <v>116</v>
      </c>
      <c r="B83" s="6" t="s">
        <v>62</v>
      </c>
      <c r="C83" s="91" t="s">
        <v>61</v>
      </c>
      <c r="D83" s="43" t="s">
        <v>63</v>
      </c>
      <c r="E83" s="58">
        <v>800</v>
      </c>
      <c r="F83" s="11"/>
      <c r="G83" s="11"/>
      <c r="H83" s="11"/>
      <c r="I83" s="11"/>
      <c r="J83" s="143"/>
      <c r="K83" s="126"/>
      <c r="L83" s="122"/>
      <c r="M83" s="122"/>
      <c r="N83" s="119"/>
    </row>
    <row r="84" spans="1:14" ht="30" hidden="1" customHeight="1" x14ac:dyDescent="0.25">
      <c r="A84" s="142" t="s">
        <v>117</v>
      </c>
      <c r="B84" s="6" t="s">
        <v>62</v>
      </c>
      <c r="C84" s="91" t="s">
        <v>61</v>
      </c>
      <c r="D84" s="43" t="s">
        <v>63</v>
      </c>
      <c r="E84" s="7">
        <v>400</v>
      </c>
      <c r="F84" s="11"/>
      <c r="G84" s="11"/>
      <c r="H84" s="11"/>
      <c r="I84" s="11"/>
      <c r="J84" s="143"/>
      <c r="K84" s="126"/>
      <c r="L84" s="122"/>
      <c r="M84" s="122"/>
      <c r="N84" s="119"/>
    </row>
    <row r="85" spans="1:14" ht="33" hidden="1" customHeight="1" x14ac:dyDescent="0.25">
      <c r="A85" s="142" t="s">
        <v>149</v>
      </c>
      <c r="B85" s="6" t="s">
        <v>62</v>
      </c>
      <c r="C85" s="91" t="s">
        <v>61</v>
      </c>
      <c r="D85" s="43" t="s">
        <v>63</v>
      </c>
      <c r="E85" s="7">
        <v>200</v>
      </c>
      <c r="F85" s="11"/>
      <c r="G85" s="11"/>
      <c r="H85" s="11"/>
      <c r="I85" s="11"/>
      <c r="J85" s="143"/>
      <c r="K85" s="126"/>
      <c r="L85" s="122"/>
      <c r="M85" s="122"/>
      <c r="N85" s="119"/>
    </row>
    <row r="86" spans="1:14" ht="34.5" hidden="1" customHeight="1" x14ac:dyDescent="0.25">
      <c r="A86" s="148" t="s">
        <v>197</v>
      </c>
      <c r="B86" s="4"/>
      <c r="C86" s="79"/>
      <c r="D86" s="1"/>
      <c r="E86" s="80">
        <f>SUM(E83:E85)</f>
        <v>1400</v>
      </c>
      <c r="F86" s="11"/>
      <c r="G86" s="11"/>
      <c r="H86" s="11"/>
      <c r="I86" s="11"/>
      <c r="J86" s="143"/>
      <c r="K86" s="126"/>
      <c r="L86" s="122"/>
      <c r="M86" s="122"/>
      <c r="N86" s="119"/>
    </row>
    <row r="87" spans="1:14" hidden="1" x14ac:dyDescent="0.25">
      <c r="A87" s="142">
        <v>40</v>
      </c>
      <c r="B87" s="25" t="s">
        <v>62</v>
      </c>
      <c r="C87" s="22" t="s">
        <v>104</v>
      </c>
      <c r="D87" s="37" t="s">
        <v>63</v>
      </c>
      <c r="E87" s="66">
        <v>200</v>
      </c>
      <c r="F87" s="11"/>
      <c r="G87" s="11"/>
      <c r="H87" s="11"/>
      <c r="I87" s="11"/>
      <c r="J87" s="143"/>
      <c r="K87" s="126"/>
      <c r="L87" s="122"/>
      <c r="M87" s="122"/>
      <c r="N87" s="119"/>
    </row>
    <row r="88" spans="1:14" ht="37.5" hidden="1" customHeight="1" x14ac:dyDescent="0.25">
      <c r="A88" s="152">
        <v>41</v>
      </c>
      <c r="B88" s="17"/>
      <c r="C88" s="13" t="s">
        <v>64</v>
      </c>
      <c r="D88" s="43"/>
      <c r="E88" s="67"/>
      <c r="F88" s="11"/>
      <c r="G88" s="11"/>
      <c r="H88" s="11"/>
      <c r="I88" s="11"/>
      <c r="J88" s="143"/>
      <c r="K88" s="126"/>
      <c r="L88" s="122"/>
      <c r="M88" s="122"/>
      <c r="N88" s="119"/>
    </row>
    <row r="89" spans="1:14" ht="36.75" hidden="1" customHeight="1" x14ac:dyDescent="0.25">
      <c r="A89" s="146" t="s">
        <v>150</v>
      </c>
      <c r="B89" s="7" t="s">
        <v>6</v>
      </c>
      <c r="C89" s="54" t="s">
        <v>64</v>
      </c>
      <c r="D89" s="43" t="s">
        <v>10</v>
      </c>
      <c r="E89" s="58">
        <v>3</v>
      </c>
      <c r="F89" s="11"/>
      <c r="G89" s="11"/>
      <c r="H89" s="11"/>
      <c r="I89" s="11"/>
      <c r="J89" s="143"/>
      <c r="K89" s="126"/>
      <c r="L89" s="122"/>
      <c r="M89" s="122"/>
      <c r="N89" s="119"/>
    </row>
    <row r="90" spans="1:14" hidden="1" x14ac:dyDescent="0.25">
      <c r="A90" s="146" t="s">
        <v>151</v>
      </c>
      <c r="B90" s="7" t="s">
        <v>6</v>
      </c>
      <c r="C90" s="54" t="s">
        <v>64</v>
      </c>
      <c r="D90" s="43" t="s">
        <v>10</v>
      </c>
      <c r="E90" s="58">
        <v>2</v>
      </c>
      <c r="F90" s="11"/>
      <c r="G90" s="11"/>
      <c r="H90" s="11"/>
      <c r="I90" s="11"/>
      <c r="J90" s="143"/>
      <c r="K90" s="126"/>
      <c r="L90" s="122"/>
      <c r="M90" s="122"/>
      <c r="N90" s="119"/>
    </row>
    <row r="91" spans="1:14" ht="34.5" hidden="1" customHeight="1" x14ac:dyDescent="0.25">
      <c r="A91" s="148" t="s">
        <v>198</v>
      </c>
      <c r="B91" s="4"/>
      <c r="C91" s="79"/>
      <c r="D91" s="1"/>
      <c r="E91" s="80">
        <f>SUM(E89:E90)</f>
        <v>5</v>
      </c>
      <c r="F91" s="11"/>
      <c r="G91" s="11"/>
      <c r="H91" s="11"/>
      <c r="I91" s="11"/>
      <c r="J91" s="143"/>
      <c r="K91" s="126"/>
      <c r="L91" s="122"/>
      <c r="M91" s="122"/>
      <c r="N91" s="119"/>
    </row>
    <row r="92" spans="1:14" ht="32.25" hidden="1" customHeight="1" x14ac:dyDescent="0.25">
      <c r="A92" s="159">
        <v>42</v>
      </c>
      <c r="B92" s="8"/>
      <c r="C92" s="2" t="s">
        <v>64</v>
      </c>
      <c r="D92" s="35"/>
      <c r="E92" s="59"/>
      <c r="F92" s="11"/>
      <c r="G92" s="11"/>
      <c r="H92" s="11"/>
      <c r="I92" s="11"/>
      <c r="J92" s="143"/>
      <c r="K92" s="126"/>
      <c r="L92" s="122"/>
      <c r="M92" s="122"/>
      <c r="N92" s="119"/>
    </row>
    <row r="93" spans="1:14" ht="36.75" hidden="1" customHeight="1" x14ac:dyDescent="0.25">
      <c r="A93" s="146" t="s">
        <v>152</v>
      </c>
      <c r="B93" s="7" t="s">
        <v>6</v>
      </c>
      <c r="C93" s="5" t="s">
        <v>64</v>
      </c>
      <c r="D93" s="35" t="s">
        <v>10</v>
      </c>
      <c r="E93" s="7">
        <v>5</v>
      </c>
      <c r="F93" s="11"/>
      <c r="G93" s="11"/>
      <c r="H93" s="11"/>
      <c r="I93" s="11"/>
      <c r="J93" s="143"/>
      <c r="K93" s="126"/>
      <c r="L93" s="122"/>
      <c r="M93" s="122"/>
      <c r="N93" s="119"/>
    </row>
    <row r="94" spans="1:14" hidden="1" x14ac:dyDescent="0.25">
      <c r="A94" s="146" t="s">
        <v>153</v>
      </c>
      <c r="B94" s="7" t="s">
        <v>6</v>
      </c>
      <c r="C94" s="5" t="s">
        <v>64</v>
      </c>
      <c r="D94" s="35" t="s">
        <v>10</v>
      </c>
      <c r="E94" s="7">
        <v>2</v>
      </c>
      <c r="F94" s="11"/>
      <c r="G94" s="11"/>
      <c r="H94" s="11"/>
      <c r="I94" s="11"/>
      <c r="J94" s="143"/>
      <c r="K94" s="126"/>
      <c r="L94" s="122"/>
      <c r="M94" s="122"/>
      <c r="N94" s="119"/>
    </row>
    <row r="95" spans="1:14" ht="34.5" hidden="1" customHeight="1" x14ac:dyDescent="0.25">
      <c r="A95" s="148" t="s">
        <v>199</v>
      </c>
      <c r="B95" s="4"/>
      <c r="C95" s="79"/>
      <c r="D95" s="1"/>
      <c r="E95" s="80">
        <f>SUM(E93:E94)</f>
        <v>7</v>
      </c>
      <c r="F95" s="11"/>
      <c r="G95" s="11"/>
      <c r="H95" s="11"/>
      <c r="I95" s="11"/>
      <c r="J95" s="143"/>
      <c r="K95" s="126"/>
      <c r="L95" s="122"/>
      <c r="M95" s="122"/>
      <c r="N95" s="119"/>
    </row>
    <row r="96" spans="1:14" ht="76.5" customHeight="1" x14ac:dyDescent="0.25">
      <c r="A96" s="142">
        <v>43</v>
      </c>
      <c r="B96" s="7" t="s">
        <v>6</v>
      </c>
      <c r="C96" s="91" t="s">
        <v>118</v>
      </c>
      <c r="D96" s="35" t="s">
        <v>10</v>
      </c>
      <c r="E96" s="7">
        <v>3</v>
      </c>
      <c r="F96" s="89">
        <v>3800</v>
      </c>
      <c r="G96" s="92">
        <v>0.05</v>
      </c>
      <c r="H96" s="89">
        <f>F96*E96</f>
        <v>11400</v>
      </c>
      <c r="I96" s="89">
        <f>H96*1.05</f>
        <v>11970</v>
      </c>
      <c r="J96" s="160" t="s">
        <v>249</v>
      </c>
      <c r="K96" s="126" t="s">
        <v>239</v>
      </c>
      <c r="L96" s="118">
        <v>0.05</v>
      </c>
      <c r="M96" s="123">
        <f>I96-H96</f>
        <v>570</v>
      </c>
      <c r="N96" s="116" t="s">
        <v>249</v>
      </c>
    </row>
    <row r="97" spans="1:14" ht="35.25" hidden="1" customHeight="1" x14ac:dyDescent="0.25">
      <c r="A97" s="142">
        <v>44</v>
      </c>
      <c r="B97" s="6" t="s">
        <v>19</v>
      </c>
      <c r="C97" s="54" t="s">
        <v>40</v>
      </c>
      <c r="D97" s="47" t="s">
        <v>1</v>
      </c>
      <c r="E97" s="68">
        <v>28000</v>
      </c>
      <c r="F97" s="11"/>
      <c r="G97" s="11"/>
      <c r="H97" s="11"/>
      <c r="I97" s="11"/>
      <c r="J97" s="143"/>
      <c r="K97" s="126"/>
      <c r="L97" s="122"/>
      <c r="M97" s="122"/>
      <c r="N97" s="119"/>
    </row>
    <row r="98" spans="1:14" ht="33.75" hidden="1" customHeight="1" x14ac:dyDescent="0.25">
      <c r="A98" s="142">
        <v>45</v>
      </c>
      <c r="B98" s="6" t="s">
        <v>19</v>
      </c>
      <c r="C98" s="54" t="s">
        <v>41</v>
      </c>
      <c r="D98" s="47" t="s">
        <v>1</v>
      </c>
      <c r="E98" s="69">
        <v>300</v>
      </c>
      <c r="F98" s="11"/>
      <c r="G98" s="11"/>
      <c r="H98" s="11"/>
      <c r="I98" s="11"/>
      <c r="J98" s="143"/>
      <c r="K98" s="126"/>
      <c r="L98" s="122"/>
      <c r="M98" s="122"/>
      <c r="N98" s="119"/>
    </row>
    <row r="99" spans="1:14" ht="36" hidden="1" customHeight="1" x14ac:dyDescent="0.25">
      <c r="A99" s="142">
        <v>46</v>
      </c>
      <c r="B99" s="6" t="s">
        <v>19</v>
      </c>
      <c r="C99" s="54" t="s">
        <v>42</v>
      </c>
      <c r="D99" s="47" t="s">
        <v>1</v>
      </c>
      <c r="E99" s="68">
        <v>500</v>
      </c>
      <c r="F99" s="11"/>
      <c r="G99" s="11"/>
      <c r="H99" s="11"/>
      <c r="I99" s="11"/>
      <c r="J99" s="143"/>
      <c r="K99" s="126"/>
      <c r="L99" s="122"/>
      <c r="M99" s="122"/>
      <c r="N99" s="119"/>
    </row>
    <row r="100" spans="1:14" ht="39" hidden="1" customHeight="1" x14ac:dyDescent="0.25">
      <c r="A100" s="142">
        <v>47</v>
      </c>
      <c r="B100" s="6" t="s">
        <v>19</v>
      </c>
      <c r="C100" s="54" t="s">
        <v>43</v>
      </c>
      <c r="D100" s="47" t="s">
        <v>1</v>
      </c>
      <c r="E100" s="69">
        <v>500</v>
      </c>
      <c r="F100" s="11"/>
      <c r="G100" s="11"/>
      <c r="H100" s="11"/>
      <c r="I100" s="11"/>
      <c r="J100" s="143"/>
      <c r="K100" s="126"/>
      <c r="L100" s="122"/>
      <c r="M100" s="122"/>
      <c r="N100" s="119"/>
    </row>
    <row r="101" spans="1:14" ht="30.75" hidden="1" customHeight="1" x14ac:dyDescent="0.25">
      <c r="A101" s="142">
        <v>48</v>
      </c>
      <c r="B101" s="6" t="s">
        <v>19</v>
      </c>
      <c r="C101" s="91" t="s">
        <v>44</v>
      </c>
      <c r="D101" s="47" t="s">
        <v>1</v>
      </c>
      <c r="E101" s="69">
        <v>300</v>
      </c>
      <c r="F101" s="11"/>
      <c r="G101" s="11"/>
      <c r="H101" s="11"/>
      <c r="I101" s="11"/>
      <c r="J101" s="143"/>
      <c r="K101" s="126"/>
      <c r="L101" s="122"/>
      <c r="M101" s="122"/>
      <c r="N101" s="119"/>
    </row>
    <row r="102" spans="1:14" hidden="1" x14ac:dyDescent="0.25">
      <c r="A102" s="142">
        <v>49</v>
      </c>
      <c r="B102" s="6" t="s">
        <v>19</v>
      </c>
      <c r="C102" s="54" t="s">
        <v>45</v>
      </c>
      <c r="D102" s="47" t="s">
        <v>1</v>
      </c>
      <c r="E102" s="68">
        <v>3500</v>
      </c>
      <c r="F102" s="11"/>
      <c r="G102" s="11"/>
      <c r="H102" s="11"/>
      <c r="I102" s="11"/>
      <c r="J102" s="143"/>
      <c r="K102" s="126"/>
      <c r="L102" s="122"/>
      <c r="M102" s="122"/>
      <c r="N102" s="119"/>
    </row>
    <row r="103" spans="1:14" ht="31.5" hidden="1" x14ac:dyDescent="0.25">
      <c r="A103" s="142">
        <v>50</v>
      </c>
      <c r="B103" s="6" t="s">
        <v>19</v>
      </c>
      <c r="C103" s="91" t="s">
        <v>65</v>
      </c>
      <c r="D103" s="43" t="s">
        <v>1</v>
      </c>
      <c r="E103" s="58">
        <v>150</v>
      </c>
      <c r="F103" s="11"/>
      <c r="G103" s="11"/>
      <c r="H103" s="11"/>
      <c r="I103" s="11"/>
      <c r="J103" s="143"/>
      <c r="K103" s="126"/>
      <c r="L103" s="122"/>
      <c r="M103" s="122"/>
      <c r="N103" s="119"/>
    </row>
    <row r="104" spans="1:14" x14ac:dyDescent="0.25">
      <c r="A104" s="155"/>
      <c r="B104" s="81"/>
      <c r="C104" s="55"/>
      <c r="D104" s="48"/>
      <c r="E104" s="70"/>
      <c r="F104" s="11"/>
      <c r="G104" s="92"/>
      <c r="H104" s="89"/>
      <c r="I104" s="89"/>
      <c r="J104" s="143"/>
      <c r="K104" s="126"/>
      <c r="L104" s="118"/>
      <c r="M104" s="123"/>
      <c r="N104" s="121"/>
    </row>
    <row r="105" spans="1:14" ht="44.25" customHeight="1" x14ac:dyDescent="0.25">
      <c r="A105" s="142"/>
      <c r="B105" s="6"/>
      <c r="C105" s="5"/>
      <c r="D105" s="35"/>
      <c r="E105" s="7"/>
      <c r="F105" s="89"/>
      <c r="G105" s="92"/>
      <c r="H105" s="89"/>
      <c r="I105" s="89"/>
      <c r="J105" s="143"/>
      <c r="K105" s="126"/>
      <c r="L105" s="118"/>
      <c r="M105" s="123"/>
      <c r="N105" s="121"/>
    </row>
    <row r="106" spans="1:14" ht="27.75" customHeight="1" x14ac:dyDescent="0.25">
      <c r="A106" s="155"/>
      <c r="B106" s="16"/>
      <c r="C106" s="20"/>
      <c r="D106" s="49"/>
      <c r="E106" s="57"/>
      <c r="F106" s="11"/>
      <c r="G106" s="92"/>
      <c r="H106" s="89"/>
      <c r="I106" s="89"/>
      <c r="J106" s="143"/>
      <c r="K106" s="126"/>
      <c r="L106" s="118"/>
      <c r="M106" s="123"/>
      <c r="N106" s="121"/>
    </row>
    <row r="107" spans="1:14" ht="38.25" hidden="1" customHeight="1" x14ac:dyDescent="0.25">
      <c r="A107" s="142"/>
      <c r="B107" s="6"/>
      <c r="C107" s="91"/>
      <c r="D107" s="50"/>
      <c r="E107" s="71"/>
      <c r="F107" s="11"/>
      <c r="G107" s="11"/>
      <c r="H107" s="11"/>
      <c r="I107" s="11"/>
      <c r="J107" s="143"/>
      <c r="K107" s="126"/>
      <c r="L107" s="122"/>
      <c r="M107" s="123"/>
      <c r="N107" s="121"/>
    </row>
    <row r="108" spans="1:14" ht="27.75" customHeight="1" x14ac:dyDescent="0.25">
      <c r="A108" s="155"/>
      <c r="B108" s="28"/>
      <c r="C108" s="54"/>
      <c r="D108" s="51"/>
      <c r="E108" s="72"/>
      <c r="F108" s="11"/>
      <c r="G108" s="92"/>
      <c r="H108" s="89"/>
      <c r="I108" s="89"/>
      <c r="J108" s="143"/>
      <c r="K108" s="126"/>
      <c r="L108" s="118"/>
      <c r="M108" s="123"/>
      <c r="N108" s="121"/>
    </row>
    <row r="109" spans="1:14" ht="26.25" hidden="1" customHeight="1" x14ac:dyDescent="0.25">
      <c r="A109" s="161"/>
      <c r="B109" s="38"/>
      <c r="C109" s="22"/>
      <c r="D109" s="44"/>
      <c r="E109" s="58"/>
      <c r="F109" s="11"/>
      <c r="G109" s="11"/>
      <c r="H109" s="11"/>
      <c r="I109" s="11"/>
      <c r="J109" s="143"/>
      <c r="K109" s="126"/>
      <c r="L109" s="122"/>
      <c r="M109" s="123"/>
      <c r="N109" s="121"/>
    </row>
    <row r="110" spans="1:14" hidden="1" x14ac:dyDescent="0.25">
      <c r="A110" s="159"/>
      <c r="B110" s="8"/>
      <c r="C110" s="30"/>
      <c r="D110" s="35"/>
      <c r="E110" s="60"/>
      <c r="F110" s="11"/>
      <c r="G110" s="11"/>
      <c r="H110" s="11"/>
      <c r="I110" s="11"/>
      <c r="J110" s="143"/>
      <c r="K110" s="126"/>
      <c r="L110" s="122"/>
      <c r="M110" s="122"/>
      <c r="N110" s="119"/>
    </row>
    <row r="111" spans="1:14" hidden="1" x14ac:dyDescent="0.25">
      <c r="A111" s="146"/>
      <c r="B111" s="7"/>
      <c r="C111" s="5"/>
      <c r="D111" s="35"/>
      <c r="E111" s="57"/>
      <c r="F111" s="11"/>
      <c r="G111" s="11"/>
      <c r="H111" s="11"/>
      <c r="I111" s="11"/>
      <c r="J111" s="143"/>
      <c r="K111" s="126"/>
      <c r="L111" s="122"/>
      <c r="M111" s="122"/>
      <c r="N111" s="119"/>
    </row>
    <row r="112" spans="1:14" ht="53.25" hidden="1" customHeight="1" x14ac:dyDescent="0.25">
      <c r="A112" s="146"/>
      <c r="B112" s="7"/>
      <c r="C112" s="5"/>
      <c r="D112" s="35"/>
      <c r="E112" s="57"/>
      <c r="F112" s="11"/>
      <c r="G112" s="11"/>
      <c r="H112" s="11"/>
      <c r="I112" s="11"/>
      <c r="J112" s="143"/>
      <c r="K112" s="126"/>
      <c r="L112" s="122"/>
      <c r="M112" s="122"/>
      <c r="N112" s="119"/>
    </row>
    <row r="113" spans="1:14" ht="34.5" hidden="1" customHeight="1" x14ac:dyDescent="0.25">
      <c r="A113" s="148"/>
      <c r="B113" s="4"/>
      <c r="C113" s="79"/>
      <c r="D113" s="1"/>
      <c r="E113" s="80"/>
      <c r="F113" s="11"/>
      <c r="G113" s="11"/>
      <c r="H113" s="11"/>
      <c r="I113" s="11"/>
      <c r="J113" s="143"/>
      <c r="K113" s="126"/>
      <c r="L113" s="122"/>
      <c r="M113" s="122"/>
      <c r="N113" s="119"/>
    </row>
    <row r="114" spans="1:14" ht="39" hidden="1" customHeight="1" x14ac:dyDescent="0.25">
      <c r="A114" s="142"/>
      <c r="B114" s="6"/>
      <c r="C114" s="5"/>
      <c r="D114" s="36"/>
      <c r="E114" s="64"/>
      <c r="F114" s="11"/>
      <c r="G114" s="11"/>
      <c r="H114" s="11"/>
      <c r="I114" s="11"/>
      <c r="J114" s="143"/>
      <c r="K114" s="126"/>
      <c r="L114" s="122"/>
      <c r="M114" s="122"/>
      <c r="N114" s="119"/>
    </row>
    <row r="115" spans="1:14" ht="41.25" hidden="1" customHeight="1" x14ac:dyDescent="0.25">
      <c r="A115" s="142"/>
      <c r="B115" s="6"/>
      <c r="C115" s="5"/>
      <c r="D115" s="35"/>
      <c r="E115" s="7"/>
      <c r="F115" s="11"/>
      <c r="G115" s="11"/>
      <c r="H115" s="11"/>
      <c r="I115" s="11"/>
      <c r="J115" s="143"/>
      <c r="K115" s="126"/>
      <c r="L115" s="122"/>
      <c r="M115" s="122"/>
      <c r="N115" s="119"/>
    </row>
    <row r="116" spans="1:14" ht="25.5" hidden="1" customHeight="1" x14ac:dyDescent="0.25">
      <c r="A116" s="142"/>
      <c r="B116" s="24"/>
      <c r="C116" s="22"/>
      <c r="D116" s="37"/>
      <c r="E116" s="73"/>
      <c r="F116" s="11"/>
      <c r="G116" s="11"/>
      <c r="H116" s="11"/>
      <c r="I116" s="11"/>
      <c r="J116" s="143"/>
      <c r="K116" s="126"/>
      <c r="L116" s="122"/>
      <c r="M116" s="122"/>
      <c r="N116" s="119"/>
    </row>
    <row r="117" spans="1:14" ht="72.75" hidden="1" customHeight="1" x14ac:dyDescent="0.25">
      <c r="A117" s="142"/>
      <c r="B117" s="6"/>
      <c r="C117" s="30"/>
      <c r="D117" s="35"/>
      <c r="E117" s="60"/>
      <c r="F117" s="11"/>
      <c r="G117" s="11"/>
      <c r="H117" s="11"/>
      <c r="I117" s="11"/>
      <c r="J117" s="143"/>
      <c r="K117" s="126"/>
      <c r="L117" s="122"/>
      <c r="M117" s="122"/>
      <c r="N117" s="119"/>
    </row>
    <row r="118" spans="1:14" ht="26.25" hidden="1" customHeight="1" x14ac:dyDescent="0.25">
      <c r="A118" s="142"/>
      <c r="B118" s="6"/>
      <c r="C118" s="5"/>
      <c r="D118" s="35"/>
      <c r="E118" s="7"/>
      <c r="F118" s="11"/>
      <c r="G118" s="11"/>
      <c r="H118" s="11"/>
      <c r="I118" s="11"/>
      <c r="J118" s="143"/>
      <c r="K118" s="126"/>
      <c r="L118" s="122"/>
      <c r="M118" s="122"/>
      <c r="N118" s="119"/>
    </row>
    <row r="119" spans="1:14" ht="32.25" hidden="1" customHeight="1" x14ac:dyDescent="0.25">
      <c r="A119" s="142"/>
      <c r="B119" s="6"/>
      <c r="C119" s="5"/>
      <c r="D119" s="35"/>
      <c r="E119" s="57"/>
      <c r="F119" s="11"/>
      <c r="G119" s="11"/>
      <c r="H119" s="11"/>
      <c r="I119" s="11"/>
      <c r="J119" s="143"/>
      <c r="K119" s="126"/>
      <c r="L119" s="122"/>
      <c r="M119" s="122"/>
      <c r="N119" s="119"/>
    </row>
    <row r="120" spans="1:14" ht="35.25" hidden="1" customHeight="1" x14ac:dyDescent="0.25">
      <c r="A120" s="142"/>
      <c r="B120" s="6"/>
      <c r="C120" s="5"/>
      <c r="D120" s="35"/>
      <c r="E120" s="57"/>
      <c r="F120" s="11"/>
      <c r="G120" s="11"/>
      <c r="H120" s="11"/>
      <c r="I120" s="11"/>
      <c r="J120" s="143"/>
      <c r="K120" s="126"/>
      <c r="L120" s="122"/>
      <c r="M120" s="122"/>
      <c r="N120" s="119"/>
    </row>
    <row r="121" spans="1:14" ht="34.5" hidden="1" customHeight="1" x14ac:dyDescent="0.25">
      <c r="A121" s="148"/>
      <c r="B121" s="29"/>
      <c r="C121" s="79"/>
      <c r="D121" s="1"/>
      <c r="E121" s="80"/>
      <c r="F121" s="11"/>
      <c r="G121" s="11"/>
      <c r="H121" s="11"/>
      <c r="I121" s="11"/>
      <c r="J121" s="143"/>
      <c r="K121" s="126"/>
      <c r="L121" s="122"/>
      <c r="M121" s="122"/>
      <c r="N121" s="119"/>
    </row>
    <row r="122" spans="1:14" ht="61.5" customHeight="1" x14ac:dyDescent="0.25">
      <c r="A122" s="173"/>
      <c r="B122" s="175"/>
      <c r="C122" s="174"/>
      <c r="D122" s="43"/>
      <c r="E122" s="58"/>
      <c r="F122" s="89"/>
      <c r="G122" s="92"/>
      <c r="H122" s="89"/>
      <c r="I122" s="89"/>
      <c r="J122" s="144"/>
      <c r="K122" s="127"/>
      <c r="L122" s="118"/>
      <c r="M122" s="123"/>
      <c r="N122" s="122"/>
    </row>
    <row r="123" spans="1:14" x14ac:dyDescent="0.25">
      <c r="A123" s="142"/>
      <c r="B123" s="93"/>
      <c r="C123" s="91"/>
      <c r="D123" s="43"/>
      <c r="E123" s="58"/>
      <c r="F123" s="89"/>
      <c r="G123" s="92"/>
      <c r="H123" s="89"/>
      <c r="I123" s="89"/>
      <c r="J123" s="144"/>
      <c r="K123" s="127"/>
      <c r="L123" s="118"/>
      <c r="M123" s="122"/>
      <c r="N123" s="122"/>
    </row>
    <row r="124" spans="1:14" ht="52.5" hidden="1" customHeight="1" x14ac:dyDescent="0.25">
      <c r="A124" s="159">
        <v>64</v>
      </c>
      <c r="B124" s="8"/>
      <c r="C124" s="30" t="s">
        <v>228</v>
      </c>
      <c r="D124" s="35"/>
      <c r="E124" s="59"/>
      <c r="F124" s="11"/>
      <c r="G124" s="11"/>
      <c r="H124" s="11"/>
      <c r="I124" s="11"/>
      <c r="J124" s="143"/>
      <c r="K124" s="126"/>
      <c r="L124" s="122"/>
      <c r="M124" s="122"/>
      <c r="N124" s="119"/>
    </row>
    <row r="125" spans="1:14" ht="44.25" hidden="1" customHeight="1" x14ac:dyDescent="0.25">
      <c r="A125" s="146" t="s">
        <v>159</v>
      </c>
      <c r="B125" s="7" t="s">
        <v>6</v>
      </c>
      <c r="C125" s="5" t="s">
        <v>82</v>
      </c>
      <c r="D125" s="35" t="s">
        <v>1</v>
      </c>
      <c r="E125" s="7">
        <v>5</v>
      </c>
      <c r="F125" s="11"/>
      <c r="G125" s="11"/>
      <c r="H125" s="11"/>
      <c r="I125" s="11"/>
      <c r="J125" s="143"/>
      <c r="K125" s="126"/>
      <c r="L125" s="122"/>
      <c r="M125" s="122"/>
      <c r="N125" s="119"/>
    </row>
    <row r="126" spans="1:14" ht="33" hidden="1" customHeight="1" x14ac:dyDescent="0.25">
      <c r="A126" s="146" t="s">
        <v>160</v>
      </c>
      <c r="B126" s="7" t="s">
        <v>6</v>
      </c>
      <c r="C126" s="5" t="s">
        <v>83</v>
      </c>
      <c r="D126" s="35" t="s">
        <v>1</v>
      </c>
      <c r="E126" s="7">
        <v>30</v>
      </c>
      <c r="F126" s="11"/>
      <c r="G126" s="11"/>
      <c r="H126" s="11"/>
      <c r="I126" s="11"/>
      <c r="J126" s="143"/>
      <c r="K126" s="126"/>
      <c r="L126" s="122"/>
      <c r="M126" s="122"/>
      <c r="N126" s="119"/>
    </row>
    <row r="127" spans="1:14" ht="28.5" hidden="1" customHeight="1" x14ac:dyDescent="0.25">
      <c r="A127" s="146" t="s">
        <v>161</v>
      </c>
      <c r="B127" s="7" t="s">
        <v>6</v>
      </c>
      <c r="C127" s="5" t="s">
        <v>84</v>
      </c>
      <c r="D127" s="35" t="s">
        <v>1</v>
      </c>
      <c r="E127" s="7">
        <v>30</v>
      </c>
      <c r="F127" s="11"/>
      <c r="G127" s="11"/>
      <c r="H127" s="11"/>
      <c r="I127" s="11"/>
      <c r="J127" s="143"/>
      <c r="K127" s="126"/>
      <c r="L127" s="122"/>
      <c r="M127" s="122"/>
      <c r="N127" s="119"/>
    </row>
    <row r="128" spans="1:14" ht="33.75" hidden="1" customHeight="1" x14ac:dyDescent="0.25">
      <c r="A128" s="146" t="s">
        <v>162</v>
      </c>
      <c r="B128" s="7" t="s">
        <v>6</v>
      </c>
      <c r="C128" s="5" t="s">
        <v>85</v>
      </c>
      <c r="D128" s="35" t="s">
        <v>1</v>
      </c>
      <c r="E128" s="7">
        <v>5</v>
      </c>
      <c r="F128" s="11"/>
      <c r="G128" s="11"/>
      <c r="H128" s="11"/>
      <c r="I128" s="11"/>
      <c r="J128" s="143"/>
      <c r="K128" s="126"/>
      <c r="L128" s="122"/>
      <c r="M128" s="122"/>
      <c r="N128" s="119"/>
    </row>
    <row r="129" spans="1:14" ht="31.5" hidden="1" customHeight="1" x14ac:dyDescent="0.25">
      <c r="A129" s="146" t="s">
        <v>163</v>
      </c>
      <c r="B129" s="6" t="s">
        <v>19</v>
      </c>
      <c r="C129" s="5" t="s">
        <v>86</v>
      </c>
      <c r="D129" s="35" t="s">
        <v>1</v>
      </c>
      <c r="E129" s="7">
        <v>10</v>
      </c>
      <c r="F129" s="11"/>
      <c r="G129" s="11"/>
      <c r="H129" s="11"/>
      <c r="I129" s="11"/>
      <c r="J129" s="143"/>
      <c r="K129" s="126"/>
      <c r="L129" s="122"/>
      <c r="M129" s="122"/>
      <c r="N129" s="119"/>
    </row>
    <row r="130" spans="1:14" ht="34.5" hidden="1" customHeight="1" x14ac:dyDescent="0.25">
      <c r="A130" s="148" t="s">
        <v>201</v>
      </c>
      <c r="B130" s="4"/>
      <c r="C130" s="79"/>
      <c r="D130" s="1"/>
      <c r="E130" s="80">
        <f>SUM(E125:E129)</f>
        <v>80</v>
      </c>
      <c r="F130" s="11"/>
      <c r="G130" s="11"/>
      <c r="H130" s="11"/>
      <c r="I130" s="11"/>
      <c r="J130" s="143"/>
      <c r="K130" s="126"/>
      <c r="L130" s="122"/>
      <c r="M130" s="122"/>
      <c r="N130" s="119"/>
    </row>
    <row r="131" spans="1:14" ht="66.75" hidden="1" customHeight="1" x14ac:dyDescent="0.25">
      <c r="A131" s="159">
        <v>65</v>
      </c>
      <c r="B131" s="8"/>
      <c r="C131" s="30" t="s">
        <v>229</v>
      </c>
      <c r="D131" s="35"/>
      <c r="E131" s="59"/>
      <c r="F131" s="11"/>
      <c r="G131" s="11"/>
      <c r="H131" s="11"/>
      <c r="I131" s="11"/>
      <c r="J131" s="143"/>
      <c r="K131" s="126"/>
      <c r="L131" s="122"/>
      <c r="M131" s="122"/>
      <c r="N131" s="119"/>
    </row>
    <row r="132" spans="1:14" ht="28.5" hidden="1" customHeight="1" x14ac:dyDescent="0.25">
      <c r="A132" s="146" t="s">
        <v>119</v>
      </c>
      <c r="B132" s="7" t="s">
        <v>6</v>
      </c>
      <c r="C132" s="5" t="s">
        <v>26</v>
      </c>
      <c r="D132" s="35" t="s">
        <v>1</v>
      </c>
      <c r="E132" s="7">
        <v>30</v>
      </c>
      <c r="F132" s="11"/>
      <c r="G132" s="11"/>
      <c r="H132" s="11"/>
      <c r="I132" s="11"/>
      <c r="J132" s="143"/>
      <c r="K132" s="126"/>
      <c r="L132" s="122"/>
      <c r="M132" s="122"/>
      <c r="N132" s="119"/>
    </row>
    <row r="133" spans="1:14" ht="33" hidden="1" customHeight="1" x14ac:dyDescent="0.25">
      <c r="A133" s="146" t="s">
        <v>120</v>
      </c>
      <c r="B133" s="7" t="s">
        <v>6</v>
      </c>
      <c r="C133" s="5" t="s">
        <v>26</v>
      </c>
      <c r="D133" s="35" t="s">
        <v>1</v>
      </c>
      <c r="E133" s="7">
        <v>300</v>
      </c>
      <c r="F133" s="11"/>
      <c r="G133" s="11"/>
      <c r="H133" s="11"/>
      <c r="I133" s="11"/>
      <c r="J133" s="143"/>
      <c r="K133" s="126"/>
      <c r="L133" s="122"/>
      <c r="M133" s="122"/>
      <c r="N133" s="119"/>
    </row>
    <row r="134" spans="1:14" ht="31.5" hidden="1" x14ac:dyDescent="0.25">
      <c r="A134" s="146" t="s">
        <v>164</v>
      </c>
      <c r="B134" s="7" t="s">
        <v>6</v>
      </c>
      <c r="C134" s="5" t="s">
        <v>27</v>
      </c>
      <c r="D134" s="35" t="s">
        <v>1</v>
      </c>
      <c r="E134" s="7">
        <v>40</v>
      </c>
      <c r="F134" s="11"/>
      <c r="G134" s="11"/>
      <c r="H134" s="11"/>
      <c r="I134" s="11"/>
      <c r="J134" s="143"/>
      <c r="K134" s="126"/>
      <c r="L134" s="122"/>
      <c r="M134" s="122"/>
      <c r="N134" s="119"/>
    </row>
    <row r="135" spans="1:14" ht="30.75" hidden="1" customHeight="1" x14ac:dyDescent="0.25">
      <c r="A135" s="146" t="s">
        <v>165</v>
      </c>
      <c r="B135" s="6" t="s">
        <v>19</v>
      </c>
      <c r="C135" s="5" t="s">
        <v>28</v>
      </c>
      <c r="D135" s="35" t="s">
        <v>1</v>
      </c>
      <c r="E135" s="7">
        <v>30</v>
      </c>
      <c r="F135" s="11"/>
      <c r="G135" s="11"/>
      <c r="H135" s="11"/>
      <c r="I135" s="11"/>
      <c r="J135" s="143"/>
      <c r="K135" s="126"/>
      <c r="L135" s="122"/>
      <c r="M135" s="122"/>
      <c r="N135" s="119"/>
    </row>
    <row r="136" spans="1:14" ht="31.5" hidden="1" x14ac:dyDescent="0.25">
      <c r="A136" s="146" t="s">
        <v>166</v>
      </c>
      <c r="B136" s="6" t="s">
        <v>19</v>
      </c>
      <c r="C136" s="5" t="s">
        <v>29</v>
      </c>
      <c r="D136" s="35" t="s">
        <v>1</v>
      </c>
      <c r="E136" s="7">
        <v>2</v>
      </c>
      <c r="F136" s="11"/>
      <c r="G136" s="11"/>
      <c r="H136" s="11"/>
      <c r="I136" s="11"/>
      <c r="J136" s="143"/>
      <c r="K136" s="126"/>
      <c r="L136" s="122"/>
      <c r="M136" s="122"/>
      <c r="N136" s="119"/>
    </row>
    <row r="137" spans="1:14" ht="30" hidden="1" customHeight="1" x14ac:dyDescent="0.25">
      <c r="A137" s="146" t="s">
        <v>167</v>
      </c>
      <c r="B137" s="6" t="s">
        <v>19</v>
      </c>
      <c r="C137" s="5" t="s">
        <v>30</v>
      </c>
      <c r="D137" s="35" t="s">
        <v>10</v>
      </c>
      <c r="E137" s="7">
        <v>168</v>
      </c>
      <c r="F137" s="11"/>
      <c r="G137" s="11"/>
      <c r="H137" s="11"/>
      <c r="I137" s="11"/>
      <c r="J137" s="143"/>
      <c r="K137" s="126"/>
      <c r="L137" s="122"/>
      <c r="M137" s="122"/>
      <c r="N137" s="119"/>
    </row>
    <row r="138" spans="1:14" ht="28.5" hidden="1" customHeight="1" x14ac:dyDescent="0.25">
      <c r="A138" s="162" t="s">
        <v>168</v>
      </c>
      <c r="B138" s="41" t="s">
        <v>31</v>
      </c>
      <c r="C138" s="5" t="s">
        <v>203</v>
      </c>
      <c r="D138" s="35" t="s">
        <v>10</v>
      </c>
      <c r="E138" s="7">
        <v>1500</v>
      </c>
      <c r="F138" s="11"/>
      <c r="G138" s="11"/>
      <c r="H138" s="11"/>
      <c r="I138" s="11"/>
      <c r="J138" s="143"/>
      <c r="K138" s="126"/>
      <c r="L138" s="122"/>
      <c r="M138" s="122"/>
      <c r="N138" s="119"/>
    </row>
    <row r="139" spans="1:14" ht="31.5" hidden="1" x14ac:dyDescent="0.25">
      <c r="A139" s="162" t="s">
        <v>169</v>
      </c>
      <c r="B139" s="7" t="s">
        <v>6</v>
      </c>
      <c r="C139" s="5" t="s">
        <v>32</v>
      </c>
      <c r="D139" s="35" t="s">
        <v>10</v>
      </c>
      <c r="E139" s="7">
        <v>150</v>
      </c>
      <c r="F139" s="11"/>
      <c r="G139" s="11"/>
      <c r="H139" s="11"/>
      <c r="I139" s="11"/>
      <c r="J139" s="143"/>
      <c r="K139" s="126"/>
      <c r="L139" s="122"/>
      <c r="M139" s="122"/>
      <c r="N139" s="119"/>
    </row>
    <row r="140" spans="1:14" ht="31.5" hidden="1" x14ac:dyDescent="0.25">
      <c r="A140" s="162" t="s">
        <v>170</v>
      </c>
      <c r="B140" s="7" t="s">
        <v>6</v>
      </c>
      <c r="C140" s="5" t="s">
        <v>33</v>
      </c>
      <c r="D140" s="35" t="s">
        <v>10</v>
      </c>
      <c r="E140" s="7">
        <v>100</v>
      </c>
      <c r="F140" s="11"/>
      <c r="G140" s="11"/>
      <c r="H140" s="11"/>
      <c r="I140" s="11"/>
      <c r="J140" s="143"/>
      <c r="K140" s="126"/>
      <c r="L140" s="122"/>
      <c r="M140" s="122"/>
      <c r="N140" s="119"/>
    </row>
    <row r="141" spans="1:14" ht="34.5" hidden="1" customHeight="1" x14ac:dyDescent="0.25">
      <c r="A141" s="148" t="s">
        <v>202</v>
      </c>
      <c r="B141" s="4"/>
      <c r="C141" s="79"/>
      <c r="D141" s="1"/>
      <c r="E141" s="80">
        <f>SUM(E132:E140)</f>
        <v>2320</v>
      </c>
      <c r="F141" s="11"/>
      <c r="G141" s="11"/>
      <c r="H141" s="11"/>
      <c r="I141" s="11"/>
      <c r="J141" s="143"/>
      <c r="K141" s="126"/>
      <c r="L141" s="122"/>
      <c r="M141" s="122"/>
      <c r="N141" s="119"/>
    </row>
    <row r="142" spans="1:14" ht="31.5" x14ac:dyDescent="0.25">
      <c r="A142" s="146">
        <v>66</v>
      </c>
      <c r="B142" s="7"/>
      <c r="C142" s="23" t="s">
        <v>214</v>
      </c>
      <c r="D142" s="44"/>
      <c r="E142" s="58"/>
      <c r="F142" s="11"/>
      <c r="G142" s="11"/>
      <c r="H142" s="11"/>
      <c r="I142" s="11"/>
      <c r="J142" s="143"/>
      <c r="K142" s="126"/>
      <c r="L142" s="122"/>
      <c r="M142" s="122"/>
      <c r="N142" s="119"/>
    </row>
    <row r="143" spans="1:14" ht="31.5" x14ac:dyDescent="0.25">
      <c r="A143" s="142" t="s">
        <v>171</v>
      </c>
      <c r="B143" s="24" t="s">
        <v>19</v>
      </c>
      <c r="C143" s="22" t="s">
        <v>106</v>
      </c>
      <c r="D143" s="44" t="s">
        <v>1</v>
      </c>
      <c r="E143" s="58">
        <v>150</v>
      </c>
      <c r="F143" s="89">
        <v>155</v>
      </c>
      <c r="G143" s="92">
        <v>0.05</v>
      </c>
      <c r="H143" s="89">
        <f t="shared" ref="H143:H145" si="0">F143*E143</f>
        <v>23250</v>
      </c>
      <c r="I143" s="89">
        <f t="shared" ref="I143:I146" si="1">H143*1.05</f>
        <v>24412.5</v>
      </c>
      <c r="J143" s="163" t="s">
        <v>253</v>
      </c>
      <c r="K143" s="126" t="s">
        <v>239</v>
      </c>
      <c r="L143" s="118">
        <v>0.05</v>
      </c>
      <c r="M143" s="123">
        <f t="shared" ref="M143:M147" si="2">I143-H143</f>
        <v>1162.5</v>
      </c>
      <c r="N143" s="117" t="s">
        <v>253</v>
      </c>
    </row>
    <row r="144" spans="1:14" ht="31.5" x14ac:dyDescent="0.25">
      <c r="A144" s="142" t="s">
        <v>172</v>
      </c>
      <c r="B144" s="24" t="s">
        <v>19</v>
      </c>
      <c r="C144" s="22" t="s">
        <v>107</v>
      </c>
      <c r="D144" s="44" t="s">
        <v>1</v>
      </c>
      <c r="E144" s="58">
        <v>200</v>
      </c>
      <c r="F144" s="89">
        <v>220</v>
      </c>
      <c r="G144" s="92">
        <v>0.05</v>
      </c>
      <c r="H144" s="89">
        <f t="shared" si="0"/>
        <v>44000</v>
      </c>
      <c r="I144" s="89">
        <f t="shared" si="1"/>
        <v>46200</v>
      </c>
      <c r="J144" s="163" t="s">
        <v>254</v>
      </c>
      <c r="K144" s="126" t="s">
        <v>239</v>
      </c>
      <c r="L144" s="118">
        <v>0.05</v>
      </c>
      <c r="M144" s="123">
        <f t="shared" si="2"/>
        <v>2200</v>
      </c>
      <c r="N144" s="117" t="s">
        <v>254</v>
      </c>
    </row>
    <row r="145" spans="1:14" ht="47.25" x14ac:dyDescent="0.25">
      <c r="A145" s="142" t="s">
        <v>173</v>
      </c>
      <c r="B145" s="24" t="s">
        <v>19</v>
      </c>
      <c r="C145" s="22" t="s">
        <v>108</v>
      </c>
      <c r="D145" s="44" t="s">
        <v>1</v>
      </c>
      <c r="E145" s="56">
        <v>2500</v>
      </c>
      <c r="F145" s="89">
        <v>30</v>
      </c>
      <c r="G145" s="92">
        <v>0.05</v>
      </c>
      <c r="H145" s="89">
        <f t="shared" si="0"/>
        <v>75000</v>
      </c>
      <c r="I145" s="89">
        <f t="shared" si="1"/>
        <v>78750</v>
      </c>
      <c r="J145" s="163" t="s">
        <v>255</v>
      </c>
      <c r="K145" s="126" t="s">
        <v>239</v>
      </c>
      <c r="L145" s="118">
        <v>0.05</v>
      </c>
      <c r="M145" s="123">
        <f t="shared" si="2"/>
        <v>3750</v>
      </c>
      <c r="N145" s="117" t="s">
        <v>255</v>
      </c>
    </row>
    <row r="146" spans="1:14" ht="30.75" customHeight="1" x14ac:dyDescent="0.25">
      <c r="A146" s="142" t="s">
        <v>174</v>
      </c>
      <c r="B146" s="24" t="s">
        <v>19</v>
      </c>
      <c r="C146" s="22" t="s">
        <v>109</v>
      </c>
      <c r="D146" s="44" t="s">
        <v>1</v>
      </c>
      <c r="E146" s="56">
        <v>2000</v>
      </c>
      <c r="F146" s="89">
        <v>5.35</v>
      </c>
      <c r="G146" s="92">
        <v>0.05</v>
      </c>
      <c r="H146" s="89">
        <f>F146*E146</f>
        <v>10700</v>
      </c>
      <c r="I146" s="89">
        <f t="shared" si="1"/>
        <v>11235</v>
      </c>
      <c r="J146" s="163" t="s">
        <v>256</v>
      </c>
      <c r="K146" s="126" t="s">
        <v>239</v>
      </c>
      <c r="L146" s="118">
        <v>0.05</v>
      </c>
      <c r="M146" s="123">
        <f t="shared" si="2"/>
        <v>535</v>
      </c>
      <c r="N146" s="117" t="s">
        <v>256</v>
      </c>
    </row>
    <row r="147" spans="1:14" ht="30" customHeight="1" x14ac:dyDescent="0.25">
      <c r="A147" s="142" t="s">
        <v>175</v>
      </c>
      <c r="B147" s="42" t="s">
        <v>19</v>
      </c>
      <c r="C147" s="22" t="s">
        <v>110</v>
      </c>
      <c r="D147" s="52" t="s">
        <v>10</v>
      </c>
      <c r="E147" s="74">
        <v>2</v>
      </c>
      <c r="F147" s="89">
        <v>1480</v>
      </c>
      <c r="G147" s="92">
        <v>0.21</v>
      </c>
      <c r="H147" s="89">
        <f>F147*E147</f>
        <v>2960</v>
      </c>
      <c r="I147" s="89">
        <f>H147*1.21</f>
        <v>3581.6</v>
      </c>
      <c r="J147" s="163" t="s">
        <v>257</v>
      </c>
      <c r="K147" s="126" t="s">
        <v>239</v>
      </c>
      <c r="L147" s="118">
        <v>0.21</v>
      </c>
      <c r="M147" s="123">
        <f t="shared" si="2"/>
        <v>621.59999999999991</v>
      </c>
      <c r="N147" s="117" t="s">
        <v>258</v>
      </c>
    </row>
    <row r="148" spans="1:14" ht="34.5" customHeight="1" x14ac:dyDescent="0.25">
      <c r="A148" s="148" t="s">
        <v>204</v>
      </c>
      <c r="B148" s="4"/>
      <c r="C148" s="79"/>
      <c r="D148" s="1"/>
      <c r="E148" s="80">
        <f>SUM(E143:E147)</f>
        <v>4852</v>
      </c>
      <c r="F148" s="11"/>
      <c r="G148" s="11"/>
      <c r="H148" s="89">
        <f>SUM(H143:H147)</f>
        <v>155910</v>
      </c>
      <c r="I148" s="89">
        <f>SUM(I143:I147)</f>
        <v>164179.1</v>
      </c>
      <c r="J148" s="143"/>
      <c r="K148" s="126"/>
      <c r="L148" s="122"/>
      <c r="M148" s="122"/>
      <c r="N148" s="119"/>
    </row>
    <row r="149" spans="1:14" ht="36" hidden="1" customHeight="1" x14ac:dyDescent="0.25">
      <c r="A149" s="152">
        <v>67</v>
      </c>
      <c r="B149" s="17"/>
      <c r="C149" s="13" t="s">
        <v>47</v>
      </c>
      <c r="D149" s="43"/>
      <c r="E149" s="58"/>
      <c r="F149" s="11"/>
      <c r="G149" s="11"/>
      <c r="H149" s="11"/>
      <c r="I149" s="11"/>
      <c r="J149" s="143"/>
      <c r="K149" s="126"/>
      <c r="L149" s="122"/>
      <c r="M149" s="122"/>
      <c r="N149" s="119"/>
    </row>
    <row r="150" spans="1:14" ht="31.5" hidden="1" x14ac:dyDescent="0.25">
      <c r="A150" s="142" t="s">
        <v>176</v>
      </c>
      <c r="B150" s="6" t="s">
        <v>19</v>
      </c>
      <c r="C150" s="91" t="s">
        <v>48</v>
      </c>
      <c r="D150" s="43" t="s">
        <v>1</v>
      </c>
      <c r="E150" s="58">
        <v>150</v>
      </c>
      <c r="F150" s="11"/>
      <c r="G150" s="11"/>
      <c r="H150" s="11"/>
      <c r="I150" s="11"/>
      <c r="J150" s="143"/>
      <c r="K150" s="126"/>
      <c r="L150" s="122"/>
      <c r="M150" s="122"/>
      <c r="N150" s="119"/>
    </row>
    <row r="151" spans="1:14" ht="31.5" hidden="1" x14ac:dyDescent="0.25">
      <c r="A151" s="142" t="s">
        <v>177</v>
      </c>
      <c r="B151" s="6" t="s">
        <v>19</v>
      </c>
      <c r="C151" s="91" t="s">
        <v>49</v>
      </c>
      <c r="D151" s="43" t="s">
        <v>1</v>
      </c>
      <c r="E151" s="58">
        <v>20</v>
      </c>
      <c r="F151" s="11"/>
      <c r="G151" s="11"/>
      <c r="H151" s="11"/>
      <c r="I151" s="11"/>
      <c r="J151" s="143"/>
      <c r="K151" s="126"/>
      <c r="L151" s="122"/>
      <c r="M151" s="122"/>
      <c r="N151" s="119"/>
    </row>
    <row r="152" spans="1:14" ht="31.5" hidden="1" x14ac:dyDescent="0.25">
      <c r="A152" s="142" t="s">
        <v>178</v>
      </c>
      <c r="B152" s="6" t="s">
        <v>19</v>
      </c>
      <c r="C152" s="91" t="s">
        <v>4</v>
      </c>
      <c r="D152" s="43" t="s">
        <v>1</v>
      </c>
      <c r="E152" s="58">
        <v>250</v>
      </c>
      <c r="F152" s="11"/>
      <c r="G152" s="11"/>
      <c r="H152" s="11"/>
      <c r="I152" s="11"/>
      <c r="J152" s="143"/>
      <c r="K152" s="126"/>
      <c r="L152" s="122"/>
      <c r="M152" s="122"/>
      <c r="N152" s="119"/>
    </row>
    <row r="153" spans="1:14" ht="31.5" hidden="1" x14ac:dyDescent="0.25">
      <c r="A153" s="142" t="s">
        <v>179</v>
      </c>
      <c r="B153" s="6" t="s">
        <v>19</v>
      </c>
      <c r="C153" s="91" t="s">
        <v>50</v>
      </c>
      <c r="D153" s="43" t="s">
        <v>1</v>
      </c>
      <c r="E153" s="58">
        <v>5</v>
      </c>
      <c r="F153" s="11"/>
      <c r="G153" s="11"/>
      <c r="H153" s="11"/>
      <c r="I153" s="11"/>
      <c r="J153" s="143"/>
      <c r="K153" s="126"/>
      <c r="L153" s="122"/>
      <c r="M153" s="122"/>
      <c r="N153" s="119"/>
    </row>
    <row r="154" spans="1:14" ht="31.5" hidden="1" x14ac:dyDescent="0.25">
      <c r="A154" s="142" t="s">
        <v>180</v>
      </c>
      <c r="B154" s="6" t="s">
        <v>19</v>
      </c>
      <c r="C154" s="91" t="s">
        <v>51</v>
      </c>
      <c r="D154" s="43" t="s">
        <v>1</v>
      </c>
      <c r="E154" s="58">
        <v>20</v>
      </c>
      <c r="F154" s="11"/>
      <c r="G154" s="11"/>
      <c r="H154" s="11"/>
      <c r="I154" s="11"/>
      <c r="J154" s="143"/>
      <c r="K154" s="126"/>
      <c r="L154" s="122"/>
      <c r="M154" s="122"/>
      <c r="N154" s="119"/>
    </row>
    <row r="155" spans="1:14" ht="30" hidden="1" customHeight="1" x14ac:dyDescent="0.25">
      <c r="A155" s="148" t="s">
        <v>205</v>
      </c>
      <c r="B155" s="4"/>
      <c r="C155" s="79"/>
      <c r="D155" s="1"/>
      <c r="E155" s="80">
        <f>SUM(E150:E154)</f>
        <v>445</v>
      </c>
      <c r="F155" s="11"/>
      <c r="G155" s="11"/>
      <c r="H155" s="11"/>
      <c r="I155" s="11"/>
      <c r="J155" s="143"/>
      <c r="K155" s="126"/>
      <c r="L155" s="122"/>
      <c r="M155" s="122"/>
      <c r="N155" s="119"/>
    </row>
    <row r="156" spans="1:14" ht="57" customHeight="1" x14ac:dyDescent="0.25">
      <c r="A156" s="145">
        <v>68</v>
      </c>
      <c r="B156" s="6" t="s">
        <v>8</v>
      </c>
      <c r="C156" s="19" t="s">
        <v>124</v>
      </c>
      <c r="D156" s="43" t="s">
        <v>10</v>
      </c>
      <c r="E156" s="7">
        <v>40</v>
      </c>
      <c r="F156" s="89">
        <v>78</v>
      </c>
      <c r="G156" s="92">
        <v>0.05</v>
      </c>
      <c r="H156" s="89">
        <f>F156*E156</f>
        <v>3120</v>
      </c>
      <c r="I156" s="89">
        <f t="shared" ref="I156" si="3">H156*1.05</f>
        <v>3276</v>
      </c>
      <c r="J156" s="144" t="s">
        <v>259</v>
      </c>
      <c r="K156" s="126" t="s">
        <v>239</v>
      </c>
      <c r="L156" s="118">
        <v>0.05</v>
      </c>
      <c r="M156" s="123">
        <f t="shared" ref="M156" si="4">I156-H156</f>
        <v>156</v>
      </c>
      <c r="N156" s="115" t="s">
        <v>259</v>
      </c>
    </row>
    <row r="157" spans="1:14" ht="36" hidden="1" customHeight="1" x14ac:dyDescent="0.25">
      <c r="A157" s="146">
        <v>69</v>
      </c>
      <c r="B157" s="7" t="s">
        <v>3</v>
      </c>
      <c r="C157" s="5" t="s">
        <v>35</v>
      </c>
      <c r="D157" s="35" t="s">
        <v>10</v>
      </c>
      <c r="E157" s="7">
        <v>12</v>
      </c>
      <c r="F157" s="11"/>
      <c r="G157" s="11"/>
      <c r="H157" s="11"/>
      <c r="I157" s="11"/>
      <c r="J157" s="143"/>
      <c r="K157" s="126"/>
      <c r="L157" s="122"/>
      <c r="M157" s="122"/>
      <c r="N157" s="119"/>
    </row>
    <row r="158" spans="1:14" ht="34.5" hidden="1" customHeight="1" x14ac:dyDescent="0.25">
      <c r="A158" s="164">
        <v>70</v>
      </c>
      <c r="B158" s="7" t="s">
        <v>3</v>
      </c>
      <c r="C158" s="5" t="s">
        <v>123</v>
      </c>
      <c r="D158" s="35" t="s">
        <v>1</v>
      </c>
      <c r="E158" s="7">
        <v>30</v>
      </c>
      <c r="F158" s="11"/>
      <c r="G158" s="11"/>
      <c r="H158" s="11"/>
      <c r="I158" s="11"/>
      <c r="J158" s="143"/>
      <c r="K158" s="126"/>
      <c r="L158" s="122"/>
      <c r="M158" s="122"/>
      <c r="N158" s="119"/>
    </row>
    <row r="159" spans="1:14" ht="29.25" hidden="1" customHeight="1" x14ac:dyDescent="0.25">
      <c r="A159" s="152">
        <v>71</v>
      </c>
      <c r="B159" s="17"/>
      <c r="C159" s="85" t="s">
        <v>67</v>
      </c>
      <c r="D159" s="35"/>
      <c r="E159" s="67"/>
      <c r="F159" s="11"/>
      <c r="G159" s="11"/>
      <c r="H159" s="11"/>
      <c r="I159" s="11"/>
      <c r="J159" s="143"/>
      <c r="K159" s="126"/>
      <c r="L159" s="122"/>
      <c r="M159" s="122"/>
      <c r="N159" s="119"/>
    </row>
    <row r="160" spans="1:14" ht="37.5" hidden="1" customHeight="1" x14ac:dyDescent="0.25">
      <c r="A160" s="146" t="s">
        <v>181</v>
      </c>
      <c r="B160" s="7" t="s">
        <v>3</v>
      </c>
      <c r="C160" s="5" t="s">
        <v>68</v>
      </c>
      <c r="D160" s="35" t="s">
        <v>1</v>
      </c>
      <c r="E160" s="7">
        <v>4</v>
      </c>
      <c r="F160" s="11"/>
      <c r="G160" s="11"/>
      <c r="H160" s="11"/>
      <c r="I160" s="11"/>
      <c r="J160" s="143"/>
      <c r="K160" s="126"/>
      <c r="L160" s="122"/>
      <c r="M160" s="122"/>
      <c r="N160" s="119"/>
    </row>
    <row r="161" spans="1:14" hidden="1" x14ac:dyDescent="0.25">
      <c r="A161" s="146" t="s">
        <v>182</v>
      </c>
      <c r="B161" s="7" t="s">
        <v>3</v>
      </c>
      <c r="C161" s="5" t="s">
        <v>69</v>
      </c>
      <c r="D161" s="35" t="s">
        <v>1</v>
      </c>
      <c r="E161" s="7">
        <v>4</v>
      </c>
      <c r="F161" s="11"/>
      <c r="G161" s="11"/>
      <c r="H161" s="11"/>
      <c r="I161" s="11"/>
      <c r="J161" s="143"/>
      <c r="K161" s="126"/>
      <c r="L161" s="122"/>
      <c r="M161" s="122"/>
      <c r="N161" s="119"/>
    </row>
    <row r="162" spans="1:14" ht="26.25" hidden="1" customHeight="1" x14ac:dyDescent="0.25">
      <c r="A162" s="146" t="s">
        <v>183</v>
      </c>
      <c r="B162" s="7" t="s">
        <v>3</v>
      </c>
      <c r="C162" s="5" t="s">
        <v>70</v>
      </c>
      <c r="D162" s="35" t="s">
        <v>1</v>
      </c>
      <c r="E162" s="7">
        <v>4</v>
      </c>
      <c r="F162" s="11"/>
      <c r="G162" s="11"/>
      <c r="H162" s="11"/>
      <c r="I162" s="11"/>
      <c r="J162" s="143"/>
      <c r="K162" s="126"/>
      <c r="L162" s="122"/>
      <c r="M162" s="122"/>
      <c r="N162" s="119"/>
    </row>
    <row r="163" spans="1:14" ht="34.5" hidden="1" customHeight="1" x14ac:dyDescent="0.25">
      <c r="A163" s="148" t="s">
        <v>206</v>
      </c>
      <c r="B163" s="4"/>
      <c r="C163" s="79"/>
      <c r="D163" s="1"/>
      <c r="E163" s="80">
        <f>SUM(E160:E162)</f>
        <v>12</v>
      </c>
      <c r="F163" s="11"/>
      <c r="G163" s="11"/>
      <c r="H163" s="11"/>
      <c r="I163" s="11"/>
      <c r="J163" s="143"/>
      <c r="K163" s="126"/>
      <c r="L163" s="122"/>
      <c r="M163" s="122"/>
      <c r="N163" s="119"/>
    </row>
    <row r="164" spans="1:14" ht="38.25" customHeight="1" thickBot="1" x14ac:dyDescent="0.3">
      <c r="A164" s="165">
        <v>72</v>
      </c>
      <c r="B164" s="166" t="s">
        <v>74</v>
      </c>
      <c r="C164" s="167" t="s">
        <v>75</v>
      </c>
      <c r="D164" s="168" t="s">
        <v>34</v>
      </c>
      <c r="E164" s="166">
        <v>1000</v>
      </c>
      <c r="F164" s="169">
        <v>3.92</v>
      </c>
      <c r="G164" s="170">
        <v>0.05</v>
      </c>
      <c r="H164" s="171">
        <f>F164*E164</f>
        <v>3920</v>
      </c>
      <c r="I164" s="171">
        <f t="shared" ref="I164" si="5">H164*1.05</f>
        <v>4116</v>
      </c>
      <c r="J164" s="172" t="s">
        <v>260</v>
      </c>
      <c r="K164" s="126" t="s">
        <v>239</v>
      </c>
      <c r="L164" s="118">
        <v>0.05</v>
      </c>
      <c r="M164" s="123">
        <f t="shared" ref="M164" si="6">I164-H164</f>
        <v>196</v>
      </c>
      <c r="N164" s="120" t="s">
        <v>260</v>
      </c>
    </row>
    <row r="165" spans="1:14" ht="34.5" hidden="1" customHeight="1" x14ac:dyDescent="0.25">
      <c r="A165" s="128">
        <v>73</v>
      </c>
      <c r="B165" s="129" t="s">
        <v>62</v>
      </c>
      <c r="C165" s="130" t="s">
        <v>87</v>
      </c>
      <c r="D165" s="131" t="s">
        <v>34</v>
      </c>
      <c r="E165" s="129">
        <v>100</v>
      </c>
      <c r="F165" s="132"/>
      <c r="G165" s="132"/>
      <c r="H165" s="132"/>
      <c r="I165" s="132"/>
      <c r="J165" s="133"/>
      <c r="K165" s="119"/>
      <c r="L165" s="122"/>
      <c r="M165" s="122"/>
      <c r="N165" s="119"/>
    </row>
    <row r="166" spans="1:14" ht="29.25" hidden="1" customHeight="1" x14ac:dyDescent="0.25">
      <c r="A166" s="27">
        <v>74</v>
      </c>
      <c r="B166" s="82" t="s">
        <v>37</v>
      </c>
      <c r="C166" s="26" t="s">
        <v>103</v>
      </c>
      <c r="D166" s="53" t="s">
        <v>10</v>
      </c>
      <c r="E166" s="75">
        <v>100</v>
      </c>
      <c r="F166" s="11"/>
      <c r="G166" s="11"/>
      <c r="H166" s="11"/>
      <c r="I166" s="11"/>
      <c r="J166" s="114"/>
      <c r="K166" s="119"/>
      <c r="L166" s="122"/>
      <c r="M166" s="122"/>
      <c r="N166" s="119"/>
    </row>
    <row r="167" spans="1:14" ht="39" hidden="1" customHeight="1" x14ac:dyDescent="0.25">
      <c r="A167" s="21">
        <v>75</v>
      </c>
      <c r="B167" s="15" t="s">
        <v>38</v>
      </c>
      <c r="C167" s="12" t="s">
        <v>52</v>
      </c>
      <c r="D167" s="43" t="s">
        <v>1</v>
      </c>
      <c r="E167" s="58">
        <v>40</v>
      </c>
      <c r="F167" s="11"/>
      <c r="G167" s="11"/>
      <c r="H167" s="11"/>
      <c r="I167" s="11"/>
      <c r="J167" s="114"/>
      <c r="K167" s="119"/>
      <c r="L167" s="122"/>
      <c r="M167" s="122"/>
      <c r="N167" s="119"/>
    </row>
    <row r="168" spans="1:14" ht="14.25" customHeight="1" x14ac:dyDescent="0.25"/>
    <row r="169" spans="1:14" ht="20.25" customHeight="1" x14ac:dyDescent="0.25"/>
    <row r="170" spans="1:14" ht="20.25" customHeight="1" x14ac:dyDescent="0.25"/>
  </sheetData>
  <autoFilter ref="A4:J4"/>
  <phoneticPr fontId="22" type="noConversion"/>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6"/>
  <sheetViews>
    <sheetView view="pageBreakPreview" topLeftCell="A10" zoomScaleNormal="100" zoomScaleSheetLayoutView="100" workbookViewId="0">
      <selection activeCell="C13" sqref="C13"/>
    </sheetView>
  </sheetViews>
  <sheetFormatPr defaultRowHeight="15" x14ac:dyDescent="0.25"/>
  <cols>
    <col min="1" max="1" width="7.42578125" style="96" customWidth="1"/>
    <col min="2" max="2" width="38.5703125" style="96" customWidth="1"/>
    <col min="3" max="3" width="64.85546875" style="176" customWidth="1"/>
    <col min="4" max="16384" width="9.140625" style="96"/>
  </cols>
  <sheetData>
    <row r="1" spans="1:3" ht="40.5" customHeight="1" thickBot="1" x14ac:dyDescent="0.3">
      <c r="A1" s="203" t="s">
        <v>237</v>
      </c>
      <c r="B1" s="204"/>
      <c r="C1" s="204"/>
    </row>
    <row r="2" spans="1:3" ht="15.75" hidden="1" thickBot="1" x14ac:dyDescent="0.3">
      <c r="A2" s="88"/>
    </row>
    <row r="3" spans="1:3" ht="35.25" customHeight="1" x14ac:dyDescent="0.25">
      <c r="A3" s="181" t="s">
        <v>236</v>
      </c>
      <c r="B3" s="182" t="s">
        <v>234</v>
      </c>
      <c r="C3" s="183" t="s">
        <v>235</v>
      </c>
    </row>
    <row r="4" spans="1:3" x14ac:dyDescent="0.25">
      <c r="A4" s="184">
        <v>1</v>
      </c>
      <c r="B4" s="87">
        <v>2</v>
      </c>
      <c r="C4" s="185">
        <v>3</v>
      </c>
    </row>
    <row r="5" spans="1:3" ht="33" hidden="1" x14ac:dyDescent="0.25">
      <c r="A5" s="186">
        <v>1</v>
      </c>
      <c r="B5" s="94" t="s">
        <v>268</v>
      </c>
      <c r="C5" s="187" t="s">
        <v>238</v>
      </c>
    </row>
    <row r="6" spans="1:3" ht="33" hidden="1" x14ac:dyDescent="0.25">
      <c r="A6" s="186">
        <v>2</v>
      </c>
      <c r="B6" s="97" t="s">
        <v>269</v>
      </c>
      <c r="C6" s="188"/>
    </row>
    <row r="7" spans="1:3" ht="33" hidden="1" x14ac:dyDescent="0.25">
      <c r="A7" s="186">
        <v>3</v>
      </c>
      <c r="B7" s="97" t="s">
        <v>270</v>
      </c>
      <c r="C7" s="188"/>
    </row>
    <row r="8" spans="1:3" ht="33" hidden="1" x14ac:dyDescent="0.25">
      <c r="A8" s="186">
        <v>4</v>
      </c>
      <c r="B8" s="97" t="s">
        <v>271</v>
      </c>
      <c r="C8" s="188"/>
    </row>
    <row r="9" spans="1:3" ht="233.25" customHeight="1" x14ac:dyDescent="0.25">
      <c r="A9" s="186">
        <v>5</v>
      </c>
      <c r="B9" s="98" t="s">
        <v>272</v>
      </c>
      <c r="C9" s="189" t="s">
        <v>273</v>
      </c>
    </row>
    <row r="10" spans="1:3" ht="259.5" customHeight="1" x14ac:dyDescent="0.25">
      <c r="A10" s="186">
        <v>6</v>
      </c>
      <c r="B10" s="99" t="s">
        <v>274</v>
      </c>
      <c r="C10" s="189" t="s">
        <v>275</v>
      </c>
    </row>
    <row r="11" spans="1:3" ht="33" hidden="1" x14ac:dyDescent="0.25">
      <c r="A11" s="186">
        <v>7</v>
      </c>
      <c r="B11" s="94" t="s">
        <v>276</v>
      </c>
      <c r="C11" s="188"/>
    </row>
    <row r="12" spans="1:3" ht="33" hidden="1" x14ac:dyDescent="0.25">
      <c r="A12" s="186">
        <v>8</v>
      </c>
      <c r="B12" s="94" t="s">
        <v>277</v>
      </c>
      <c r="C12" s="188"/>
    </row>
    <row r="13" spans="1:3" ht="409.5" customHeight="1" x14ac:dyDescent="0.25">
      <c r="A13" s="186">
        <v>9</v>
      </c>
      <c r="B13" s="94" t="s">
        <v>278</v>
      </c>
      <c r="C13" s="190" t="s">
        <v>285</v>
      </c>
    </row>
    <row r="14" spans="1:3" ht="305.25" customHeight="1" x14ac:dyDescent="0.25">
      <c r="A14" s="186">
        <v>10</v>
      </c>
      <c r="B14" s="94" t="s">
        <v>279</v>
      </c>
      <c r="C14" s="188" t="s">
        <v>241</v>
      </c>
    </row>
    <row r="15" spans="1:3" ht="33" hidden="1" x14ac:dyDescent="0.25">
      <c r="A15" s="186">
        <v>11</v>
      </c>
      <c r="B15" s="94" t="s">
        <v>280</v>
      </c>
      <c r="C15" s="188"/>
    </row>
    <row r="16" spans="1:3" ht="33" hidden="1" x14ac:dyDescent="0.25">
      <c r="A16" s="186">
        <v>12</v>
      </c>
      <c r="B16" s="97" t="s">
        <v>281</v>
      </c>
      <c r="C16" s="188"/>
    </row>
    <row r="17" spans="1:3" ht="254.25" customHeight="1" x14ac:dyDescent="0.25">
      <c r="A17" s="191">
        <v>13</v>
      </c>
      <c r="B17" s="97" t="s">
        <v>72</v>
      </c>
      <c r="C17" s="188" t="s">
        <v>242</v>
      </c>
    </row>
    <row r="18" spans="1:3" ht="30" hidden="1" x14ac:dyDescent="0.25">
      <c r="A18" s="186">
        <v>14</v>
      </c>
      <c r="B18" s="97" t="s">
        <v>11</v>
      </c>
      <c r="C18" s="188"/>
    </row>
    <row r="19" spans="1:3" ht="30" hidden="1" x14ac:dyDescent="0.25">
      <c r="A19" s="186">
        <v>15</v>
      </c>
      <c r="B19" s="97" t="s">
        <v>111</v>
      </c>
      <c r="C19" s="188"/>
    </row>
    <row r="20" spans="1:3" ht="28.5" hidden="1" x14ac:dyDescent="0.25">
      <c r="A20" s="186">
        <v>16</v>
      </c>
      <c r="B20" s="100" t="s">
        <v>12</v>
      </c>
      <c r="C20" s="188"/>
    </row>
    <row r="21" spans="1:3" ht="30" hidden="1" x14ac:dyDescent="0.25">
      <c r="A21" s="186" t="s">
        <v>127</v>
      </c>
      <c r="B21" s="97" t="s">
        <v>13</v>
      </c>
      <c r="C21" s="188"/>
    </row>
    <row r="22" spans="1:3" ht="30" hidden="1" x14ac:dyDescent="0.25">
      <c r="A22" s="186" t="s">
        <v>128</v>
      </c>
      <c r="B22" s="97" t="s">
        <v>14</v>
      </c>
      <c r="C22" s="188"/>
    </row>
    <row r="23" spans="1:3" ht="57" hidden="1" x14ac:dyDescent="0.25">
      <c r="A23" s="186">
        <v>17</v>
      </c>
      <c r="B23" s="100" t="s">
        <v>218</v>
      </c>
      <c r="C23" s="188"/>
    </row>
    <row r="24" spans="1:3" ht="30" hidden="1" x14ac:dyDescent="0.25">
      <c r="A24" s="186" t="s">
        <v>129</v>
      </c>
      <c r="B24" s="97" t="s">
        <v>88</v>
      </c>
      <c r="C24" s="188"/>
    </row>
    <row r="25" spans="1:3" ht="30" hidden="1" x14ac:dyDescent="0.25">
      <c r="A25" s="192" t="s">
        <v>130</v>
      </c>
      <c r="B25" s="97" t="s">
        <v>89</v>
      </c>
      <c r="C25" s="188"/>
    </row>
    <row r="26" spans="1:3" ht="57" hidden="1" x14ac:dyDescent="0.25">
      <c r="A26" s="193">
        <v>18</v>
      </c>
      <c r="B26" s="100" t="s">
        <v>219</v>
      </c>
      <c r="C26" s="188"/>
    </row>
    <row r="27" spans="1:3" ht="30" hidden="1" x14ac:dyDescent="0.25">
      <c r="A27" s="186" t="s">
        <v>131</v>
      </c>
      <c r="B27" s="97" t="s">
        <v>15</v>
      </c>
      <c r="C27" s="188"/>
    </row>
    <row r="28" spans="1:3" ht="30" hidden="1" x14ac:dyDescent="0.25">
      <c r="A28" s="192" t="s">
        <v>132</v>
      </c>
      <c r="B28" s="97" t="s">
        <v>16</v>
      </c>
      <c r="C28" s="188"/>
    </row>
    <row r="29" spans="1:3" ht="30" hidden="1" x14ac:dyDescent="0.25">
      <c r="A29" s="192" t="s">
        <v>133</v>
      </c>
      <c r="B29" s="97" t="s">
        <v>17</v>
      </c>
      <c r="C29" s="188"/>
    </row>
    <row r="30" spans="1:3" ht="57" hidden="1" x14ac:dyDescent="0.25">
      <c r="A30" s="193">
        <v>19</v>
      </c>
      <c r="B30" s="100" t="s">
        <v>220</v>
      </c>
      <c r="C30" s="188"/>
    </row>
    <row r="31" spans="1:3" ht="30" hidden="1" x14ac:dyDescent="0.25">
      <c r="A31" s="186" t="s">
        <v>134</v>
      </c>
      <c r="B31" s="97" t="s">
        <v>7</v>
      </c>
      <c r="C31" s="188"/>
    </row>
    <row r="32" spans="1:3" ht="30" hidden="1" x14ac:dyDescent="0.25">
      <c r="A32" s="192" t="s">
        <v>135</v>
      </c>
      <c r="B32" s="97" t="s">
        <v>9</v>
      </c>
      <c r="C32" s="188"/>
    </row>
    <row r="33" spans="1:3" ht="30" hidden="1" x14ac:dyDescent="0.25">
      <c r="A33" s="186">
        <v>20</v>
      </c>
      <c r="B33" s="94" t="s">
        <v>200</v>
      </c>
      <c r="C33" s="188"/>
    </row>
    <row r="34" spans="1:3" ht="30" hidden="1" x14ac:dyDescent="0.25">
      <c r="A34" s="186">
        <v>21</v>
      </c>
      <c r="B34" s="97" t="s">
        <v>18</v>
      </c>
      <c r="C34" s="188"/>
    </row>
    <row r="35" spans="1:3" hidden="1" x14ac:dyDescent="0.25">
      <c r="A35" s="186">
        <v>22</v>
      </c>
      <c r="B35" s="101" t="s">
        <v>99</v>
      </c>
      <c r="C35" s="188"/>
    </row>
    <row r="36" spans="1:3" hidden="1" x14ac:dyDescent="0.25">
      <c r="A36" s="191" t="s">
        <v>112</v>
      </c>
      <c r="B36" s="99" t="s">
        <v>100</v>
      </c>
      <c r="C36" s="188"/>
    </row>
    <row r="37" spans="1:3" hidden="1" x14ac:dyDescent="0.25">
      <c r="A37" s="191" t="s">
        <v>113</v>
      </c>
      <c r="B37" s="99" t="s">
        <v>101</v>
      </c>
      <c r="C37" s="188"/>
    </row>
    <row r="38" spans="1:3" ht="92.25" customHeight="1" x14ac:dyDescent="0.25">
      <c r="A38" s="186">
        <v>23</v>
      </c>
      <c r="B38" s="97" t="s">
        <v>73</v>
      </c>
      <c r="C38" s="188" t="s">
        <v>244</v>
      </c>
    </row>
    <row r="39" spans="1:3" ht="115.5" customHeight="1" x14ac:dyDescent="0.25">
      <c r="A39" s="186">
        <v>24</v>
      </c>
      <c r="B39" s="102" t="s">
        <v>73</v>
      </c>
      <c r="C39" s="188" t="s">
        <v>245</v>
      </c>
    </row>
    <row r="40" spans="1:3" ht="57.75" customHeight="1" x14ac:dyDescent="0.25">
      <c r="A40" s="186">
        <v>25</v>
      </c>
      <c r="B40" s="97" t="s">
        <v>36</v>
      </c>
      <c r="C40" s="188" t="s">
        <v>247</v>
      </c>
    </row>
    <row r="41" spans="1:3" ht="72" customHeight="1" x14ac:dyDescent="0.25">
      <c r="A41" s="186">
        <v>26</v>
      </c>
      <c r="B41" s="97" t="s">
        <v>71</v>
      </c>
      <c r="C41" s="188" t="s">
        <v>246</v>
      </c>
    </row>
    <row r="42" spans="1:3" ht="28.5" hidden="1" x14ac:dyDescent="0.25">
      <c r="A42" s="184">
        <v>27</v>
      </c>
      <c r="B42" s="103" t="s">
        <v>53</v>
      </c>
      <c r="C42" s="188"/>
    </row>
    <row r="43" spans="1:3" hidden="1" x14ac:dyDescent="0.25">
      <c r="A43" s="186" t="s">
        <v>114</v>
      </c>
      <c r="B43" s="94" t="s">
        <v>53</v>
      </c>
      <c r="C43" s="188"/>
    </row>
    <row r="44" spans="1:3" hidden="1" x14ac:dyDescent="0.25">
      <c r="A44" s="186" t="s">
        <v>115</v>
      </c>
      <c r="B44" s="94" t="s">
        <v>53</v>
      </c>
      <c r="C44" s="188"/>
    </row>
    <row r="45" spans="1:3" ht="42.75" hidden="1" x14ac:dyDescent="0.25">
      <c r="A45" s="194">
        <v>28</v>
      </c>
      <c r="B45" s="101" t="s">
        <v>215</v>
      </c>
      <c r="C45" s="188"/>
    </row>
    <row r="46" spans="1:3" ht="30" hidden="1" x14ac:dyDescent="0.25">
      <c r="A46" s="186" t="s">
        <v>136</v>
      </c>
      <c r="B46" s="94" t="s">
        <v>55</v>
      </c>
      <c r="C46" s="188"/>
    </row>
    <row r="47" spans="1:3" ht="30" hidden="1" x14ac:dyDescent="0.25">
      <c r="A47" s="186" t="s">
        <v>137</v>
      </c>
      <c r="B47" s="94" t="s">
        <v>56</v>
      </c>
      <c r="C47" s="188"/>
    </row>
    <row r="48" spans="1:3" ht="29.25" hidden="1" x14ac:dyDescent="0.25">
      <c r="A48" s="184">
        <v>29</v>
      </c>
      <c r="B48" s="101" t="s">
        <v>282</v>
      </c>
      <c r="C48" s="188"/>
    </row>
    <row r="49" spans="1:3" ht="30" hidden="1" x14ac:dyDescent="0.25">
      <c r="A49" s="186" t="s">
        <v>138</v>
      </c>
      <c r="B49" s="94" t="s">
        <v>57</v>
      </c>
      <c r="C49" s="188"/>
    </row>
    <row r="50" spans="1:3" ht="30" hidden="1" x14ac:dyDescent="0.25">
      <c r="A50" s="186" t="s">
        <v>139</v>
      </c>
      <c r="B50" s="97" t="s">
        <v>57</v>
      </c>
      <c r="C50" s="188"/>
    </row>
    <row r="51" spans="1:3" ht="28.5" hidden="1" x14ac:dyDescent="0.25">
      <c r="A51" s="194">
        <v>30</v>
      </c>
      <c r="B51" s="100" t="s">
        <v>211</v>
      </c>
      <c r="C51" s="188"/>
    </row>
    <row r="52" spans="1:3" hidden="1" x14ac:dyDescent="0.25">
      <c r="A52" s="195" t="s">
        <v>140</v>
      </c>
      <c r="B52" s="105" t="s">
        <v>77</v>
      </c>
      <c r="C52" s="188"/>
    </row>
    <row r="53" spans="1:3" hidden="1" x14ac:dyDescent="0.25">
      <c r="A53" s="195" t="s">
        <v>141</v>
      </c>
      <c r="B53" s="105" t="s">
        <v>79</v>
      </c>
      <c r="C53" s="188"/>
    </row>
    <row r="54" spans="1:3" hidden="1" x14ac:dyDescent="0.25">
      <c r="A54" s="195" t="s">
        <v>142</v>
      </c>
      <c r="B54" s="105" t="s">
        <v>184</v>
      </c>
      <c r="C54" s="188"/>
    </row>
    <row r="55" spans="1:3" hidden="1" x14ac:dyDescent="0.25">
      <c r="A55" s="195" t="s">
        <v>143</v>
      </c>
      <c r="B55" s="105" t="s">
        <v>79</v>
      </c>
      <c r="C55" s="188"/>
    </row>
    <row r="56" spans="1:3" hidden="1" x14ac:dyDescent="0.25">
      <c r="A56" s="195" t="s">
        <v>144</v>
      </c>
      <c r="B56" s="105" t="s">
        <v>186</v>
      </c>
      <c r="C56" s="188"/>
    </row>
    <row r="57" spans="1:3" hidden="1" x14ac:dyDescent="0.25">
      <c r="A57" s="195" t="s">
        <v>145</v>
      </c>
      <c r="B57" s="105" t="s">
        <v>187</v>
      </c>
      <c r="C57" s="188"/>
    </row>
    <row r="58" spans="1:3" hidden="1" x14ac:dyDescent="0.25">
      <c r="A58" s="195" t="s">
        <v>146</v>
      </c>
      <c r="B58" s="105" t="s">
        <v>80</v>
      </c>
      <c r="C58" s="188"/>
    </row>
    <row r="59" spans="1:3" ht="42.75" hidden="1" x14ac:dyDescent="0.25">
      <c r="A59" s="194">
        <v>31</v>
      </c>
      <c r="B59" s="101" t="s">
        <v>216</v>
      </c>
      <c r="C59" s="188"/>
    </row>
    <row r="60" spans="1:3" hidden="1" x14ac:dyDescent="0.25">
      <c r="A60" s="195" t="s">
        <v>147</v>
      </c>
      <c r="B60" s="97" t="s">
        <v>58</v>
      </c>
      <c r="C60" s="188"/>
    </row>
    <row r="61" spans="1:3" hidden="1" x14ac:dyDescent="0.25">
      <c r="A61" s="195" t="s">
        <v>148</v>
      </c>
      <c r="B61" s="97" t="s">
        <v>59</v>
      </c>
      <c r="C61" s="188"/>
    </row>
    <row r="62" spans="1:3" ht="30" hidden="1" x14ac:dyDescent="0.25">
      <c r="A62" s="195">
        <v>32</v>
      </c>
      <c r="B62" s="94" t="s">
        <v>222</v>
      </c>
      <c r="C62" s="188"/>
    </row>
    <row r="63" spans="1:3" ht="42.75" hidden="1" x14ac:dyDescent="0.25">
      <c r="A63" s="196">
        <v>33</v>
      </c>
      <c r="B63" s="100" t="s">
        <v>217</v>
      </c>
      <c r="C63" s="188"/>
    </row>
    <row r="64" spans="1:3" ht="30" hidden="1" x14ac:dyDescent="0.25">
      <c r="A64" s="195" t="s">
        <v>76</v>
      </c>
      <c r="B64" s="105" t="s">
        <v>39</v>
      </c>
      <c r="C64" s="188"/>
    </row>
    <row r="65" spans="1:3" hidden="1" x14ac:dyDescent="0.25">
      <c r="A65" s="195" t="s">
        <v>78</v>
      </c>
      <c r="B65" s="105" t="s">
        <v>81</v>
      </c>
      <c r="C65" s="188"/>
    </row>
    <row r="66" spans="1:3" ht="30" hidden="1" x14ac:dyDescent="0.25">
      <c r="A66" s="195">
        <v>34</v>
      </c>
      <c r="B66" s="94" t="s">
        <v>224</v>
      </c>
      <c r="C66" s="188"/>
    </row>
    <row r="67" spans="1:3" ht="30" hidden="1" x14ac:dyDescent="0.25">
      <c r="A67" s="195">
        <v>35</v>
      </c>
      <c r="B67" s="94" t="s">
        <v>223</v>
      </c>
      <c r="C67" s="188"/>
    </row>
    <row r="68" spans="1:3" ht="30" hidden="1" x14ac:dyDescent="0.25">
      <c r="A68" s="186">
        <v>36</v>
      </c>
      <c r="B68" s="94" t="s">
        <v>225</v>
      </c>
      <c r="C68" s="188"/>
    </row>
    <row r="69" spans="1:3" ht="30" hidden="1" x14ac:dyDescent="0.25">
      <c r="A69" s="195">
        <v>37</v>
      </c>
      <c r="B69" s="94" t="s">
        <v>226</v>
      </c>
      <c r="C69" s="188"/>
    </row>
    <row r="70" spans="1:3" hidden="1" x14ac:dyDescent="0.25">
      <c r="A70" s="186">
        <v>38</v>
      </c>
      <c r="B70" s="94" t="s">
        <v>60</v>
      </c>
      <c r="C70" s="188"/>
    </row>
    <row r="71" spans="1:3" hidden="1" x14ac:dyDescent="0.25">
      <c r="A71" s="184">
        <v>39</v>
      </c>
      <c r="B71" s="101" t="s">
        <v>227</v>
      </c>
      <c r="C71" s="188"/>
    </row>
    <row r="72" spans="1:3" hidden="1" x14ac:dyDescent="0.25">
      <c r="A72" s="186" t="s">
        <v>116</v>
      </c>
      <c r="B72" s="94" t="s">
        <v>61</v>
      </c>
      <c r="C72" s="188"/>
    </row>
    <row r="73" spans="1:3" hidden="1" x14ac:dyDescent="0.25">
      <c r="A73" s="186" t="s">
        <v>117</v>
      </c>
      <c r="B73" s="94" t="s">
        <v>61</v>
      </c>
      <c r="C73" s="188"/>
    </row>
    <row r="74" spans="1:3" hidden="1" x14ac:dyDescent="0.25">
      <c r="A74" s="186" t="s">
        <v>149</v>
      </c>
      <c r="B74" s="94" t="s">
        <v>61</v>
      </c>
      <c r="C74" s="188"/>
    </row>
    <row r="75" spans="1:3" ht="30" hidden="1" x14ac:dyDescent="0.25">
      <c r="A75" s="186">
        <v>40</v>
      </c>
      <c r="B75" s="99" t="s">
        <v>104</v>
      </c>
      <c r="C75" s="188"/>
    </row>
    <row r="76" spans="1:3" ht="28.5" hidden="1" x14ac:dyDescent="0.25">
      <c r="A76" s="184">
        <v>41</v>
      </c>
      <c r="B76" s="103" t="s">
        <v>64</v>
      </c>
      <c r="C76" s="188"/>
    </row>
    <row r="77" spans="1:3" hidden="1" x14ac:dyDescent="0.25">
      <c r="A77" s="191" t="s">
        <v>150</v>
      </c>
      <c r="B77" s="106" t="s">
        <v>64</v>
      </c>
      <c r="C77" s="188"/>
    </row>
    <row r="78" spans="1:3" hidden="1" x14ac:dyDescent="0.25">
      <c r="A78" s="191" t="s">
        <v>151</v>
      </c>
      <c r="B78" s="106" t="s">
        <v>64</v>
      </c>
      <c r="C78" s="188"/>
    </row>
    <row r="79" spans="1:3" ht="28.5" hidden="1" x14ac:dyDescent="0.25">
      <c r="A79" s="184">
        <v>42</v>
      </c>
      <c r="B79" s="107" t="s">
        <v>64</v>
      </c>
      <c r="C79" s="188"/>
    </row>
    <row r="80" spans="1:3" ht="30" hidden="1" x14ac:dyDescent="0.25">
      <c r="A80" s="191" t="s">
        <v>152</v>
      </c>
      <c r="B80" s="97" t="s">
        <v>64</v>
      </c>
      <c r="C80" s="188"/>
    </row>
    <row r="81" spans="1:3" ht="16.5" hidden="1" customHeight="1" x14ac:dyDescent="0.25">
      <c r="A81" s="191" t="s">
        <v>153</v>
      </c>
      <c r="B81" s="97" t="s">
        <v>64</v>
      </c>
      <c r="C81" s="188"/>
    </row>
    <row r="82" spans="1:3" ht="234" customHeight="1" x14ac:dyDescent="0.25">
      <c r="A82" s="186">
        <v>43</v>
      </c>
      <c r="B82" s="94" t="s">
        <v>118</v>
      </c>
      <c r="C82" s="188" t="s">
        <v>250</v>
      </c>
    </row>
    <row r="83" spans="1:3" hidden="1" x14ac:dyDescent="0.25">
      <c r="A83" s="186">
        <v>44</v>
      </c>
      <c r="B83" s="106" t="s">
        <v>40</v>
      </c>
      <c r="C83" s="188"/>
    </row>
    <row r="84" spans="1:3" hidden="1" x14ac:dyDescent="0.25">
      <c r="A84" s="186">
        <v>45</v>
      </c>
      <c r="B84" s="106" t="s">
        <v>41</v>
      </c>
      <c r="C84" s="188"/>
    </row>
    <row r="85" spans="1:3" hidden="1" x14ac:dyDescent="0.25">
      <c r="A85" s="186">
        <v>46</v>
      </c>
      <c r="B85" s="106" t="s">
        <v>42</v>
      </c>
      <c r="C85" s="188"/>
    </row>
    <row r="86" spans="1:3" hidden="1" x14ac:dyDescent="0.25">
      <c r="A86" s="186">
        <v>47</v>
      </c>
      <c r="B86" s="106" t="s">
        <v>43</v>
      </c>
      <c r="C86" s="188"/>
    </row>
    <row r="87" spans="1:3" ht="30" hidden="1" x14ac:dyDescent="0.25">
      <c r="A87" s="186">
        <v>48</v>
      </c>
      <c r="B87" s="94" t="s">
        <v>44</v>
      </c>
      <c r="C87" s="188"/>
    </row>
    <row r="88" spans="1:3" hidden="1" x14ac:dyDescent="0.25">
      <c r="A88" s="186">
        <v>49</v>
      </c>
      <c r="B88" s="106" t="s">
        <v>45</v>
      </c>
      <c r="C88" s="188"/>
    </row>
    <row r="89" spans="1:3" ht="30" hidden="1" x14ac:dyDescent="0.25">
      <c r="A89" s="186">
        <v>50</v>
      </c>
      <c r="B89" s="94" t="s">
        <v>65</v>
      </c>
      <c r="C89" s="188"/>
    </row>
    <row r="90" spans="1:3" ht="48.75" customHeight="1" x14ac:dyDescent="0.25">
      <c r="A90" s="195">
        <v>51</v>
      </c>
      <c r="B90" s="108" t="s">
        <v>102</v>
      </c>
      <c r="C90" s="188" t="s">
        <v>267</v>
      </c>
    </row>
    <row r="91" spans="1:3" ht="30" x14ac:dyDescent="0.25">
      <c r="A91" s="186">
        <v>52</v>
      </c>
      <c r="B91" s="97" t="s">
        <v>20</v>
      </c>
      <c r="C91" s="188" t="s">
        <v>251</v>
      </c>
    </row>
    <row r="92" spans="1:3" ht="73.5" customHeight="1" x14ac:dyDescent="0.25">
      <c r="A92" s="195">
        <v>53</v>
      </c>
      <c r="B92" s="105" t="s">
        <v>96</v>
      </c>
      <c r="C92" s="188" t="s">
        <v>252</v>
      </c>
    </row>
    <row r="93" spans="1:3" x14ac:dyDescent="0.25">
      <c r="A93" s="186">
        <v>54</v>
      </c>
      <c r="B93" s="94" t="s">
        <v>66</v>
      </c>
      <c r="C93" s="188"/>
    </row>
    <row r="94" spans="1:3" ht="78.75" customHeight="1" x14ac:dyDescent="0.25">
      <c r="A94" s="195">
        <v>55</v>
      </c>
      <c r="B94" s="106" t="s">
        <v>46</v>
      </c>
      <c r="C94" s="197" t="s">
        <v>262</v>
      </c>
    </row>
    <row r="95" spans="1:3" hidden="1" x14ac:dyDescent="0.25">
      <c r="A95" s="186">
        <v>56</v>
      </c>
      <c r="B95" s="99" t="s">
        <v>97</v>
      </c>
      <c r="C95" s="188"/>
    </row>
    <row r="96" spans="1:3" ht="28.5" hidden="1" x14ac:dyDescent="0.25">
      <c r="A96" s="184">
        <v>57</v>
      </c>
      <c r="B96" s="100" t="s">
        <v>212</v>
      </c>
      <c r="C96" s="188"/>
    </row>
    <row r="97" spans="1:3" ht="30" hidden="1" x14ac:dyDescent="0.25">
      <c r="A97" s="191" t="s">
        <v>154</v>
      </c>
      <c r="B97" s="97" t="s">
        <v>90</v>
      </c>
      <c r="C97" s="188"/>
    </row>
    <row r="98" spans="1:3" ht="30" hidden="1" x14ac:dyDescent="0.25">
      <c r="A98" s="191" t="s">
        <v>155</v>
      </c>
      <c r="B98" s="97" t="s">
        <v>91</v>
      </c>
      <c r="C98" s="188"/>
    </row>
    <row r="99" spans="1:3" hidden="1" x14ac:dyDescent="0.25">
      <c r="A99" s="186">
        <v>58</v>
      </c>
      <c r="B99" s="97" t="s">
        <v>21</v>
      </c>
      <c r="C99" s="188"/>
    </row>
    <row r="100" spans="1:3" ht="30" hidden="1" x14ac:dyDescent="0.25">
      <c r="A100" s="186">
        <v>59</v>
      </c>
      <c r="B100" s="97" t="s">
        <v>22</v>
      </c>
      <c r="C100" s="188"/>
    </row>
    <row r="101" spans="1:3" hidden="1" x14ac:dyDescent="0.25">
      <c r="A101" s="186">
        <v>60</v>
      </c>
      <c r="B101" s="99" t="s">
        <v>105</v>
      </c>
      <c r="C101" s="188"/>
    </row>
    <row r="102" spans="1:3" ht="28.5" hidden="1" x14ac:dyDescent="0.25">
      <c r="A102" s="186">
        <v>61</v>
      </c>
      <c r="B102" s="100" t="s">
        <v>213</v>
      </c>
      <c r="C102" s="188"/>
    </row>
    <row r="103" spans="1:3" ht="30" hidden="1" x14ac:dyDescent="0.25">
      <c r="A103" s="186" t="s">
        <v>156</v>
      </c>
      <c r="B103" s="97" t="s">
        <v>23</v>
      </c>
      <c r="C103" s="188"/>
    </row>
    <row r="104" spans="1:3" hidden="1" x14ac:dyDescent="0.25">
      <c r="A104" s="186" t="s">
        <v>157</v>
      </c>
      <c r="B104" s="97" t="s">
        <v>24</v>
      </c>
      <c r="C104" s="188"/>
    </row>
    <row r="105" spans="1:3" hidden="1" x14ac:dyDescent="0.25">
      <c r="A105" s="186" t="s">
        <v>158</v>
      </c>
      <c r="B105" s="97" t="s">
        <v>25</v>
      </c>
      <c r="C105" s="188"/>
    </row>
    <row r="106" spans="1:3" s="95" customFormat="1" ht="116.25" customHeight="1" x14ac:dyDescent="0.25">
      <c r="A106" s="186">
        <v>62</v>
      </c>
      <c r="B106" s="94" t="s">
        <v>121</v>
      </c>
      <c r="C106" s="188" t="s">
        <v>265</v>
      </c>
    </row>
    <row r="107" spans="1:3" s="95" customFormat="1" ht="102" customHeight="1" x14ac:dyDescent="0.25">
      <c r="A107" s="186">
        <v>63</v>
      </c>
      <c r="B107" s="94" t="s">
        <v>122</v>
      </c>
      <c r="C107" s="188" t="s">
        <v>266</v>
      </c>
    </row>
    <row r="108" spans="1:3" ht="28.5" hidden="1" x14ac:dyDescent="0.25">
      <c r="A108" s="184">
        <v>64</v>
      </c>
      <c r="B108" s="100" t="s">
        <v>228</v>
      </c>
      <c r="C108" s="188"/>
    </row>
    <row r="109" spans="1:3" ht="30" hidden="1" x14ac:dyDescent="0.25">
      <c r="A109" s="191" t="s">
        <v>159</v>
      </c>
      <c r="B109" s="97" t="s">
        <v>82</v>
      </c>
      <c r="C109" s="188"/>
    </row>
    <row r="110" spans="1:3" ht="30" hidden="1" x14ac:dyDescent="0.25">
      <c r="A110" s="191" t="s">
        <v>160</v>
      </c>
      <c r="B110" s="97" t="s">
        <v>83</v>
      </c>
      <c r="C110" s="188"/>
    </row>
    <row r="111" spans="1:3" ht="30" hidden="1" x14ac:dyDescent="0.25">
      <c r="A111" s="191" t="s">
        <v>161</v>
      </c>
      <c r="B111" s="97" t="s">
        <v>84</v>
      </c>
      <c r="C111" s="188"/>
    </row>
    <row r="112" spans="1:3" ht="30" hidden="1" x14ac:dyDescent="0.25">
      <c r="A112" s="191" t="s">
        <v>162</v>
      </c>
      <c r="B112" s="97" t="s">
        <v>85</v>
      </c>
      <c r="C112" s="188"/>
    </row>
    <row r="113" spans="1:3" hidden="1" x14ac:dyDescent="0.25">
      <c r="A113" s="191" t="s">
        <v>163</v>
      </c>
      <c r="B113" s="97" t="s">
        <v>86</v>
      </c>
      <c r="C113" s="188"/>
    </row>
    <row r="114" spans="1:3" ht="28.5" hidden="1" x14ac:dyDescent="0.25">
      <c r="A114" s="184">
        <v>65</v>
      </c>
      <c r="B114" s="100" t="s">
        <v>229</v>
      </c>
      <c r="C114" s="188"/>
    </row>
    <row r="115" spans="1:3" ht="30" hidden="1" x14ac:dyDescent="0.25">
      <c r="A115" s="191" t="s">
        <v>119</v>
      </c>
      <c r="B115" s="97" t="s">
        <v>26</v>
      </c>
      <c r="C115" s="188"/>
    </row>
    <row r="116" spans="1:3" ht="30" hidden="1" x14ac:dyDescent="0.25">
      <c r="A116" s="191" t="s">
        <v>120</v>
      </c>
      <c r="B116" s="97" t="s">
        <v>26</v>
      </c>
      <c r="C116" s="188"/>
    </row>
    <row r="117" spans="1:3" ht="30" hidden="1" x14ac:dyDescent="0.25">
      <c r="A117" s="191" t="s">
        <v>164</v>
      </c>
      <c r="B117" s="97" t="s">
        <v>27</v>
      </c>
      <c r="C117" s="188"/>
    </row>
    <row r="118" spans="1:3" ht="30" hidden="1" x14ac:dyDescent="0.25">
      <c r="A118" s="191" t="s">
        <v>165</v>
      </c>
      <c r="B118" s="97" t="s">
        <v>28</v>
      </c>
      <c r="C118" s="188"/>
    </row>
    <row r="119" spans="1:3" ht="30" hidden="1" x14ac:dyDescent="0.25">
      <c r="A119" s="191" t="s">
        <v>166</v>
      </c>
      <c r="B119" s="97" t="s">
        <v>29</v>
      </c>
      <c r="C119" s="188"/>
    </row>
    <row r="120" spans="1:3" hidden="1" x14ac:dyDescent="0.25">
      <c r="A120" s="191" t="s">
        <v>167</v>
      </c>
      <c r="B120" s="97" t="s">
        <v>30</v>
      </c>
      <c r="C120" s="188"/>
    </row>
    <row r="121" spans="1:3" hidden="1" x14ac:dyDescent="0.25">
      <c r="A121" s="198" t="s">
        <v>168</v>
      </c>
      <c r="B121" s="97" t="s">
        <v>203</v>
      </c>
      <c r="C121" s="188"/>
    </row>
    <row r="122" spans="1:3" ht="30" hidden="1" x14ac:dyDescent="0.25">
      <c r="A122" s="198" t="s">
        <v>169</v>
      </c>
      <c r="B122" s="97" t="s">
        <v>32</v>
      </c>
      <c r="C122" s="188"/>
    </row>
    <row r="123" spans="1:3" ht="50.25" hidden="1" customHeight="1" x14ac:dyDescent="0.25">
      <c r="A123" s="198" t="s">
        <v>170</v>
      </c>
      <c r="B123" s="97" t="s">
        <v>33</v>
      </c>
      <c r="C123" s="188"/>
    </row>
    <row r="124" spans="1:3" ht="51.75" customHeight="1" x14ac:dyDescent="0.25">
      <c r="A124" s="191">
        <v>66</v>
      </c>
      <c r="B124" s="101" t="s">
        <v>283</v>
      </c>
      <c r="C124" s="205" t="s">
        <v>263</v>
      </c>
    </row>
    <row r="125" spans="1:3" ht="62.25" customHeight="1" x14ac:dyDescent="0.25">
      <c r="A125" s="186" t="s">
        <v>171</v>
      </c>
      <c r="B125" s="99" t="s">
        <v>106</v>
      </c>
      <c r="C125" s="206"/>
    </row>
    <row r="126" spans="1:3" ht="54" customHeight="1" x14ac:dyDescent="0.25">
      <c r="A126" s="186" t="s">
        <v>172</v>
      </c>
      <c r="B126" s="99" t="s">
        <v>107</v>
      </c>
      <c r="C126" s="206"/>
    </row>
    <row r="127" spans="1:3" ht="60.75" customHeight="1" x14ac:dyDescent="0.25">
      <c r="A127" s="186" t="s">
        <v>173</v>
      </c>
      <c r="B127" s="99" t="s">
        <v>108</v>
      </c>
      <c r="C127" s="206"/>
    </row>
    <row r="128" spans="1:3" ht="44.25" customHeight="1" x14ac:dyDescent="0.25">
      <c r="A128" s="186" t="s">
        <v>174</v>
      </c>
      <c r="B128" s="99" t="s">
        <v>109</v>
      </c>
      <c r="C128" s="206"/>
    </row>
    <row r="129" spans="1:3" ht="135.75" customHeight="1" x14ac:dyDescent="0.25">
      <c r="A129" s="186" t="s">
        <v>175</v>
      </c>
      <c r="B129" s="99" t="s">
        <v>110</v>
      </c>
      <c r="C129" s="207"/>
    </row>
    <row r="130" spans="1:3" ht="28.5" hidden="1" x14ac:dyDescent="0.25">
      <c r="A130" s="184">
        <v>67</v>
      </c>
      <c r="B130" s="103" t="s">
        <v>47</v>
      </c>
      <c r="C130" s="188"/>
    </row>
    <row r="131" spans="1:3" ht="30" hidden="1" x14ac:dyDescent="0.25">
      <c r="A131" s="186" t="s">
        <v>176</v>
      </c>
      <c r="B131" s="94" t="s">
        <v>48</v>
      </c>
      <c r="C131" s="188"/>
    </row>
    <row r="132" spans="1:3" ht="30" hidden="1" x14ac:dyDescent="0.25">
      <c r="A132" s="186" t="s">
        <v>177</v>
      </c>
      <c r="B132" s="94" t="s">
        <v>49</v>
      </c>
      <c r="C132" s="188"/>
    </row>
    <row r="133" spans="1:3" ht="30" hidden="1" x14ac:dyDescent="0.25">
      <c r="A133" s="186" t="s">
        <v>178</v>
      </c>
      <c r="B133" s="94" t="s">
        <v>4</v>
      </c>
      <c r="C133" s="188"/>
    </row>
    <row r="134" spans="1:3" ht="30" hidden="1" x14ac:dyDescent="0.25">
      <c r="A134" s="186" t="s">
        <v>179</v>
      </c>
      <c r="B134" s="94" t="s">
        <v>50</v>
      </c>
      <c r="C134" s="188"/>
    </row>
    <row r="135" spans="1:3" ht="30" hidden="1" x14ac:dyDescent="0.25">
      <c r="A135" s="186" t="s">
        <v>180</v>
      </c>
      <c r="B135" s="94" t="s">
        <v>51</v>
      </c>
      <c r="C135" s="188"/>
    </row>
    <row r="136" spans="1:3" ht="153.75" customHeight="1" x14ac:dyDescent="0.25">
      <c r="A136" s="186">
        <v>68</v>
      </c>
      <c r="B136" s="109" t="s">
        <v>284</v>
      </c>
      <c r="C136" s="188" t="s">
        <v>264</v>
      </c>
    </row>
    <row r="137" spans="1:3" ht="30" hidden="1" x14ac:dyDescent="0.25">
      <c r="A137" s="191">
        <v>69</v>
      </c>
      <c r="B137" s="97" t="s">
        <v>35</v>
      </c>
      <c r="C137" s="188"/>
    </row>
    <row r="138" spans="1:3" ht="30" hidden="1" x14ac:dyDescent="0.25">
      <c r="A138" s="199">
        <v>70</v>
      </c>
      <c r="B138" s="97" t="s">
        <v>123</v>
      </c>
      <c r="C138" s="188"/>
    </row>
    <row r="139" spans="1:3" hidden="1" x14ac:dyDescent="0.25">
      <c r="A139" s="184">
        <v>71</v>
      </c>
      <c r="B139" s="110" t="s">
        <v>67</v>
      </c>
      <c r="C139" s="188"/>
    </row>
    <row r="140" spans="1:3" hidden="1" x14ac:dyDescent="0.25">
      <c r="A140" s="191" t="s">
        <v>181</v>
      </c>
      <c r="B140" s="97" t="s">
        <v>68</v>
      </c>
      <c r="C140" s="188"/>
    </row>
    <row r="141" spans="1:3" hidden="1" x14ac:dyDescent="0.25">
      <c r="A141" s="191" t="s">
        <v>182</v>
      </c>
      <c r="B141" s="97" t="s">
        <v>69</v>
      </c>
      <c r="C141" s="188"/>
    </row>
    <row r="142" spans="1:3" hidden="1" x14ac:dyDescent="0.25">
      <c r="A142" s="191" t="s">
        <v>183</v>
      </c>
      <c r="B142" s="97" t="s">
        <v>70</v>
      </c>
      <c r="C142" s="188"/>
    </row>
    <row r="143" spans="1:3" ht="136.5" customHeight="1" thickBot="1" x14ac:dyDescent="0.3">
      <c r="A143" s="200">
        <v>72</v>
      </c>
      <c r="B143" s="201" t="s">
        <v>75</v>
      </c>
      <c r="C143" s="202" t="s">
        <v>261</v>
      </c>
    </row>
    <row r="144" spans="1:3" ht="30" hidden="1" x14ac:dyDescent="0.25">
      <c r="A144" s="178">
        <v>73</v>
      </c>
      <c r="B144" s="179" t="s">
        <v>87</v>
      </c>
      <c r="C144" s="180"/>
    </row>
    <row r="145" spans="1:3" hidden="1" x14ac:dyDescent="0.25">
      <c r="A145" s="111">
        <v>74</v>
      </c>
      <c r="B145" s="112" t="s">
        <v>103</v>
      </c>
      <c r="C145" s="177"/>
    </row>
    <row r="146" spans="1:3" hidden="1" x14ac:dyDescent="0.25">
      <c r="A146" s="104">
        <v>75</v>
      </c>
      <c r="B146" s="94" t="s">
        <v>52</v>
      </c>
      <c r="C146" s="177"/>
    </row>
  </sheetData>
  <mergeCells count="2">
    <mergeCell ref="A1:C1"/>
    <mergeCell ref="C124:C129"/>
  </mergeCells>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4" sqref="F24"/>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kumentas" ma:contentTypeID="0x010100C7C97937D99B624A88E562DDABB4FAB6" ma:contentTypeVersion="3" ma:contentTypeDescription="Kurkite naują dokumentą." ma:contentTypeScope="" ma:versionID="7417638864f9c8ebba75e451e433d26a">
  <xsd:schema xmlns:xsd="http://www.w3.org/2001/XMLSchema" xmlns:xs="http://www.w3.org/2001/XMLSchema" xmlns:p="http://schemas.microsoft.com/office/2006/metadata/properties" targetNamespace="http://schemas.microsoft.com/office/2006/metadata/properties" ma:root="true" ma:fieldsID="2cf3c553516dcfbb86c7262cd60870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89EEC-25C7-4BFB-ABF0-7F81A45CC80D}">
  <ds:schemaRefs>
    <ds:schemaRef ds:uri="http://schemas.microsoft.com/sharepoint/v3/contenttype/forms"/>
  </ds:schemaRefs>
</ds:datastoreItem>
</file>

<file path=customXml/itemProps2.xml><?xml version="1.0" encoding="utf-8"?>
<ds:datastoreItem xmlns:ds="http://schemas.openxmlformats.org/officeDocument/2006/customXml" ds:itemID="{D75E533D-ACC2-47A1-8FEA-C43E8BDF7AB3}">
  <ds:schemaRefs>
    <ds:schemaRef ds:uri="http://schemas.microsoft.com/office/infopath/2007/PartnerControls"/>
    <ds:schemaRef ds:uri="http://schemas.microsoft.com/office/2006/metadata/properties"/>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AB3F7F99-10A3-43DB-BE3B-9A74C87AD874}">
  <ds:schemaRefs/>
</ds:datastoreItem>
</file>

<file path=customXml/itemProps4.xml><?xml version="1.0" encoding="utf-8"?>
<ds:datastoreItem xmlns:ds="http://schemas.openxmlformats.org/officeDocument/2006/customXml" ds:itemID="{249D72FB-495B-4AE4-A37A-DC7A4F9DB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Kainos pasiulymas</vt:lpstr>
      <vt:lpstr>TS atitikimai</vt:lpstr>
      <vt:lpstr>Sheet2</vt:lpstr>
      <vt:lpstr>'Kainos pasiulymas'!Print_Area</vt:lpstr>
      <vt:lpstr>'TS atitikimai'!Print_Area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linst1</dc:creator>
  <cp:lastModifiedBy>Vaida Juodrienė</cp:lastModifiedBy>
  <cp:lastPrinted>2022-07-08T13:06:59Z</cp:lastPrinted>
  <dcterms:created xsi:type="dcterms:W3CDTF">2019-01-30T12:07:40Z</dcterms:created>
  <dcterms:modified xsi:type="dcterms:W3CDTF">2022-10-11T06:25:27Z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0x010100C7C97937D99B624A88E562DDABB4FAB6</vt:lpwstr>
  </property>
</Properties>
</file>