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kavestalt.sharepoint.com/sites/rinkodara2/Bendrai naudojami dokumentai/General/KONKURSAI/2021/6 mėn. konkursai/548300 LAKD/1. Konkurso dok/"/>
    </mc:Choice>
  </mc:AlternateContent>
  <xr:revisionPtr revIDLastSave="404" documentId="13_ncr:1_{EF87A130-4637-4BED-AEB3-24A017D62D50}" xr6:coauthVersionLast="47" xr6:coauthVersionMax="47" xr10:uidLastSave="{5DBBE4DE-FB83-4EBD-9CE1-CB772BEB6B7C}"/>
  <bookViews>
    <workbookView xWindow="-120" yWindow="-120" windowWidth="29040" windowHeight="15840" xr2:uid="{6BC1EAF5-0D01-43F1-AE22-A39552859E42}"/>
  </bookViews>
  <sheets>
    <sheet name="228" sheetId="1" r:id="rId1"/>
    <sheet name="santrauk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G22" i="1"/>
  <c r="G24" i="1"/>
  <c r="G19" i="1"/>
  <c r="G208" i="1"/>
  <c r="G20" i="1" l="1"/>
  <c r="G21" i="1"/>
  <c r="G23" i="1"/>
  <c r="G25" i="1"/>
  <c r="G26" i="1"/>
  <c r="G69" i="1" l="1"/>
  <c r="G70" i="1"/>
  <c r="G71" i="1"/>
  <c r="G72" i="1"/>
  <c r="G73" i="1"/>
  <c r="G74" i="1"/>
  <c r="G75" i="1"/>
  <c r="G76" i="1"/>
  <c r="G61" i="1"/>
  <c r="G62" i="1"/>
  <c r="G63" i="1"/>
  <c r="G52" i="1"/>
  <c r="G53" i="1"/>
  <c r="G54" i="1"/>
  <c r="G55" i="1"/>
  <c r="G192" i="1"/>
  <c r="G193" i="1"/>
  <c r="G194" i="1"/>
  <c r="G195" i="1"/>
  <c r="G196" i="1"/>
  <c r="G197" i="1"/>
  <c r="G198" i="1"/>
  <c r="G199" i="1"/>
  <c r="G200" i="1"/>
  <c r="G201" i="1"/>
  <c r="G210" i="1"/>
  <c r="G211" i="1"/>
  <c r="G212" i="1"/>
  <c r="G213" i="1"/>
  <c r="G214" i="1"/>
  <c r="G215" i="1"/>
  <c r="G216" i="1"/>
  <c r="G217" i="1"/>
  <c r="G218" i="1"/>
  <c r="G219" i="1"/>
  <c r="G220" i="1"/>
  <c r="G221" i="1"/>
  <c r="G222" i="1"/>
  <c r="G171" i="1"/>
  <c r="G143" i="1"/>
  <c r="G144" i="1"/>
  <c r="G145" i="1"/>
  <c r="G146" i="1"/>
  <c r="G147" i="1"/>
  <c r="G148" i="1"/>
  <c r="G149" i="1"/>
  <c r="G150" i="1"/>
  <c r="G151" i="1"/>
  <c r="G152" i="1"/>
  <c r="G153" i="1"/>
  <c r="G126" i="1"/>
  <c r="G127" i="1"/>
  <c r="G128" i="1"/>
  <c r="G129" i="1"/>
  <c r="G130" i="1"/>
  <c r="G131" i="1"/>
  <c r="G132" i="1"/>
  <c r="G133" i="1"/>
  <c r="G134" i="1"/>
  <c r="G135" i="1"/>
  <c r="G136" i="1"/>
  <c r="G137" i="1"/>
  <c r="G138" i="1"/>
  <c r="G139" i="1"/>
  <c r="G140" i="1"/>
  <c r="G141" i="1"/>
  <c r="G142" i="1"/>
  <c r="G119" i="1"/>
  <c r="G120" i="1"/>
  <c r="G121" i="1"/>
  <c r="G122" i="1"/>
  <c r="G125" i="1"/>
  <c r="G124" i="1"/>
  <c r="I124" i="1" s="1"/>
  <c r="G87" i="1"/>
  <c r="G81" i="1"/>
  <c r="I153" i="1" l="1"/>
  <c r="G43" i="1"/>
  <c r="G41" i="1"/>
  <c r="G40" i="1"/>
  <c r="G39" i="1"/>
  <c r="G38" i="1"/>
  <c r="G37" i="1"/>
  <c r="G10" i="1" l="1"/>
  <c r="G180" i="1" l="1"/>
  <c r="G181" i="1"/>
  <c r="G182" i="1"/>
  <c r="G183" i="1"/>
  <c r="G184" i="1"/>
  <c r="G185" i="1"/>
  <c r="G186" i="1"/>
  <c r="G187" i="1"/>
  <c r="G188" i="1"/>
  <c r="G189" i="1"/>
  <c r="G190" i="1"/>
  <c r="G209" i="1"/>
  <c r="G207" i="1"/>
  <c r="G206" i="1"/>
  <c r="G205" i="1"/>
  <c r="G204" i="1"/>
  <c r="G203" i="1"/>
  <c r="G202" i="1"/>
  <c r="G191" i="1"/>
  <c r="G179" i="1"/>
  <c r="G178" i="1"/>
  <c r="G177" i="1"/>
  <c r="G176" i="1"/>
  <c r="I202" i="1" l="1"/>
  <c r="I222" i="1"/>
  <c r="G223" i="1"/>
  <c r="C6" i="2" s="1"/>
  <c r="G159" i="1" l="1"/>
  <c r="G160" i="1"/>
  <c r="G161" i="1"/>
  <c r="G162" i="1"/>
  <c r="G163" i="1"/>
  <c r="G164" i="1"/>
  <c r="G165" i="1"/>
  <c r="G166" i="1"/>
  <c r="G167" i="1"/>
  <c r="G168" i="1"/>
  <c r="G169" i="1"/>
  <c r="G170" i="1"/>
  <c r="G158" i="1"/>
  <c r="G172" i="1" l="1"/>
  <c r="C5" i="2" s="1"/>
  <c r="I171" i="1"/>
  <c r="G110" i="1"/>
  <c r="G111" i="1"/>
  <c r="G112" i="1"/>
  <c r="G113" i="1"/>
  <c r="G114" i="1"/>
  <c r="G115" i="1"/>
  <c r="G116" i="1"/>
  <c r="G117" i="1"/>
  <c r="G118" i="1"/>
  <c r="G90" i="1"/>
  <c r="G91" i="1"/>
  <c r="G92" i="1"/>
  <c r="G93" i="1"/>
  <c r="G94" i="1"/>
  <c r="G95" i="1"/>
  <c r="G96" i="1"/>
  <c r="G97" i="1"/>
  <c r="G98" i="1"/>
  <c r="G99" i="1"/>
  <c r="G100" i="1"/>
  <c r="G101" i="1"/>
  <c r="G102" i="1"/>
  <c r="G103" i="1"/>
  <c r="G104" i="1"/>
  <c r="G105" i="1"/>
  <c r="G106" i="1"/>
  <c r="G107" i="1"/>
  <c r="G57" i="1"/>
  <c r="G58" i="1"/>
  <c r="G59" i="1"/>
  <c r="G60" i="1"/>
  <c r="G64" i="1"/>
  <c r="G47" i="1"/>
  <c r="G48" i="1"/>
  <c r="G49" i="1"/>
  <c r="G50" i="1"/>
  <c r="G51" i="1"/>
  <c r="G5" i="1"/>
  <c r="I107" i="1" l="1"/>
  <c r="G9" i="1"/>
  <c r="G11" i="1"/>
  <c r="G12" i="1"/>
  <c r="G13" i="1"/>
  <c r="G14" i="1"/>
  <c r="G15" i="1"/>
  <c r="G16" i="1"/>
  <c r="G17" i="1"/>
  <c r="G18" i="1"/>
  <c r="G86" i="1" l="1"/>
  <c r="G85" i="1"/>
  <c r="G84" i="1"/>
  <c r="G83" i="1"/>
  <c r="G82" i="1"/>
  <c r="I87" i="1" l="1"/>
  <c r="G123" i="1"/>
  <c r="G109" i="1"/>
  <c r="G89" i="1"/>
  <c r="G44" i="1"/>
  <c r="G42" i="1"/>
  <c r="G36" i="1"/>
  <c r="G35" i="1"/>
  <c r="G108" i="1"/>
  <c r="G88" i="1"/>
  <c r="G78" i="1"/>
  <c r="G79" i="1"/>
  <c r="G80" i="1"/>
  <c r="G77" i="1"/>
  <c r="G66" i="1"/>
  <c r="G67" i="1"/>
  <c r="G68" i="1"/>
  <c r="G65" i="1"/>
  <c r="G56" i="1"/>
  <c r="G46" i="1"/>
  <c r="G45" i="1"/>
  <c r="G29" i="1"/>
  <c r="G30" i="1"/>
  <c r="G31" i="1"/>
  <c r="G32" i="1"/>
  <c r="G33" i="1"/>
  <c r="G34" i="1"/>
  <c r="G28" i="1"/>
  <c r="G6" i="1"/>
  <c r="G7" i="1"/>
  <c r="G8" i="1"/>
  <c r="I123" i="1" l="1"/>
  <c r="I81" i="1"/>
  <c r="I64" i="1"/>
  <c r="I27" i="1"/>
  <c r="I44" i="1"/>
  <c r="I76" i="1"/>
  <c r="I99" i="1"/>
  <c r="G154" i="1"/>
  <c r="C4" i="2" s="1"/>
  <c r="C7" i="2" s="1"/>
</calcChain>
</file>

<file path=xl/sharedStrings.xml><?xml version="1.0" encoding="utf-8"?>
<sst xmlns="http://schemas.openxmlformats.org/spreadsheetml/2006/main" count="899" uniqueCount="418">
  <si>
    <t>Krašto kelio Nr. 228 Dauparai - Gargždai - Vėžaičiai ruožo nuo 7,300 iki 7,600 km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</si>
  <si>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</si>
  <si>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</si>
  <si>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</si>
  <si>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</si>
  <si>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</si>
  <si>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</si>
  <si>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</si>
  <si>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</si>
  <si>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</si>
  <si>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</si>
  <si>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Geodezinis trasos nužymėjimas</t>
  </si>
  <si>
    <t>m</t>
  </si>
  <si>
    <t>1.2</t>
  </si>
  <si>
    <t>Kelio ženklų metalinių skydų išardymas ir išvežimas iki 20 km atstumu</t>
  </si>
  <si>
    <t>vnt.</t>
  </si>
  <si>
    <t>1.3</t>
  </si>
  <si>
    <t>Kelio ženklų metalinių atramų išardymas ir išvežimas iki 20 km atstumu</t>
  </si>
  <si>
    <t>1.4</t>
  </si>
  <si>
    <t>Lapuočių medžių kirtimas kai diametras D 42-66 cm (kiekį tikslinti statybos darbų metu)</t>
  </si>
  <si>
    <t>m3</t>
  </si>
  <si>
    <t>1.5</t>
  </si>
  <si>
    <t>Kelmų rovimas</t>
  </si>
  <si>
    <t>1.6</t>
  </si>
  <si>
    <t>Apsauginių atitvarų galinių elementų demontavimas (žiūrėti priedą dėl išvežimo)</t>
  </si>
  <si>
    <t>1.7</t>
  </si>
  <si>
    <t>Demontuojama apsauginė pėsčiųjų tvorelė (žiūrėti priedą dėl išvežimo)</t>
  </si>
  <si>
    <t>segm.</t>
  </si>
  <si>
    <t>1.8</t>
  </si>
  <si>
    <t>Demontuojami apsauginiai stulpeliai (žiūrėti priedą dėl išvežimo)</t>
  </si>
  <si>
    <t>1.9</t>
  </si>
  <si>
    <t>Demontuojami betoniniai laiptai (žiūrėti priedą dėl išvežimo)</t>
  </si>
  <si>
    <t>t</t>
  </si>
  <si>
    <t>1.10</t>
  </si>
  <si>
    <t>Demontuojami metaliniai laiptai (žiūrėti priedą dėl išvežimo)</t>
  </si>
  <si>
    <t>1.11</t>
  </si>
  <si>
    <t>Demontuojami metaliniai laiptų turėklai (žiūrėti priedą dėl išvežimo)</t>
  </si>
  <si>
    <t>1.12</t>
  </si>
  <si>
    <t>Demontuojami gatvės bortai (žiūrėti priedą dėl išvežimo)</t>
  </si>
  <si>
    <t>1.13</t>
  </si>
  <si>
    <t>Demontuojama metalinės apsauginė pėsčiųjų tvorelė. (žiūrėti priedą dėl išvežimo)</t>
  </si>
  <si>
    <t>1.14</t>
  </si>
  <si>
    <t>Esamos asfaltbetonio dangos demontavimas mechanizuotai iki 8 cm.</t>
  </si>
  <si>
    <t>1.15</t>
  </si>
  <si>
    <t>Grįžtamoji medžiaga išardytas asfaltas (5,99 Eur/t) (įvertinama su minuso ženklu; medžiagos atiteks atiteks rangovui )</t>
  </si>
  <si>
    <t>1.16</t>
  </si>
  <si>
    <t>Skaldos ir smalos sluoksnio demontavimas, h=12cm (žiūrėti priedą dėl išvežimo)</t>
  </si>
  <si>
    <t>1.17</t>
  </si>
  <si>
    <t xml:space="preserve">Akmens grindinio (po esama asfaltbetonio danga) ardymas (h=0,30m) </t>
  </si>
  <si>
    <t>1.18</t>
  </si>
  <si>
    <t>Grįžtamoji medžiaga išardytas akmens grindinys (h=0,30m) (40,5 Eur/m3)  (įvertinama su minuso ženklu; medžiagos atiteks rangovui)</t>
  </si>
  <si>
    <t>1.19</t>
  </si>
  <si>
    <t xml:space="preserve">Esamos asfaltbetonio dangos frezavimas prisijungimui, hvid=0,08cm </t>
  </si>
  <si>
    <t>m2</t>
  </si>
  <si>
    <t>1.20</t>
  </si>
  <si>
    <t>Grįžtamoji medžiaga frezuotas asfaltas (5,99 Eur/t) ( įvertinama su minuso ženklu; medžiagos atiteks rangovui)</t>
  </si>
  <si>
    <t>1.21</t>
  </si>
  <si>
    <t>Demontuojami vejos bortai  (žiūrėti priedą dėl išvežimo)</t>
  </si>
  <si>
    <t>1.22</t>
  </si>
  <si>
    <t>Demontuojamos betoninės plytelės, H=0,06m  (žiūrėti priedą dėl išvežimo)</t>
  </si>
  <si>
    <t>1.24</t>
  </si>
  <si>
    <t xml:space="preserve">Grįžtamosios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t>
  </si>
  <si>
    <t>Iš viso skyriuje 1, Eur be PVM</t>
  </si>
  <si>
    <t>2. Žemės sankasa</t>
  </si>
  <si>
    <t>2.1</t>
  </si>
  <si>
    <t>Humusingo dirvožemio sluoksnio h=0,10 m pašalinimas, perstumiant jį mechanizuotai iki 20 m atstumu</t>
  </si>
  <si>
    <t>2.2</t>
  </si>
  <si>
    <t xml:space="preserve">Į krūvas sustumto dirvožemio pakrovimas mechanizuotai į savivarčius ir išvežimas iki 4 km atstumu į saugojimo aikštelę objekte. </t>
  </si>
  <si>
    <t>2.3</t>
  </si>
  <si>
    <t xml:space="preserve">Į krūvas sustumto dirvožemio pakrovimas mechanizuotai į savivarčius ir išvežimas iki 10 km atstumu į saugojimo aikštelę objekte. </t>
  </si>
  <si>
    <t>2.4</t>
  </si>
  <si>
    <t>Esamo kelio konstrukcijos grunto iškasimas mechanizuotai, pakrovimas į savivarčius, išvežimas 10 km atstumu.</t>
  </si>
  <si>
    <t>2.5</t>
  </si>
  <si>
    <t xml:space="preserve">Sankasos pado planiravimas mechanizuotai </t>
  </si>
  <si>
    <t>2.6</t>
  </si>
  <si>
    <t xml:space="preserve">Sankasos pado tankinimas mechanizuotai </t>
  </si>
  <si>
    <t>2.7</t>
  </si>
  <si>
    <t>Šlaitų ir pakelės plotų planiravimas mechanizuotai.</t>
  </si>
  <si>
    <t>2.8</t>
  </si>
  <si>
    <t>Šlaitų ir pakelės plotų planiravimas rankiniu būdu.</t>
  </si>
  <si>
    <t>2.9</t>
  </si>
  <si>
    <t>Šlaitų ir planiruotų pakelės plotų tvirtinimas 10 cm storio dirvožemio sluoksniu, užsėjant žole (vejos sėklomis). (Panaudojant į saugojimo aikštelę išvežtą dirvožemį)</t>
  </si>
  <si>
    <t>2.10</t>
  </si>
  <si>
    <t>Pakelės plotų apatinio sluoksnio užpylimas ŽB, ŽG, ŽB,ŽD, SB, SD, SG, SP, SM gruntais (pylime)</t>
  </si>
  <si>
    <t>2.11</t>
  </si>
  <si>
    <t>Pakelės plotų apatinio sluoksnio užpylimas SB, SG, SP gruntais platinant pakėlę (pylime)</t>
  </si>
  <si>
    <t>2.12</t>
  </si>
  <si>
    <t>Šlaito tvirtinimas priešeroziniu natūralaus kokoso plaušo dembliu su sėklomis</t>
  </si>
  <si>
    <t>2.13</t>
  </si>
  <si>
    <t>Smeigės demblio tvirtinimui, L≥0,30m</t>
  </si>
  <si>
    <t>vnt</t>
  </si>
  <si>
    <t>2.14</t>
  </si>
  <si>
    <t>Žemės sankasos stiprinimas (stiprinimo būdą pasirenka rangovas atsižvelgiant į projekte numatytus reikalavimus).</t>
  </si>
  <si>
    <t>2.15</t>
  </si>
  <si>
    <t>Esamo pėsčiųjų ir dviračių tako bei šaligatvio konstrukcijos grunto iškasimas mechanizuotai, pakrovimas į savivarčius, išvežimas 10 km atstumu.</t>
  </si>
  <si>
    <t>2.16</t>
  </si>
  <si>
    <t xml:space="preserve">Esamo pėsčiųjų ir dviračių tako bei šaligatvio sankasos pado planiravimas mechanizuotai </t>
  </si>
  <si>
    <t>2.17</t>
  </si>
  <si>
    <t xml:space="preserve">Esamo pėsčiųjų ir dviračių tako bei šaligatvio sankasos pado tankinimas mechanizuotai </t>
  </si>
  <si>
    <t>Iš viso skyriuje 2, Eur be PVM</t>
  </si>
  <si>
    <t>3. Kelio dangos konstrukcija (I dangos konstrukcijos variantas)</t>
  </si>
  <si>
    <t>3.1</t>
  </si>
  <si>
    <t>Apsauginio šalčiui atsparaus sluoksnio h=0,38 m įrengimas, Ev2=100 Mpa.</t>
  </si>
  <si>
    <t>Pastaba: Tiekėjas pildo pasirinktinai I arba II dangos konstrukcijos variantą</t>
  </si>
  <si>
    <t>3.2</t>
  </si>
  <si>
    <t>Skaldos pagrindo sluoksnio fr. 0/45, h=0,20 m įrengimas, Ev2=150 Mpa.</t>
  </si>
  <si>
    <t>3.3</t>
  </si>
  <si>
    <t>Asfalto pagrindo sluoksnis AC 32 PS įrengimas, h=0,10m</t>
  </si>
  <si>
    <t>3.4</t>
  </si>
  <si>
    <t>Gruntavimas bitumo emulsija tarp asfalto sluoksnių</t>
  </si>
  <si>
    <t>3.5</t>
  </si>
  <si>
    <t>Asfalto apatinis sluoksnis AC 16 AS įrengimas, h=0,04m</t>
  </si>
  <si>
    <t>3.6</t>
  </si>
  <si>
    <t>3.7</t>
  </si>
  <si>
    <t>Asfalto viršutinio sluoksnio AC 11 VS įrengimas, h=0,03m</t>
  </si>
  <si>
    <t>3.8</t>
  </si>
  <si>
    <t xml:space="preserve">Asfalto viršutinio sluoksnio AC 11 VS įrengimas, h=0,03m, prisijungiant prie esamos (nufrezuotos) asfalto dangos </t>
  </si>
  <si>
    <t>3.9</t>
  </si>
  <si>
    <t>Gruntavimas bitumo emulsija tarp asfalto sluoksnių ties nufrezuota asfalto danga</t>
  </si>
  <si>
    <t>3.10</t>
  </si>
  <si>
    <t>Betoninių gatvės bortų (100x30x15 cm) ant betono pagrindo C20/25 įrengimas</t>
  </si>
  <si>
    <t>3. Kelio dangos konstrukcija (II  dangos konstrukcijos variantas)</t>
  </si>
  <si>
    <t>Žvyro pagrindo sluoksnio fr. 0/45, h=0,20 m įrengimas, Ev2=150 Mpa.</t>
  </si>
  <si>
    <t>Iš viso skyriuje 3, Eur be PVM</t>
  </si>
  <si>
    <t>4. Vieno lygio sankryžos ir nuovažos</t>
  </si>
  <si>
    <t>4.1</t>
  </si>
  <si>
    <t>Nuovažų įrengimas</t>
  </si>
  <si>
    <t>4.2</t>
  </si>
  <si>
    <t>Vieno lygio sankryžos</t>
  </si>
  <si>
    <t>4.3</t>
  </si>
  <si>
    <t>Nuovažų ir sankryžų pado planiravimas mechanizuotai</t>
  </si>
  <si>
    <t>4.4</t>
  </si>
  <si>
    <t>Nuovažų ir sankryžų pado tankinimas mechanizuotai</t>
  </si>
  <si>
    <t>4.5</t>
  </si>
  <si>
    <t>Esamos nuovažų dangos konstrukcijos iškasimas mechanizuotai ir išvežimas 10 km atstumu</t>
  </si>
  <si>
    <t>4.1 Vieno lygio sankryžos ir nuovažos (asfalto danfos nuovažos)</t>
  </si>
  <si>
    <t>4.1.1</t>
  </si>
  <si>
    <t>Apsauginio šalčiui atsparaus sluoksnio h=0,39 m įrengimas, Ev2=100 MPa</t>
  </si>
  <si>
    <t>4.1.2</t>
  </si>
  <si>
    <t xml:space="preserve">Skaldos pagrindo sluoksnio fr. 0/45, h=0,20 m įrengimas, Ev2=120 Mpa. </t>
  </si>
  <si>
    <t>4.1.3</t>
  </si>
  <si>
    <t>Asfalto pagrindo - dangos sluoksnis iš mišinio AC 16 PD, h=0,06m</t>
  </si>
  <si>
    <t>4.2 Vieno lygio sankryžos ir nuovažos (trinkelių danfos nuovažos)</t>
  </si>
  <si>
    <t>4.2.1</t>
  </si>
  <si>
    <t>Apsauginio šalčiui atsparaus sluoksnio h=0,39 m įrengimas,Ev2=100 Mpa.  .</t>
  </si>
  <si>
    <t>4.2.2</t>
  </si>
  <si>
    <t>Skaldos pagrindo sluoksnio fr. 0/45, h=0,15 m įrengimas, Ev2=120 Mpa.</t>
  </si>
  <si>
    <t>4.2.3</t>
  </si>
  <si>
    <t>Skaldos atsijų posluoksnio, h=0,03m įrengimas</t>
  </si>
  <si>
    <t>4.2.4</t>
  </si>
  <si>
    <t>Betoninių trinkelių (be nuožulnų) 0,2mx0,1mx0,08m paklojimas, užpilant siūles atsijomis</t>
  </si>
  <si>
    <t>Iš viso skyriuje 4, Eur be PVM</t>
  </si>
  <si>
    <t>5. Šaligatvio įrengimas</t>
  </si>
  <si>
    <t>5.1</t>
  </si>
  <si>
    <t>Šalčiui nejautraus sluoksnio h=0,19 m įrengimas.</t>
  </si>
  <si>
    <t>5.2</t>
  </si>
  <si>
    <t>Skaldos pagrindo sluoksnio fr.0/45, h=0,15 m įrengimas, Ev2=100 Mpa.</t>
  </si>
  <si>
    <t>5.3</t>
  </si>
  <si>
    <t>5.4</t>
  </si>
  <si>
    <t>5.5</t>
  </si>
  <si>
    <t>Betoninio vejos borto (100x20x8 CM) ant betono pagrindo C12/15 įrengimas</t>
  </si>
  <si>
    <t>Iš viso skyriuje 5, Eur be PVM</t>
  </si>
  <si>
    <t>6. Pėsčiųjų dviračių tako įrengimas</t>
  </si>
  <si>
    <t>6.1</t>
  </si>
  <si>
    <t>6.2</t>
  </si>
  <si>
    <t>Skaldos pagrindo sluoksnio fr. 0/45, h=0,15 m įrengimas, Ev2=100 Mpa.</t>
  </si>
  <si>
    <t>6.3</t>
  </si>
  <si>
    <t>6.4</t>
  </si>
  <si>
    <t>6.5</t>
  </si>
  <si>
    <t>Šlaito tvirtinimo bortelio (100x43x11 CM) ant betono pagrindo C12/15 įrengimas</t>
  </si>
  <si>
    <t>6.6</t>
  </si>
  <si>
    <t>Iš viso skyriuje 6, Eur be PVM</t>
  </si>
  <si>
    <t>7. Vandens nuvedimo įrenginiai (konstrukcinis drenažas)</t>
  </si>
  <si>
    <t>7.1</t>
  </si>
  <si>
    <t>Drenažo vamzdžio d113/126 su filtruojančia medžiaga įrengimas</t>
  </si>
  <si>
    <t>7.2</t>
  </si>
  <si>
    <t>Drenažo vamzdžio d145/160 su filtruojančia medžiaga įrengimas</t>
  </si>
  <si>
    <t>7.3</t>
  </si>
  <si>
    <t>PVC perėjimai iš drenažo vamzdžių d113/126 į PVC D110</t>
  </si>
  <si>
    <t>7.4</t>
  </si>
  <si>
    <t xml:space="preserve">Protarpiniai PVC D110 vamzdžių pajungimui į G/B šulinius. </t>
  </si>
  <si>
    <t>7.5</t>
  </si>
  <si>
    <t xml:space="preserve">Protarpiniai PVC D160 vamzdžių pajungimui į G/B šulinius. </t>
  </si>
  <si>
    <t>7.6</t>
  </si>
  <si>
    <t>PVC balninė atšaka 113/113</t>
  </si>
  <si>
    <t>7.7</t>
  </si>
  <si>
    <t>PVC perėjimas 145/113</t>
  </si>
  <si>
    <t>7.8</t>
  </si>
  <si>
    <t>7.9</t>
  </si>
  <si>
    <t xml:space="preserve">Sankasos pado planiravimas ir tankinimas mechanizuotai </t>
  </si>
  <si>
    <t>7.10</t>
  </si>
  <si>
    <t>Žvyro skaldelės įrengimas fr.11/16</t>
  </si>
  <si>
    <t>7.11</t>
  </si>
  <si>
    <t>Žvyro skaldelės įrengimas fr. 5/8</t>
  </si>
  <si>
    <t>7.12</t>
  </si>
  <si>
    <t>Filtruojančios geosintetinės medžiagos įrengimas</t>
  </si>
  <si>
    <t>Iš viso skyriuje 7, Eur be PVM</t>
  </si>
  <si>
    <t>8. Esamų inžinerinių tinklų atnaijinimas ir apsaugojimas</t>
  </si>
  <si>
    <t>8.1</t>
  </si>
  <si>
    <t>PE Ø 100/110 ryšių kabelių apsauginio kanalo įrengimas</t>
  </si>
  <si>
    <t>8.2</t>
  </si>
  <si>
    <t>Esamų šulinių liukų demontavimas</t>
  </si>
  <si>
    <t>8.3</t>
  </si>
  <si>
    <t>Sunkaus tipo liukų įrengimas ir aukščių reguliavimas nuovažose</t>
  </si>
  <si>
    <t>8.4</t>
  </si>
  <si>
    <t>Lengvo tipo liukų įrengimas ir aukščių reguliavimas pėsčiųjų ir dviračių takų ar šaligatvių trasose</t>
  </si>
  <si>
    <t>8.5</t>
  </si>
  <si>
    <t>RKŠ-1 šulinių su lengvo tipo liuku įrengimas pėsčiųjų ir dviračių tako trasoje</t>
  </si>
  <si>
    <t>8.6</t>
  </si>
  <si>
    <t>Tranšėjos apsauginių vamzdžių paklojimui kasimas ir užkasimas mechanizuotu būdu</t>
  </si>
  <si>
    <t>8.7</t>
  </si>
  <si>
    <t>Duobių kasimas ryšių šuliniams įrengti</t>
  </si>
  <si>
    <t>8.8</t>
  </si>
  <si>
    <t>Šviesoforo atramos ir visos susijusios infrastruktūros perkėlimas ir atstatymas</t>
  </si>
  <si>
    <t>Iš viso skyriuje 8, Eur be PVM</t>
  </si>
  <si>
    <t>9. Eismo organizavimo įrenginiai</t>
  </si>
  <si>
    <t>9.1</t>
  </si>
  <si>
    <t>Kelio ženklų vienstiebių metalinių Ø 76,1 mm atramų pastatymas</t>
  </si>
  <si>
    <t>9.2</t>
  </si>
  <si>
    <t>Kelio ženklų vienstiebių metalinių Ø 60,3 mm atramų pastatymas</t>
  </si>
  <si>
    <t>9.3</t>
  </si>
  <si>
    <t>Esamų kelio ženklų skydų montavimas prie naujų vienstiebių Ø 76,1 mm atramų</t>
  </si>
  <si>
    <t>9.4</t>
  </si>
  <si>
    <t>Naujų kelio ženklų skydų montavimas prie naujų vienstiebių Ø 76,1 mm atramų</t>
  </si>
  <si>
    <t>9.5</t>
  </si>
  <si>
    <t>Naujų kelio ženklų skydų montavimas prie vienstiebių Ø 60,3 mm atramų</t>
  </si>
  <si>
    <t>9.6</t>
  </si>
  <si>
    <t>Esamų kelio ženklų skydų montavimas prie el. stulpų, kryptinio apš. Stulpų, šviesoforo atramos</t>
  </si>
  <si>
    <t>9.7</t>
  </si>
  <si>
    <t>Naujų kelio ženklų skydų montavimas prie el. stulpų, kryptinio apš. Stulpų, šviesoforo atramos arba pėsčiųjų viaduko</t>
  </si>
  <si>
    <t>9.8</t>
  </si>
  <si>
    <t>Linijos 1.7 ženklinimas termoplastinėmis medžiagomis</t>
  </si>
  <si>
    <t>9.9</t>
  </si>
  <si>
    <t>Linijos 1.1 ženklinimas termoplastinėmis medžiagomis</t>
  </si>
  <si>
    <t>9.10</t>
  </si>
  <si>
    <t>Linijos 1.13.3 ženklinimas termoplastinėmis medžiagomis</t>
  </si>
  <si>
    <t>9.11</t>
  </si>
  <si>
    <t>Linijos 1.11 ženklinimas termoplastinėmis medžiagomis</t>
  </si>
  <si>
    <t>9.12</t>
  </si>
  <si>
    <t>Linijos 1.6 ženklinimas termoplastinėmis medžiagomis</t>
  </si>
  <si>
    <t>9.13</t>
  </si>
  <si>
    <t>Linijos 1.5 ženklinimas termoplastinėmis medžiagomis</t>
  </si>
  <si>
    <t>9.14</t>
  </si>
  <si>
    <t>Linijos 1.10 ženklinimas termoplastinėmis medžiagomis</t>
  </si>
  <si>
    <t>9.15</t>
  </si>
  <si>
    <t>1.25 ženklinimas termoplastinėmis medžiagomis</t>
  </si>
  <si>
    <t>9.16</t>
  </si>
  <si>
    <t>Greičio mažinimo kalnelių asfalto pagrindo sluoksnio 8,0 cm storio asfaltbetonio dangos sluoksnio iš mišinio AC 32 PS įrengimas ties iškiliais kalneliais.</t>
  </si>
  <si>
    <t>Iš viso skyriuje 9, Eur be PVM</t>
  </si>
  <si>
    <t>10. Apsauginių kelio atitvarų įrengimas</t>
  </si>
  <si>
    <t>10.1</t>
  </si>
  <si>
    <r>
      <t>Apsauginio kelio barjero H1,</t>
    </r>
    <r>
      <rPr>
        <sz val="8"/>
        <rFont val="Arial"/>
        <family val="2"/>
        <charset val="186"/>
      </rPr>
      <t xml:space="preserve"> W5, A</t>
    </r>
    <r>
      <rPr>
        <sz val="8"/>
        <color theme="1"/>
        <rFont val="Arial"/>
        <family val="2"/>
        <charset val="186"/>
      </rPr>
      <t xml:space="preserve"> galinio komponento įrengimas</t>
    </r>
  </si>
  <si>
    <t>Iš viso skyriuje 10, Eur be PVM</t>
  </si>
  <si>
    <t>11. 1 Kiti darbai. (Mažosios architektūros elementai)</t>
  </si>
  <si>
    <t>11.1.1</t>
  </si>
  <si>
    <t>Perstatomos apsauginės pėsčiųjų tvorelės į naujas vietas</t>
  </si>
  <si>
    <t>11.1 Kiti darbai. (Mažosios architektūros elementai)</t>
  </si>
  <si>
    <t>11.1.2</t>
  </si>
  <si>
    <t>Perstatomi esami apsauginiai stulpeliai į naujas vietas</t>
  </si>
  <si>
    <t>11.1.3</t>
  </si>
  <si>
    <t>Įrengiama nauja apsauginė tvorelė</t>
  </si>
  <si>
    <t>11.1.4</t>
  </si>
  <si>
    <t>Įrengiamas pėsčiųjų suolelis</t>
  </si>
  <si>
    <t>11.1.5</t>
  </si>
  <si>
    <t>Įrengiama šiukšliadėžė</t>
  </si>
  <si>
    <t>11.1.6</t>
  </si>
  <si>
    <t>Įrengiami dviračių stovai</t>
  </si>
  <si>
    <t>11.2  Kiti darbai. (Šlaitinių laiptų įrengimas)</t>
  </si>
  <si>
    <t>11.2.1</t>
  </si>
  <si>
    <t>Betonas C25/30</t>
  </si>
  <si>
    <t>11.2 . Kiti darbai. (Šlaitinių laiptų įrengimas)</t>
  </si>
  <si>
    <t>11.2.2</t>
  </si>
  <si>
    <t>Armatūra Ø8</t>
  </si>
  <si>
    <t>kg</t>
  </si>
  <si>
    <t>11.2.3</t>
  </si>
  <si>
    <t>Armatūra Ø12</t>
  </si>
  <si>
    <t>11.2.5</t>
  </si>
  <si>
    <t>Plieninis vamzdis Ø48,3x4mm S275</t>
  </si>
  <si>
    <t>11.2.6</t>
  </si>
  <si>
    <t>Plieninis vamzdis Ø33,7x4mm S275</t>
  </si>
  <si>
    <t>11.2.7</t>
  </si>
  <si>
    <t>Šleištinis ankeris FAZ II 10/10,  cinkuotas (GIZn)</t>
  </si>
  <si>
    <t>11.2.8</t>
  </si>
  <si>
    <t xml:space="preserve">Flanšas Ø130x10 mm S 235 </t>
  </si>
  <si>
    <t>11.3 . Kiti darbai. (atraminės sienutės remontas)</t>
  </si>
  <si>
    <t>11.3.1</t>
  </si>
  <si>
    <t>Esamos atraminės sienutės valymas ir paruošimas apdailai</t>
  </si>
  <si>
    <t>11.3.2</t>
  </si>
  <si>
    <t>Atraminės sienutės plyšių taisymas remontiniais mišiniais</t>
  </si>
  <si>
    <t>11.3.3</t>
  </si>
  <si>
    <t>Atraminės sienutės apklijavimas klinkerio / akmens masės plytelėmis</t>
  </si>
  <si>
    <t>11.4 . Kiti darbai  (Apsauginių sienučių šlaite aplink atramas įrengimas)</t>
  </si>
  <si>
    <t>11.4.1</t>
  </si>
  <si>
    <t>Atraminių sienučių aplink apšvietimo stulpus iškasoje įrengimas</t>
  </si>
  <si>
    <t>11.4.2</t>
  </si>
  <si>
    <t>Betonas C20/25</t>
  </si>
  <si>
    <t>11.4.3</t>
  </si>
  <si>
    <t>Armatūra Ø10</t>
  </si>
  <si>
    <t>11.4.4</t>
  </si>
  <si>
    <t>Apsauginis šalčiui atsparus medžiagų sluoksnis</t>
  </si>
  <si>
    <t>11.4.5</t>
  </si>
  <si>
    <t>Skaldos pagrindo sluoksnis</t>
  </si>
  <si>
    <t>11.4.6</t>
  </si>
  <si>
    <t>Smėlinio grunto SB, SG, SP užpylimas atraminės sienutės išorinėje pusėje</t>
  </si>
  <si>
    <t>11.4.7</t>
  </si>
  <si>
    <t>Teritorijos šalia atraminės sienutės užpylimas augaliniu dirvožemiu ir apsėjamas žolių sėklų mišiniu, h=0,10m</t>
  </si>
  <si>
    <t>11.4.8</t>
  </si>
  <si>
    <t>Betono paviršiaus kontakto su gruntu zonoje hidroizoliacijos įrengimas</t>
  </si>
  <si>
    <t>11.4.9</t>
  </si>
  <si>
    <t>Polipropileno plaušas</t>
  </si>
  <si>
    <t>11.4.10</t>
  </si>
  <si>
    <t>Polipropileno fibra</t>
  </si>
  <si>
    <t>11.5 . Kiti darbai  (reljefiniai paviršiai)</t>
  </si>
  <si>
    <t>11.5.1</t>
  </si>
  <si>
    <t>Neregių įspėjimamojo paviršiaus iš 8 cm storio trinkelių įrengimas</t>
  </si>
  <si>
    <t>11.5.2</t>
  </si>
  <si>
    <t>Neregių vedimo paviršiaus iš 8 cm storio raudonų trinkelių įrengimas</t>
  </si>
  <si>
    <t>11.6. Kiti darbai</t>
  </si>
  <si>
    <t>11.6.1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</si>
  <si>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</si>
  <si>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</si>
  <si>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11, Eur be PVM</t>
  </si>
  <si>
    <t>IŠ VISO ŽINIARAŠTYJE 1, EUR BE PVM</t>
  </si>
  <si>
    <t>DARBŲ KIEKIŲ ŽINIARAŠTIS NR. 2 – VANDENTIEKIO IR NUOTEKŲ ŠALINIMO DALIS</t>
  </si>
  <si>
    <r>
      <t xml:space="preserve">Vieneto kaina, Eur be PVM  </t>
    </r>
    <r>
      <rPr>
        <b/>
        <sz val="11"/>
        <color rgb="FFFF0000"/>
        <rFont val="Times New Roman"/>
        <family val="1"/>
        <charset val="186"/>
      </rPr>
      <t>(pildo Teikėjas)</t>
    </r>
  </si>
  <si>
    <t>1. Vandentiekis ir nuotekų šalinimas</t>
  </si>
  <si>
    <t>PVC DN200 plast. mov. kanalizacijos vamzdžiai</t>
  </si>
  <si>
    <t>Ketinis, bortinis paviršinio vandens surinkimo trapas su G/B šulinėliu d700mm įrengimas. Apkrovos klasė D400 (LST EN 124). Aukštis iki 1,60 m. Sėsdinimo dalis – 0,3 m.</t>
  </si>
  <si>
    <t>Ketinis dangtis (liukas) su paviršinio vandens surinkimo grotelėmis ir G/B šulinėlio d700mm įrengimas. Apkrovos klasė D400 (LST EN 124). Aukštis iki 1,60 m. Sėsdinimo dalis – 0,3 m.</t>
  </si>
  <si>
    <t>Ketinis dangtis (liukas) su paviršinio vandens surinkimo grotelėmis ir G/B šulinėlio d1000mm įrengimas. Apkrovos klasė D400 (LST EN 124). Aukštis iki 1,80 m. Sėsdinimo dalis – 0,5 m</t>
  </si>
  <si>
    <t>Vidinio kritimo stovo šulinyje iš PVC Ø200 įrengimas su fasoninėmis dalimis. Vid. aukštis – ~2,5m.</t>
  </si>
  <si>
    <t>Protarpiniai PVC DN200 plast. mov. kanalizacijos vamzdžių praėjimui per šulinių sieneles</t>
  </si>
  <si>
    <t>Šulinių nužymėjimo ženklai</t>
  </si>
  <si>
    <t>Grunto kasimas be išramstymo (mechanizuotas kasimas)</t>
  </si>
  <si>
    <r>
      <t>m</t>
    </r>
    <r>
      <rPr>
        <vertAlign val="superscript"/>
        <sz val="11"/>
        <color rgb="FF000000"/>
        <rFont val="Arial"/>
        <family val="2"/>
        <charset val="186"/>
      </rPr>
      <t>3</t>
    </r>
  </si>
  <si>
    <t>Grunto kasimas be išramstymo (mechanizuotas užpylimas)</t>
  </si>
  <si>
    <t>Smėlis vamzdžių pagrindams, h=15cm</t>
  </si>
  <si>
    <t>Smėlis tranšėjų užpylimui ir sutankinimui, h=30cm</t>
  </si>
  <si>
    <t>Sutankinto smėlio sluoksnio h=10cm, įrengimas po šulinėliais</t>
  </si>
  <si>
    <t>Paklotų vamzdynų tinklo hidraulinis bandymas</t>
  </si>
  <si>
    <t>Paklotų vamzdynų tinklo apžiūra TV kamera</t>
  </si>
  <si>
    <t>Iš viso skyriuje 1, 
Eur be PVM</t>
  </si>
  <si>
    <t>IŠ VISO ŽINIARAŠTYJE 2, EUR BE PVM</t>
  </si>
  <si>
    <t>DARBŲ KIEKIŲ ŽINIARAŠTIS NR. 3 – ELEKTROTECHNIKOS DALIS</t>
  </si>
  <si>
    <t>1. Apšvietimas (darbai)</t>
  </si>
  <si>
    <t>Kabelių apsaugojimas PEHD vamzdžiu</t>
  </si>
  <si>
    <t xml:space="preserve">m </t>
  </si>
  <si>
    <t>Tranšėjos kasimas, užpylimas ir tankinimas rankiniu būdu</t>
  </si>
  <si>
    <t>Tranšėjos kasimas, užpylimas ir tankinimas mechanizuotu būdu</t>
  </si>
  <si>
    <t>Kabelio signalinės juostos paklojimas</t>
  </si>
  <si>
    <t>PE Vamzdžių d75 paklojimas tranšėjoje</t>
  </si>
  <si>
    <t>Kabelio įtraukimas į PE vamzdį</t>
  </si>
  <si>
    <t>Smėlio pagrindo paruošimas po pamatais, iškastoje duobėje 0,1 m3/vnt</t>
  </si>
  <si>
    <t>Atramos pamato montavimas ir atramos pastatymas ant pamato</t>
  </si>
  <si>
    <t>Gembių montavimas ant atramų</t>
  </si>
  <si>
    <t>Šviestuvų montavimas ir prijungimas</t>
  </si>
  <si>
    <t>Galinės movos su terminiais vamzdeliais montavimas</t>
  </si>
  <si>
    <t>Atsišakojimo gnybtų sumontavimas atramos viduje</t>
  </si>
  <si>
    <t>Automatinio jungiklio montavimas atramoje</t>
  </si>
  <si>
    <t>Kabelio apšvietimo atramoje pravėrimas</t>
  </si>
  <si>
    <t>Elektros įrenginių žymėjimas</t>
  </si>
  <si>
    <t>Įžeminimo kontūro įrengimas</t>
  </si>
  <si>
    <t>Įžeminimo kontūro įrengimas iš vieno elektrodo iki 5 m ilgio su horizontalia įžeminimo šyna iki 1 m ilgio</t>
  </si>
  <si>
    <t>Kiekvienam papildomam elektrodo iki 5 m ilgio įrengimui pridėti</t>
  </si>
  <si>
    <t>Kiekvienam sekančiam horizontalios įžeminimo šynos metrui virš 1 m įrengimui pridėti</t>
  </si>
  <si>
    <t>Įrenginių prijungimas prie įžeminimo kontūro ( 18 komplektų)</t>
  </si>
  <si>
    <t>Įžeminimo kontūro varžos matavimas</t>
  </si>
  <si>
    <t>Įžeminimo įrenginių kontaktinių jungčių pereinamosios varžos matavimas</t>
  </si>
  <si>
    <t>1.23</t>
  </si>
  <si>
    <t>Kabelio izoliacijos varžos matavimas</t>
  </si>
  <si>
    <t>Fazinio ir nulinio laidų grandinės varžos matavimas</t>
  </si>
  <si>
    <t>1.25</t>
  </si>
  <si>
    <t>Sistemos paleidimo ir derinimo darbai</t>
  </si>
  <si>
    <t>1.26</t>
  </si>
  <si>
    <t>Išpildomoji nuotrauka</t>
  </si>
  <si>
    <t>1.27</t>
  </si>
  <si>
    <t>Esamo šviestuvo su atrama ir pamatu demontavimas</t>
  </si>
  <si>
    <t>2. Apšvietimas (medžiagos)</t>
  </si>
  <si>
    <t>Gatvės šviestuvas LED 50W</t>
  </si>
  <si>
    <t>Atrama šviestuvams H=8,0m</t>
  </si>
  <si>
    <t>Vienguba gembė atramoms (HxW) (1m x 1,5m)</t>
  </si>
  <si>
    <t>Pamatas VGAP-3 (8m aukščio atramai)</t>
  </si>
  <si>
    <t>Perėjos šviestuvas LED 90W</t>
  </si>
  <si>
    <t>Atrama šviestuvams, H=6,0m</t>
  </si>
  <si>
    <t>Pamatas VGAP-2 (6m aukščio atramai)</t>
  </si>
  <si>
    <t>Kabelis aliuminio gyslomis 4x35mm2</t>
  </si>
  <si>
    <t>Kabelis vario gyslomis 3x1,5mm2 su dviguba PVC izoliacija</t>
  </si>
  <si>
    <t>1kV galinė mova su terminiais vamzdeliaias 4x35mm2</t>
  </si>
  <si>
    <t>PE vamzdis Ø75mm</t>
  </si>
  <si>
    <t>PEHD vamzdis Ø110mm</t>
  </si>
  <si>
    <t>Kabelio signalinė juosta</t>
  </si>
  <si>
    <t>Atsišakojimo gnybtynas</t>
  </si>
  <si>
    <t>Automatinis jungiklis 1P C6A (montuojamas atramoje)</t>
  </si>
  <si>
    <t>Automatinis jungiklis 3P C10A (montuojamas atramoje)</t>
  </si>
  <si>
    <t>Elektros įrenginių žymenys</t>
  </si>
  <si>
    <t>2.18</t>
  </si>
  <si>
    <t>Įžeminimo komplektas R≤30Ω:</t>
  </si>
  <si>
    <t>2.19</t>
  </si>
  <si>
    <t xml:space="preserve">Cinkuoti metaliniai gaminiai  </t>
  </si>
  <si>
    <t>2.20</t>
  </si>
  <si>
    <t xml:space="preserve">Cinkuota metalinė juosta 25x4 </t>
  </si>
  <si>
    <t>Iš viso skyriuje 2, 
Eur be PVM</t>
  </si>
  <si>
    <t>IŠ VISO ŽINIARAŠTYJE 3, EUR BE PVM</t>
  </si>
  <si>
    <t>Pastaba: Rangovas statybvietės išlaidose turi įsivertinti visus su sutarties vykdymu susijusius dokumentus (įskaitant deklaracijos apie statybos užbaigimą gavimą).</t>
  </si>
  <si>
    <t>DARBŲ KIEKIŲ ŽINIARAŠČIŲ SANTRAUKA</t>
  </si>
  <si>
    <t>Darbų kiekių žin. Nr.</t>
  </si>
  <si>
    <t>Žiniaraščio pavadinimas</t>
  </si>
  <si>
    <t>Vertė, EUR be PVM</t>
  </si>
  <si>
    <t>Susiekimo dalis</t>
  </si>
  <si>
    <t>Vandentiekio ir nuotekų šalinimo dalis</t>
  </si>
  <si>
    <t>Elektrotechnikos dalis</t>
  </si>
  <si>
    <t>Vertės į pasiūlymo formą</t>
  </si>
  <si>
    <t>Iš viso žiniaraščiuose (Eur be PVM):</t>
  </si>
  <si>
    <t>Pastabos:1. Rangovas statybvietės išlaidose turi įsivertinti visus su sutarties vykdymu susijusius dokumentus (įskaitant deklaracijos apie statybos užbaigimą gavimą). 2. Rangovas susisiekimo dalies kainą vertina pasirinktinai pildydamas susisiekimo dalies žinbiaraščio I arba II dangos konstrukcijos variantą.</t>
  </si>
  <si>
    <t>Žiniaraščių priedas dėl išvežimo</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</si>
  <si>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Raseinių kelių tarnybos Pagrybio meistrija, Aušrinės g. 2, Iždonų k., Kaltinėnų sen., Šilalės r.</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</si>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</sst>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3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1"/>
      <color rgb="FF000000"/>
      <name val="Times New Roman"/>
      <family val="1"/>
      <charset val="186"/>
    </font>
    <font>
      <b/>
      <i/>
      <sz val="11"/>
      <name val="Times New Roman"/>
      <family val="1"/>
      <charset val="186"/>
    </font>
    <font>
      <i/>
      <sz val="11"/>
      <color theme="1"/>
      <name val="Calibri"/>
      <family val="2"/>
      <charset val="186"/>
      <scheme val="minor"/>
    </font>
    <font>
      <i/>
      <sz val="11"/>
      <color rgb="FF000000"/>
      <name val="Times New Roman"/>
      <family val="1"/>
      <charset val="186"/>
    </font>
    <font>
      <b/>
      <sz val="16"/>
      <color rgb="FF0070C0"/>
      <name val="Times New Roman"/>
      <family val="1"/>
      <charset val="186"/>
    </font>
    <font>
      <sz val="8"/>
      <color theme="1"/>
      <name val="Arial"/>
      <family val="2"/>
      <charset val="186"/>
    </font>
    <font>
      <sz val="8"/>
      <name val="Arial"/>
      <family val="2"/>
      <charset val="186"/>
    </font>
    <font>
      <vertAlign val="superscript"/>
      <sz val="11"/>
      <color rgb="FF000000"/>
      <name val="Arial"/>
      <family val="2"/>
      <charset val="186"/>
    </font>
    <font>
      <b/>
      <sz val="16"/>
      <name val="Times New Roman"/>
      <family val="1"/>
      <charset val="186"/>
    </font>
    <font>
      <sz val="10"/>
      <color theme="1"/>
      <name val="Times New Roman"/>
      <family val="1"/>
      <charset val="186"/>
    </font>
    <font>
      <sz val="11"/>
      <color rgb="FFFF0000"/>
      <name val="Calibri"/>
      <family val="2"/>
      <charset val="186"/>
      <scheme val="minor"/>
    </font>
    <font>
      <sz val="8"/>
      <color rgb="FFFF0000"/>
      <name val="Arial"/>
      <family val="2"/>
      <charset val="186"/>
    </font>
    <font>
      <sz val="10"/>
      <color rgb="FFFF0000"/>
      <name val="Times New Roman"/>
      <family val="1"/>
      <charset val="186"/>
    </font>
    <font>
      <sz val="11"/>
      <color rgb="FFC00000"/>
      <name val="Times New Roman"/>
      <family val="1"/>
      <charset val="186"/>
    </font>
    <font>
      <sz val="8"/>
      <color rgb="FFC00000"/>
      <name val="Arial"/>
      <family val="2"/>
      <charset val="186"/>
    </font>
    <font>
      <sz val="10"/>
      <color rgb="FFC00000"/>
      <name val="Times New Roman"/>
      <family val="1"/>
      <charset val="186"/>
    </font>
    <font>
      <i/>
      <sz val="10"/>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6">
    <xf numFmtId="0" fontId="0" fillId="0" borderId="0" xfId="0"/>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7" fillId="0" borderId="0" xfId="0" applyNumberFormat="1" applyFont="1"/>
    <xf numFmtId="0" fontId="7" fillId="0" borderId="0" xfId="0" applyFont="1" applyAlignment="1">
      <alignment wrapText="1"/>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0" fontId="4" fillId="0" borderId="0" xfId="4" applyNumberFormat="1" applyFont="1" applyBorder="1" applyAlignment="1">
      <alignment horizontal="right" vertical="center"/>
    </xf>
    <xf numFmtId="0" fontId="7" fillId="0" borderId="0" xfId="0" applyFont="1" applyBorder="1" applyProtection="1">
      <protection locked="0"/>
    </xf>
    <xf numFmtId="49" fontId="10" fillId="0" borderId="5"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0" fillId="0" borderId="0" xfId="0"/>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4" fontId="4" fillId="4" borderId="3" xfId="4" applyNumberFormat="1" applyFont="1" applyFill="1" applyBorder="1" applyAlignment="1" applyProtection="1">
      <alignment horizontal="center" vertical="center" wrapText="1"/>
      <protection locked="0"/>
    </xf>
    <xf numFmtId="4" fontId="4" fillId="4" borderId="8"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11" fillId="0" borderId="11" xfId="0" applyNumberFormat="1" applyFont="1" applyBorder="1" applyAlignment="1" applyProtection="1">
      <alignment horizontal="center" vertical="center"/>
      <protection locked="0"/>
    </xf>
    <xf numFmtId="4" fontId="11"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4" fillId="0" borderId="1" xfId="0" applyFont="1" applyBorder="1" applyAlignment="1">
      <alignment horizontal="right" vertical="center"/>
    </xf>
    <xf numFmtId="4" fontId="12"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16" fillId="0" borderId="0" xfId="4" applyFont="1" applyBorder="1" applyAlignment="1">
      <alignment vertical="center"/>
    </xf>
    <xf numFmtId="4" fontId="16" fillId="0" borderId="0" xfId="4" applyNumberFormat="1" applyFont="1" applyBorder="1" applyAlignment="1">
      <alignment horizontal="right" vertical="center"/>
    </xf>
    <xf numFmtId="0" fontId="17" fillId="0" borderId="0" xfId="0" applyFont="1"/>
    <xf numFmtId="0" fontId="8" fillId="0" borderId="0" xfId="0" applyFont="1"/>
    <xf numFmtId="0" fontId="18" fillId="0" borderId="8" xfId="2" applyFont="1" applyBorder="1" applyAlignment="1" applyProtection="1">
      <alignment horizontal="center" vertical="center" wrapText="1"/>
    </xf>
    <xf numFmtId="0" fontId="19" fillId="2" borderId="0" xfId="1" applyFont="1" applyFill="1" applyAlignment="1" applyProtection="1">
      <alignment vertical="center" wrapText="1"/>
    </xf>
    <xf numFmtId="0" fontId="5" fillId="0" borderId="1" xfId="4" applyFont="1" applyBorder="1" applyAlignment="1">
      <alignment horizontal="left" vertical="center" wrapText="1"/>
    </xf>
    <xf numFmtId="2" fontId="20" fillId="0" borderId="1" xfId="0" applyNumberFormat="1" applyFont="1" applyBorder="1" applyAlignment="1">
      <alignment horizontal="center" vertical="center"/>
    </xf>
    <xf numFmtId="165"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1" xfId="0" applyNumberFormat="1" applyFont="1" applyBorder="1" applyAlignment="1">
      <alignment horizontal="center" vertical="center"/>
    </xf>
    <xf numFmtId="2"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0" fontId="18" fillId="0" borderId="1" xfId="2" applyFont="1" applyBorder="1" applyAlignment="1" applyProtection="1">
      <alignment horizontal="center" vertical="center" wrapText="1"/>
    </xf>
    <xf numFmtId="4" fontId="4" fillId="0" borderId="0" xfId="0" applyNumberFormat="1" applyFont="1" applyBorder="1" applyAlignment="1" applyProtection="1">
      <alignment horizontal="center" vertical="center" wrapText="1"/>
      <protection locked="0"/>
    </xf>
    <xf numFmtId="165" fontId="21"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4" fontId="4" fillId="0" borderId="21" xfId="0" applyNumberFormat="1" applyFont="1" applyBorder="1" applyAlignment="1" applyProtection="1">
      <alignment horizontal="center" vertical="center" wrapText="1"/>
      <protection locked="0"/>
    </xf>
    <xf numFmtId="0" fontId="4" fillId="0" borderId="22" xfId="3" applyFont="1" applyBorder="1" applyAlignment="1">
      <alignment horizontal="center" vertical="center" wrapText="1"/>
    </xf>
    <xf numFmtId="4" fontId="4" fillId="0" borderId="23" xfId="3"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49" fontId="5" fillId="0" borderId="1" xfId="0" applyNumberFormat="1" applyFont="1" applyFill="1" applyBorder="1" applyAlignment="1">
      <alignment horizontal="left" vertical="top" wrapText="1"/>
    </xf>
    <xf numFmtId="4" fontId="5" fillId="0" borderId="1" xfId="0" applyNumberFormat="1" applyFont="1" applyBorder="1" applyAlignment="1">
      <alignment horizontal="center" vertical="center"/>
    </xf>
    <xf numFmtId="0" fontId="16" fillId="0" borderId="0" xfId="0" applyFont="1" applyAlignment="1">
      <alignment vertical="center"/>
    </xf>
    <xf numFmtId="0" fontId="5" fillId="0" borderId="1" xfId="4" applyFont="1" applyFill="1" applyBorder="1" applyAlignment="1">
      <alignment horizontal="left" vertical="center" wrapText="1"/>
    </xf>
    <xf numFmtId="0" fontId="2" fillId="0" borderId="10" xfId="2" applyFont="1" applyBorder="1" applyAlignment="1" applyProtection="1">
      <alignment horizontal="center" vertical="center" wrapText="1"/>
    </xf>
    <xf numFmtId="0" fontId="15" fillId="0" borderId="21" xfId="2" applyFont="1" applyBorder="1" applyAlignment="1" applyProtection="1">
      <alignment horizontal="center" vertical="center" wrapText="1"/>
    </xf>
    <xf numFmtId="0" fontId="2" fillId="0" borderId="28" xfId="2" applyFont="1" applyBorder="1" applyAlignment="1" applyProtection="1">
      <alignment horizontal="center" vertical="center" wrapText="1"/>
    </xf>
    <xf numFmtId="0" fontId="2" fillId="0" borderId="28" xfId="2" applyNumberFormat="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49" fontId="13" fillId="0" borderId="8" xfId="0" applyNumberFormat="1" applyFont="1" applyBorder="1" applyAlignment="1">
      <alignment horizontal="center" vertical="center"/>
    </xf>
    <xf numFmtId="0" fontId="5" fillId="0" borderId="3" xfId="4" applyFont="1" applyBorder="1" applyAlignment="1">
      <alignment horizontal="left" vertical="center" wrapText="1"/>
    </xf>
    <xf numFmtId="165" fontId="20" fillId="0" borderId="3" xfId="0" applyNumberFormat="1" applyFont="1" applyBorder="1" applyAlignment="1">
      <alignment horizontal="center" vertical="center" wrapText="1"/>
    </xf>
    <xf numFmtId="0" fontId="5" fillId="0" borderId="8" xfId="4" applyFont="1" applyFill="1" applyBorder="1" applyAlignment="1">
      <alignment horizontal="left" vertical="center" wrapText="1"/>
    </xf>
    <xf numFmtId="2" fontId="20" fillId="0" borderId="8"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0" fontId="5" fillId="0" borderId="13" xfId="4" applyFont="1" applyBorder="1" applyAlignment="1">
      <alignment horizontal="left" vertical="center" wrapText="1"/>
    </xf>
    <xf numFmtId="2" fontId="20" fillId="0" borderId="13" xfId="0" applyNumberFormat="1" applyFont="1" applyBorder="1" applyAlignment="1">
      <alignment horizontal="center" vertical="center"/>
    </xf>
    <xf numFmtId="0" fontId="18" fillId="0" borderId="3" xfId="2" applyFont="1" applyBorder="1" applyAlignment="1" applyProtection="1">
      <alignment horizontal="center" vertical="center" wrapText="1"/>
    </xf>
    <xf numFmtId="165" fontId="21" fillId="0" borderId="3" xfId="0" applyNumberFormat="1" applyFont="1" applyBorder="1" applyAlignment="1">
      <alignment horizontal="center" vertical="center" wrapText="1"/>
    </xf>
    <xf numFmtId="2" fontId="21" fillId="0" borderId="3" xfId="0" applyNumberFormat="1" applyFont="1" applyBorder="1" applyAlignment="1">
      <alignment horizontal="center" vertical="center" wrapText="1"/>
    </xf>
    <xf numFmtId="49" fontId="10" fillId="0" borderId="5"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0" fontId="5" fillId="0" borderId="8" xfId="4" applyFont="1" applyBorder="1" applyAlignment="1">
      <alignment horizontal="left" vertical="center" wrapText="1"/>
    </xf>
    <xf numFmtId="0" fontId="5" fillId="0" borderId="8" xfId="0" applyFont="1" applyBorder="1" applyAlignment="1">
      <alignment horizontal="center" vertical="center" wrapText="1"/>
    </xf>
    <xf numFmtId="2" fontId="20" fillId="0" borderId="3" xfId="0" applyNumberFormat="1" applyFont="1" applyBorder="1" applyAlignment="1">
      <alignment horizontal="center" vertical="center"/>
    </xf>
    <xf numFmtId="2" fontId="20" fillId="0" borderId="3" xfId="0" applyNumberFormat="1" applyFont="1" applyBorder="1" applyAlignment="1">
      <alignment horizontal="center" vertical="center" wrapText="1"/>
    </xf>
    <xf numFmtId="2" fontId="21" fillId="0" borderId="3" xfId="0" applyNumberFormat="1" applyFont="1" applyBorder="1" applyAlignment="1">
      <alignment horizontal="center" vertical="center"/>
    </xf>
    <xf numFmtId="2" fontId="21" fillId="0" borderId="8"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15" fillId="0" borderId="28" xfId="2" applyFont="1" applyBorder="1" applyAlignment="1" applyProtection="1">
      <alignment horizontal="center" vertical="center" wrapText="1"/>
    </xf>
    <xf numFmtId="2" fontId="2" fillId="0" borderId="28" xfId="2" applyNumberFormat="1" applyFont="1" applyBorder="1" applyAlignment="1" applyProtection="1">
      <alignment horizontal="center" vertical="center" wrapText="1"/>
    </xf>
    <xf numFmtId="49" fontId="16" fillId="0" borderId="2" xfId="0" applyNumberFormat="1" applyFont="1" applyBorder="1" applyAlignment="1">
      <alignment horizontal="center" vertical="center" wrapText="1"/>
    </xf>
    <xf numFmtId="49" fontId="5" fillId="0" borderId="3" xfId="0" applyNumberFormat="1" applyFont="1" applyBorder="1" applyAlignment="1">
      <alignment horizontal="left" vertical="top" wrapText="1"/>
    </xf>
    <xf numFmtId="49" fontId="5" fillId="0" borderId="8" xfId="0" applyNumberFormat="1" applyFont="1" applyFill="1" applyBorder="1" applyAlignment="1">
      <alignment horizontal="left" vertical="top" wrapText="1"/>
    </xf>
    <xf numFmtId="4" fontId="5" fillId="0" borderId="3" xfId="0" applyNumberFormat="1" applyFont="1" applyBorder="1" applyAlignment="1">
      <alignment horizontal="center" vertical="center"/>
    </xf>
    <xf numFmtId="49" fontId="5" fillId="0" borderId="8" xfId="0" applyNumberFormat="1" applyFont="1" applyBorder="1" applyAlignment="1">
      <alignment horizontal="left" vertical="top" wrapText="1"/>
    </xf>
    <xf numFmtId="4" fontId="5" fillId="0" borderId="8" xfId="0" applyNumberFormat="1" applyFont="1" applyBorder="1" applyAlignment="1">
      <alignment horizontal="center" vertical="center"/>
    </xf>
    <xf numFmtId="0" fontId="2" fillId="0" borderId="24" xfId="2" applyFont="1" applyBorder="1" applyAlignment="1" applyProtection="1">
      <alignment horizontal="center" vertical="center" wrapText="1"/>
    </xf>
    <xf numFmtId="0" fontId="15" fillId="0" borderId="15" xfId="2" applyFont="1" applyBorder="1" applyAlignment="1" applyProtection="1">
      <alignment horizontal="center" vertical="center" wrapText="1"/>
    </xf>
    <xf numFmtId="0" fontId="2" fillId="0" borderId="15" xfId="2" applyFont="1" applyBorder="1" applyAlignment="1" applyProtection="1">
      <alignment horizontal="center" vertical="center" wrapText="1"/>
    </xf>
    <xf numFmtId="2" fontId="2" fillId="0" borderId="15" xfId="2" applyNumberFormat="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2" fontId="20" fillId="0" borderId="1" xfId="0" applyNumberFormat="1" applyFont="1" applyFill="1" applyBorder="1" applyAlignment="1">
      <alignment horizontal="center" vertical="center"/>
    </xf>
    <xf numFmtId="2" fontId="5" fillId="0" borderId="8"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8" xfId="0" applyNumberFormat="1" applyFont="1" applyBorder="1" applyAlignment="1">
      <alignment horizontal="center" vertical="center" wrapText="1"/>
    </xf>
    <xf numFmtId="4" fontId="4" fillId="0" borderId="11" xfId="0" applyNumberFormat="1" applyFont="1" applyBorder="1" applyAlignment="1" applyProtection="1">
      <alignment horizontal="center" vertical="center"/>
      <protection locked="0"/>
    </xf>
    <xf numFmtId="49" fontId="16" fillId="0" borderId="5"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3" fillId="0" borderId="3" xfId="0" applyNumberFormat="1" applyFont="1" applyBorder="1" applyAlignment="1">
      <alignment horizontal="center" vertical="center"/>
    </xf>
    <xf numFmtId="49" fontId="10" fillId="0" borderId="17"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0" fillId="0" borderId="28" xfId="0" applyNumberFormat="1" applyFont="1" applyBorder="1" applyAlignment="1">
      <alignment horizontal="center" vertical="center" wrapText="1"/>
    </xf>
    <xf numFmtId="0" fontId="5" fillId="0" borderId="28" xfId="4" applyFont="1" applyBorder="1" applyAlignment="1">
      <alignment horizontal="left" vertical="center" wrapText="1"/>
    </xf>
    <xf numFmtId="2" fontId="20" fillId="0" borderId="28" xfId="0" applyNumberFormat="1" applyFont="1" applyBorder="1" applyAlignment="1">
      <alignment horizontal="center" vertical="center"/>
    </xf>
    <xf numFmtId="49" fontId="16" fillId="0" borderId="10" xfId="0" applyNumberFormat="1" applyFont="1" applyFill="1" applyBorder="1" applyAlignment="1">
      <alignment horizontal="center" vertical="center" wrapText="1"/>
    </xf>
    <xf numFmtId="0" fontId="12" fillId="0" borderId="32" xfId="0" applyFont="1" applyBorder="1"/>
    <xf numFmtId="0" fontId="12" fillId="0" borderId="33" xfId="0" applyFont="1" applyBorder="1"/>
    <xf numFmtId="0" fontId="12" fillId="0" borderId="12" xfId="0" applyFont="1" applyBorder="1"/>
    <xf numFmtId="0" fontId="12" fillId="0" borderId="20" xfId="0" applyFont="1" applyBorder="1"/>
    <xf numFmtId="0" fontId="12" fillId="0" borderId="0" xfId="0" applyFont="1" applyBorder="1"/>
    <xf numFmtId="0" fontId="12" fillId="0" borderId="19" xfId="0" applyFont="1" applyBorder="1"/>
    <xf numFmtId="0" fontId="6" fillId="0" borderId="1" xfId="4" applyFont="1" applyBorder="1" applyAlignment="1">
      <alignment horizontal="left" vertical="center" wrapText="1"/>
    </xf>
    <xf numFmtId="2" fontId="26" fillId="0" borderId="1" xfId="0" applyNumberFormat="1" applyFont="1" applyFill="1" applyBorder="1" applyAlignment="1">
      <alignment horizontal="center" vertical="center"/>
    </xf>
    <xf numFmtId="2" fontId="27" fillId="4" borderId="1" xfId="0" applyNumberFormat="1" applyFont="1" applyFill="1" applyBorder="1" applyAlignment="1">
      <alignment horizontal="center" vertical="center"/>
    </xf>
    <xf numFmtId="2" fontId="4" fillId="4" borderId="13" xfId="3" applyNumberFormat="1" applyFont="1" applyFill="1" applyBorder="1" applyAlignment="1" applyProtection="1">
      <alignment horizontal="center" vertical="center" wrapText="1"/>
      <protection locked="0"/>
    </xf>
    <xf numFmtId="2" fontId="4" fillId="4" borderId="3" xfId="3" applyNumberFormat="1" applyFont="1" applyFill="1" applyBorder="1" applyAlignment="1" applyProtection="1">
      <alignment horizontal="center" vertical="center" wrapText="1"/>
      <protection locked="0"/>
    </xf>
    <xf numFmtId="2" fontId="5" fillId="0" borderId="4" xfId="0" applyNumberFormat="1" applyFont="1" applyBorder="1" applyAlignment="1">
      <alignment horizontal="center" vertical="center" wrapText="1"/>
    </xf>
    <xf numFmtId="2" fontId="4" fillId="4" borderId="1" xfId="3" applyNumberFormat="1" applyFont="1" applyFill="1" applyBorder="1" applyAlignment="1" applyProtection="1">
      <alignment horizontal="center" vertical="center" wrapText="1"/>
      <protection locked="0"/>
    </xf>
    <xf numFmtId="2" fontId="5" fillId="0" borderId="6" xfId="0"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2" fontId="5" fillId="4" borderId="3" xfId="0" applyNumberFormat="1" applyFont="1" applyFill="1" applyBorder="1" applyAlignment="1" applyProtection="1">
      <alignment horizontal="center" vertical="center"/>
      <protection locked="0"/>
    </xf>
    <xf numFmtId="2" fontId="5" fillId="4" borderId="1" xfId="0" applyNumberFormat="1" applyFont="1" applyFill="1" applyBorder="1" applyAlignment="1" applyProtection="1">
      <alignment horizontal="center" vertical="center"/>
      <protection locked="0"/>
    </xf>
    <xf numFmtId="2" fontId="5" fillId="4" borderId="8" xfId="0" applyNumberFormat="1" applyFont="1" applyFill="1" applyBorder="1" applyAlignment="1" applyProtection="1">
      <alignment horizontal="center" vertical="center"/>
      <protection locked="0"/>
    </xf>
    <xf numFmtId="2" fontId="5" fillId="0" borderId="9" xfId="0" applyNumberFormat="1" applyFont="1" applyBorder="1" applyAlignment="1">
      <alignment horizontal="center" vertical="center" wrapText="1"/>
    </xf>
    <xf numFmtId="2" fontId="4" fillId="4" borderId="3" xfId="4" applyNumberFormat="1" applyFont="1" applyFill="1" applyBorder="1" applyAlignment="1" applyProtection="1">
      <alignment horizontal="center" vertical="center" wrapText="1"/>
      <protection locked="0"/>
    </xf>
    <xf numFmtId="2" fontId="4" fillId="4" borderId="1" xfId="4" applyNumberFormat="1" applyFont="1" applyFill="1" applyBorder="1" applyAlignment="1" applyProtection="1">
      <alignment horizontal="center" vertical="center" wrapText="1"/>
      <protection locked="0"/>
    </xf>
    <xf numFmtId="2" fontId="5" fillId="4" borderId="1" xfId="0" applyNumberFormat="1" applyFont="1" applyFill="1" applyBorder="1" applyAlignment="1" applyProtection="1">
      <alignment horizontal="center" vertical="center" wrapText="1"/>
      <protection locked="0"/>
    </xf>
    <xf numFmtId="2" fontId="5" fillId="4" borderId="8" xfId="0" applyNumberFormat="1" applyFont="1" applyFill="1" applyBorder="1" applyAlignment="1" applyProtection="1">
      <alignment horizontal="center" vertical="center" wrapText="1"/>
      <protection locked="0"/>
    </xf>
    <xf numFmtId="2" fontId="4" fillId="4" borderId="8" xfId="4" applyNumberFormat="1" applyFont="1" applyFill="1" applyBorder="1" applyAlignment="1" applyProtection="1">
      <alignment horizontal="center" vertical="center" wrapText="1"/>
      <protection locked="0"/>
    </xf>
    <xf numFmtId="2" fontId="4" fillId="4" borderId="13" xfId="4" applyNumberFormat="1" applyFont="1" applyFill="1" applyBorder="1" applyAlignment="1" applyProtection="1">
      <alignment horizontal="center" vertical="center" wrapText="1"/>
      <protection locked="0"/>
    </xf>
    <xf numFmtId="2" fontId="5" fillId="0" borderId="18" xfId="0" applyNumberFormat="1" applyFont="1" applyBorder="1" applyAlignment="1">
      <alignment horizontal="center" vertical="center" wrapText="1"/>
    </xf>
    <xf numFmtId="2" fontId="4" fillId="4" borderId="28" xfId="4" applyNumberFormat="1" applyFont="1" applyFill="1" applyBorder="1" applyAlignment="1" applyProtection="1">
      <alignment horizontal="center" vertical="center" wrapText="1"/>
      <protection locked="0"/>
    </xf>
    <xf numFmtId="2" fontId="5" fillId="0" borderId="11" xfId="0" applyNumberFormat="1" applyFont="1" applyBorder="1" applyAlignment="1">
      <alignment horizontal="center" vertical="center" wrapText="1"/>
    </xf>
    <xf numFmtId="0" fontId="28" fillId="0" borderId="1" xfId="4" applyFont="1" applyBorder="1" applyAlignment="1">
      <alignment horizontal="left" vertical="center" wrapText="1"/>
    </xf>
    <xf numFmtId="2" fontId="29" fillId="0" borderId="1" xfId="0" applyNumberFormat="1" applyFont="1" applyFill="1" applyBorder="1" applyAlignment="1">
      <alignment horizontal="center" vertical="center"/>
    </xf>
    <xf numFmtId="2" fontId="30" fillId="4" borderId="1" xfId="0" applyNumberFormat="1" applyFont="1" applyFill="1" applyBorder="1" applyAlignment="1">
      <alignment horizontal="center" vertical="center"/>
    </xf>
    <xf numFmtId="2" fontId="28" fillId="0" borderId="6" xfId="0" applyNumberFormat="1" applyFont="1" applyBorder="1" applyAlignment="1">
      <alignment horizontal="center" vertical="center" wrapText="1"/>
    </xf>
    <xf numFmtId="0" fontId="31" fillId="0" borderId="8" xfId="0" applyFont="1" applyFill="1" applyBorder="1" applyAlignment="1">
      <alignment vertical="center" wrapText="1"/>
    </xf>
    <xf numFmtId="0" fontId="31" fillId="0" borderId="8" xfId="0" applyFont="1" applyBorder="1" applyAlignment="1">
      <alignment horizontal="center" vertical="center"/>
    </xf>
    <xf numFmtId="2" fontId="24" fillId="4" borderId="1" xfId="0" applyNumberFormat="1" applyFont="1" applyFill="1" applyBorder="1" applyAlignment="1" applyProtection="1">
      <alignment horizontal="center" vertical="center"/>
      <protection locked="0"/>
    </xf>
    <xf numFmtId="0" fontId="13" fillId="0" borderId="20" xfId="0" applyFont="1" applyBorder="1" applyAlignment="1">
      <alignment horizontal="left" vertical="center" wrapText="1"/>
    </xf>
    <xf numFmtId="0" fontId="13" fillId="0" borderId="0" xfId="0" applyFont="1" applyBorder="1" applyAlignment="1">
      <alignment horizontal="left" vertical="center" wrapText="1"/>
    </xf>
    <xf numFmtId="0" fontId="13" fillId="0" borderId="19" xfId="0" applyFont="1" applyBorder="1" applyAlignment="1">
      <alignment horizontal="left" vertical="center" wrapText="1"/>
    </xf>
    <xf numFmtId="0" fontId="2" fillId="3" borderId="10" xfId="1" applyFont="1" applyFill="1" applyBorder="1" applyAlignment="1" applyProtection="1">
      <alignment horizontal="center" vertical="center"/>
    </xf>
    <xf numFmtId="0" fontId="2" fillId="3" borderId="28"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26" xfId="1" applyFont="1" applyFill="1" applyBorder="1" applyAlignment="1" applyProtection="1">
      <alignment horizontal="center" vertical="center"/>
    </xf>
    <xf numFmtId="0" fontId="2" fillId="3" borderId="27" xfId="1" applyFont="1" applyFill="1" applyBorder="1" applyAlignment="1" applyProtection="1">
      <alignment horizontal="center" vertical="center"/>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23" fillId="0" borderId="0" xfId="1" applyFont="1" applyFill="1" applyAlignment="1" applyProtection="1">
      <alignment horizontal="center" vertical="center" wrapText="1"/>
    </xf>
    <xf numFmtId="0" fontId="23" fillId="0" borderId="35" xfId="1" applyFont="1" applyFill="1" applyBorder="1" applyAlignment="1" applyProtection="1">
      <alignment horizontal="center" vertical="center" wrapText="1"/>
    </xf>
    <xf numFmtId="0" fontId="12" fillId="0" borderId="34" xfId="0" applyFont="1" applyBorder="1" applyAlignment="1">
      <alignment horizontal="left" vertical="center" wrapText="1"/>
    </xf>
    <xf numFmtId="0" fontId="12" fillId="0" borderId="16" xfId="0" applyFont="1" applyBorder="1" applyAlignment="1">
      <alignment horizontal="left" vertical="center"/>
    </xf>
    <xf numFmtId="0" fontId="12" fillId="0" borderId="14" xfId="0" applyFont="1" applyBorder="1" applyAlignment="1">
      <alignment horizontal="left" vertical="center"/>
    </xf>
    <xf numFmtId="0" fontId="4" fillId="2" borderId="16"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20" xfId="0" applyFont="1" applyBorder="1" applyAlignment="1">
      <alignment horizontal="left" vertical="center" wrapText="1"/>
    </xf>
    <xf numFmtId="0" fontId="13" fillId="0" borderId="0" xfId="0" applyFont="1" applyBorder="1" applyAlignment="1">
      <alignment horizontal="left" vertical="center" wrapText="1"/>
    </xf>
    <xf numFmtId="0" fontId="13"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wrapText="1"/>
    </xf>
    <xf numFmtId="0" fontId="12" fillId="0" borderId="0" xfId="0" applyFont="1" applyBorder="1" applyAlignment="1">
      <alignment horizontal="left"/>
    </xf>
    <xf numFmtId="0" fontId="12" fillId="0" borderId="19" xfId="0" applyFont="1" applyBorder="1" applyAlignment="1">
      <alignment horizontal="left"/>
    </xf>
    <xf numFmtId="0" fontId="27" fillId="0" borderId="0" xfId="0" applyFont="1" applyBorder="1" applyAlignment="1"/>
    <xf numFmtId="0" fontId="25" fillId="0" borderId="19" xfId="0" applyFont="1" applyBorder="1" applyAlignment="1"/>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J225"/>
  <sheetViews>
    <sheetView tabSelected="1" topLeftCell="A94" zoomScale="85" zoomScaleNormal="85" workbookViewId="0">
      <selection activeCell="F108" sqref="F108"/>
    </sheetView>
  </sheetViews>
  <sheetFormatPr defaultColWidth="9.140625" defaultRowHeight="15" x14ac:dyDescent="0.25"/>
  <cols>
    <col min="1" max="1" width="32.7109375" style="9" customWidth="1"/>
    <col min="2" max="2" width="8.140625" style="52" customWidth="1"/>
    <col min="3" max="3" width="74.85546875" style="5" customWidth="1"/>
    <col min="4" max="4" width="9.140625" style="4"/>
    <col min="5" max="5" width="16.28515625" style="8" customWidth="1"/>
    <col min="6" max="6" width="20.7109375" style="6" customWidth="1"/>
    <col min="7" max="7" width="14.7109375" style="4" customWidth="1"/>
    <col min="8" max="8" width="21.5703125" style="7" customWidth="1"/>
    <col min="9" max="9" width="16.140625" style="1" customWidth="1"/>
    <col min="10" max="16384" width="9.140625" style="1"/>
  </cols>
  <sheetData>
    <row r="1" spans="1:8" ht="20.45" customHeight="1" x14ac:dyDescent="0.25">
      <c r="A1" s="178" t="s">
        <v>0</v>
      </c>
      <c r="B1" s="178"/>
      <c r="C1" s="178"/>
      <c r="D1" s="178"/>
      <c r="E1" s="178"/>
      <c r="F1" s="178"/>
      <c r="G1" s="178"/>
      <c r="H1" s="22"/>
    </row>
    <row r="2" spans="1:8" ht="15" customHeight="1" thickBot="1" x14ac:dyDescent="0.3">
      <c r="A2" s="179"/>
      <c r="B2" s="179"/>
      <c r="C2" s="179"/>
      <c r="D2" s="179"/>
      <c r="E2" s="179"/>
      <c r="F2" s="179"/>
      <c r="G2" s="179"/>
      <c r="H2" s="22"/>
    </row>
    <row r="3" spans="1:8" ht="29.45" customHeight="1" thickBot="1" x14ac:dyDescent="0.3">
      <c r="A3" s="173" t="s">
        <v>1</v>
      </c>
      <c r="B3" s="173"/>
      <c r="C3" s="173"/>
      <c r="D3" s="173"/>
      <c r="E3" s="173"/>
      <c r="F3" s="173"/>
      <c r="G3" s="174"/>
      <c r="H3" s="22"/>
    </row>
    <row r="4" spans="1:8" ht="49.15" customHeight="1" thickBot="1" x14ac:dyDescent="0.3">
      <c r="A4" s="77" t="s">
        <v>2</v>
      </c>
      <c r="B4" s="78" t="s">
        <v>3</v>
      </c>
      <c r="C4" s="79" t="s">
        <v>4</v>
      </c>
      <c r="D4" s="79" t="s">
        <v>5</v>
      </c>
      <c r="E4" s="80" t="s">
        <v>6</v>
      </c>
      <c r="F4" s="81" t="s">
        <v>7</v>
      </c>
      <c r="G4" s="82" t="s">
        <v>8</v>
      </c>
      <c r="H4" s="22"/>
    </row>
    <row r="5" spans="1:8" x14ac:dyDescent="0.25">
      <c r="A5" s="124" t="s">
        <v>9</v>
      </c>
      <c r="B5" s="125" t="s">
        <v>10</v>
      </c>
      <c r="C5" s="84" t="s">
        <v>11</v>
      </c>
      <c r="D5" s="98" t="s">
        <v>12</v>
      </c>
      <c r="E5" s="98">
        <v>300</v>
      </c>
      <c r="F5" s="142">
        <v>0.61</v>
      </c>
      <c r="G5" s="143">
        <f t="shared" ref="G5" si="0">ROUND((E5*F5),2)</f>
        <v>183</v>
      </c>
      <c r="H5" s="22"/>
    </row>
    <row r="6" spans="1:8" x14ac:dyDescent="0.25">
      <c r="A6" s="15" t="s">
        <v>9</v>
      </c>
      <c r="B6" s="17" t="s">
        <v>13</v>
      </c>
      <c r="C6" s="55" t="s">
        <v>14</v>
      </c>
      <c r="D6" s="56" t="s">
        <v>15</v>
      </c>
      <c r="E6" s="56">
        <v>12</v>
      </c>
      <c r="F6" s="144">
        <v>7</v>
      </c>
      <c r="G6" s="145">
        <f t="shared" ref="G6:G27" si="1">ROUND((E6*F6),2)</f>
        <v>84</v>
      </c>
      <c r="H6" s="22"/>
    </row>
    <row r="7" spans="1:8" x14ac:dyDescent="0.25">
      <c r="A7" s="15" t="s">
        <v>9</v>
      </c>
      <c r="B7" s="17" t="s">
        <v>16</v>
      </c>
      <c r="C7" s="55" t="s">
        <v>17</v>
      </c>
      <c r="D7" s="56" t="s">
        <v>15</v>
      </c>
      <c r="E7" s="56">
        <v>13</v>
      </c>
      <c r="F7" s="144">
        <v>27</v>
      </c>
      <c r="G7" s="145">
        <f t="shared" si="1"/>
        <v>351</v>
      </c>
      <c r="H7" s="22"/>
    </row>
    <row r="8" spans="1:8" ht="30" x14ac:dyDescent="0.25">
      <c r="A8" s="15" t="s">
        <v>9</v>
      </c>
      <c r="B8" s="17" t="s">
        <v>18</v>
      </c>
      <c r="C8" s="55" t="s">
        <v>19</v>
      </c>
      <c r="D8" s="65" t="s">
        <v>20</v>
      </c>
      <c r="E8" s="66">
        <v>3.2</v>
      </c>
      <c r="F8" s="144">
        <v>20</v>
      </c>
      <c r="G8" s="145">
        <f t="shared" si="1"/>
        <v>64</v>
      </c>
      <c r="H8" s="22"/>
    </row>
    <row r="9" spans="1:8" x14ac:dyDescent="0.25">
      <c r="A9" s="15" t="s">
        <v>9</v>
      </c>
      <c r="B9" s="17" t="s">
        <v>21</v>
      </c>
      <c r="C9" s="55" t="s">
        <v>22</v>
      </c>
      <c r="D9" s="65" t="s">
        <v>20</v>
      </c>
      <c r="E9" s="66">
        <v>1.35</v>
      </c>
      <c r="F9" s="144">
        <v>50</v>
      </c>
      <c r="G9" s="145">
        <f t="shared" si="1"/>
        <v>67.5</v>
      </c>
      <c r="H9" s="22"/>
    </row>
    <row r="10" spans="1:8" x14ac:dyDescent="0.25">
      <c r="A10" s="15" t="s">
        <v>9</v>
      </c>
      <c r="B10" s="17" t="s">
        <v>23</v>
      </c>
      <c r="C10" s="55" t="s">
        <v>24</v>
      </c>
      <c r="D10" s="56" t="s">
        <v>12</v>
      </c>
      <c r="E10" s="56">
        <v>12</v>
      </c>
      <c r="F10" s="144">
        <v>10</v>
      </c>
      <c r="G10" s="145">
        <f>ROUND((E10*F10),2)</f>
        <v>120</v>
      </c>
      <c r="H10" s="22"/>
    </row>
    <row r="11" spans="1:8" x14ac:dyDescent="0.25">
      <c r="A11" s="15" t="s">
        <v>9</v>
      </c>
      <c r="B11" s="17" t="s">
        <v>25</v>
      </c>
      <c r="C11" s="55" t="s">
        <v>26</v>
      </c>
      <c r="D11" s="56" t="s">
        <v>27</v>
      </c>
      <c r="E11" s="56">
        <v>16</v>
      </c>
      <c r="F11" s="144">
        <v>10</v>
      </c>
      <c r="G11" s="145">
        <f t="shared" si="1"/>
        <v>160</v>
      </c>
      <c r="H11" s="22"/>
    </row>
    <row r="12" spans="1:8" x14ac:dyDescent="0.25">
      <c r="A12" s="15" t="s">
        <v>9</v>
      </c>
      <c r="B12" s="17" t="s">
        <v>28</v>
      </c>
      <c r="C12" s="55" t="s">
        <v>29</v>
      </c>
      <c r="D12" s="57" t="s">
        <v>15</v>
      </c>
      <c r="E12" s="56">
        <v>9</v>
      </c>
      <c r="F12" s="144">
        <v>10</v>
      </c>
      <c r="G12" s="145">
        <f t="shared" si="1"/>
        <v>90</v>
      </c>
      <c r="H12" s="36"/>
    </row>
    <row r="13" spans="1:8" x14ac:dyDescent="0.25">
      <c r="A13" s="15" t="s">
        <v>9</v>
      </c>
      <c r="B13" s="17" t="s">
        <v>30</v>
      </c>
      <c r="C13" s="55" t="s">
        <v>31</v>
      </c>
      <c r="D13" s="56" t="s">
        <v>32</v>
      </c>
      <c r="E13" s="56">
        <v>1.1000000000000001</v>
      </c>
      <c r="F13" s="141">
        <v>45</v>
      </c>
      <c r="G13" s="145">
        <f t="shared" si="1"/>
        <v>49.5</v>
      </c>
      <c r="H13" s="36"/>
    </row>
    <row r="14" spans="1:8" x14ac:dyDescent="0.25">
      <c r="A14" s="15" t="s">
        <v>9</v>
      </c>
      <c r="B14" s="17" t="s">
        <v>33</v>
      </c>
      <c r="C14" s="55" t="s">
        <v>34</v>
      </c>
      <c r="D14" s="56" t="s">
        <v>32</v>
      </c>
      <c r="E14" s="58">
        <v>0.40500000000000003</v>
      </c>
      <c r="F14" s="141">
        <v>90</v>
      </c>
      <c r="G14" s="145">
        <f t="shared" si="1"/>
        <v>36.450000000000003</v>
      </c>
      <c r="H14" s="36"/>
    </row>
    <row r="15" spans="1:8" x14ac:dyDescent="0.25">
      <c r="A15" s="15" t="s">
        <v>9</v>
      </c>
      <c r="B15" s="17" t="s">
        <v>35</v>
      </c>
      <c r="C15" s="55" t="s">
        <v>36</v>
      </c>
      <c r="D15" s="56" t="s">
        <v>12</v>
      </c>
      <c r="E15" s="56">
        <v>15</v>
      </c>
      <c r="F15" s="141">
        <v>10</v>
      </c>
      <c r="G15" s="145">
        <f t="shared" si="1"/>
        <v>150</v>
      </c>
      <c r="H15" s="36"/>
    </row>
    <row r="16" spans="1:8" x14ac:dyDescent="0.25">
      <c r="A16" s="15" t="s">
        <v>9</v>
      </c>
      <c r="B16" s="17" t="s">
        <v>37</v>
      </c>
      <c r="C16" s="55" t="s">
        <v>38</v>
      </c>
      <c r="D16" s="56" t="s">
        <v>12</v>
      </c>
      <c r="E16" s="56">
        <v>680</v>
      </c>
      <c r="F16" s="141">
        <v>6.2</v>
      </c>
      <c r="G16" s="145">
        <f t="shared" si="1"/>
        <v>4216</v>
      </c>
      <c r="H16" s="36"/>
    </row>
    <row r="17" spans="1:9" x14ac:dyDescent="0.25">
      <c r="A17" s="15" t="s">
        <v>9</v>
      </c>
      <c r="B17" s="17" t="s">
        <v>39</v>
      </c>
      <c r="C17" s="55" t="s">
        <v>40</v>
      </c>
      <c r="D17" s="56" t="s">
        <v>12</v>
      </c>
      <c r="E17" s="56">
        <v>136</v>
      </c>
      <c r="F17" s="141">
        <v>10</v>
      </c>
      <c r="G17" s="145">
        <f t="shared" si="1"/>
        <v>1360</v>
      </c>
      <c r="H17" s="36"/>
      <c r="I17" s="20"/>
    </row>
    <row r="18" spans="1:9" x14ac:dyDescent="0.25">
      <c r="A18" s="15" t="s">
        <v>9</v>
      </c>
      <c r="B18" s="17" t="s">
        <v>41</v>
      </c>
      <c r="C18" s="55" t="s">
        <v>42</v>
      </c>
      <c r="D18" s="56" t="s">
        <v>32</v>
      </c>
      <c r="E18" s="56">
        <v>474</v>
      </c>
      <c r="F18" s="141">
        <v>2.7</v>
      </c>
      <c r="G18" s="145">
        <f t="shared" si="1"/>
        <v>1279.8</v>
      </c>
      <c r="H18" s="36"/>
      <c r="I18" s="20"/>
    </row>
    <row r="19" spans="1:9" s="20" customFormat="1" ht="30" x14ac:dyDescent="0.25">
      <c r="A19" s="15" t="s">
        <v>9</v>
      </c>
      <c r="B19" s="17" t="s">
        <v>43</v>
      </c>
      <c r="C19" s="138" t="s">
        <v>44</v>
      </c>
      <c r="D19" s="139" t="s">
        <v>32</v>
      </c>
      <c r="E19" s="139">
        <v>474</v>
      </c>
      <c r="F19" s="140">
        <v>-5.99</v>
      </c>
      <c r="G19" s="146">
        <f t="shared" si="1"/>
        <v>-2839.26</v>
      </c>
      <c r="H19" s="36"/>
    </row>
    <row r="20" spans="1:9" x14ac:dyDescent="0.25">
      <c r="A20" s="15" t="s">
        <v>9</v>
      </c>
      <c r="B20" s="17" t="s">
        <v>45</v>
      </c>
      <c r="C20" s="55" t="s">
        <v>46</v>
      </c>
      <c r="D20" s="118" t="s">
        <v>20</v>
      </c>
      <c r="E20" s="118">
        <v>309</v>
      </c>
      <c r="F20" s="141">
        <v>3</v>
      </c>
      <c r="G20" s="145">
        <f t="shared" si="1"/>
        <v>927</v>
      </c>
      <c r="H20" s="22"/>
      <c r="I20" s="20"/>
    </row>
    <row r="21" spans="1:9" x14ac:dyDescent="0.25">
      <c r="A21" s="15" t="s">
        <v>9</v>
      </c>
      <c r="B21" s="17" t="s">
        <v>47</v>
      </c>
      <c r="C21" s="55" t="s">
        <v>48</v>
      </c>
      <c r="D21" s="118" t="s">
        <v>20</v>
      </c>
      <c r="E21" s="118">
        <v>771</v>
      </c>
      <c r="F21" s="141">
        <v>70</v>
      </c>
      <c r="G21" s="145">
        <f t="shared" si="1"/>
        <v>53970</v>
      </c>
      <c r="H21" s="36"/>
      <c r="I21" s="20"/>
    </row>
    <row r="22" spans="1:9" s="20" customFormat="1" ht="30" x14ac:dyDescent="0.25">
      <c r="A22" s="15" t="s">
        <v>9</v>
      </c>
      <c r="B22" s="17" t="s">
        <v>49</v>
      </c>
      <c r="C22" s="160" t="s">
        <v>50</v>
      </c>
      <c r="D22" s="161" t="s">
        <v>20</v>
      </c>
      <c r="E22" s="161">
        <v>771</v>
      </c>
      <c r="F22" s="162">
        <v>-40.5</v>
      </c>
      <c r="G22" s="163">
        <f t="shared" si="1"/>
        <v>-31225.5</v>
      </c>
      <c r="H22" s="36"/>
    </row>
    <row r="23" spans="1:9" s="20" customFormat="1" x14ac:dyDescent="0.25">
      <c r="A23" s="15" t="s">
        <v>9</v>
      </c>
      <c r="B23" s="17" t="s">
        <v>51</v>
      </c>
      <c r="C23" s="55" t="s">
        <v>52</v>
      </c>
      <c r="D23" s="118" t="s">
        <v>53</v>
      </c>
      <c r="E23" s="118">
        <v>102.2</v>
      </c>
      <c r="F23" s="141">
        <v>6</v>
      </c>
      <c r="G23" s="145">
        <f t="shared" si="1"/>
        <v>613.20000000000005</v>
      </c>
      <c r="H23" s="36"/>
    </row>
    <row r="24" spans="1:9" s="20" customFormat="1" ht="30" x14ac:dyDescent="0.25">
      <c r="A24" s="15" t="s">
        <v>9</v>
      </c>
      <c r="B24" s="17" t="s">
        <v>54</v>
      </c>
      <c r="C24" s="138" t="s">
        <v>55</v>
      </c>
      <c r="D24" s="139" t="s">
        <v>32</v>
      </c>
      <c r="E24" s="139">
        <v>14</v>
      </c>
      <c r="F24" s="140">
        <v>-5.99</v>
      </c>
      <c r="G24" s="146">
        <f t="shared" si="1"/>
        <v>-83.86</v>
      </c>
      <c r="H24" s="36"/>
    </row>
    <row r="25" spans="1:9" s="20" customFormat="1" x14ac:dyDescent="0.25">
      <c r="A25" s="15" t="s">
        <v>9</v>
      </c>
      <c r="B25" s="17" t="s">
        <v>56</v>
      </c>
      <c r="C25" s="55" t="s">
        <v>57</v>
      </c>
      <c r="D25" s="56" t="s">
        <v>12</v>
      </c>
      <c r="E25" s="56">
        <v>61</v>
      </c>
      <c r="F25" s="141">
        <v>6.2</v>
      </c>
      <c r="G25" s="145">
        <f t="shared" si="1"/>
        <v>378.2</v>
      </c>
      <c r="H25" s="36"/>
    </row>
    <row r="26" spans="1:9" s="20" customFormat="1" ht="15.75" thickBot="1" x14ac:dyDescent="0.3">
      <c r="A26" s="15" t="s">
        <v>9</v>
      </c>
      <c r="B26" s="17" t="s">
        <v>58</v>
      </c>
      <c r="C26" s="55" t="s">
        <v>59</v>
      </c>
      <c r="D26" s="56" t="s">
        <v>53</v>
      </c>
      <c r="E26" s="56">
        <v>714.4</v>
      </c>
      <c r="F26" s="141">
        <v>3</v>
      </c>
      <c r="G26" s="145">
        <f t="shared" si="1"/>
        <v>2143.1999999999998</v>
      </c>
      <c r="H26" s="36"/>
    </row>
    <row r="27" spans="1:9" ht="51.75" thickBot="1" x14ac:dyDescent="0.3">
      <c r="A27" s="16" t="s">
        <v>9</v>
      </c>
      <c r="B27" s="83" t="s">
        <v>60</v>
      </c>
      <c r="C27" s="164" t="s">
        <v>61</v>
      </c>
      <c r="D27" s="165" t="s">
        <v>20</v>
      </c>
      <c r="E27" s="165">
        <v>85</v>
      </c>
      <c r="F27" s="166">
        <v>30</v>
      </c>
      <c r="G27" s="145">
        <f t="shared" si="1"/>
        <v>2550</v>
      </c>
      <c r="H27" s="69" t="s">
        <v>62</v>
      </c>
      <c r="I27" s="37">
        <f>ROUND(SUM(G5:G27),2)</f>
        <v>34644.230000000003</v>
      </c>
    </row>
    <row r="28" spans="1:9" s="2" customFormat="1" ht="30" x14ac:dyDescent="0.25">
      <c r="A28" s="124" t="s">
        <v>63</v>
      </c>
      <c r="B28" s="26" t="s">
        <v>64</v>
      </c>
      <c r="C28" s="84" t="s">
        <v>65</v>
      </c>
      <c r="D28" s="85" t="s">
        <v>20</v>
      </c>
      <c r="E28" s="98">
        <v>78.2</v>
      </c>
      <c r="F28" s="147">
        <v>3</v>
      </c>
      <c r="G28" s="143">
        <f t="shared" ref="G28:G34" si="2">ROUND((E28*F28),2)</f>
        <v>234.6</v>
      </c>
      <c r="H28" s="3"/>
      <c r="I28" s="21"/>
    </row>
    <row r="29" spans="1:9" s="2" customFormat="1" ht="30" x14ac:dyDescent="0.25">
      <c r="A29" s="15" t="s">
        <v>63</v>
      </c>
      <c r="B29" s="60" t="s">
        <v>66</v>
      </c>
      <c r="C29" s="55" t="s">
        <v>67</v>
      </c>
      <c r="D29" s="56" t="s">
        <v>20</v>
      </c>
      <c r="E29" s="56">
        <v>55.35</v>
      </c>
      <c r="F29" s="148">
        <v>5</v>
      </c>
      <c r="G29" s="145">
        <f t="shared" si="2"/>
        <v>276.75</v>
      </c>
      <c r="H29" s="3"/>
      <c r="I29" s="21"/>
    </row>
    <row r="30" spans="1:9" s="2" customFormat="1" ht="30" x14ac:dyDescent="0.25">
      <c r="A30" s="15" t="s">
        <v>63</v>
      </c>
      <c r="B30" s="60" t="s">
        <v>68</v>
      </c>
      <c r="C30" s="55" t="s">
        <v>69</v>
      </c>
      <c r="D30" s="56" t="s">
        <v>20</v>
      </c>
      <c r="E30" s="56">
        <v>22.65</v>
      </c>
      <c r="F30" s="148">
        <v>6</v>
      </c>
      <c r="G30" s="145">
        <f t="shared" si="2"/>
        <v>135.9</v>
      </c>
      <c r="H30" s="3"/>
      <c r="I30" s="21"/>
    </row>
    <row r="31" spans="1:9" s="2" customFormat="1" ht="30" x14ac:dyDescent="0.25">
      <c r="A31" s="15" t="s">
        <v>63</v>
      </c>
      <c r="B31" s="25" t="s">
        <v>70</v>
      </c>
      <c r="C31" s="55" t="s">
        <v>71</v>
      </c>
      <c r="D31" s="61" t="s">
        <v>20</v>
      </c>
      <c r="E31" s="61">
        <v>342</v>
      </c>
      <c r="F31" s="148">
        <v>8</v>
      </c>
      <c r="G31" s="145">
        <f t="shared" si="2"/>
        <v>2736</v>
      </c>
      <c r="H31" s="3"/>
      <c r="I31" s="21"/>
    </row>
    <row r="32" spans="1:9" s="2" customFormat="1" x14ac:dyDescent="0.25">
      <c r="A32" s="15" t="s">
        <v>63</v>
      </c>
      <c r="B32" s="60" t="s">
        <v>72</v>
      </c>
      <c r="C32" s="55" t="s">
        <v>73</v>
      </c>
      <c r="D32" s="56" t="s">
        <v>53</v>
      </c>
      <c r="E32" s="56">
        <v>2549.5</v>
      </c>
      <c r="F32" s="148">
        <v>1</v>
      </c>
      <c r="G32" s="145">
        <f t="shared" si="2"/>
        <v>2549.5</v>
      </c>
      <c r="H32" s="3"/>
      <c r="I32" s="21"/>
    </row>
    <row r="33" spans="1:9" s="2" customFormat="1" x14ac:dyDescent="0.25">
      <c r="A33" s="15" t="s">
        <v>63</v>
      </c>
      <c r="B33" s="60" t="s">
        <v>74</v>
      </c>
      <c r="C33" s="55" t="s">
        <v>75</v>
      </c>
      <c r="D33" s="56" t="s">
        <v>20</v>
      </c>
      <c r="E33" s="56">
        <v>764.8</v>
      </c>
      <c r="F33" s="148">
        <v>1.5</v>
      </c>
      <c r="G33" s="145">
        <f t="shared" si="2"/>
        <v>1147.2</v>
      </c>
      <c r="H33" s="3"/>
      <c r="I33" s="21"/>
    </row>
    <row r="34" spans="1:9" s="2" customFormat="1" x14ac:dyDescent="0.25">
      <c r="A34" s="15" t="s">
        <v>63</v>
      </c>
      <c r="B34" s="25" t="s">
        <v>76</v>
      </c>
      <c r="C34" s="55" t="s">
        <v>77</v>
      </c>
      <c r="D34" s="56" t="s">
        <v>53</v>
      </c>
      <c r="E34" s="56">
        <v>365</v>
      </c>
      <c r="F34" s="148">
        <v>1</v>
      </c>
      <c r="G34" s="145">
        <f t="shared" si="2"/>
        <v>365</v>
      </c>
      <c r="H34" s="3"/>
      <c r="I34" s="21"/>
    </row>
    <row r="35" spans="1:9" s="2" customFormat="1" x14ac:dyDescent="0.25">
      <c r="A35" s="15" t="s">
        <v>63</v>
      </c>
      <c r="B35" s="60" t="s">
        <v>78</v>
      </c>
      <c r="C35" s="55" t="s">
        <v>79</v>
      </c>
      <c r="D35" s="56" t="s">
        <v>53</v>
      </c>
      <c r="E35" s="56">
        <v>157</v>
      </c>
      <c r="F35" s="148">
        <v>4.5</v>
      </c>
      <c r="G35" s="145">
        <f t="shared" ref="G35:G44" si="3">ROUND((E35*F35),2)</f>
        <v>706.5</v>
      </c>
      <c r="H35" s="3"/>
      <c r="I35" s="21"/>
    </row>
    <row r="36" spans="1:9" s="2" customFormat="1" ht="30" x14ac:dyDescent="0.25">
      <c r="A36" s="15" t="s">
        <v>63</v>
      </c>
      <c r="B36" s="60" t="s">
        <v>80</v>
      </c>
      <c r="C36" s="55" t="s">
        <v>81</v>
      </c>
      <c r="D36" s="56" t="s">
        <v>20</v>
      </c>
      <c r="E36" s="56">
        <v>52</v>
      </c>
      <c r="F36" s="148">
        <v>35</v>
      </c>
      <c r="G36" s="145">
        <f t="shared" si="3"/>
        <v>1820</v>
      </c>
      <c r="H36" s="3"/>
      <c r="I36" s="21"/>
    </row>
    <row r="37" spans="1:9" s="21" customFormat="1" ht="30" x14ac:dyDescent="0.25">
      <c r="A37" s="15" t="s">
        <v>63</v>
      </c>
      <c r="B37" s="25" t="s">
        <v>82</v>
      </c>
      <c r="C37" s="55" t="s">
        <v>83</v>
      </c>
      <c r="D37" s="56" t="s">
        <v>20</v>
      </c>
      <c r="E37" s="56">
        <v>28</v>
      </c>
      <c r="F37" s="148">
        <v>17</v>
      </c>
      <c r="G37" s="145">
        <f t="shared" si="3"/>
        <v>476</v>
      </c>
      <c r="H37" s="3"/>
    </row>
    <row r="38" spans="1:9" s="21" customFormat="1" ht="30" x14ac:dyDescent="0.25">
      <c r="A38" s="15" t="s">
        <v>63</v>
      </c>
      <c r="B38" s="60" t="s">
        <v>84</v>
      </c>
      <c r="C38" s="55" t="s">
        <v>85</v>
      </c>
      <c r="D38" s="56" t="s">
        <v>20</v>
      </c>
      <c r="E38" s="56">
        <v>141</v>
      </c>
      <c r="F38" s="148">
        <v>17</v>
      </c>
      <c r="G38" s="145">
        <f t="shared" si="3"/>
        <v>2397</v>
      </c>
      <c r="H38" s="3"/>
    </row>
    <row r="39" spans="1:9" s="21" customFormat="1" x14ac:dyDescent="0.25">
      <c r="A39" s="15" t="s">
        <v>63</v>
      </c>
      <c r="B39" s="60" t="s">
        <v>86</v>
      </c>
      <c r="C39" s="55" t="s">
        <v>87</v>
      </c>
      <c r="D39" s="56" t="s">
        <v>53</v>
      </c>
      <c r="E39" s="56">
        <v>444</v>
      </c>
      <c r="F39" s="148">
        <v>2.7</v>
      </c>
      <c r="G39" s="145">
        <f t="shared" si="3"/>
        <v>1198.8</v>
      </c>
      <c r="H39" s="3"/>
    </row>
    <row r="40" spans="1:9" s="21" customFormat="1" x14ac:dyDescent="0.25">
      <c r="A40" s="15" t="s">
        <v>63</v>
      </c>
      <c r="B40" s="25" t="s">
        <v>88</v>
      </c>
      <c r="C40" s="55" t="s">
        <v>89</v>
      </c>
      <c r="D40" s="56" t="s">
        <v>90</v>
      </c>
      <c r="E40" s="56">
        <v>1564</v>
      </c>
      <c r="F40" s="148">
        <v>0.7</v>
      </c>
      <c r="G40" s="145">
        <f t="shared" si="3"/>
        <v>1094.8</v>
      </c>
      <c r="H40" s="3"/>
    </row>
    <row r="41" spans="1:9" s="21" customFormat="1" ht="30" x14ac:dyDescent="0.25">
      <c r="A41" s="15" t="s">
        <v>63</v>
      </c>
      <c r="B41" s="60" t="s">
        <v>91</v>
      </c>
      <c r="C41" s="55" t="s">
        <v>92</v>
      </c>
      <c r="D41" s="56" t="s">
        <v>53</v>
      </c>
      <c r="E41" s="56">
        <v>2472</v>
      </c>
      <c r="F41" s="148">
        <v>6</v>
      </c>
      <c r="G41" s="145">
        <f t="shared" si="3"/>
        <v>14832</v>
      </c>
      <c r="H41" s="3"/>
    </row>
    <row r="42" spans="1:9" s="2" customFormat="1" ht="30" x14ac:dyDescent="0.25">
      <c r="A42" s="15" t="s">
        <v>63</v>
      </c>
      <c r="B42" s="60" t="s">
        <v>93</v>
      </c>
      <c r="C42" s="55" t="s">
        <v>94</v>
      </c>
      <c r="D42" s="61" t="s">
        <v>20</v>
      </c>
      <c r="E42" s="61">
        <v>337</v>
      </c>
      <c r="F42" s="148">
        <v>6</v>
      </c>
      <c r="G42" s="145">
        <f t="shared" si="3"/>
        <v>2022</v>
      </c>
      <c r="H42" s="36"/>
      <c r="I42" s="21"/>
    </row>
    <row r="43" spans="1:9" s="21" customFormat="1" ht="30.75" thickBot="1" x14ac:dyDescent="0.3">
      <c r="A43" s="15" t="s">
        <v>63</v>
      </c>
      <c r="B43" s="25" t="s">
        <v>95</v>
      </c>
      <c r="C43" s="55" t="s">
        <v>96</v>
      </c>
      <c r="D43" s="56" t="s">
        <v>53</v>
      </c>
      <c r="E43" s="56">
        <v>1266</v>
      </c>
      <c r="F43" s="148">
        <v>1</v>
      </c>
      <c r="G43" s="145">
        <f t="shared" si="3"/>
        <v>1266</v>
      </c>
      <c r="H43" s="36"/>
    </row>
    <row r="44" spans="1:9" s="2" customFormat="1" ht="30.75" thickBot="1" x14ac:dyDescent="0.3">
      <c r="A44" s="16" t="s">
        <v>63</v>
      </c>
      <c r="B44" s="59" t="s">
        <v>97</v>
      </c>
      <c r="C44" s="86" t="s">
        <v>98</v>
      </c>
      <c r="D44" s="87" t="s">
        <v>20</v>
      </c>
      <c r="E44" s="87">
        <v>379.8</v>
      </c>
      <c r="F44" s="149">
        <v>1.5</v>
      </c>
      <c r="G44" s="150">
        <f t="shared" si="3"/>
        <v>569.70000000000005</v>
      </c>
      <c r="H44" s="69" t="s">
        <v>99</v>
      </c>
      <c r="I44" s="37">
        <f>ROUND(SUM(G28:G44),2)</f>
        <v>33827.75</v>
      </c>
    </row>
    <row r="45" spans="1:9" s="2" customFormat="1" ht="28.9" customHeight="1" x14ac:dyDescent="0.25">
      <c r="A45" s="124" t="s">
        <v>100</v>
      </c>
      <c r="B45" s="26" t="s">
        <v>101</v>
      </c>
      <c r="C45" s="84" t="s">
        <v>102</v>
      </c>
      <c r="D45" s="98" t="s">
        <v>20</v>
      </c>
      <c r="E45" s="98">
        <v>939.2</v>
      </c>
      <c r="F45" s="151">
        <v>19</v>
      </c>
      <c r="G45" s="143">
        <f t="shared" ref="G45:G55" si="4">ROUND((E45*F45),2)</f>
        <v>17844.8</v>
      </c>
      <c r="H45" s="175" t="s">
        <v>103</v>
      </c>
      <c r="I45" s="21"/>
    </row>
    <row r="46" spans="1:9" s="2" customFormat="1" ht="30" x14ac:dyDescent="0.25">
      <c r="A46" s="15" t="s">
        <v>100</v>
      </c>
      <c r="B46" s="25" t="s">
        <v>104</v>
      </c>
      <c r="C46" s="55" t="s">
        <v>105</v>
      </c>
      <c r="D46" s="56" t="s">
        <v>53</v>
      </c>
      <c r="E46" s="56">
        <v>2094.56</v>
      </c>
      <c r="F46" s="152">
        <v>9</v>
      </c>
      <c r="G46" s="145">
        <f t="shared" si="4"/>
        <v>18851.04</v>
      </c>
      <c r="H46" s="176"/>
      <c r="I46" s="21"/>
    </row>
    <row r="47" spans="1:9" s="2" customFormat="1" ht="30" x14ac:dyDescent="0.25">
      <c r="A47" s="15" t="s">
        <v>100</v>
      </c>
      <c r="B47" s="25" t="s">
        <v>106</v>
      </c>
      <c r="C47" s="55" t="s">
        <v>107</v>
      </c>
      <c r="D47" s="56" t="s">
        <v>53</v>
      </c>
      <c r="E47" s="56">
        <v>2087.9299999999998</v>
      </c>
      <c r="F47" s="152">
        <v>15.8</v>
      </c>
      <c r="G47" s="145">
        <f t="shared" si="4"/>
        <v>32989.29</v>
      </c>
      <c r="H47" s="176"/>
      <c r="I47" s="21"/>
    </row>
    <row r="48" spans="1:9" s="2" customFormat="1" ht="30" x14ac:dyDescent="0.25">
      <c r="A48" s="15" t="s">
        <v>100</v>
      </c>
      <c r="B48" s="25" t="s">
        <v>108</v>
      </c>
      <c r="C48" s="55" t="s">
        <v>109</v>
      </c>
      <c r="D48" s="56" t="s">
        <v>53</v>
      </c>
      <c r="E48" s="56">
        <v>2087.9299999999998</v>
      </c>
      <c r="F48" s="152">
        <v>0.7</v>
      </c>
      <c r="G48" s="145">
        <f t="shared" si="4"/>
        <v>1461.55</v>
      </c>
      <c r="H48" s="176"/>
      <c r="I48" s="21"/>
    </row>
    <row r="49" spans="1:9" s="2" customFormat="1" ht="30" x14ac:dyDescent="0.25">
      <c r="A49" s="15" t="s">
        <v>100</v>
      </c>
      <c r="B49" s="25" t="s">
        <v>110</v>
      </c>
      <c r="C49" s="55" t="s">
        <v>111</v>
      </c>
      <c r="D49" s="56" t="s">
        <v>53</v>
      </c>
      <c r="E49" s="56">
        <v>2154.21</v>
      </c>
      <c r="F49" s="152">
        <v>8.3699999999999992</v>
      </c>
      <c r="G49" s="145">
        <f t="shared" si="4"/>
        <v>18030.740000000002</v>
      </c>
      <c r="H49" s="176"/>
      <c r="I49" s="21"/>
    </row>
    <row r="50" spans="1:9" s="2" customFormat="1" ht="30" x14ac:dyDescent="0.25">
      <c r="A50" s="15" t="s">
        <v>100</v>
      </c>
      <c r="B50" s="25" t="s">
        <v>112</v>
      </c>
      <c r="C50" s="55" t="s">
        <v>109</v>
      </c>
      <c r="D50" s="56" t="s">
        <v>53</v>
      </c>
      <c r="E50" s="56">
        <v>2154.21</v>
      </c>
      <c r="F50" s="152">
        <v>0.7</v>
      </c>
      <c r="G50" s="145">
        <f t="shared" si="4"/>
        <v>1507.95</v>
      </c>
      <c r="H50" s="176"/>
      <c r="I50" s="21"/>
    </row>
    <row r="51" spans="1:9" s="2" customFormat="1" ht="30" x14ac:dyDescent="0.25">
      <c r="A51" s="15" t="s">
        <v>100</v>
      </c>
      <c r="B51" s="25" t="s">
        <v>113</v>
      </c>
      <c r="C51" s="55" t="s">
        <v>114</v>
      </c>
      <c r="D51" s="56" t="s">
        <v>53</v>
      </c>
      <c r="E51" s="56">
        <v>2154.21</v>
      </c>
      <c r="F51" s="152">
        <v>7.23</v>
      </c>
      <c r="G51" s="145">
        <f t="shared" si="4"/>
        <v>15574.94</v>
      </c>
      <c r="H51" s="176"/>
      <c r="I51" s="21"/>
    </row>
    <row r="52" spans="1:9" s="21" customFormat="1" ht="30" x14ac:dyDescent="0.25">
      <c r="A52" s="15" t="s">
        <v>100</v>
      </c>
      <c r="B52" s="25" t="s">
        <v>115</v>
      </c>
      <c r="C52" s="55" t="s">
        <v>116</v>
      </c>
      <c r="D52" s="56" t="s">
        <v>53</v>
      </c>
      <c r="E52" s="56">
        <v>102.2</v>
      </c>
      <c r="F52" s="152">
        <v>7.23</v>
      </c>
      <c r="G52" s="145">
        <f t="shared" si="4"/>
        <v>738.91</v>
      </c>
      <c r="H52" s="176"/>
    </row>
    <row r="53" spans="1:9" s="21" customFormat="1" ht="30" x14ac:dyDescent="0.25">
      <c r="A53" s="15" t="s">
        <v>100</v>
      </c>
      <c r="B53" s="25" t="s">
        <v>117</v>
      </c>
      <c r="C53" s="55" t="s">
        <v>118</v>
      </c>
      <c r="D53" s="56" t="s">
        <v>53</v>
      </c>
      <c r="E53" s="56">
        <v>102.2</v>
      </c>
      <c r="F53" s="152">
        <v>0.7</v>
      </c>
      <c r="G53" s="145">
        <f t="shared" si="4"/>
        <v>71.540000000000006</v>
      </c>
      <c r="H53" s="176"/>
    </row>
    <row r="54" spans="1:9" s="21" customFormat="1" ht="30" x14ac:dyDescent="0.25">
      <c r="A54" s="15" t="s">
        <v>100</v>
      </c>
      <c r="B54" s="25" t="s">
        <v>119</v>
      </c>
      <c r="C54" s="76" t="s">
        <v>120</v>
      </c>
      <c r="D54" s="56" t="s">
        <v>12</v>
      </c>
      <c r="E54" s="56">
        <v>660.5</v>
      </c>
      <c r="F54" s="152">
        <v>24</v>
      </c>
      <c r="G54" s="145">
        <f t="shared" si="4"/>
        <v>15852</v>
      </c>
      <c r="H54" s="176"/>
    </row>
    <row r="55" spans="1:9" s="2" customFormat="1" ht="30" x14ac:dyDescent="0.25">
      <c r="A55" s="123" t="s">
        <v>121</v>
      </c>
      <c r="B55" s="25" t="s">
        <v>101</v>
      </c>
      <c r="C55" s="55" t="s">
        <v>102</v>
      </c>
      <c r="D55" s="56" t="s">
        <v>20</v>
      </c>
      <c r="E55" s="56">
        <v>939.2</v>
      </c>
      <c r="F55" s="153"/>
      <c r="G55" s="145">
        <f t="shared" si="4"/>
        <v>0</v>
      </c>
      <c r="H55" s="176"/>
      <c r="I55" s="39"/>
    </row>
    <row r="56" spans="1:9" s="2" customFormat="1" ht="30" x14ac:dyDescent="0.25">
      <c r="A56" s="15" t="s">
        <v>121</v>
      </c>
      <c r="B56" s="25" t="s">
        <v>104</v>
      </c>
      <c r="C56" s="55" t="s">
        <v>122</v>
      </c>
      <c r="D56" s="61" t="s">
        <v>53</v>
      </c>
      <c r="E56" s="61">
        <v>2094.56</v>
      </c>
      <c r="F56" s="153"/>
      <c r="G56" s="145">
        <f t="shared" ref="G56:G64" si="5">ROUND((E56*F56),2)</f>
        <v>0</v>
      </c>
      <c r="H56" s="176"/>
      <c r="I56" s="21"/>
    </row>
    <row r="57" spans="1:9" s="2" customFormat="1" ht="30" x14ac:dyDescent="0.25">
      <c r="A57" s="15" t="s">
        <v>121</v>
      </c>
      <c r="B57" s="25" t="s">
        <v>106</v>
      </c>
      <c r="C57" s="55" t="s">
        <v>107</v>
      </c>
      <c r="D57" s="56" t="s">
        <v>53</v>
      </c>
      <c r="E57" s="56">
        <v>2087.9299999999998</v>
      </c>
      <c r="F57" s="153"/>
      <c r="G57" s="145">
        <f t="shared" si="5"/>
        <v>0</v>
      </c>
      <c r="H57" s="176"/>
      <c r="I57" s="21"/>
    </row>
    <row r="58" spans="1:9" s="2" customFormat="1" ht="30" x14ac:dyDescent="0.25">
      <c r="A58" s="15" t="s">
        <v>121</v>
      </c>
      <c r="B58" s="25" t="s">
        <v>108</v>
      </c>
      <c r="C58" s="55" t="s">
        <v>109</v>
      </c>
      <c r="D58" s="56" t="s">
        <v>53</v>
      </c>
      <c r="E58" s="56">
        <v>2087.9299999999998</v>
      </c>
      <c r="F58" s="153"/>
      <c r="G58" s="145">
        <f t="shared" si="5"/>
        <v>0</v>
      </c>
      <c r="H58" s="176"/>
      <c r="I58" s="21"/>
    </row>
    <row r="59" spans="1:9" s="2" customFormat="1" ht="30" x14ac:dyDescent="0.25">
      <c r="A59" s="15" t="s">
        <v>121</v>
      </c>
      <c r="B59" s="25" t="s">
        <v>110</v>
      </c>
      <c r="C59" s="55" t="s">
        <v>111</v>
      </c>
      <c r="D59" s="56" t="s">
        <v>53</v>
      </c>
      <c r="E59" s="56">
        <v>2154.21</v>
      </c>
      <c r="F59" s="153"/>
      <c r="G59" s="145">
        <f t="shared" si="5"/>
        <v>0</v>
      </c>
      <c r="H59" s="176"/>
      <c r="I59" s="21"/>
    </row>
    <row r="60" spans="1:9" s="2" customFormat="1" ht="30" x14ac:dyDescent="0.25">
      <c r="A60" s="15" t="s">
        <v>121</v>
      </c>
      <c r="B60" s="25" t="s">
        <v>112</v>
      </c>
      <c r="C60" s="55" t="s">
        <v>109</v>
      </c>
      <c r="D60" s="56" t="s">
        <v>53</v>
      </c>
      <c r="E60" s="56">
        <v>2154.21</v>
      </c>
      <c r="F60" s="153"/>
      <c r="G60" s="145">
        <f t="shared" si="5"/>
        <v>0</v>
      </c>
      <c r="H60" s="176"/>
      <c r="I60" s="21"/>
    </row>
    <row r="61" spans="1:9" s="2" customFormat="1" ht="30" x14ac:dyDescent="0.25">
      <c r="A61" s="15" t="s">
        <v>121</v>
      </c>
      <c r="B61" s="25" t="s">
        <v>113</v>
      </c>
      <c r="C61" s="55" t="s">
        <v>114</v>
      </c>
      <c r="D61" s="56" t="s">
        <v>53</v>
      </c>
      <c r="E61" s="56">
        <v>2154.21</v>
      </c>
      <c r="F61" s="153"/>
      <c r="G61" s="145">
        <f t="shared" si="5"/>
        <v>0</v>
      </c>
      <c r="H61" s="176"/>
      <c r="I61" s="21"/>
    </row>
    <row r="62" spans="1:9" s="21" customFormat="1" ht="27.6" customHeight="1" x14ac:dyDescent="0.25">
      <c r="A62" s="15" t="s">
        <v>121</v>
      </c>
      <c r="B62" s="25" t="s">
        <v>115</v>
      </c>
      <c r="C62" s="55" t="s">
        <v>116</v>
      </c>
      <c r="D62" s="56" t="s">
        <v>53</v>
      </c>
      <c r="E62" s="56">
        <v>102.2</v>
      </c>
      <c r="F62" s="153"/>
      <c r="G62" s="145">
        <f t="shared" si="5"/>
        <v>0</v>
      </c>
      <c r="H62" s="176"/>
    </row>
    <row r="63" spans="1:9" s="21" customFormat="1" ht="30.75" thickBot="1" x14ac:dyDescent="0.3">
      <c r="A63" s="15" t="s">
        <v>121</v>
      </c>
      <c r="B63" s="25" t="s">
        <v>117</v>
      </c>
      <c r="C63" s="55" t="s">
        <v>118</v>
      </c>
      <c r="D63" s="56" t="s">
        <v>53</v>
      </c>
      <c r="E63" s="56">
        <v>102.2</v>
      </c>
      <c r="F63" s="153"/>
      <c r="G63" s="145">
        <f t="shared" si="5"/>
        <v>0</v>
      </c>
      <c r="H63" s="177"/>
    </row>
    <row r="64" spans="1:9" s="2" customFormat="1" ht="30.75" thickBot="1" x14ac:dyDescent="0.3">
      <c r="A64" s="16" t="s">
        <v>121</v>
      </c>
      <c r="B64" s="30" t="s">
        <v>119</v>
      </c>
      <c r="C64" s="86" t="s">
        <v>120</v>
      </c>
      <c r="D64" s="87" t="s">
        <v>12</v>
      </c>
      <c r="E64" s="87">
        <v>660.5</v>
      </c>
      <c r="F64" s="154"/>
      <c r="G64" s="150">
        <f t="shared" si="5"/>
        <v>0</v>
      </c>
      <c r="H64" s="69" t="s">
        <v>123</v>
      </c>
      <c r="I64" s="37">
        <f>ROUND(SUM(G45:G64),2)</f>
        <v>122922.76</v>
      </c>
    </row>
    <row r="65" spans="1:9" s="2" customFormat="1" ht="30" x14ac:dyDescent="0.25">
      <c r="A65" s="124" t="s">
        <v>124</v>
      </c>
      <c r="B65" s="26" t="s">
        <v>125</v>
      </c>
      <c r="C65" s="84" t="s">
        <v>126</v>
      </c>
      <c r="D65" s="98" t="s">
        <v>15</v>
      </c>
      <c r="E65" s="98">
        <v>3</v>
      </c>
      <c r="F65" s="151"/>
      <c r="G65" s="143">
        <f t="shared" ref="G65:G76" si="6">ROUND((E65*F65),2)</f>
        <v>0</v>
      </c>
      <c r="H65" s="3"/>
      <c r="I65" s="21"/>
    </row>
    <row r="66" spans="1:9" s="2" customFormat="1" ht="30" x14ac:dyDescent="0.25">
      <c r="A66" s="15" t="s">
        <v>124</v>
      </c>
      <c r="B66" s="25" t="s">
        <v>127</v>
      </c>
      <c r="C66" s="55" t="s">
        <v>128</v>
      </c>
      <c r="D66" s="56" t="s">
        <v>15</v>
      </c>
      <c r="E66" s="56">
        <v>1</v>
      </c>
      <c r="F66" s="152"/>
      <c r="G66" s="145">
        <f t="shared" si="6"/>
        <v>0</v>
      </c>
      <c r="H66" s="3"/>
      <c r="I66" s="21"/>
    </row>
    <row r="67" spans="1:9" s="2" customFormat="1" ht="30" x14ac:dyDescent="0.25">
      <c r="A67" s="15" t="s">
        <v>124</v>
      </c>
      <c r="B67" s="25" t="s">
        <v>129</v>
      </c>
      <c r="C67" s="55" t="s">
        <v>130</v>
      </c>
      <c r="D67" s="56" t="s">
        <v>53</v>
      </c>
      <c r="E67" s="56">
        <v>101</v>
      </c>
      <c r="F67" s="152">
        <v>1</v>
      </c>
      <c r="G67" s="145">
        <f t="shared" si="6"/>
        <v>101</v>
      </c>
      <c r="H67" s="3"/>
      <c r="I67" s="21"/>
    </row>
    <row r="68" spans="1:9" s="2" customFormat="1" ht="30" x14ac:dyDescent="0.25">
      <c r="A68" s="15" t="s">
        <v>124</v>
      </c>
      <c r="B68" s="25" t="s">
        <v>131</v>
      </c>
      <c r="C68" s="55" t="s">
        <v>132</v>
      </c>
      <c r="D68" s="56" t="s">
        <v>20</v>
      </c>
      <c r="E68" s="56">
        <v>31</v>
      </c>
      <c r="F68" s="152">
        <v>1.5</v>
      </c>
      <c r="G68" s="145">
        <f t="shared" si="6"/>
        <v>46.5</v>
      </c>
      <c r="H68" s="3"/>
      <c r="I68" s="21"/>
    </row>
    <row r="69" spans="1:9" s="21" customFormat="1" ht="30" x14ac:dyDescent="0.25">
      <c r="A69" s="15" t="s">
        <v>124</v>
      </c>
      <c r="B69" s="25" t="s">
        <v>133</v>
      </c>
      <c r="C69" s="55" t="s">
        <v>134</v>
      </c>
      <c r="D69" s="56" t="s">
        <v>20</v>
      </c>
      <c r="E69" s="56">
        <v>153</v>
      </c>
      <c r="F69" s="152">
        <v>6</v>
      </c>
      <c r="G69" s="145">
        <f t="shared" si="6"/>
        <v>918</v>
      </c>
      <c r="H69" s="3"/>
    </row>
    <row r="70" spans="1:9" s="21" customFormat="1" ht="25.15" customHeight="1" x14ac:dyDescent="0.25">
      <c r="A70" s="94" t="s">
        <v>135</v>
      </c>
      <c r="B70" s="25" t="s">
        <v>136</v>
      </c>
      <c r="C70" s="55" t="s">
        <v>137</v>
      </c>
      <c r="D70" s="56" t="s">
        <v>20</v>
      </c>
      <c r="E70" s="56">
        <v>137</v>
      </c>
      <c r="F70" s="152">
        <v>19</v>
      </c>
      <c r="G70" s="145">
        <f t="shared" si="6"/>
        <v>2603</v>
      </c>
      <c r="H70" s="3"/>
    </row>
    <row r="71" spans="1:9" s="21" customFormat="1" ht="45" x14ac:dyDescent="0.25">
      <c r="A71" s="94" t="s">
        <v>135</v>
      </c>
      <c r="B71" s="25" t="s">
        <v>138</v>
      </c>
      <c r="C71" s="55" t="s">
        <v>139</v>
      </c>
      <c r="D71" s="56" t="s">
        <v>53</v>
      </c>
      <c r="E71" s="56">
        <v>216.7</v>
      </c>
      <c r="F71" s="152">
        <v>10.8</v>
      </c>
      <c r="G71" s="145">
        <f t="shared" si="6"/>
        <v>2340.36</v>
      </c>
      <c r="H71" s="3"/>
    </row>
    <row r="72" spans="1:9" s="21" customFormat="1" ht="45" x14ac:dyDescent="0.25">
      <c r="A72" s="94" t="s">
        <v>135</v>
      </c>
      <c r="B72" s="25" t="s">
        <v>140</v>
      </c>
      <c r="C72" s="55" t="s">
        <v>141</v>
      </c>
      <c r="D72" s="56" t="s">
        <v>53</v>
      </c>
      <c r="E72" s="56">
        <v>212.4</v>
      </c>
      <c r="F72" s="152">
        <v>19.149999999999999</v>
      </c>
      <c r="G72" s="145">
        <f t="shared" si="6"/>
        <v>4067.46</v>
      </c>
      <c r="H72" s="3"/>
    </row>
    <row r="73" spans="1:9" s="21" customFormat="1" ht="45" x14ac:dyDescent="0.25">
      <c r="A73" s="94" t="s">
        <v>142</v>
      </c>
      <c r="B73" s="25" t="s">
        <v>143</v>
      </c>
      <c r="C73" s="55" t="s">
        <v>144</v>
      </c>
      <c r="D73" s="56" t="s">
        <v>20</v>
      </c>
      <c r="E73" s="56">
        <v>9.6</v>
      </c>
      <c r="F73" s="152">
        <v>17</v>
      </c>
      <c r="G73" s="145">
        <f t="shared" si="6"/>
        <v>163.19999999999999</v>
      </c>
      <c r="H73" s="3"/>
    </row>
    <row r="74" spans="1:9" s="21" customFormat="1" ht="45" x14ac:dyDescent="0.25">
      <c r="A74" s="94" t="s">
        <v>142</v>
      </c>
      <c r="B74" s="25" t="s">
        <v>145</v>
      </c>
      <c r="C74" s="55" t="s">
        <v>146</v>
      </c>
      <c r="D74" s="56" t="s">
        <v>53</v>
      </c>
      <c r="E74" s="56">
        <v>24.13</v>
      </c>
      <c r="F74" s="152">
        <v>10</v>
      </c>
      <c r="G74" s="145">
        <f t="shared" si="6"/>
        <v>241.3</v>
      </c>
      <c r="H74" s="3"/>
    </row>
    <row r="75" spans="1:9" s="21" customFormat="1" ht="45.75" thickBot="1" x14ac:dyDescent="0.3">
      <c r="A75" s="94" t="s">
        <v>142</v>
      </c>
      <c r="B75" s="25" t="s">
        <v>147</v>
      </c>
      <c r="C75" s="55" t="s">
        <v>148</v>
      </c>
      <c r="D75" s="56" t="s">
        <v>53</v>
      </c>
      <c r="E75" s="56">
        <v>24.84</v>
      </c>
      <c r="F75" s="152">
        <v>6</v>
      </c>
      <c r="G75" s="145">
        <f t="shared" si="6"/>
        <v>149.04</v>
      </c>
      <c r="H75" s="3"/>
    </row>
    <row r="76" spans="1:9" s="2" customFormat="1" ht="45.75" thickBot="1" x14ac:dyDescent="0.3">
      <c r="A76" s="94" t="s">
        <v>142</v>
      </c>
      <c r="B76" s="25" t="s">
        <v>149</v>
      </c>
      <c r="C76" s="86" t="s">
        <v>150</v>
      </c>
      <c r="D76" s="87" t="s">
        <v>53</v>
      </c>
      <c r="E76" s="87">
        <v>23.66</v>
      </c>
      <c r="F76" s="155">
        <v>28</v>
      </c>
      <c r="G76" s="150">
        <f t="shared" si="6"/>
        <v>662.48</v>
      </c>
      <c r="H76" s="69" t="s">
        <v>151</v>
      </c>
      <c r="I76" s="37">
        <f>ROUND(SUM(G65:G76),2)</f>
        <v>11292.34</v>
      </c>
    </row>
    <row r="77" spans="1:9" s="2" customFormat="1" x14ac:dyDescent="0.25">
      <c r="A77" s="124" t="s">
        <v>152</v>
      </c>
      <c r="B77" s="26" t="s">
        <v>153</v>
      </c>
      <c r="C77" s="84" t="s">
        <v>154</v>
      </c>
      <c r="D77" s="98" t="s">
        <v>20</v>
      </c>
      <c r="E77" s="98">
        <v>48.84</v>
      </c>
      <c r="F77" s="151">
        <v>20</v>
      </c>
      <c r="G77" s="143">
        <f t="shared" ref="G77:G81" si="7">ROUND((E77*F77),2)</f>
        <v>976.8</v>
      </c>
      <c r="H77" s="22"/>
      <c r="I77" s="21"/>
    </row>
    <row r="78" spans="1:9" s="2" customFormat="1" x14ac:dyDescent="0.25">
      <c r="A78" s="15" t="s">
        <v>152</v>
      </c>
      <c r="B78" s="25" t="s">
        <v>155</v>
      </c>
      <c r="C78" s="55" t="s">
        <v>156</v>
      </c>
      <c r="D78" s="56" t="s">
        <v>53</v>
      </c>
      <c r="E78" s="56">
        <v>280.72000000000003</v>
      </c>
      <c r="F78" s="152">
        <v>8.1</v>
      </c>
      <c r="G78" s="145">
        <f t="shared" si="7"/>
        <v>2273.83</v>
      </c>
      <c r="H78" s="22"/>
      <c r="I78" s="21"/>
    </row>
    <row r="79" spans="1:9" s="2" customFormat="1" x14ac:dyDescent="0.25">
      <c r="A79" s="15" t="s">
        <v>152</v>
      </c>
      <c r="B79" s="25" t="s">
        <v>157</v>
      </c>
      <c r="C79" s="55" t="s">
        <v>148</v>
      </c>
      <c r="D79" s="56" t="s">
        <v>53</v>
      </c>
      <c r="E79" s="56">
        <v>297.60000000000002</v>
      </c>
      <c r="F79" s="152">
        <v>4</v>
      </c>
      <c r="G79" s="145">
        <f t="shared" si="7"/>
        <v>1190.4000000000001</v>
      </c>
      <c r="H79" s="22"/>
      <c r="I79" s="21"/>
    </row>
    <row r="80" spans="1:9" s="2" customFormat="1" ht="30.75" thickBot="1" x14ac:dyDescent="0.3">
      <c r="A80" s="15" t="s">
        <v>152</v>
      </c>
      <c r="B80" s="25" t="s">
        <v>158</v>
      </c>
      <c r="C80" s="55" t="s">
        <v>150</v>
      </c>
      <c r="D80" s="56" t="s">
        <v>53</v>
      </c>
      <c r="E80" s="56">
        <v>297.60000000000002</v>
      </c>
      <c r="F80" s="152">
        <v>28</v>
      </c>
      <c r="G80" s="145">
        <f t="shared" si="7"/>
        <v>8332.7999999999993</v>
      </c>
      <c r="H80" s="22"/>
      <c r="I80" s="21"/>
    </row>
    <row r="81" spans="1:9" s="2" customFormat="1" ht="29.25" thickBot="1" x14ac:dyDescent="0.3">
      <c r="A81" s="16" t="s">
        <v>152</v>
      </c>
      <c r="B81" s="30" t="s">
        <v>159</v>
      </c>
      <c r="C81" s="86" t="s">
        <v>160</v>
      </c>
      <c r="D81" s="87" t="s">
        <v>12</v>
      </c>
      <c r="E81" s="87">
        <v>17.5</v>
      </c>
      <c r="F81" s="155">
        <v>22</v>
      </c>
      <c r="G81" s="150">
        <f t="shared" si="7"/>
        <v>385</v>
      </c>
      <c r="H81" s="69" t="s">
        <v>161</v>
      </c>
      <c r="I81" s="37">
        <f>ROUND(SUM(G77:G81),2)</f>
        <v>13158.83</v>
      </c>
    </row>
    <row r="82" spans="1:9" s="2" customFormat="1" ht="30" x14ac:dyDescent="0.25">
      <c r="A82" s="124" t="s">
        <v>162</v>
      </c>
      <c r="B82" s="26" t="s">
        <v>163</v>
      </c>
      <c r="C82" s="84" t="s">
        <v>154</v>
      </c>
      <c r="D82" s="98" t="s">
        <v>20</v>
      </c>
      <c r="E82" s="98">
        <v>108.64</v>
      </c>
      <c r="F82" s="151">
        <v>19</v>
      </c>
      <c r="G82" s="143">
        <f t="shared" ref="G82:G87" si="8">ROUND((E82*F82),2)</f>
        <v>2064.16</v>
      </c>
      <c r="H82" s="22"/>
      <c r="I82" s="21"/>
    </row>
    <row r="83" spans="1:9" s="2" customFormat="1" ht="30" x14ac:dyDescent="0.25">
      <c r="A83" s="15" t="s">
        <v>162</v>
      </c>
      <c r="B83" s="25" t="s">
        <v>164</v>
      </c>
      <c r="C83" s="55" t="s">
        <v>165</v>
      </c>
      <c r="D83" s="56" t="s">
        <v>53</v>
      </c>
      <c r="E83" s="56">
        <v>672.66</v>
      </c>
      <c r="F83" s="152">
        <v>10</v>
      </c>
      <c r="G83" s="145">
        <f t="shared" si="8"/>
        <v>6726.6</v>
      </c>
      <c r="H83" s="22"/>
      <c r="I83" s="21"/>
    </row>
    <row r="84" spans="1:9" s="2" customFormat="1" ht="30" x14ac:dyDescent="0.25">
      <c r="A84" s="15" t="s">
        <v>162</v>
      </c>
      <c r="B84" s="25" t="s">
        <v>166</v>
      </c>
      <c r="C84" s="55" t="s">
        <v>148</v>
      </c>
      <c r="D84" s="56" t="s">
        <v>53</v>
      </c>
      <c r="E84" s="56">
        <v>736.75</v>
      </c>
      <c r="F84" s="152">
        <v>4</v>
      </c>
      <c r="G84" s="145">
        <f t="shared" si="8"/>
        <v>2947</v>
      </c>
      <c r="H84" s="22"/>
      <c r="I84" s="21"/>
    </row>
    <row r="85" spans="1:9" s="2" customFormat="1" ht="30" x14ac:dyDescent="0.25">
      <c r="A85" s="15" t="s">
        <v>162</v>
      </c>
      <c r="B85" s="25" t="s">
        <v>167</v>
      </c>
      <c r="C85" s="55" t="s">
        <v>150</v>
      </c>
      <c r="D85" s="56" t="s">
        <v>53</v>
      </c>
      <c r="E85" s="56">
        <v>736.75</v>
      </c>
      <c r="F85" s="152">
        <v>20</v>
      </c>
      <c r="G85" s="145">
        <f t="shared" si="8"/>
        <v>14735</v>
      </c>
      <c r="H85" s="22"/>
      <c r="I85" s="21"/>
    </row>
    <row r="86" spans="1:9" s="2" customFormat="1" ht="30.75" thickBot="1" x14ac:dyDescent="0.3">
      <c r="A86" s="15" t="s">
        <v>162</v>
      </c>
      <c r="B86" s="25" t="s">
        <v>168</v>
      </c>
      <c r="C86" s="55" t="s">
        <v>169</v>
      </c>
      <c r="D86" s="56" t="s">
        <v>12</v>
      </c>
      <c r="E86" s="56">
        <v>138.5</v>
      </c>
      <c r="F86" s="152">
        <v>26</v>
      </c>
      <c r="G86" s="145">
        <f t="shared" si="8"/>
        <v>3601</v>
      </c>
      <c r="H86" s="36"/>
      <c r="I86" s="21"/>
    </row>
    <row r="87" spans="1:9" s="2" customFormat="1" ht="30.75" thickBot="1" x14ac:dyDescent="0.3">
      <c r="A87" s="16" t="s">
        <v>162</v>
      </c>
      <c r="B87" s="30" t="s">
        <v>170</v>
      </c>
      <c r="C87" s="86" t="s">
        <v>160</v>
      </c>
      <c r="D87" s="87" t="s">
        <v>12</v>
      </c>
      <c r="E87" s="87">
        <v>184.3</v>
      </c>
      <c r="F87" s="155">
        <v>22</v>
      </c>
      <c r="G87" s="150">
        <f t="shared" si="8"/>
        <v>4054.6</v>
      </c>
      <c r="H87" s="69" t="s">
        <v>171</v>
      </c>
      <c r="I87" s="37">
        <f>ROUND(SUM(G82:G87),2)</f>
        <v>34128.36</v>
      </c>
    </row>
    <row r="88" spans="1:9" s="2" customFormat="1" ht="30" x14ac:dyDescent="0.25">
      <c r="A88" s="124" t="s">
        <v>172</v>
      </c>
      <c r="B88" s="26" t="s">
        <v>173</v>
      </c>
      <c r="C88" s="84" t="s">
        <v>174</v>
      </c>
      <c r="D88" s="85" t="s">
        <v>12</v>
      </c>
      <c r="E88" s="99">
        <v>426</v>
      </c>
      <c r="F88" s="151">
        <v>15</v>
      </c>
      <c r="G88" s="143">
        <f t="shared" ref="G88" si="9">ROUND((E88*F88),2)</f>
        <v>6390</v>
      </c>
      <c r="H88" s="3"/>
      <c r="I88" s="21"/>
    </row>
    <row r="89" spans="1:9" s="2" customFormat="1" ht="30" x14ac:dyDescent="0.25">
      <c r="A89" s="15" t="s">
        <v>172</v>
      </c>
      <c r="B89" s="25" t="s">
        <v>175</v>
      </c>
      <c r="C89" s="55" t="s">
        <v>176</v>
      </c>
      <c r="D89" s="57" t="s">
        <v>12</v>
      </c>
      <c r="E89" s="62">
        <v>30</v>
      </c>
      <c r="F89" s="152">
        <v>18</v>
      </c>
      <c r="G89" s="145">
        <f t="shared" ref="G89:G106" si="10">ROUND((E89*F89),2)</f>
        <v>540</v>
      </c>
      <c r="H89" s="3"/>
      <c r="I89" s="21"/>
    </row>
    <row r="90" spans="1:9" s="2" customFormat="1" ht="30" x14ac:dyDescent="0.25">
      <c r="A90" s="15" t="s">
        <v>172</v>
      </c>
      <c r="B90" s="25" t="s">
        <v>177</v>
      </c>
      <c r="C90" s="55" t="s">
        <v>178</v>
      </c>
      <c r="D90" s="57" t="s">
        <v>15</v>
      </c>
      <c r="E90" s="62">
        <v>3</v>
      </c>
      <c r="F90" s="152">
        <v>10</v>
      </c>
      <c r="G90" s="145">
        <f t="shared" si="10"/>
        <v>30</v>
      </c>
      <c r="H90" s="3"/>
      <c r="I90" s="21"/>
    </row>
    <row r="91" spans="1:9" s="2" customFormat="1" ht="30" x14ac:dyDescent="0.25">
      <c r="A91" s="15" t="s">
        <v>172</v>
      </c>
      <c r="B91" s="25" t="s">
        <v>179</v>
      </c>
      <c r="C91" s="55" t="s">
        <v>180</v>
      </c>
      <c r="D91" s="57" t="s">
        <v>90</v>
      </c>
      <c r="E91" s="62">
        <v>3</v>
      </c>
      <c r="F91" s="152">
        <v>43</v>
      </c>
      <c r="G91" s="145">
        <f t="shared" si="10"/>
        <v>129</v>
      </c>
      <c r="H91" s="3"/>
      <c r="I91" s="21"/>
    </row>
    <row r="92" spans="1:9" s="2" customFormat="1" ht="30" x14ac:dyDescent="0.25">
      <c r="A92" s="15" t="s">
        <v>172</v>
      </c>
      <c r="B92" s="25" t="s">
        <v>181</v>
      </c>
      <c r="C92" s="55" t="s">
        <v>182</v>
      </c>
      <c r="D92" s="57" t="s">
        <v>90</v>
      </c>
      <c r="E92" s="62">
        <v>1</v>
      </c>
      <c r="F92" s="152">
        <v>43.5</v>
      </c>
      <c r="G92" s="145">
        <f t="shared" si="10"/>
        <v>43.5</v>
      </c>
      <c r="H92" s="3"/>
      <c r="I92" s="21"/>
    </row>
    <row r="93" spans="1:9" s="2" customFormat="1" ht="30" x14ac:dyDescent="0.25">
      <c r="A93" s="15" t="s">
        <v>172</v>
      </c>
      <c r="B93" s="25" t="s">
        <v>183</v>
      </c>
      <c r="C93" s="55" t="s">
        <v>184</v>
      </c>
      <c r="D93" s="57" t="s">
        <v>90</v>
      </c>
      <c r="E93" s="62">
        <v>1</v>
      </c>
      <c r="F93" s="152">
        <v>10</v>
      </c>
      <c r="G93" s="145">
        <f t="shared" si="10"/>
        <v>10</v>
      </c>
      <c r="H93" s="3"/>
      <c r="I93" s="21"/>
    </row>
    <row r="94" spans="1:9" s="2" customFormat="1" ht="30" x14ac:dyDescent="0.25">
      <c r="A94" s="15" t="s">
        <v>172</v>
      </c>
      <c r="B94" s="25" t="s">
        <v>185</v>
      </c>
      <c r="C94" s="55" t="s">
        <v>186</v>
      </c>
      <c r="D94" s="57" t="s">
        <v>90</v>
      </c>
      <c r="E94" s="62">
        <v>1</v>
      </c>
      <c r="F94" s="152">
        <v>10</v>
      </c>
      <c r="G94" s="145">
        <f t="shared" si="10"/>
        <v>10</v>
      </c>
      <c r="H94" s="3"/>
      <c r="I94" s="21"/>
    </row>
    <row r="95" spans="1:9" s="2" customFormat="1" ht="30" x14ac:dyDescent="0.25">
      <c r="A95" s="15" t="s">
        <v>172</v>
      </c>
      <c r="B95" s="25" t="s">
        <v>187</v>
      </c>
      <c r="C95" s="55" t="s">
        <v>71</v>
      </c>
      <c r="D95" s="56" t="s">
        <v>20</v>
      </c>
      <c r="E95" s="56">
        <v>145</v>
      </c>
      <c r="F95" s="152">
        <v>6</v>
      </c>
      <c r="G95" s="145">
        <f t="shared" si="10"/>
        <v>870</v>
      </c>
      <c r="H95" s="3"/>
      <c r="I95" s="21"/>
    </row>
    <row r="96" spans="1:9" s="2" customFormat="1" ht="30" x14ac:dyDescent="0.25">
      <c r="A96" s="15" t="s">
        <v>172</v>
      </c>
      <c r="B96" s="25" t="s">
        <v>188</v>
      </c>
      <c r="C96" s="55" t="s">
        <v>189</v>
      </c>
      <c r="D96" s="56" t="s">
        <v>53</v>
      </c>
      <c r="E96" s="56">
        <v>676.9</v>
      </c>
      <c r="F96" s="152">
        <v>1.45</v>
      </c>
      <c r="G96" s="145">
        <f t="shared" si="10"/>
        <v>981.51</v>
      </c>
      <c r="H96" s="3"/>
      <c r="I96" s="21"/>
    </row>
    <row r="97" spans="1:9" s="2" customFormat="1" ht="30" x14ac:dyDescent="0.25">
      <c r="A97" s="15" t="s">
        <v>172</v>
      </c>
      <c r="B97" s="25" t="s">
        <v>190</v>
      </c>
      <c r="C97" s="55" t="s">
        <v>191</v>
      </c>
      <c r="D97" s="56" t="s">
        <v>20</v>
      </c>
      <c r="E97" s="56">
        <v>96.2</v>
      </c>
      <c r="F97" s="152">
        <v>34</v>
      </c>
      <c r="G97" s="145">
        <f t="shared" si="10"/>
        <v>3270.8</v>
      </c>
      <c r="H97" s="3"/>
      <c r="I97" s="21"/>
    </row>
    <row r="98" spans="1:9" s="2" customFormat="1" ht="30.75" thickBot="1" x14ac:dyDescent="0.3">
      <c r="A98" s="15" t="s">
        <v>172</v>
      </c>
      <c r="B98" s="25" t="s">
        <v>192</v>
      </c>
      <c r="C98" s="55" t="s">
        <v>193</v>
      </c>
      <c r="D98" s="56" t="s">
        <v>20</v>
      </c>
      <c r="E98" s="56">
        <v>33.799999999999997</v>
      </c>
      <c r="F98" s="152">
        <v>34</v>
      </c>
      <c r="G98" s="145">
        <f t="shared" si="10"/>
        <v>1149.2</v>
      </c>
      <c r="H98" s="3"/>
      <c r="I98" s="21"/>
    </row>
    <row r="99" spans="1:9" s="2" customFormat="1" ht="30.75" thickBot="1" x14ac:dyDescent="0.3">
      <c r="A99" s="16" t="s">
        <v>172</v>
      </c>
      <c r="B99" s="30" t="s">
        <v>194</v>
      </c>
      <c r="C99" s="86" t="s">
        <v>195</v>
      </c>
      <c r="D99" s="87" t="s">
        <v>53</v>
      </c>
      <c r="E99" s="87">
        <v>1500</v>
      </c>
      <c r="F99" s="155">
        <v>1.5</v>
      </c>
      <c r="G99" s="150">
        <f t="shared" si="10"/>
        <v>2250</v>
      </c>
      <c r="H99" s="69" t="s">
        <v>196</v>
      </c>
      <c r="I99" s="37">
        <f>ROUND(SUM(G88:G99),2)</f>
        <v>15674.01</v>
      </c>
    </row>
    <row r="100" spans="1:9" s="2" customFormat="1" ht="30" x14ac:dyDescent="0.25">
      <c r="A100" s="124" t="s">
        <v>197</v>
      </c>
      <c r="B100" s="26" t="s">
        <v>198</v>
      </c>
      <c r="C100" s="84" t="s">
        <v>199</v>
      </c>
      <c r="D100" s="100" t="s">
        <v>12</v>
      </c>
      <c r="E100" s="100">
        <v>491</v>
      </c>
      <c r="F100" s="151">
        <v>12.36</v>
      </c>
      <c r="G100" s="143">
        <f t="shared" si="10"/>
        <v>6068.76</v>
      </c>
      <c r="H100" s="3"/>
      <c r="I100" s="21"/>
    </row>
    <row r="101" spans="1:9" s="2" customFormat="1" ht="30" x14ac:dyDescent="0.25">
      <c r="A101" s="15" t="s">
        <v>197</v>
      </c>
      <c r="B101" s="25" t="s">
        <v>200</v>
      </c>
      <c r="C101" s="55" t="s">
        <v>201</v>
      </c>
      <c r="D101" s="61" t="s">
        <v>15</v>
      </c>
      <c r="E101" s="61">
        <v>9</v>
      </c>
      <c r="F101" s="152">
        <v>28.52</v>
      </c>
      <c r="G101" s="145">
        <f t="shared" si="10"/>
        <v>256.68</v>
      </c>
      <c r="H101" s="3"/>
      <c r="I101" s="21"/>
    </row>
    <row r="102" spans="1:9" s="2" customFormat="1" ht="30" x14ac:dyDescent="0.25">
      <c r="A102" s="15" t="s">
        <v>197</v>
      </c>
      <c r="B102" s="25" t="s">
        <v>202</v>
      </c>
      <c r="C102" s="55" t="s">
        <v>203</v>
      </c>
      <c r="D102" s="61" t="s">
        <v>15</v>
      </c>
      <c r="E102" s="61">
        <v>3</v>
      </c>
      <c r="F102" s="152">
        <v>289.85000000000002</v>
      </c>
      <c r="G102" s="145">
        <f t="shared" si="10"/>
        <v>869.55</v>
      </c>
      <c r="H102" s="3"/>
      <c r="I102" s="21"/>
    </row>
    <row r="103" spans="1:9" s="2" customFormat="1" ht="30" x14ac:dyDescent="0.25">
      <c r="A103" s="15" t="s">
        <v>197</v>
      </c>
      <c r="B103" s="25" t="s">
        <v>204</v>
      </c>
      <c r="C103" s="55" t="s">
        <v>205</v>
      </c>
      <c r="D103" s="61" t="s">
        <v>15</v>
      </c>
      <c r="E103" s="61">
        <v>6</v>
      </c>
      <c r="F103" s="152">
        <v>201.36</v>
      </c>
      <c r="G103" s="145">
        <f t="shared" si="10"/>
        <v>1208.1600000000001</v>
      </c>
      <c r="H103" s="3"/>
      <c r="I103" s="21"/>
    </row>
    <row r="104" spans="1:9" s="2" customFormat="1" ht="30" x14ac:dyDescent="0.25">
      <c r="A104" s="15" t="s">
        <v>197</v>
      </c>
      <c r="B104" s="25" t="s">
        <v>206</v>
      </c>
      <c r="C104" s="55" t="s">
        <v>207</v>
      </c>
      <c r="D104" s="61" t="s">
        <v>15</v>
      </c>
      <c r="E104" s="61">
        <v>2</v>
      </c>
      <c r="F104" s="152">
        <v>402.36</v>
      </c>
      <c r="G104" s="145">
        <f t="shared" si="10"/>
        <v>804.72</v>
      </c>
      <c r="H104" s="3"/>
      <c r="I104" s="21"/>
    </row>
    <row r="105" spans="1:9" s="2" customFormat="1" ht="30" x14ac:dyDescent="0.25">
      <c r="A105" s="15" t="s">
        <v>197</v>
      </c>
      <c r="B105" s="25" t="s">
        <v>208</v>
      </c>
      <c r="C105" s="55" t="s">
        <v>209</v>
      </c>
      <c r="D105" s="61" t="s">
        <v>12</v>
      </c>
      <c r="E105" s="61">
        <v>491</v>
      </c>
      <c r="F105" s="152">
        <v>2.85</v>
      </c>
      <c r="G105" s="145">
        <f t="shared" si="10"/>
        <v>1399.35</v>
      </c>
      <c r="H105" s="3"/>
      <c r="I105" s="21"/>
    </row>
    <row r="106" spans="1:9" s="2" customFormat="1" ht="30.75" thickBot="1" x14ac:dyDescent="0.3">
      <c r="A106" s="15" t="s">
        <v>197</v>
      </c>
      <c r="B106" s="25" t="s">
        <v>210</v>
      </c>
      <c r="C106" s="55" t="s">
        <v>211</v>
      </c>
      <c r="D106" s="61" t="s">
        <v>20</v>
      </c>
      <c r="E106" s="61">
        <v>6</v>
      </c>
      <c r="F106" s="152">
        <v>10.32</v>
      </c>
      <c r="G106" s="145">
        <f t="shared" si="10"/>
        <v>61.92</v>
      </c>
      <c r="H106" s="3"/>
      <c r="I106" s="21"/>
    </row>
    <row r="107" spans="1:9" s="2" customFormat="1" ht="30.75" thickBot="1" x14ac:dyDescent="0.3">
      <c r="A107" s="16" t="s">
        <v>197</v>
      </c>
      <c r="B107" s="30" t="s">
        <v>212</v>
      </c>
      <c r="C107" s="86" t="s">
        <v>213</v>
      </c>
      <c r="D107" s="101" t="s">
        <v>15</v>
      </c>
      <c r="E107" s="101">
        <v>1</v>
      </c>
      <c r="F107" s="155">
        <v>6000</v>
      </c>
      <c r="G107" s="150">
        <f>ROUND((E107*F107),2)</f>
        <v>6000</v>
      </c>
      <c r="H107" s="69" t="s">
        <v>214</v>
      </c>
      <c r="I107" s="37">
        <f>ROUND(SUM(G100:G107),2)</f>
        <v>16669.14</v>
      </c>
    </row>
    <row r="108" spans="1:9" s="2" customFormat="1" x14ac:dyDescent="0.25">
      <c r="A108" s="124" t="s">
        <v>215</v>
      </c>
      <c r="B108" s="26" t="s">
        <v>216</v>
      </c>
      <c r="C108" s="84" t="s">
        <v>217</v>
      </c>
      <c r="D108" s="98" t="s">
        <v>15</v>
      </c>
      <c r="E108" s="98">
        <v>4</v>
      </c>
      <c r="F108" s="151">
        <v>95</v>
      </c>
      <c r="G108" s="143">
        <f t="shared" ref="G108" si="11">ROUND((E108*F108),2)</f>
        <v>380</v>
      </c>
      <c r="H108" s="3"/>
      <c r="I108" s="21"/>
    </row>
    <row r="109" spans="1:9" s="2" customFormat="1" x14ac:dyDescent="0.25">
      <c r="A109" s="94" t="s">
        <v>215</v>
      </c>
      <c r="B109" s="25" t="s">
        <v>218</v>
      </c>
      <c r="C109" s="55" t="s">
        <v>219</v>
      </c>
      <c r="D109" s="56" t="s">
        <v>15</v>
      </c>
      <c r="E109" s="56">
        <v>1</v>
      </c>
      <c r="F109" s="152">
        <v>90</v>
      </c>
      <c r="G109" s="145">
        <f t="shared" ref="G109:G122" si="12">ROUND((E109*F109),2)</f>
        <v>90</v>
      </c>
      <c r="H109" s="3"/>
      <c r="I109" s="21"/>
    </row>
    <row r="110" spans="1:9" s="2" customFormat="1" x14ac:dyDescent="0.25">
      <c r="A110" s="94" t="s">
        <v>215</v>
      </c>
      <c r="B110" s="25" t="s">
        <v>220</v>
      </c>
      <c r="C110" s="55" t="s">
        <v>221</v>
      </c>
      <c r="D110" s="56" t="s">
        <v>15</v>
      </c>
      <c r="E110" s="56">
        <v>2</v>
      </c>
      <c r="F110" s="152">
        <v>45</v>
      </c>
      <c r="G110" s="145">
        <f t="shared" si="12"/>
        <v>90</v>
      </c>
      <c r="H110" s="3"/>
      <c r="I110" s="21"/>
    </row>
    <row r="111" spans="1:9" s="2" customFormat="1" x14ac:dyDescent="0.25">
      <c r="A111" s="94" t="s">
        <v>215</v>
      </c>
      <c r="B111" s="25" t="s">
        <v>222</v>
      </c>
      <c r="C111" s="55" t="s">
        <v>223</v>
      </c>
      <c r="D111" s="56" t="s">
        <v>15</v>
      </c>
      <c r="E111" s="56">
        <v>7</v>
      </c>
      <c r="F111" s="152">
        <v>45</v>
      </c>
      <c r="G111" s="145">
        <f t="shared" si="12"/>
        <v>315</v>
      </c>
      <c r="H111" s="3"/>
      <c r="I111" s="21"/>
    </row>
    <row r="112" spans="1:9" s="2" customFormat="1" x14ac:dyDescent="0.25">
      <c r="A112" s="94" t="s">
        <v>215</v>
      </c>
      <c r="B112" s="25" t="s">
        <v>224</v>
      </c>
      <c r="C112" s="55" t="s">
        <v>225</v>
      </c>
      <c r="D112" s="56" t="s">
        <v>15</v>
      </c>
      <c r="E112" s="56">
        <v>1</v>
      </c>
      <c r="F112" s="152">
        <v>45</v>
      </c>
      <c r="G112" s="145">
        <f t="shared" si="12"/>
        <v>45</v>
      </c>
      <c r="H112" s="3"/>
      <c r="I112" s="21"/>
    </row>
    <row r="113" spans="1:9" s="2" customFormat="1" ht="30" x14ac:dyDescent="0.25">
      <c r="A113" s="94" t="s">
        <v>215</v>
      </c>
      <c r="B113" s="25" t="s">
        <v>226</v>
      </c>
      <c r="C113" s="55" t="s">
        <v>227</v>
      </c>
      <c r="D113" s="56" t="s">
        <v>15</v>
      </c>
      <c r="E113" s="56">
        <v>7</v>
      </c>
      <c r="F113" s="152">
        <v>45</v>
      </c>
      <c r="G113" s="145">
        <f t="shared" si="12"/>
        <v>315</v>
      </c>
      <c r="H113" s="3"/>
      <c r="I113" s="21"/>
    </row>
    <row r="114" spans="1:9" s="2" customFormat="1" ht="30" x14ac:dyDescent="0.25">
      <c r="A114" s="94" t="s">
        <v>215</v>
      </c>
      <c r="B114" s="25" t="s">
        <v>228</v>
      </c>
      <c r="C114" s="55" t="s">
        <v>229</v>
      </c>
      <c r="D114" s="56" t="s">
        <v>15</v>
      </c>
      <c r="E114" s="56">
        <v>7</v>
      </c>
      <c r="F114" s="152">
        <v>45</v>
      </c>
      <c r="G114" s="145">
        <f t="shared" si="12"/>
        <v>315</v>
      </c>
      <c r="H114" s="3"/>
      <c r="I114" s="21"/>
    </row>
    <row r="115" spans="1:9" s="2" customFormat="1" x14ac:dyDescent="0.25">
      <c r="A115" s="94" t="s">
        <v>215</v>
      </c>
      <c r="B115" s="25" t="s">
        <v>230</v>
      </c>
      <c r="C115" s="55" t="s">
        <v>231</v>
      </c>
      <c r="D115" s="56" t="s">
        <v>12</v>
      </c>
      <c r="E115" s="56">
        <v>60</v>
      </c>
      <c r="F115" s="152">
        <v>6.5</v>
      </c>
      <c r="G115" s="145">
        <f t="shared" si="12"/>
        <v>390</v>
      </c>
      <c r="H115" s="3"/>
      <c r="I115" s="21"/>
    </row>
    <row r="116" spans="1:9" s="2" customFormat="1" x14ac:dyDescent="0.25">
      <c r="A116" s="94" t="s">
        <v>215</v>
      </c>
      <c r="B116" s="25" t="s">
        <v>232</v>
      </c>
      <c r="C116" s="55" t="s">
        <v>233</v>
      </c>
      <c r="D116" s="56" t="s">
        <v>12</v>
      </c>
      <c r="E116" s="56">
        <v>68.099999999999994</v>
      </c>
      <c r="F116" s="152">
        <v>8</v>
      </c>
      <c r="G116" s="145">
        <f t="shared" si="12"/>
        <v>544.79999999999995</v>
      </c>
      <c r="H116" s="3"/>
      <c r="I116" s="21"/>
    </row>
    <row r="117" spans="1:9" s="2" customFormat="1" x14ac:dyDescent="0.25">
      <c r="A117" s="94" t="s">
        <v>215</v>
      </c>
      <c r="B117" s="25" t="s">
        <v>234</v>
      </c>
      <c r="C117" s="55" t="s">
        <v>235</v>
      </c>
      <c r="D117" s="56" t="s">
        <v>53</v>
      </c>
      <c r="E117" s="56">
        <v>1.8</v>
      </c>
      <c r="F117" s="152">
        <v>45</v>
      </c>
      <c r="G117" s="145">
        <f t="shared" si="12"/>
        <v>81</v>
      </c>
      <c r="H117" s="3"/>
      <c r="I117" s="21"/>
    </row>
    <row r="118" spans="1:9" s="2" customFormat="1" x14ac:dyDescent="0.25">
      <c r="A118" s="94" t="s">
        <v>215</v>
      </c>
      <c r="B118" s="25" t="s">
        <v>236</v>
      </c>
      <c r="C118" s="55" t="s">
        <v>237</v>
      </c>
      <c r="D118" s="56" t="s">
        <v>53</v>
      </c>
      <c r="E118" s="58">
        <v>1.625</v>
      </c>
      <c r="F118" s="152">
        <v>45</v>
      </c>
      <c r="G118" s="145">
        <f t="shared" si="12"/>
        <v>73.13</v>
      </c>
      <c r="H118" s="3"/>
      <c r="I118" s="21"/>
    </row>
    <row r="119" spans="1:9" s="21" customFormat="1" x14ac:dyDescent="0.25">
      <c r="A119" s="94" t="s">
        <v>215</v>
      </c>
      <c r="B119" s="25" t="s">
        <v>238</v>
      </c>
      <c r="C119" s="55" t="s">
        <v>239</v>
      </c>
      <c r="D119" s="56" t="s">
        <v>12</v>
      </c>
      <c r="E119" s="56">
        <v>40</v>
      </c>
      <c r="F119" s="152">
        <v>7.5</v>
      </c>
      <c r="G119" s="145">
        <f t="shared" si="12"/>
        <v>300</v>
      </c>
      <c r="H119" s="3"/>
    </row>
    <row r="120" spans="1:9" s="21" customFormat="1" x14ac:dyDescent="0.25">
      <c r="A120" s="94" t="s">
        <v>215</v>
      </c>
      <c r="B120" s="25" t="s">
        <v>240</v>
      </c>
      <c r="C120" s="55" t="s">
        <v>241</v>
      </c>
      <c r="D120" s="56" t="s">
        <v>12</v>
      </c>
      <c r="E120" s="56">
        <v>217</v>
      </c>
      <c r="F120" s="152">
        <v>5.5</v>
      </c>
      <c r="G120" s="145">
        <f t="shared" si="12"/>
        <v>1193.5</v>
      </c>
      <c r="H120" s="3"/>
    </row>
    <row r="121" spans="1:9" s="21" customFormat="1" x14ac:dyDescent="0.25">
      <c r="A121" s="94" t="s">
        <v>215</v>
      </c>
      <c r="B121" s="25" t="s">
        <v>242</v>
      </c>
      <c r="C121" s="55" t="s">
        <v>243</v>
      </c>
      <c r="D121" s="56" t="s">
        <v>12</v>
      </c>
      <c r="E121" s="56">
        <v>18</v>
      </c>
      <c r="F121" s="152">
        <v>15</v>
      </c>
      <c r="G121" s="145">
        <f t="shared" si="12"/>
        <v>270</v>
      </c>
      <c r="H121" s="3"/>
    </row>
    <row r="122" spans="1:9" s="21" customFormat="1" ht="15.75" thickBot="1" x14ac:dyDescent="0.3">
      <c r="A122" s="126" t="s">
        <v>215</v>
      </c>
      <c r="B122" s="88" t="s">
        <v>244</v>
      </c>
      <c r="C122" s="89" t="s">
        <v>245</v>
      </c>
      <c r="D122" s="90" t="s">
        <v>53</v>
      </c>
      <c r="E122" s="90">
        <v>3.78</v>
      </c>
      <c r="F122" s="156">
        <v>45</v>
      </c>
      <c r="G122" s="157">
        <f t="shared" si="12"/>
        <v>170.1</v>
      </c>
      <c r="H122" s="3"/>
    </row>
    <row r="123" spans="1:9" s="2" customFormat="1" ht="30.75" thickBot="1" x14ac:dyDescent="0.3">
      <c r="A123" s="127" t="s">
        <v>215</v>
      </c>
      <c r="B123" s="128" t="s">
        <v>246</v>
      </c>
      <c r="C123" s="129" t="s">
        <v>247</v>
      </c>
      <c r="D123" s="130" t="s">
        <v>20</v>
      </c>
      <c r="E123" s="130">
        <v>3.5</v>
      </c>
      <c r="F123" s="158">
        <v>571.41999999999996</v>
      </c>
      <c r="G123" s="159">
        <f>ROUND((E122*F123),2)</f>
        <v>2159.9699999999998</v>
      </c>
      <c r="H123" s="69" t="s">
        <v>248</v>
      </c>
      <c r="I123" s="37">
        <f>ROUND(SUM(G108:G123),2)</f>
        <v>6732.5</v>
      </c>
    </row>
    <row r="124" spans="1:9" s="2" customFormat="1" ht="35.450000000000003" customHeight="1" thickBot="1" x14ac:dyDescent="0.3">
      <c r="A124" s="131" t="s">
        <v>249</v>
      </c>
      <c r="B124" s="128" t="s">
        <v>250</v>
      </c>
      <c r="C124" s="129" t="s">
        <v>251</v>
      </c>
      <c r="D124" s="130" t="s">
        <v>12</v>
      </c>
      <c r="E124" s="130">
        <v>8</v>
      </c>
      <c r="F124" s="158">
        <v>45</v>
      </c>
      <c r="G124" s="159">
        <f>ROUND((E123*F124),2)</f>
        <v>157.5</v>
      </c>
      <c r="H124" s="69" t="s">
        <v>252</v>
      </c>
      <c r="I124" s="37">
        <f>ROUND(SUM(G124),2)</f>
        <v>157.5</v>
      </c>
    </row>
    <row r="125" spans="1:9" s="21" customFormat="1" ht="34.15" customHeight="1" x14ac:dyDescent="0.25">
      <c r="A125" s="124" t="s">
        <v>253</v>
      </c>
      <c r="B125" s="91" t="s">
        <v>254</v>
      </c>
      <c r="C125" s="84" t="s">
        <v>255</v>
      </c>
      <c r="D125" s="92" t="s">
        <v>27</v>
      </c>
      <c r="E125" s="93">
        <v>17</v>
      </c>
      <c r="F125" s="151">
        <v>50</v>
      </c>
      <c r="G125" s="143">
        <f t="shared" ref="G125:G153" si="13">ROUND((E125*F125),2)</f>
        <v>850</v>
      </c>
      <c r="H125" s="64"/>
      <c r="I125" s="38"/>
    </row>
    <row r="126" spans="1:9" s="21" customFormat="1" ht="30.6" customHeight="1" x14ac:dyDescent="0.25">
      <c r="A126" s="15" t="s">
        <v>256</v>
      </c>
      <c r="B126" s="63" t="s">
        <v>257</v>
      </c>
      <c r="C126" s="55" t="s">
        <v>258</v>
      </c>
      <c r="D126" s="66" t="s">
        <v>15</v>
      </c>
      <c r="E126" s="66">
        <v>9</v>
      </c>
      <c r="F126" s="152">
        <v>25</v>
      </c>
      <c r="G126" s="145">
        <f t="shared" si="13"/>
        <v>225</v>
      </c>
      <c r="H126" s="64"/>
      <c r="I126" s="38"/>
    </row>
    <row r="127" spans="1:9" s="21" customFormat="1" ht="31.15" customHeight="1" x14ac:dyDescent="0.25">
      <c r="A127" s="15" t="s">
        <v>256</v>
      </c>
      <c r="B127" s="63" t="s">
        <v>259</v>
      </c>
      <c r="C127" s="55" t="s">
        <v>260</v>
      </c>
      <c r="D127" s="65" t="s">
        <v>12</v>
      </c>
      <c r="E127" s="66">
        <v>112</v>
      </c>
      <c r="F127" s="152">
        <v>98</v>
      </c>
      <c r="G127" s="145">
        <f t="shared" si="13"/>
        <v>10976</v>
      </c>
      <c r="H127" s="64"/>
      <c r="I127" s="38"/>
    </row>
    <row r="128" spans="1:9" s="21" customFormat="1" ht="30" customHeight="1" x14ac:dyDescent="0.25">
      <c r="A128" s="15" t="s">
        <v>256</v>
      </c>
      <c r="B128" s="63" t="s">
        <v>261</v>
      </c>
      <c r="C128" s="55" t="s">
        <v>262</v>
      </c>
      <c r="D128" s="66" t="s">
        <v>15</v>
      </c>
      <c r="E128" s="66">
        <v>1</v>
      </c>
      <c r="F128" s="152">
        <v>360</v>
      </c>
      <c r="G128" s="145">
        <f t="shared" si="13"/>
        <v>360</v>
      </c>
      <c r="H128" s="64"/>
      <c r="I128" s="38"/>
    </row>
    <row r="129" spans="1:9" s="21" customFormat="1" ht="30" customHeight="1" x14ac:dyDescent="0.25">
      <c r="A129" s="15" t="s">
        <v>256</v>
      </c>
      <c r="B129" s="63" t="s">
        <v>263</v>
      </c>
      <c r="C129" s="55" t="s">
        <v>264</v>
      </c>
      <c r="D129" s="66" t="s">
        <v>15</v>
      </c>
      <c r="E129" s="66">
        <v>1</v>
      </c>
      <c r="F129" s="152">
        <v>165</v>
      </c>
      <c r="G129" s="145">
        <f t="shared" si="13"/>
        <v>165</v>
      </c>
      <c r="H129" s="64"/>
      <c r="I129" s="38"/>
    </row>
    <row r="130" spans="1:9" s="21" customFormat="1" ht="31.15" customHeight="1" x14ac:dyDescent="0.25">
      <c r="A130" s="15" t="s">
        <v>256</v>
      </c>
      <c r="B130" s="63" t="s">
        <v>265</v>
      </c>
      <c r="C130" s="55" t="s">
        <v>266</v>
      </c>
      <c r="D130" s="66" t="s">
        <v>15</v>
      </c>
      <c r="E130" s="66">
        <v>2</v>
      </c>
      <c r="F130" s="152">
        <v>175</v>
      </c>
      <c r="G130" s="145">
        <f t="shared" si="13"/>
        <v>350</v>
      </c>
      <c r="H130" s="64"/>
      <c r="I130" s="38"/>
    </row>
    <row r="131" spans="1:9" s="21" customFormat="1" ht="35.450000000000003" customHeight="1" x14ac:dyDescent="0.25">
      <c r="A131" s="123" t="s">
        <v>267</v>
      </c>
      <c r="B131" s="63" t="s">
        <v>268</v>
      </c>
      <c r="C131" s="55" t="s">
        <v>269</v>
      </c>
      <c r="D131" s="66" t="s">
        <v>20</v>
      </c>
      <c r="E131" s="66">
        <v>5.0999999999999996</v>
      </c>
      <c r="F131" s="152">
        <v>300</v>
      </c>
      <c r="G131" s="145">
        <f t="shared" si="13"/>
        <v>1530</v>
      </c>
      <c r="H131" s="64"/>
      <c r="I131" s="38"/>
    </row>
    <row r="132" spans="1:9" s="21" customFormat="1" ht="32.450000000000003" customHeight="1" x14ac:dyDescent="0.25">
      <c r="A132" s="15" t="s">
        <v>270</v>
      </c>
      <c r="B132" s="63" t="s">
        <v>271</v>
      </c>
      <c r="C132" s="55" t="s">
        <v>272</v>
      </c>
      <c r="D132" s="66" t="s">
        <v>273</v>
      </c>
      <c r="E132" s="66">
        <v>256</v>
      </c>
      <c r="F132" s="152">
        <v>2</v>
      </c>
      <c r="G132" s="145">
        <f t="shared" si="13"/>
        <v>512</v>
      </c>
      <c r="H132" s="64"/>
      <c r="I132" s="38"/>
    </row>
    <row r="133" spans="1:9" s="21" customFormat="1" ht="26.45" customHeight="1" x14ac:dyDescent="0.25">
      <c r="A133" s="15" t="s">
        <v>270</v>
      </c>
      <c r="B133" s="63" t="s">
        <v>274</v>
      </c>
      <c r="C133" s="55" t="s">
        <v>275</v>
      </c>
      <c r="D133" s="66" t="s">
        <v>273</v>
      </c>
      <c r="E133" s="66">
        <v>89</v>
      </c>
      <c r="F133" s="152">
        <v>4</v>
      </c>
      <c r="G133" s="145">
        <f t="shared" si="13"/>
        <v>356</v>
      </c>
      <c r="H133" s="64"/>
      <c r="I133" s="38"/>
    </row>
    <row r="134" spans="1:9" s="21" customFormat="1" ht="32.450000000000003" customHeight="1" x14ac:dyDescent="0.25">
      <c r="A134" s="15" t="s">
        <v>270</v>
      </c>
      <c r="B134" s="63" t="s">
        <v>276</v>
      </c>
      <c r="C134" s="55" t="s">
        <v>277</v>
      </c>
      <c r="D134" s="66" t="s">
        <v>273</v>
      </c>
      <c r="E134" s="66">
        <v>242.8</v>
      </c>
      <c r="F134" s="152">
        <v>6.3</v>
      </c>
      <c r="G134" s="145">
        <f t="shared" si="13"/>
        <v>1529.64</v>
      </c>
      <c r="H134" s="64"/>
      <c r="I134" s="38"/>
    </row>
    <row r="135" spans="1:9" s="21" customFormat="1" ht="25.9" customHeight="1" x14ac:dyDescent="0.25">
      <c r="A135" s="15" t="s">
        <v>270</v>
      </c>
      <c r="B135" s="63" t="s">
        <v>278</v>
      </c>
      <c r="C135" s="55" t="s">
        <v>279</v>
      </c>
      <c r="D135" s="66" t="s">
        <v>273</v>
      </c>
      <c r="E135" s="66">
        <v>7.12</v>
      </c>
      <c r="F135" s="152">
        <v>7</v>
      </c>
      <c r="G135" s="145">
        <f t="shared" si="13"/>
        <v>49.84</v>
      </c>
      <c r="H135" s="64"/>
      <c r="I135" s="38"/>
    </row>
    <row r="136" spans="1:9" s="21" customFormat="1" ht="30" customHeight="1" x14ac:dyDescent="0.25">
      <c r="A136" s="15" t="s">
        <v>270</v>
      </c>
      <c r="B136" s="63" t="s">
        <v>280</v>
      </c>
      <c r="C136" s="55" t="s">
        <v>281</v>
      </c>
      <c r="D136" s="66" t="s">
        <v>15</v>
      </c>
      <c r="E136" s="66">
        <v>48</v>
      </c>
      <c r="F136" s="152">
        <v>3</v>
      </c>
      <c r="G136" s="145">
        <f t="shared" si="13"/>
        <v>144</v>
      </c>
      <c r="H136" s="64"/>
      <c r="I136" s="38"/>
    </row>
    <row r="137" spans="1:9" s="21" customFormat="1" ht="27" customHeight="1" x14ac:dyDescent="0.25">
      <c r="A137" s="15" t="s">
        <v>270</v>
      </c>
      <c r="B137" s="63" t="s">
        <v>282</v>
      </c>
      <c r="C137" s="55" t="s">
        <v>283</v>
      </c>
      <c r="D137" s="66" t="s">
        <v>15</v>
      </c>
      <c r="E137" s="66">
        <v>12</v>
      </c>
      <c r="F137" s="152">
        <v>70</v>
      </c>
      <c r="G137" s="145">
        <f t="shared" si="13"/>
        <v>840</v>
      </c>
      <c r="H137" s="64"/>
      <c r="I137" s="38"/>
    </row>
    <row r="138" spans="1:9" s="21" customFormat="1" ht="31.9" customHeight="1" x14ac:dyDescent="0.25">
      <c r="A138" s="123" t="s">
        <v>284</v>
      </c>
      <c r="B138" s="63" t="s">
        <v>285</v>
      </c>
      <c r="C138" s="55" t="s">
        <v>286</v>
      </c>
      <c r="D138" s="61" t="s">
        <v>53</v>
      </c>
      <c r="E138" s="61">
        <v>169</v>
      </c>
      <c r="F138" s="152">
        <v>6</v>
      </c>
      <c r="G138" s="145">
        <f t="shared" si="13"/>
        <v>1014</v>
      </c>
      <c r="H138" s="64"/>
      <c r="I138" s="38"/>
    </row>
    <row r="139" spans="1:9" s="21" customFormat="1" ht="28.9" customHeight="1" x14ac:dyDescent="0.25">
      <c r="A139" s="94" t="s">
        <v>284</v>
      </c>
      <c r="B139" s="63" t="s">
        <v>287</v>
      </c>
      <c r="C139" s="55" t="s">
        <v>288</v>
      </c>
      <c r="D139" s="61" t="s">
        <v>53</v>
      </c>
      <c r="E139" s="61">
        <v>169</v>
      </c>
      <c r="F139" s="152">
        <v>13</v>
      </c>
      <c r="G139" s="145">
        <f t="shared" si="13"/>
        <v>2197</v>
      </c>
      <c r="H139" s="64"/>
      <c r="I139" s="38"/>
    </row>
    <row r="140" spans="1:9" s="21" customFormat="1" ht="30" customHeight="1" x14ac:dyDescent="0.25">
      <c r="A140" s="94" t="s">
        <v>284</v>
      </c>
      <c r="B140" s="63" t="s">
        <v>289</v>
      </c>
      <c r="C140" s="55" t="s">
        <v>290</v>
      </c>
      <c r="D140" s="61" t="s">
        <v>53</v>
      </c>
      <c r="E140" s="61">
        <v>169</v>
      </c>
      <c r="F140" s="152">
        <v>32</v>
      </c>
      <c r="G140" s="145">
        <f t="shared" si="13"/>
        <v>5408</v>
      </c>
      <c r="H140" s="64"/>
      <c r="I140" s="38"/>
    </row>
    <row r="141" spans="1:9" s="21" customFormat="1" ht="42.6" customHeight="1" x14ac:dyDescent="0.25">
      <c r="A141" s="123" t="s">
        <v>291</v>
      </c>
      <c r="B141" s="63" t="s">
        <v>292</v>
      </c>
      <c r="C141" s="55" t="s">
        <v>293</v>
      </c>
      <c r="D141" s="61" t="s">
        <v>15</v>
      </c>
      <c r="E141" s="61">
        <v>5</v>
      </c>
      <c r="F141" s="152">
        <v>700</v>
      </c>
      <c r="G141" s="145">
        <f t="shared" si="13"/>
        <v>3500</v>
      </c>
      <c r="H141" s="64"/>
      <c r="I141" s="38"/>
    </row>
    <row r="142" spans="1:9" s="21" customFormat="1" ht="37.15" customHeight="1" x14ac:dyDescent="0.25">
      <c r="A142" s="94" t="s">
        <v>291</v>
      </c>
      <c r="B142" s="63" t="s">
        <v>294</v>
      </c>
      <c r="C142" s="55" t="s">
        <v>295</v>
      </c>
      <c r="D142" s="61" t="s">
        <v>20</v>
      </c>
      <c r="E142" s="61">
        <v>11.5</v>
      </c>
      <c r="F142" s="152">
        <v>130</v>
      </c>
      <c r="G142" s="145">
        <f t="shared" si="13"/>
        <v>1495</v>
      </c>
      <c r="H142" s="64"/>
      <c r="I142" s="38"/>
    </row>
    <row r="143" spans="1:9" s="21" customFormat="1" ht="37.15" customHeight="1" x14ac:dyDescent="0.25">
      <c r="A143" s="94" t="s">
        <v>291</v>
      </c>
      <c r="B143" s="63" t="s">
        <v>296</v>
      </c>
      <c r="C143" s="55" t="s">
        <v>297</v>
      </c>
      <c r="D143" s="61" t="s">
        <v>273</v>
      </c>
      <c r="E143" s="61">
        <v>37.5</v>
      </c>
      <c r="F143" s="152">
        <v>4</v>
      </c>
      <c r="G143" s="145">
        <f t="shared" si="13"/>
        <v>150</v>
      </c>
      <c r="H143" s="64"/>
      <c r="I143" s="38"/>
    </row>
    <row r="144" spans="1:9" s="21" customFormat="1" ht="37.15" customHeight="1" x14ac:dyDescent="0.25">
      <c r="A144" s="94" t="s">
        <v>291</v>
      </c>
      <c r="B144" s="63" t="s">
        <v>298</v>
      </c>
      <c r="C144" s="55" t="s">
        <v>299</v>
      </c>
      <c r="D144" s="61" t="s">
        <v>20</v>
      </c>
      <c r="E144" s="61">
        <v>4.8</v>
      </c>
      <c r="F144" s="152">
        <v>17</v>
      </c>
      <c r="G144" s="145">
        <f t="shared" si="13"/>
        <v>81.599999999999994</v>
      </c>
      <c r="H144" s="64"/>
      <c r="I144" s="38"/>
    </row>
    <row r="145" spans="1:10" s="21" customFormat="1" ht="37.15" customHeight="1" x14ac:dyDescent="0.25">
      <c r="A145" s="94" t="s">
        <v>291</v>
      </c>
      <c r="B145" s="63" t="s">
        <v>300</v>
      </c>
      <c r="C145" s="55" t="s">
        <v>301</v>
      </c>
      <c r="D145" s="61" t="s">
        <v>20</v>
      </c>
      <c r="E145" s="61">
        <v>2.5</v>
      </c>
      <c r="F145" s="152">
        <v>54</v>
      </c>
      <c r="G145" s="145">
        <f t="shared" si="13"/>
        <v>135</v>
      </c>
      <c r="H145" s="64"/>
      <c r="I145" s="38"/>
    </row>
    <row r="146" spans="1:10" s="21" customFormat="1" ht="37.15" customHeight="1" x14ac:dyDescent="0.25">
      <c r="A146" s="94" t="s">
        <v>291</v>
      </c>
      <c r="B146" s="63" t="s">
        <v>302</v>
      </c>
      <c r="C146" s="55" t="s">
        <v>303</v>
      </c>
      <c r="D146" s="61" t="s">
        <v>20</v>
      </c>
      <c r="E146" s="61">
        <v>9</v>
      </c>
      <c r="F146" s="152">
        <v>17</v>
      </c>
      <c r="G146" s="145">
        <f t="shared" si="13"/>
        <v>153</v>
      </c>
      <c r="H146" s="64"/>
      <c r="I146" s="38"/>
    </row>
    <row r="147" spans="1:10" s="21" customFormat="1" ht="37.15" customHeight="1" x14ac:dyDescent="0.25">
      <c r="A147" s="94" t="s">
        <v>291</v>
      </c>
      <c r="B147" s="63" t="s">
        <v>304</v>
      </c>
      <c r="C147" s="55" t="s">
        <v>305</v>
      </c>
      <c r="D147" s="61" t="s">
        <v>53</v>
      </c>
      <c r="E147" s="61">
        <v>33.5</v>
      </c>
      <c r="F147" s="152">
        <v>4.5</v>
      </c>
      <c r="G147" s="145">
        <f t="shared" si="13"/>
        <v>150.75</v>
      </c>
      <c r="H147" s="64"/>
      <c r="I147" s="38"/>
    </row>
    <row r="148" spans="1:10" s="21" customFormat="1" ht="37.15" customHeight="1" x14ac:dyDescent="0.25">
      <c r="A148" s="94" t="s">
        <v>291</v>
      </c>
      <c r="B148" s="63" t="s">
        <v>306</v>
      </c>
      <c r="C148" s="55" t="s">
        <v>307</v>
      </c>
      <c r="D148" s="61" t="s">
        <v>53</v>
      </c>
      <c r="E148" s="61">
        <v>23.5</v>
      </c>
      <c r="F148" s="152">
        <v>12</v>
      </c>
      <c r="G148" s="145">
        <f t="shared" si="13"/>
        <v>282</v>
      </c>
      <c r="H148" s="64"/>
      <c r="I148" s="38"/>
    </row>
    <row r="149" spans="1:10" s="21" customFormat="1" ht="37.15" customHeight="1" x14ac:dyDescent="0.25">
      <c r="A149" s="94" t="s">
        <v>291</v>
      </c>
      <c r="B149" s="63" t="s">
        <v>308</v>
      </c>
      <c r="C149" s="55" t="s">
        <v>309</v>
      </c>
      <c r="D149" s="61" t="s">
        <v>273</v>
      </c>
      <c r="E149" s="61">
        <v>10.5</v>
      </c>
      <c r="F149" s="152">
        <v>5.18</v>
      </c>
      <c r="G149" s="145">
        <f t="shared" si="13"/>
        <v>54.39</v>
      </c>
      <c r="H149" s="64"/>
      <c r="I149" s="38"/>
    </row>
    <row r="150" spans="1:10" s="21" customFormat="1" ht="37.15" customHeight="1" x14ac:dyDescent="0.25">
      <c r="A150" s="94" t="s">
        <v>291</v>
      </c>
      <c r="B150" s="63" t="s">
        <v>310</v>
      </c>
      <c r="C150" s="55" t="s">
        <v>311</v>
      </c>
      <c r="D150" s="61" t="s">
        <v>273</v>
      </c>
      <c r="E150" s="61">
        <v>34.5</v>
      </c>
      <c r="F150" s="152">
        <v>5.18</v>
      </c>
      <c r="G150" s="145">
        <f t="shared" si="13"/>
        <v>178.71</v>
      </c>
      <c r="H150" s="64"/>
      <c r="I150" s="38"/>
    </row>
    <row r="151" spans="1:10" s="21" customFormat="1" ht="37.15" customHeight="1" x14ac:dyDescent="0.25">
      <c r="A151" s="123" t="s">
        <v>312</v>
      </c>
      <c r="B151" s="63" t="s">
        <v>313</v>
      </c>
      <c r="C151" s="55" t="s">
        <v>314</v>
      </c>
      <c r="D151" s="56" t="s">
        <v>53</v>
      </c>
      <c r="E151" s="56">
        <v>26.1</v>
      </c>
      <c r="F151" s="152">
        <v>32</v>
      </c>
      <c r="G151" s="145">
        <f t="shared" si="13"/>
        <v>835.2</v>
      </c>
      <c r="H151" s="64"/>
      <c r="I151" s="38"/>
    </row>
    <row r="152" spans="1:10" s="21" customFormat="1" ht="37.15" customHeight="1" thickBot="1" x14ac:dyDescent="0.3">
      <c r="A152" s="94" t="s">
        <v>312</v>
      </c>
      <c r="B152" s="63" t="s">
        <v>315</v>
      </c>
      <c r="C152" s="55" t="s">
        <v>316</v>
      </c>
      <c r="D152" s="56" t="s">
        <v>53</v>
      </c>
      <c r="E152" s="56">
        <v>15.5</v>
      </c>
      <c r="F152" s="152">
        <v>32</v>
      </c>
      <c r="G152" s="145">
        <f t="shared" si="13"/>
        <v>496</v>
      </c>
      <c r="H152" s="64"/>
      <c r="I152" s="38"/>
    </row>
    <row r="153" spans="1:10" s="21" customFormat="1" ht="70.900000000000006" customHeight="1" thickBot="1" x14ac:dyDescent="0.3">
      <c r="A153" s="95" t="s">
        <v>317</v>
      </c>
      <c r="B153" s="53" t="s">
        <v>318</v>
      </c>
      <c r="C153" s="96" t="s">
        <v>319</v>
      </c>
      <c r="D153" s="97" t="s">
        <v>320</v>
      </c>
      <c r="E153" s="119">
        <v>1</v>
      </c>
      <c r="F153" s="155">
        <v>900</v>
      </c>
      <c r="G153" s="150">
        <f t="shared" si="13"/>
        <v>900</v>
      </c>
      <c r="H153" s="69" t="s">
        <v>321</v>
      </c>
      <c r="I153" s="122">
        <f>ROUND(SUM(G125:G153),2)</f>
        <v>34918.129999999997</v>
      </c>
    </row>
    <row r="154" spans="1:10" ht="43.5" thickBot="1" x14ac:dyDescent="0.3">
      <c r="A154" s="11"/>
      <c r="B154" s="49"/>
      <c r="C154" s="11"/>
      <c r="D154" s="10"/>
      <c r="E154" s="12"/>
      <c r="F154" s="70" t="s">
        <v>322</v>
      </c>
      <c r="G154" s="71">
        <f>SUM(G5:G153)</f>
        <v>324125.54999999993</v>
      </c>
      <c r="H154" s="36"/>
      <c r="I154" s="38"/>
      <c r="J154" s="14"/>
    </row>
    <row r="155" spans="1:10" ht="15.75" thickBot="1" x14ac:dyDescent="0.3">
      <c r="A155" s="42"/>
      <c r="B155" s="50"/>
      <c r="C155" s="41"/>
      <c r="D155" s="41"/>
      <c r="E155" s="13"/>
      <c r="F155" s="41"/>
      <c r="G155" s="40"/>
      <c r="H155" s="22"/>
      <c r="I155" s="20"/>
      <c r="J155" s="20"/>
    </row>
    <row r="156" spans="1:10" ht="15.75" thickBot="1" x14ac:dyDescent="0.3">
      <c r="A156" s="170" t="s">
        <v>323</v>
      </c>
      <c r="B156" s="171"/>
      <c r="C156" s="171"/>
      <c r="D156" s="171"/>
      <c r="E156" s="171"/>
      <c r="F156" s="171"/>
      <c r="G156" s="172"/>
      <c r="H156" s="18"/>
      <c r="I156" s="18"/>
      <c r="J156" s="20"/>
    </row>
    <row r="157" spans="1:10" ht="42.6" customHeight="1" x14ac:dyDescent="0.25">
      <c r="A157" s="112" t="s">
        <v>2</v>
      </c>
      <c r="B157" s="113" t="s">
        <v>3</v>
      </c>
      <c r="C157" s="114" t="s">
        <v>4</v>
      </c>
      <c r="D157" s="114" t="s">
        <v>5</v>
      </c>
      <c r="E157" s="115" t="s">
        <v>6</v>
      </c>
      <c r="F157" s="116" t="s">
        <v>324</v>
      </c>
      <c r="G157" s="117" t="s">
        <v>8</v>
      </c>
      <c r="H157" s="18"/>
      <c r="I157" s="18"/>
      <c r="J157" s="20"/>
    </row>
    <row r="158" spans="1:10" ht="30" x14ac:dyDescent="0.25">
      <c r="A158" s="15" t="s">
        <v>325</v>
      </c>
      <c r="B158" s="25" t="s">
        <v>10</v>
      </c>
      <c r="C158" s="67" t="s">
        <v>326</v>
      </c>
      <c r="D158" s="68" t="s">
        <v>12</v>
      </c>
      <c r="E158" s="120">
        <v>76</v>
      </c>
      <c r="F158" s="19">
        <v>34.75</v>
      </c>
      <c r="G158" s="29">
        <f>ROUND((E158*F158),2)</f>
        <v>2641</v>
      </c>
      <c r="H158" s="18"/>
      <c r="I158" s="18"/>
      <c r="J158" s="20"/>
    </row>
    <row r="159" spans="1:10" ht="45" x14ac:dyDescent="0.25">
      <c r="A159" s="15" t="s">
        <v>325</v>
      </c>
      <c r="B159" s="25" t="s">
        <v>13</v>
      </c>
      <c r="C159" s="67" t="s">
        <v>327</v>
      </c>
      <c r="D159" s="68" t="s">
        <v>320</v>
      </c>
      <c r="E159" s="120">
        <v>6</v>
      </c>
      <c r="F159" s="19">
        <v>765</v>
      </c>
      <c r="G159" s="29">
        <f t="shared" ref="G159:G171" si="14">ROUND((E159*F159),2)</f>
        <v>4590</v>
      </c>
      <c r="H159" s="18"/>
      <c r="I159" s="18"/>
      <c r="J159" s="20"/>
    </row>
    <row r="160" spans="1:10" ht="45" x14ac:dyDescent="0.25">
      <c r="A160" s="15" t="s">
        <v>325</v>
      </c>
      <c r="B160" s="25" t="s">
        <v>16</v>
      </c>
      <c r="C160" s="67" t="s">
        <v>328</v>
      </c>
      <c r="D160" s="68" t="s">
        <v>320</v>
      </c>
      <c r="E160" s="120">
        <v>1</v>
      </c>
      <c r="F160" s="19">
        <v>609</v>
      </c>
      <c r="G160" s="29">
        <f t="shared" si="14"/>
        <v>609</v>
      </c>
      <c r="H160" s="18"/>
      <c r="I160" s="18"/>
      <c r="J160" s="20"/>
    </row>
    <row r="161" spans="1:9" ht="45" x14ac:dyDescent="0.25">
      <c r="A161" s="15" t="s">
        <v>325</v>
      </c>
      <c r="B161" s="25" t="s">
        <v>18</v>
      </c>
      <c r="C161" s="67" t="s">
        <v>329</v>
      </c>
      <c r="D161" s="68" t="s">
        <v>320</v>
      </c>
      <c r="E161" s="120">
        <v>2</v>
      </c>
      <c r="F161" s="19">
        <v>854</v>
      </c>
      <c r="G161" s="29">
        <f t="shared" si="14"/>
        <v>1708</v>
      </c>
      <c r="H161" s="18"/>
      <c r="I161" s="18"/>
    </row>
    <row r="162" spans="1:9" ht="30" x14ac:dyDescent="0.25">
      <c r="A162" s="15" t="s">
        <v>325</v>
      </c>
      <c r="B162" s="25" t="s">
        <v>21</v>
      </c>
      <c r="C162" s="67" t="s">
        <v>330</v>
      </c>
      <c r="D162" s="68" t="s">
        <v>320</v>
      </c>
      <c r="E162" s="120">
        <v>9</v>
      </c>
      <c r="F162" s="19">
        <v>130</v>
      </c>
      <c r="G162" s="29">
        <f t="shared" si="14"/>
        <v>1170</v>
      </c>
      <c r="H162" s="18"/>
      <c r="I162" s="18"/>
    </row>
    <row r="163" spans="1:9" ht="30" x14ac:dyDescent="0.25">
      <c r="A163" s="15" t="s">
        <v>325</v>
      </c>
      <c r="B163" s="25" t="s">
        <v>23</v>
      </c>
      <c r="C163" s="67" t="s">
        <v>331</v>
      </c>
      <c r="D163" s="68" t="s">
        <v>90</v>
      </c>
      <c r="E163" s="120">
        <v>18</v>
      </c>
      <c r="F163" s="19">
        <v>45.27</v>
      </c>
      <c r="G163" s="29">
        <f t="shared" si="14"/>
        <v>814.86</v>
      </c>
      <c r="H163" s="18"/>
      <c r="I163" s="18"/>
    </row>
    <row r="164" spans="1:9" ht="30" x14ac:dyDescent="0.25">
      <c r="A164" s="15" t="s">
        <v>325</v>
      </c>
      <c r="B164" s="25" t="s">
        <v>25</v>
      </c>
      <c r="C164" s="67" t="s">
        <v>332</v>
      </c>
      <c r="D164" s="68" t="s">
        <v>90</v>
      </c>
      <c r="E164" s="120">
        <v>9</v>
      </c>
      <c r="F164" s="19">
        <v>35</v>
      </c>
      <c r="G164" s="29">
        <f t="shared" si="14"/>
        <v>315</v>
      </c>
      <c r="H164" s="18"/>
      <c r="I164" s="18"/>
    </row>
    <row r="165" spans="1:9" ht="30" x14ac:dyDescent="0.25">
      <c r="A165" s="15" t="s">
        <v>325</v>
      </c>
      <c r="B165" s="25" t="s">
        <v>28</v>
      </c>
      <c r="C165" s="67" t="s">
        <v>333</v>
      </c>
      <c r="D165" s="68" t="s">
        <v>334</v>
      </c>
      <c r="E165" s="120">
        <v>63</v>
      </c>
      <c r="F165" s="19">
        <v>4</v>
      </c>
      <c r="G165" s="29">
        <f t="shared" si="14"/>
        <v>252</v>
      </c>
      <c r="H165" s="18"/>
      <c r="I165" s="18"/>
    </row>
    <row r="166" spans="1:9" ht="30" x14ac:dyDescent="0.25">
      <c r="A166" s="15" t="s">
        <v>325</v>
      </c>
      <c r="B166" s="25" t="s">
        <v>30</v>
      </c>
      <c r="C166" s="67" t="s">
        <v>335</v>
      </c>
      <c r="D166" s="68" t="s">
        <v>334</v>
      </c>
      <c r="E166" s="120">
        <v>17</v>
      </c>
      <c r="F166" s="19">
        <v>2</v>
      </c>
      <c r="G166" s="29">
        <f t="shared" si="14"/>
        <v>34</v>
      </c>
      <c r="H166" s="18"/>
      <c r="I166" s="18"/>
    </row>
    <row r="167" spans="1:9" ht="30" x14ac:dyDescent="0.25">
      <c r="A167" s="15" t="s">
        <v>325</v>
      </c>
      <c r="B167" s="25" t="s">
        <v>33</v>
      </c>
      <c r="C167" s="67" t="s">
        <v>336</v>
      </c>
      <c r="D167" s="68" t="s">
        <v>334</v>
      </c>
      <c r="E167" s="120">
        <v>8</v>
      </c>
      <c r="F167" s="19">
        <v>35</v>
      </c>
      <c r="G167" s="29">
        <f t="shared" si="14"/>
        <v>280</v>
      </c>
      <c r="H167" s="18"/>
      <c r="I167" s="18"/>
    </row>
    <row r="168" spans="1:9" s="20" customFormat="1" ht="30" x14ac:dyDescent="0.25">
      <c r="A168" s="15" t="s">
        <v>325</v>
      </c>
      <c r="B168" s="25" t="s">
        <v>35</v>
      </c>
      <c r="C168" s="67" t="s">
        <v>337</v>
      </c>
      <c r="D168" s="68" t="s">
        <v>334</v>
      </c>
      <c r="E168" s="120">
        <v>38</v>
      </c>
      <c r="F168" s="19">
        <v>17</v>
      </c>
      <c r="G168" s="29">
        <f t="shared" si="14"/>
        <v>646</v>
      </c>
      <c r="H168" s="18"/>
      <c r="I168" s="18"/>
    </row>
    <row r="169" spans="1:9" s="20" customFormat="1" ht="30" x14ac:dyDescent="0.25">
      <c r="A169" s="15" t="s">
        <v>325</v>
      </c>
      <c r="B169" s="25" t="s">
        <v>37</v>
      </c>
      <c r="C169" s="67" t="s">
        <v>338</v>
      </c>
      <c r="D169" s="68" t="s">
        <v>334</v>
      </c>
      <c r="E169" s="120">
        <v>2</v>
      </c>
      <c r="F169" s="19">
        <v>35</v>
      </c>
      <c r="G169" s="29">
        <f t="shared" si="14"/>
        <v>70</v>
      </c>
      <c r="H169" s="18"/>
      <c r="I169" s="18"/>
    </row>
    <row r="170" spans="1:9" ht="30.75" thickBot="1" x14ac:dyDescent="0.3">
      <c r="A170" s="15" t="s">
        <v>325</v>
      </c>
      <c r="B170" s="25" t="s">
        <v>39</v>
      </c>
      <c r="C170" s="67" t="s">
        <v>339</v>
      </c>
      <c r="D170" s="68" t="s">
        <v>12</v>
      </c>
      <c r="E170" s="120">
        <v>76</v>
      </c>
      <c r="F170" s="19">
        <v>2</v>
      </c>
      <c r="G170" s="29">
        <f t="shared" si="14"/>
        <v>152</v>
      </c>
      <c r="H170" s="18"/>
      <c r="I170" s="18"/>
    </row>
    <row r="171" spans="1:9" ht="30.75" thickBot="1" x14ac:dyDescent="0.3">
      <c r="A171" s="16" t="s">
        <v>325</v>
      </c>
      <c r="B171" s="30" t="s">
        <v>41</v>
      </c>
      <c r="C171" s="102" t="s">
        <v>340</v>
      </c>
      <c r="D171" s="103" t="s">
        <v>12</v>
      </c>
      <c r="E171" s="121">
        <v>76</v>
      </c>
      <c r="F171" s="32">
        <v>3</v>
      </c>
      <c r="G171" s="33">
        <f t="shared" si="14"/>
        <v>228</v>
      </c>
      <c r="H171" s="69" t="s">
        <v>341</v>
      </c>
      <c r="I171" s="37">
        <f>ROUND(SUM(G158:G171),2)</f>
        <v>13509.86</v>
      </c>
    </row>
    <row r="172" spans="1:9" ht="43.5" thickBot="1" x14ac:dyDescent="0.3">
      <c r="A172" s="18"/>
      <c r="B172" s="51"/>
      <c r="C172" s="18"/>
      <c r="D172" s="18"/>
      <c r="E172" s="18"/>
      <c r="F172" s="70" t="s">
        <v>342</v>
      </c>
      <c r="G172" s="71">
        <f>SUM(G158:G171)</f>
        <v>13509.86</v>
      </c>
      <c r="H172" s="18"/>
      <c r="I172" s="18"/>
    </row>
    <row r="173" spans="1:9" s="20" customFormat="1" ht="15.75" thickBot="1" x14ac:dyDescent="0.3">
      <c r="A173" s="42"/>
      <c r="B173" s="50"/>
      <c r="C173" s="41"/>
      <c r="D173" s="41"/>
      <c r="E173" s="13"/>
      <c r="F173" s="41"/>
      <c r="G173" s="40"/>
      <c r="H173" s="22"/>
    </row>
    <row r="174" spans="1:9" s="20" customFormat="1" ht="15.75" thickBot="1" x14ac:dyDescent="0.3">
      <c r="A174" s="173" t="s">
        <v>343</v>
      </c>
      <c r="B174" s="173"/>
      <c r="C174" s="173"/>
      <c r="D174" s="173"/>
      <c r="E174" s="173"/>
      <c r="F174" s="173"/>
      <c r="G174" s="174"/>
      <c r="H174" s="18"/>
      <c r="I174" s="18"/>
    </row>
    <row r="175" spans="1:9" s="20" customFormat="1" ht="46.9" customHeight="1" thickBot="1" x14ac:dyDescent="0.3">
      <c r="A175" s="77" t="s">
        <v>2</v>
      </c>
      <c r="B175" s="104" t="s">
        <v>3</v>
      </c>
      <c r="C175" s="79" t="s">
        <v>4</v>
      </c>
      <c r="D175" s="79" t="s">
        <v>5</v>
      </c>
      <c r="E175" s="105" t="s">
        <v>6</v>
      </c>
      <c r="F175" s="81" t="s">
        <v>324</v>
      </c>
      <c r="G175" s="82" t="s">
        <v>8</v>
      </c>
      <c r="H175" s="18"/>
      <c r="I175" s="18"/>
    </row>
    <row r="176" spans="1:9" x14ac:dyDescent="0.25">
      <c r="A176" s="106" t="s">
        <v>344</v>
      </c>
      <c r="B176" s="26" t="s">
        <v>10</v>
      </c>
      <c r="C176" s="107" t="s">
        <v>345</v>
      </c>
      <c r="D176" s="27" t="s">
        <v>346</v>
      </c>
      <c r="E176" s="109">
        <v>63</v>
      </c>
      <c r="F176" s="34">
        <v>1.65</v>
      </c>
      <c r="G176" s="28">
        <f t="shared" ref="G176:G222" si="15">ROUND((E176*F176),2)</f>
        <v>103.95</v>
      </c>
      <c r="H176" s="18"/>
      <c r="I176" s="21"/>
    </row>
    <row r="177" spans="1:9" x14ac:dyDescent="0.25">
      <c r="A177" s="15" t="s">
        <v>344</v>
      </c>
      <c r="B177" s="25" t="s">
        <v>13</v>
      </c>
      <c r="C177" s="72" t="s">
        <v>347</v>
      </c>
      <c r="D177" s="24" t="s">
        <v>346</v>
      </c>
      <c r="E177" s="74">
        <v>69</v>
      </c>
      <c r="F177" s="23">
        <v>5.51</v>
      </c>
      <c r="G177" s="29">
        <f t="shared" si="15"/>
        <v>380.19</v>
      </c>
      <c r="H177" s="18"/>
      <c r="I177" s="21"/>
    </row>
    <row r="178" spans="1:9" x14ac:dyDescent="0.25">
      <c r="A178" s="15" t="s">
        <v>344</v>
      </c>
      <c r="B178" s="25" t="s">
        <v>16</v>
      </c>
      <c r="C178" s="72" t="s">
        <v>348</v>
      </c>
      <c r="D178" s="24" t="s">
        <v>12</v>
      </c>
      <c r="E178" s="74">
        <v>391</v>
      </c>
      <c r="F178" s="23">
        <v>3.61</v>
      </c>
      <c r="G178" s="29">
        <f t="shared" si="15"/>
        <v>1411.51</v>
      </c>
      <c r="H178" s="18"/>
      <c r="I178" s="21"/>
    </row>
    <row r="179" spans="1:9" x14ac:dyDescent="0.25">
      <c r="A179" s="15" t="s">
        <v>344</v>
      </c>
      <c r="B179" s="25" t="s">
        <v>18</v>
      </c>
      <c r="C179" s="72" t="s">
        <v>349</v>
      </c>
      <c r="D179" s="24" t="s">
        <v>12</v>
      </c>
      <c r="E179" s="74">
        <v>460</v>
      </c>
      <c r="F179" s="23">
        <v>0.15</v>
      </c>
      <c r="G179" s="29">
        <f t="shared" si="15"/>
        <v>69</v>
      </c>
      <c r="H179" s="18"/>
      <c r="I179" s="21"/>
    </row>
    <row r="180" spans="1:9" x14ac:dyDescent="0.25">
      <c r="A180" s="15" t="s">
        <v>344</v>
      </c>
      <c r="B180" s="25" t="s">
        <v>21</v>
      </c>
      <c r="C180" s="72" t="s">
        <v>350</v>
      </c>
      <c r="D180" s="24" t="s">
        <v>12</v>
      </c>
      <c r="E180" s="74">
        <v>460</v>
      </c>
      <c r="F180" s="23">
        <v>1.1000000000000001</v>
      </c>
      <c r="G180" s="29">
        <f t="shared" si="15"/>
        <v>506</v>
      </c>
      <c r="H180" s="18"/>
      <c r="I180" s="21"/>
    </row>
    <row r="181" spans="1:9" s="20" customFormat="1" x14ac:dyDescent="0.25">
      <c r="A181" s="15" t="s">
        <v>344</v>
      </c>
      <c r="B181" s="25" t="s">
        <v>23</v>
      </c>
      <c r="C181" s="72" t="s">
        <v>351</v>
      </c>
      <c r="D181" s="24" t="s">
        <v>12</v>
      </c>
      <c r="E181" s="74">
        <v>526</v>
      </c>
      <c r="F181" s="23">
        <v>1.1200000000000001</v>
      </c>
      <c r="G181" s="29">
        <f t="shared" si="15"/>
        <v>589.12</v>
      </c>
      <c r="H181" s="18"/>
      <c r="I181" s="21"/>
    </row>
    <row r="182" spans="1:9" s="20" customFormat="1" x14ac:dyDescent="0.25">
      <c r="A182" s="15" t="s">
        <v>344</v>
      </c>
      <c r="B182" s="25" t="s">
        <v>25</v>
      </c>
      <c r="C182" s="72" t="s">
        <v>352</v>
      </c>
      <c r="D182" s="24" t="s">
        <v>20</v>
      </c>
      <c r="E182" s="74">
        <v>1.8</v>
      </c>
      <c r="F182" s="23">
        <v>38.69</v>
      </c>
      <c r="G182" s="29">
        <f t="shared" si="15"/>
        <v>69.64</v>
      </c>
      <c r="H182" s="18"/>
      <c r="I182" s="21"/>
    </row>
    <row r="183" spans="1:9" s="20" customFormat="1" x14ac:dyDescent="0.25">
      <c r="A183" s="15" t="s">
        <v>344</v>
      </c>
      <c r="B183" s="25" t="s">
        <v>28</v>
      </c>
      <c r="C183" s="72" t="s">
        <v>353</v>
      </c>
      <c r="D183" s="24" t="s">
        <v>320</v>
      </c>
      <c r="E183" s="74">
        <v>18</v>
      </c>
      <c r="F183" s="23">
        <v>38.5</v>
      </c>
      <c r="G183" s="29">
        <f t="shared" si="15"/>
        <v>693</v>
      </c>
      <c r="H183" s="18"/>
      <c r="I183" s="21"/>
    </row>
    <row r="184" spans="1:9" s="20" customFormat="1" x14ac:dyDescent="0.25">
      <c r="A184" s="15" t="s">
        <v>344</v>
      </c>
      <c r="B184" s="25" t="s">
        <v>30</v>
      </c>
      <c r="C184" s="72" t="s">
        <v>354</v>
      </c>
      <c r="D184" s="24" t="s">
        <v>320</v>
      </c>
      <c r="E184" s="74">
        <v>18</v>
      </c>
      <c r="F184" s="23">
        <v>25.87</v>
      </c>
      <c r="G184" s="29">
        <f t="shared" si="15"/>
        <v>465.66</v>
      </c>
      <c r="H184" s="18"/>
      <c r="I184" s="21"/>
    </row>
    <row r="185" spans="1:9" s="20" customFormat="1" x14ac:dyDescent="0.25">
      <c r="A185" s="15" t="s">
        <v>344</v>
      </c>
      <c r="B185" s="25" t="s">
        <v>33</v>
      </c>
      <c r="C185" s="73" t="s">
        <v>355</v>
      </c>
      <c r="D185" s="24" t="s">
        <v>320</v>
      </c>
      <c r="E185" s="74">
        <v>18</v>
      </c>
      <c r="F185" s="23">
        <v>31.54</v>
      </c>
      <c r="G185" s="29">
        <f t="shared" si="15"/>
        <v>567.72</v>
      </c>
      <c r="H185" s="18"/>
      <c r="I185" s="21"/>
    </row>
    <row r="186" spans="1:9" s="20" customFormat="1" x14ac:dyDescent="0.25">
      <c r="A186" s="15" t="s">
        <v>344</v>
      </c>
      <c r="B186" s="25" t="s">
        <v>35</v>
      </c>
      <c r="C186" s="72" t="s">
        <v>356</v>
      </c>
      <c r="D186" s="24" t="s">
        <v>320</v>
      </c>
      <c r="E186" s="74">
        <v>36</v>
      </c>
      <c r="F186" s="23">
        <v>7.85</v>
      </c>
      <c r="G186" s="29">
        <f t="shared" si="15"/>
        <v>282.60000000000002</v>
      </c>
      <c r="H186" s="18"/>
      <c r="I186" s="21"/>
    </row>
    <row r="187" spans="1:9" x14ac:dyDescent="0.25">
      <c r="A187" s="15" t="s">
        <v>344</v>
      </c>
      <c r="B187" s="25" t="s">
        <v>37</v>
      </c>
      <c r="C187" s="72" t="s">
        <v>357</v>
      </c>
      <c r="D187" s="24" t="s">
        <v>15</v>
      </c>
      <c r="E187" s="74">
        <v>19</v>
      </c>
      <c r="F187" s="23">
        <v>15.69</v>
      </c>
      <c r="G187" s="29">
        <f t="shared" si="15"/>
        <v>298.11</v>
      </c>
      <c r="H187" s="18"/>
      <c r="I187" s="38"/>
    </row>
    <row r="188" spans="1:9" x14ac:dyDescent="0.25">
      <c r="A188" s="15" t="s">
        <v>344</v>
      </c>
      <c r="B188" s="25" t="s">
        <v>39</v>
      </c>
      <c r="C188" s="72" t="s">
        <v>358</v>
      </c>
      <c r="D188" s="24" t="s">
        <v>320</v>
      </c>
      <c r="E188" s="74">
        <v>18</v>
      </c>
      <c r="F188" s="23">
        <v>3.51</v>
      </c>
      <c r="G188" s="29">
        <f t="shared" si="15"/>
        <v>63.18</v>
      </c>
      <c r="H188" s="18"/>
      <c r="I188" s="39"/>
    </row>
    <row r="189" spans="1:9" x14ac:dyDescent="0.25">
      <c r="A189" s="15" t="s">
        <v>344</v>
      </c>
      <c r="B189" s="25" t="s">
        <v>41</v>
      </c>
      <c r="C189" s="72" t="s">
        <v>359</v>
      </c>
      <c r="D189" s="24" t="s">
        <v>12</v>
      </c>
      <c r="E189" s="74">
        <v>180</v>
      </c>
      <c r="F189" s="23">
        <v>0.8</v>
      </c>
      <c r="G189" s="29">
        <f t="shared" si="15"/>
        <v>144</v>
      </c>
      <c r="H189" s="18"/>
      <c r="I189" s="21"/>
    </row>
    <row r="190" spans="1:9" x14ac:dyDescent="0.25">
      <c r="A190" s="15" t="s">
        <v>344</v>
      </c>
      <c r="B190" s="25" t="s">
        <v>43</v>
      </c>
      <c r="C190" s="72" t="s">
        <v>360</v>
      </c>
      <c r="D190" s="24" t="s">
        <v>15</v>
      </c>
      <c r="E190" s="74">
        <v>18</v>
      </c>
      <c r="F190" s="23">
        <v>4.5</v>
      </c>
      <c r="G190" s="29">
        <f t="shared" si="15"/>
        <v>81</v>
      </c>
      <c r="H190" s="18"/>
      <c r="I190" s="21"/>
    </row>
    <row r="191" spans="1:9" x14ac:dyDescent="0.25">
      <c r="A191" s="15" t="s">
        <v>344</v>
      </c>
      <c r="B191" s="25" t="s">
        <v>45</v>
      </c>
      <c r="C191" s="72" t="s">
        <v>361</v>
      </c>
      <c r="D191" s="24" t="s">
        <v>320</v>
      </c>
      <c r="E191" s="74">
        <v>18</v>
      </c>
      <c r="F191" s="23">
        <v>29.58</v>
      </c>
      <c r="G191" s="29">
        <f t="shared" si="15"/>
        <v>532.44000000000005</v>
      </c>
      <c r="H191" s="18"/>
      <c r="I191" s="21"/>
    </row>
    <row r="192" spans="1:9" s="20" customFormat="1" ht="30" x14ac:dyDescent="0.25">
      <c r="A192" s="15" t="s">
        <v>344</v>
      </c>
      <c r="B192" s="25" t="s">
        <v>47</v>
      </c>
      <c r="C192" s="72" t="s">
        <v>362</v>
      </c>
      <c r="D192" s="24" t="s">
        <v>320</v>
      </c>
      <c r="E192" s="74">
        <v>18</v>
      </c>
      <c r="F192" s="23">
        <v>29.58</v>
      </c>
      <c r="G192" s="29">
        <f t="shared" si="15"/>
        <v>532.44000000000005</v>
      </c>
      <c r="H192" s="18"/>
      <c r="I192" s="21"/>
    </row>
    <row r="193" spans="1:9" s="20" customFormat="1" x14ac:dyDescent="0.25">
      <c r="A193" s="15" t="s">
        <v>344</v>
      </c>
      <c r="B193" s="25" t="s">
        <v>49</v>
      </c>
      <c r="C193" s="72" t="s">
        <v>363</v>
      </c>
      <c r="D193" s="24" t="s">
        <v>15</v>
      </c>
      <c r="E193" s="74">
        <v>36</v>
      </c>
      <c r="F193" s="23">
        <v>4.2</v>
      </c>
      <c r="G193" s="29">
        <f t="shared" si="15"/>
        <v>151.19999999999999</v>
      </c>
      <c r="H193" s="18"/>
      <c r="I193" s="21"/>
    </row>
    <row r="194" spans="1:9" s="20" customFormat="1" x14ac:dyDescent="0.25">
      <c r="A194" s="15" t="s">
        <v>344</v>
      </c>
      <c r="B194" s="25" t="s">
        <v>51</v>
      </c>
      <c r="C194" s="72" t="s">
        <v>364</v>
      </c>
      <c r="D194" s="24" t="s">
        <v>12</v>
      </c>
      <c r="E194" s="74">
        <v>162</v>
      </c>
      <c r="F194" s="23">
        <v>1.25</v>
      </c>
      <c r="G194" s="29">
        <f t="shared" si="15"/>
        <v>202.5</v>
      </c>
      <c r="H194" s="18"/>
      <c r="I194" s="21"/>
    </row>
    <row r="195" spans="1:9" s="20" customFormat="1" x14ac:dyDescent="0.25">
      <c r="A195" s="15" t="s">
        <v>344</v>
      </c>
      <c r="B195" s="25" t="s">
        <v>54</v>
      </c>
      <c r="C195" s="72" t="s">
        <v>365</v>
      </c>
      <c r="D195" s="24" t="s">
        <v>12</v>
      </c>
      <c r="E195" s="74">
        <v>54</v>
      </c>
      <c r="F195" s="23">
        <v>1.25</v>
      </c>
      <c r="G195" s="29">
        <f t="shared" si="15"/>
        <v>67.5</v>
      </c>
      <c r="H195" s="18"/>
      <c r="I195" s="21"/>
    </row>
    <row r="196" spans="1:9" s="20" customFormat="1" x14ac:dyDescent="0.25">
      <c r="A196" s="15" t="s">
        <v>344</v>
      </c>
      <c r="B196" s="25" t="s">
        <v>56</v>
      </c>
      <c r="C196" s="72" t="s">
        <v>366</v>
      </c>
      <c r="D196" s="24" t="s">
        <v>320</v>
      </c>
      <c r="E196" s="74">
        <v>18</v>
      </c>
      <c r="F196" s="23">
        <v>8.5</v>
      </c>
      <c r="G196" s="29">
        <f t="shared" si="15"/>
        <v>153</v>
      </c>
      <c r="H196" s="18"/>
      <c r="I196" s="21"/>
    </row>
    <row r="197" spans="1:9" s="20" customFormat="1" x14ac:dyDescent="0.25">
      <c r="A197" s="15" t="s">
        <v>344</v>
      </c>
      <c r="B197" s="25" t="s">
        <v>58</v>
      </c>
      <c r="C197" s="72" t="s">
        <v>367</v>
      </c>
      <c r="D197" s="24" t="s">
        <v>320</v>
      </c>
      <c r="E197" s="74">
        <v>18</v>
      </c>
      <c r="F197" s="23">
        <v>7.85</v>
      </c>
      <c r="G197" s="29">
        <f t="shared" si="15"/>
        <v>141.30000000000001</v>
      </c>
      <c r="H197" s="18"/>
      <c r="I197" s="21"/>
    </row>
    <row r="198" spans="1:9" s="20" customFormat="1" x14ac:dyDescent="0.25">
      <c r="A198" s="15" t="s">
        <v>344</v>
      </c>
      <c r="B198" s="25" t="s">
        <v>368</v>
      </c>
      <c r="C198" s="72" t="s">
        <v>369</v>
      </c>
      <c r="D198" s="24" t="s">
        <v>320</v>
      </c>
      <c r="E198" s="74">
        <v>36</v>
      </c>
      <c r="F198" s="23">
        <v>7.85</v>
      </c>
      <c r="G198" s="29">
        <f t="shared" si="15"/>
        <v>282.60000000000002</v>
      </c>
      <c r="H198" s="18"/>
      <c r="I198" s="21"/>
    </row>
    <row r="199" spans="1:9" s="20" customFormat="1" x14ac:dyDescent="0.25">
      <c r="A199" s="15" t="s">
        <v>344</v>
      </c>
      <c r="B199" s="25" t="s">
        <v>60</v>
      </c>
      <c r="C199" s="72" t="s">
        <v>370</v>
      </c>
      <c r="D199" s="24" t="s">
        <v>320</v>
      </c>
      <c r="E199" s="74">
        <v>36</v>
      </c>
      <c r="F199" s="23">
        <v>6.2</v>
      </c>
      <c r="G199" s="29">
        <f t="shared" si="15"/>
        <v>223.2</v>
      </c>
      <c r="H199" s="18"/>
      <c r="I199" s="21"/>
    </row>
    <row r="200" spans="1:9" s="20" customFormat="1" x14ac:dyDescent="0.25">
      <c r="A200" s="15" t="s">
        <v>344</v>
      </c>
      <c r="B200" s="25" t="s">
        <v>371</v>
      </c>
      <c r="C200" s="72" t="s">
        <v>372</v>
      </c>
      <c r="D200" s="24" t="s">
        <v>320</v>
      </c>
      <c r="E200" s="74">
        <v>1</v>
      </c>
      <c r="F200" s="23">
        <v>152.30000000000001</v>
      </c>
      <c r="G200" s="29">
        <f t="shared" si="15"/>
        <v>152.30000000000001</v>
      </c>
      <c r="H200" s="18"/>
      <c r="I200" s="21"/>
    </row>
    <row r="201" spans="1:9" s="20" customFormat="1" ht="15.75" thickBot="1" x14ac:dyDescent="0.3">
      <c r="A201" s="15" t="s">
        <v>344</v>
      </c>
      <c r="B201" s="25" t="s">
        <v>373</v>
      </c>
      <c r="C201" s="72" t="s">
        <v>374</v>
      </c>
      <c r="D201" s="24" t="s">
        <v>320</v>
      </c>
      <c r="E201" s="74">
        <v>1</v>
      </c>
      <c r="F201" s="23">
        <v>759.36</v>
      </c>
      <c r="G201" s="29">
        <f t="shared" si="15"/>
        <v>759.36</v>
      </c>
      <c r="H201" s="18"/>
      <c r="I201" s="21"/>
    </row>
    <row r="202" spans="1:9" ht="27.6" customHeight="1" thickBot="1" x14ac:dyDescent="0.3">
      <c r="A202" s="16" t="s">
        <v>344</v>
      </c>
      <c r="B202" s="30" t="s">
        <v>375</v>
      </c>
      <c r="C202" s="108" t="s">
        <v>376</v>
      </c>
      <c r="D202" s="31" t="s">
        <v>320</v>
      </c>
      <c r="E202" s="111">
        <v>1</v>
      </c>
      <c r="F202" s="35">
        <v>95.63</v>
      </c>
      <c r="G202" s="33">
        <f t="shared" si="15"/>
        <v>95.63</v>
      </c>
      <c r="H202" s="69" t="s">
        <v>341</v>
      </c>
      <c r="I202" s="37">
        <f>ROUND(SUM(G176:G202),2)</f>
        <v>9018.15</v>
      </c>
    </row>
    <row r="203" spans="1:9" x14ac:dyDescent="0.25">
      <c r="A203" s="106" t="s">
        <v>377</v>
      </c>
      <c r="B203" s="26" t="s">
        <v>64</v>
      </c>
      <c r="C203" s="107" t="s">
        <v>378</v>
      </c>
      <c r="D203" s="27" t="s">
        <v>320</v>
      </c>
      <c r="E203" s="109">
        <v>12</v>
      </c>
      <c r="F203" s="34">
        <v>239.65</v>
      </c>
      <c r="G203" s="28">
        <f t="shared" si="15"/>
        <v>2875.8</v>
      </c>
      <c r="H203" s="18"/>
      <c r="I203" s="21"/>
    </row>
    <row r="204" spans="1:9" x14ac:dyDescent="0.25">
      <c r="A204" s="15" t="s">
        <v>377</v>
      </c>
      <c r="B204" s="25" t="s">
        <v>66</v>
      </c>
      <c r="C204" s="72" t="s">
        <v>379</v>
      </c>
      <c r="D204" s="24" t="s">
        <v>320</v>
      </c>
      <c r="E204" s="74">
        <v>12</v>
      </c>
      <c r="F204" s="23">
        <v>155.65</v>
      </c>
      <c r="G204" s="29">
        <f t="shared" si="15"/>
        <v>1867.8</v>
      </c>
      <c r="H204" s="18"/>
      <c r="I204" s="21"/>
    </row>
    <row r="205" spans="1:9" x14ac:dyDescent="0.25">
      <c r="A205" s="15" t="s">
        <v>377</v>
      </c>
      <c r="B205" s="25" t="s">
        <v>68</v>
      </c>
      <c r="C205" s="72" t="s">
        <v>380</v>
      </c>
      <c r="D205" s="24" t="s">
        <v>320</v>
      </c>
      <c r="E205" s="74">
        <v>12</v>
      </c>
      <c r="F205" s="23">
        <v>37.520000000000003</v>
      </c>
      <c r="G205" s="29">
        <f t="shared" si="15"/>
        <v>450.24</v>
      </c>
      <c r="H205" s="18"/>
      <c r="I205" s="21"/>
    </row>
    <row r="206" spans="1:9" x14ac:dyDescent="0.25">
      <c r="A206" s="15" t="s">
        <v>377</v>
      </c>
      <c r="B206" s="25" t="s">
        <v>70</v>
      </c>
      <c r="C206" s="72" t="s">
        <v>381</v>
      </c>
      <c r="D206" s="24" t="s">
        <v>320</v>
      </c>
      <c r="E206" s="74">
        <v>12</v>
      </c>
      <c r="F206" s="23">
        <v>53.98</v>
      </c>
      <c r="G206" s="29">
        <f t="shared" si="15"/>
        <v>647.76</v>
      </c>
      <c r="H206" s="18"/>
      <c r="I206" s="21"/>
    </row>
    <row r="207" spans="1:9" x14ac:dyDescent="0.25">
      <c r="A207" s="15" t="s">
        <v>377</v>
      </c>
      <c r="B207" s="25" t="s">
        <v>72</v>
      </c>
      <c r="C207" s="72" t="s">
        <v>382</v>
      </c>
      <c r="D207" s="24" t="s">
        <v>320</v>
      </c>
      <c r="E207" s="74">
        <v>6</v>
      </c>
      <c r="F207" s="23">
        <v>265.85000000000002</v>
      </c>
      <c r="G207" s="29">
        <f t="shared" si="15"/>
        <v>1595.1</v>
      </c>
      <c r="H207" s="18"/>
      <c r="I207" s="21"/>
    </row>
    <row r="208" spans="1:9" x14ac:dyDescent="0.25">
      <c r="A208" s="15" t="s">
        <v>377</v>
      </c>
      <c r="B208" s="25" t="s">
        <v>74</v>
      </c>
      <c r="C208" s="72" t="s">
        <v>383</v>
      </c>
      <c r="D208" s="24" t="s">
        <v>320</v>
      </c>
      <c r="E208" s="74">
        <v>6</v>
      </c>
      <c r="F208" s="23">
        <v>135.65</v>
      </c>
      <c r="G208" s="29">
        <f t="shared" si="15"/>
        <v>813.9</v>
      </c>
      <c r="H208" s="18"/>
      <c r="I208" s="38"/>
    </row>
    <row r="209" spans="1:9" x14ac:dyDescent="0.25">
      <c r="A209" s="15" t="s">
        <v>377</v>
      </c>
      <c r="B209" s="25" t="s">
        <v>76</v>
      </c>
      <c r="C209" s="72" t="s">
        <v>384</v>
      </c>
      <c r="D209" s="24" t="s">
        <v>320</v>
      </c>
      <c r="E209" s="74">
        <v>6</v>
      </c>
      <c r="F209" s="23">
        <v>42.65</v>
      </c>
      <c r="G209" s="29">
        <f t="shared" si="15"/>
        <v>255.9</v>
      </c>
      <c r="H209" s="18"/>
      <c r="I209" s="39"/>
    </row>
    <row r="210" spans="1:9" s="20" customFormat="1" x14ac:dyDescent="0.25">
      <c r="A210" s="15" t="s">
        <v>377</v>
      </c>
      <c r="B210" s="25" t="s">
        <v>78</v>
      </c>
      <c r="C210" s="72" t="s">
        <v>385</v>
      </c>
      <c r="D210" s="24" t="s">
        <v>12</v>
      </c>
      <c r="E210" s="74">
        <v>526</v>
      </c>
      <c r="F210" s="23">
        <v>2.3199999999999998</v>
      </c>
      <c r="G210" s="29">
        <f t="shared" si="15"/>
        <v>1220.32</v>
      </c>
      <c r="H210" s="18"/>
      <c r="I210" s="39"/>
    </row>
    <row r="211" spans="1:9" s="20" customFormat="1" x14ac:dyDescent="0.25">
      <c r="A211" s="15" t="s">
        <v>377</v>
      </c>
      <c r="B211" s="25" t="s">
        <v>80</v>
      </c>
      <c r="C211" s="72" t="s">
        <v>386</v>
      </c>
      <c r="D211" s="24" t="s">
        <v>12</v>
      </c>
      <c r="E211" s="74">
        <v>180</v>
      </c>
      <c r="F211" s="23">
        <v>0.61</v>
      </c>
      <c r="G211" s="29">
        <f t="shared" si="15"/>
        <v>109.8</v>
      </c>
      <c r="H211" s="18"/>
      <c r="I211" s="39"/>
    </row>
    <row r="212" spans="1:9" s="20" customFormat="1" x14ac:dyDescent="0.25">
      <c r="A212" s="15" t="s">
        <v>377</v>
      </c>
      <c r="B212" s="25" t="s">
        <v>82</v>
      </c>
      <c r="C212" s="72" t="s">
        <v>387</v>
      </c>
      <c r="D212" s="24" t="s">
        <v>320</v>
      </c>
      <c r="E212" s="74">
        <v>36</v>
      </c>
      <c r="F212" s="23">
        <v>5.65</v>
      </c>
      <c r="G212" s="29">
        <f t="shared" si="15"/>
        <v>203.4</v>
      </c>
      <c r="H212" s="18"/>
      <c r="I212" s="39"/>
    </row>
    <row r="213" spans="1:9" s="20" customFormat="1" x14ac:dyDescent="0.25">
      <c r="A213" s="15" t="s">
        <v>377</v>
      </c>
      <c r="B213" s="25" t="s">
        <v>84</v>
      </c>
      <c r="C213" s="72" t="s">
        <v>388</v>
      </c>
      <c r="D213" s="24" t="s">
        <v>12</v>
      </c>
      <c r="E213" s="74">
        <v>460</v>
      </c>
      <c r="F213" s="23">
        <v>1.65</v>
      </c>
      <c r="G213" s="29">
        <f t="shared" si="15"/>
        <v>759</v>
      </c>
      <c r="H213" s="18"/>
      <c r="I213" s="39"/>
    </row>
    <row r="214" spans="1:9" s="20" customFormat="1" x14ac:dyDescent="0.25">
      <c r="A214" s="15" t="s">
        <v>377</v>
      </c>
      <c r="B214" s="25" t="s">
        <v>86</v>
      </c>
      <c r="C214" s="72" t="s">
        <v>389</v>
      </c>
      <c r="D214" s="24" t="s">
        <v>12</v>
      </c>
      <c r="E214" s="74">
        <v>63</v>
      </c>
      <c r="F214" s="23">
        <v>4.8499999999999996</v>
      </c>
      <c r="G214" s="29">
        <f t="shared" si="15"/>
        <v>305.55</v>
      </c>
      <c r="H214" s="18"/>
      <c r="I214" s="39"/>
    </row>
    <row r="215" spans="1:9" s="20" customFormat="1" x14ac:dyDescent="0.25">
      <c r="A215" s="15" t="s">
        <v>377</v>
      </c>
      <c r="B215" s="25" t="s">
        <v>88</v>
      </c>
      <c r="C215" s="72" t="s">
        <v>390</v>
      </c>
      <c r="D215" s="24" t="s">
        <v>12</v>
      </c>
      <c r="E215" s="74">
        <v>460</v>
      </c>
      <c r="F215" s="23">
        <v>0.15</v>
      </c>
      <c r="G215" s="29">
        <f t="shared" si="15"/>
        <v>69</v>
      </c>
      <c r="H215" s="18"/>
      <c r="I215" s="39"/>
    </row>
    <row r="216" spans="1:9" s="20" customFormat="1" x14ac:dyDescent="0.25">
      <c r="A216" s="15" t="s">
        <v>377</v>
      </c>
      <c r="B216" s="25" t="s">
        <v>91</v>
      </c>
      <c r="C216" s="72" t="s">
        <v>391</v>
      </c>
      <c r="D216" s="24" t="s">
        <v>320</v>
      </c>
      <c r="E216" s="74">
        <v>19</v>
      </c>
      <c r="F216" s="23">
        <v>14.25</v>
      </c>
      <c r="G216" s="29">
        <f t="shared" si="15"/>
        <v>270.75</v>
      </c>
      <c r="H216" s="18"/>
      <c r="I216" s="39"/>
    </row>
    <row r="217" spans="1:9" s="20" customFormat="1" ht="13.9" customHeight="1" x14ac:dyDescent="0.25">
      <c r="A217" s="15" t="s">
        <v>377</v>
      </c>
      <c r="B217" s="25" t="s">
        <v>93</v>
      </c>
      <c r="C217" s="72" t="s">
        <v>392</v>
      </c>
      <c r="D217" s="24" t="s">
        <v>320</v>
      </c>
      <c r="E217" s="74">
        <v>18</v>
      </c>
      <c r="F217" s="23">
        <v>3.88</v>
      </c>
      <c r="G217" s="29">
        <f t="shared" si="15"/>
        <v>69.84</v>
      </c>
      <c r="H217" s="18"/>
      <c r="I217" s="39"/>
    </row>
    <row r="218" spans="1:9" s="20" customFormat="1" x14ac:dyDescent="0.25">
      <c r="A218" s="15" t="s">
        <v>377</v>
      </c>
      <c r="B218" s="25" t="s">
        <v>95</v>
      </c>
      <c r="C218" s="72" t="s">
        <v>393</v>
      </c>
      <c r="D218" s="24" t="s">
        <v>320</v>
      </c>
      <c r="E218" s="74">
        <v>1</v>
      </c>
      <c r="F218" s="23">
        <v>7.65</v>
      </c>
      <c r="G218" s="29">
        <f t="shared" si="15"/>
        <v>7.65</v>
      </c>
      <c r="H218" s="18"/>
      <c r="I218" s="39"/>
    </row>
    <row r="219" spans="1:9" s="20" customFormat="1" x14ac:dyDescent="0.25">
      <c r="A219" s="15" t="s">
        <v>377</v>
      </c>
      <c r="B219" s="25" t="s">
        <v>97</v>
      </c>
      <c r="C219" s="72" t="s">
        <v>394</v>
      </c>
      <c r="D219" s="24" t="s">
        <v>320</v>
      </c>
      <c r="E219" s="74">
        <v>18</v>
      </c>
      <c r="F219" s="23">
        <v>3.56</v>
      </c>
      <c r="G219" s="29">
        <f t="shared" si="15"/>
        <v>64.08</v>
      </c>
      <c r="H219" s="18"/>
      <c r="I219" s="39"/>
    </row>
    <row r="220" spans="1:9" s="20" customFormat="1" x14ac:dyDescent="0.25">
      <c r="A220" s="15" t="s">
        <v>377</v>
      </c>
      <c r="B220" s="25" t="s">
        <v>395</v>
      </c>
      <c r="C220" s="72" t="s">
        <v>396</v>
      </c>
      <c r="D220" s="24" t="s">
        <v>320</v>
      </c>
      <c r="E220" s="74">
        <v>18</v>
      </c>
      <c r="F220" s="23">
        <v>30.25</v>
      </c>
      <c r="G220" s="29">
        <f t="shared" si="15"/>
        <v>544.5</v>
      </c>
      <c r="H220" s="18"/>
      <c r="I220" s="39"/>
    </row>
    <row r="221" spans="1:9" ht="15.75" thickBot="1" x14ac:dyDescent="0.3">
      <c r="A221" s="15" t="s">
        <v>377</v>
      </c>
      <c r="B221" s="25" t="s">
        <v>397</v>
      </c>
      <c r="C221" s="72" t="s">
        <v>398</v>
      </c>
      <c r="D221" s="24" t="s">
        <v>273</v>
      </c>
      <c r="E221" s="74">
        <v>340.02</v>
      </c>
      <c r="F221" s="23">
        <v>2.2000000000000002</v>
      </c>
      <c r="G221" s="29">
        <f t="shared" si="15"/>
        <v>748.04</v>
      </c>
      <c r="H221" s="18"/>
      <c r="I221" s="21"/>
    </row>
    <row r="222" spans="1:9" ht="30.6" customHeight="1" thickBot="1" x14ac:dyDescent="0.3">
      <c r="A222" s="16" t="s">
        <v>377</v>
      </c>
      <c r="B222" s="30" t="s">
        <v>399</v>
      </c>
      <c r="C222" s="110" t="s">
        <v>400</v>
      </c>
      <c r="D222" s="31" t="s">
        <v>273</v>
      </c>
      <c r="E222" s="111">
        <v>43.2</v>
      </c>
      <c r="F222" s="35">
        <v>2.21</v>
      </c>
      <c r="G222" s="33">
        <f t="shared" si="15"/>
        <v>95.47</v>
      </c>
      <c r="H222" s="69" t="s">
        <v>401</v>
      </c>
      <c r="I222" s="37">
        <f>ROUND(SUM(G203:G222),2)</f>
        <v>12973.9</v>
      </c>
    </row>
    <row r="223" spans="1:9" s="20" customFormat="1" ht="43.5" thickBot="1" x14ac:dyDescent="0.3">
      <c r="A223" s="18"/>
      <c r="B223" s="51"/>
      <c r="C223" s="18"/>
      <c r="D223" s="18"/>
      <c r="E223" s="18"/>
      <c r="F223" s="70" t="s">
        <v>402</v>
      </c>
      <c r="G223" s="71">
        <f>SUM(G176:G222)</f>
        <v>21992.050000000007</v>
      </c>
      <c r="H223" s="18"/>
      <c r="I223" s="18"/>
    </row>
    <row r="225" spans="1:1" x14ac:dyDescent="0.25">
      <c r="A225" s="75" t="s">
        <v>403</v>
      </c>
    </row>
  </sheetData>
  <sheetProtection algorithmName="SHA-512" hashValue="Qos26DO+v8c/Ln9TN7Xql8zytWJS0OLxipUh2FQHjVrX/LqWEGB1+Uj77GjEsJetfP372BfsR4pWnhAx3RA0Vg==" saltValue="ZodiiTM7rbNuCVGPaqFetQ==" spinCount="100000" sheet="1" objects="1" scenarios="1"/>
  <mergeCells count="5">
    <mergeCell ref="A156:G156"/>
    <mergeCell ref="A174:G174"/>
    <mergeCell ref="A3:G3"/>
    <mergeCell ref="H45:H63"/>
    <mergeCell ref="A1:G2"/>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6DB0-1785-4EEF-9584-22D814064762}">
  <dimension ref="A1:G15"/>
  <sheetViews>
    <sheetView zoomScale="89" zoomScaleNormal="89" workbookViewId="0">
      <selection activeCell="P13" sqref="P13"/>
    </sheetView>
  </sheetViews>
  <sheetFormatPr defaultRowHeight="15" x14ac:dyDescent="0.25"/>
  <cols>
    <col min="1" max="1" width="15.28515625" customWidth="1"/>
    <col min="2" max="2" width="48.7109375" customWidth="1"/>
    <col min="3" max="3" width="16.140625" customWidth="1"/>
  </cols>
  <sheetData>
    <row r="1" spans="1:7" ht="28.9" customHeight="1" x14ac:dyDescent="0.25">
      <c r="A1" s="183" t="s">
        <v>0</v>
      </c>
      <c r="B1" s="183"/>
      <c r="C1" s="183"/>
      <c r="D1" s="54"/>
      <c r="E1" s="54"/>
      <c r="F1" s="54"/>
      <c r="G1" s="54"/>
    </row>
    <row r="2" spans="1:7" x14ac:dyDescent="0.25">
      <c r="A2" s="184" t="s">
        <v>404</v>
      </c>
      <c r="B2" s="184"/>
      <c r="C2" s="184"/>
      <c r="D2" s="18"/>
      <c r="E2" s="18"/>
      <c r="F2" s="18"/>
      <c r="G2" s="18"/>
    </row>
    <row r="3" spans="1:7" ht="25.5" x14ac:dyDescent="0.25">
      <c r="A3" s="43" t="s">
        <v>405</v>
      </c>
      <c r="B3" s="43" t="s">
        <v>406</v>
      </c>
      <c r="C3" s="43" t="s">
        <v>407</v>
      </c>
      <c r="D3" s="18"/>
      <c r="E3" s="18"/>
      <c r="F3" s="18"/>
      <c r="G3" s="18"/>
    </row>
    <row r="4" spans="1:7" x14ac:dyDescent="0.25">
      <c r="A4" s="44">
        <v>1</v>
      </c>
      <c r="B4" s="45" t="s">
        <v>408</v>
      </c>
      <c r="C4" s="47">
        <f>'228'!G154</f>
        <v>324125.54999999993</v>
      </c>
      <c r="D4" s="18"/>
      <c r="E4" s="18"/>
      <c r="F4" s="18"/>
      <c r="G4" s="18"/>
    </row>
    <row r="5" spans="1:7" s="18" customFormat="1" x14ac:dyDescent="0.25">
      <c r="A5" s="44">
        <v>2</v>
      </c>
      <c r="B5" s="45" t="s">
        <v>409</v>
      </c>
      <c r="C5" s="47">
        <f>'228'!G172</f>
        <v>13509.86</v>
      </c>
    </row>
    <row r="6" spans="1:7" x14ac:dyDescent="0.25">
      <c r="A6" s="44">
        <v>3</v>
      </c>
      <c r="B6" s="45" t="s">
        <v>410</v>
      </c>
      <c r="C6" s="47">
        <f>'228'!G223</f>
        <v>21992.050000000007</v>
      </c>
      <c r="D6" s="18"/>
      <c r="E6" s="18"/>
      <c r="F6" s="18"/>
      <c r="G6" s="18"/>
    </row>
    <row r="7" spans="1:7" ht="25.5" x14ac:dyDescent="0.25">
      <c r="A7" s="43" t="s">
        <v>411</v>
      </c>
      <c r="B7" s="46" t="s">
        <v>412</v>
      </c>
      <c r="C7" s="48">
        <f>ROUND(SUM(C4:C6),2)</f>
        <v>359627.46</v>
      </c>
      <c r="D7" s="18"/>
      <c r="E7" s="18"/>
      <c r="F7" s="18"/>
      <c r="G7" s="18"/>
    </row>
    <row r="8" spans="1:7" x14ac:dyDescent="0.25">
      <c r="A8" s="132"/>
      <c r="B8" s="133"/>
      <c r="C8" s="134"/>
      <c r="D8" s="18"/>
      <c r="E8" s="18"/>
      <c r="F8" s="18"/>
      <c r="G8" s="18"/>
    </row>
    <row r="9" spans="1:7" ht="75" customHeight="1" x14ac:dyDescent="0.25">
      <c r="A9" s="185" t="s">
        <v>413</v>
      </c>
      <c r="B9" s="186"/>
      <c r="C9" s="187"/>
      <c r="D9" s="18"/>
      <c r="E9" s="18"/>
      <c r="F9" s="18"/>
      <c r="G9" s="18"/>
    </row>
    <row r="10" spans="1:7" x14ac:dyDescent="0.25">
      <c r="A10" s="167"/>
      <c r="B10" s="168"/>
      <c r="C10" s="169"/>
      <c r="D10" s="18"/>
      <c r="E10" s="18"/>
      <c r="F10" s="18"/>
      <c r="G10" s="18"/>
    </row>
    <row r="11" spans="1:7" x14ac:dyDescent="0.25">
      <c r="A11" s="135"/>
      <c r="B11" s="194" t="s">
        <v>414</v>
      </c>
      <c r="C11" s="195"/>
      <c r="D11" s="18"/>
      <c r="E11" s="18"/>
      <c r="F11" s="18"/>
      <c r="G11" s="18"/>
    </row>
    <row r="12" spans="1:7" x14ac:dyDescent="0.25">
      <c r="A12" s="135"/>
      <c r="B12" s="136"/>
      <c r="C12" s="137"/>
      <c r="D12" s="18"/>
      <c r="E12" s="18"/>
      <c r="F12" s="18"/>
      <c r="G12" s="18"/>
    </row>
    <row r="13" spans="1:7" ht="243.6" customHeight="1" x14ac:dyDescent="0.25">
      <c r="A13" s="188" t="s">
        <v>415</v>
      </c>
      <c r="B13" s="189"/>
      <c r="C13" s="190"/>
      <c r="D13" s="18"/>
      <c r="E13" s="18"/>
      <c r="F13" s="18"/>
      <c r="G13" s="18"/>
    </row>
    <row r="14" spans="1:7" ht="136.15" customHeight="1" x14ac:dyDescent="0.25">
      <c r="A14" s="191" t="s">
        <v>416</v>
      </c>
      <c r="B14" s="192"/>
      <c r="C14" s="193"/>
      <c r="D14" s="18"/>
      <c r="E14" s="18"/>
      <c r="F14" s="18"/>
      <c r="G14" s="18"/>
    </row>
    <row r="15" spans="1:7" ht="82.9" customHeight="1" x14ac:dyDescent="0.25">
      <c r="A15" s="180" t="s">
        <v>417</v>
      </c>
      <c r="B15" s="181"/>
      <c r="C15" s="182"/>
      <c r="D15" s="18"/>
      <c r="E15" s="18"/>
      <c r="F15" s="18"/>
      <c r="G15" s="18"/>
    </row>
  </sheetData>
  <sheetProtection algorithmName="SHA-512" hashValue="gDRpIzYGKBullarTZwi4oPXLe/nlHRY9hMjzJlraT3yUWVkqHmgq1DegeldN3yxcHaeajbFtgQzPZghnpo9qDQ==" saltValue="cMGTbn6JBmSeb4evhqCzog==" spinCount="100000" sheet="1" objects="1" scenarios="1"/>
  <mergeCells count="7">
    <mergeCell ref="A15:C15"/>
    <mergeCell ref="A1:C1"/>
    <mergeCell ref="A2:C2"/>
    <mergeCell ref="A9:C9"/>
    <mergeCell ref="A13:C13"/>
    <mergeCell ref="A14:C14"/>
    <mergeCell ref="B11:C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2A0C2FC83DB774D8789EA40FF51EC29" ma:contentTypeVersion="12" ma:contentTypeDescription="Kurkite naują dokumentą." ma:contentTypeScope="" ma:versionID="f171e10a331d32bcd8ee2989b5bd3ef7">
  <xsd:schema xmlns:xsd="http://www.w3.org/2001/XMLSchema" xmlns:xs="http://www.w3.org/2001/XMLSchema" xmlns:p="http://schemas.microsoft.com/office/2006/metadata/properties" xmlns:ns2="60dbd429-02e1-4124-95a7-eb0166b56cdb" xmlns:ns3="79888c4e-cbc4-465e-bd06-dcdea89958dd" targetNamespace="http://schemas.microsoft.com/office/2006/metadata/properties" ma:root="true" ma:fieldsID="6a7edf541e58a485e04245e042252fdc" ns2:_="" ns3:_="">
    <xsd:import namespace="60dbd429-02e1-4124-95a7-eb0166b56cdb"/>
    <xsd:import namespace="79888c4e-cbc4-465e-bd06-dcdea89958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bd429-02e1-4124-95a7-eb0166b56c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888c4e-cbc4-465e-bd06-dcdea89958dd" elementFormDefault="qualified">
    <xsd:import namespace="http://schemas.microsoft.com/office/2006/documentManagement/types"/>
    <xsd:import namespace="http://schemas.microsoft.com/office/infopath/2007/PartnerControls"/>
    <xsd:element name="SharedWithUsers" ma:index="14"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37F98-F71F-487F-951B-415AE115A262}">
  <ds:schemaRefs>
    <ds:schemaRef ds:uri="http://schemas.microsoft.com/sharepoint/v3/contenttype/forms"/>
  </ds:schemaRefs>
</ds:datastoreItem>
</file>

<file path=customXml/itemProps2.xml><?xml version="1.0" encoding="utf-8"?>
<ds:datastoreItem xmlns:ds="http://schemas.openxmlformats.org/officeDocument/2006/customXml" ds:itemID="{DE807980-B53C-420B-A92C-5F1B941D7C3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970274-54FB-46F5-8409-20FE76DA3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bd429-02e1-4124-95a7-eb0166b56cdb"/>
    <ds:schemaRef ds:uri="79888c4e-cbc4-465e-bd06-dcdea8995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228</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Gabrielė Riepšaitė</cp:lastModifiedBy>
  <cp:revision/>
  <dcterms:created xsi:type="dcterms:W3CDTF">2020-10-05T14:48:34Z</dcterms:created>
  <dcterms:modified xsi:type="dcterms:W3CDTF">2021-06-15T07:28:36Z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y fmtid="{D5CDD505-2E9C-101B-9397-08002B2CF9AE}" pid="9" name="ContentTypeId">
    <vt:lpwstr>0x010100A2A0C2FC83DB774D8789EA40FF51EC29</vt:lpwstr>
  </property>
</Properties>
</file>