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Šios_darbaknygės" defaultThemeVersion="166925"/>
  <mc:AlternateContent xmlns:mc="http://schemas.openxmlformats.org/markup-compatibility/2006">
    <mc:Choice Requires="x15">
      <x15ac:absPath xmlns:x15ac="http://schemas.microsoft.com/office/spreadsheetml/2010/11/ac" url="\\ltviln-001sv004\Work\01 Rinkotyra\KONKURSAI\2025\Via Lietuva_Kelias Nr. 2212 Klaipėda-Radailiai-Kretinga 07-02\Pasiūlymo dokumentai\"/>
    </mc:Choice>
  </mc:AlternateContent>
  <xr:revisionPtr revIDLastSave="0" documentId="13_ncr:1_{B5194A24-FED9-4290-86FC-B30F6DA08F52}" xr6:coauthVersionLast="47" xr6:coauthVersionMax="47" xr10:uidLastSave="{00000000-0000-0000-0000-000000000000}"/>
  <bookViews>
    <workbookView xWindow="-108" yWindow="-108" windowWidth="23256" windowHeight="12576" tabRatio="462" xr2:uid="{6BC1EAF5-0D01-43F1-AE22-A39552859E42}"/>
  </bookViews>
  <sheets>
    <sheet name="1. Susisiekimas" sheetId="5" r:id="rId1"/>
    <sheet name="2. Apšvietimas" sheetId="7" r:id="rId2"/>
    <sheet name="SANTRAUKA" sheetId="3" r:id="rId3"/>
    <sheet name="DKŽ priedas dėl atliekų" sheetId="8" r:id="rId4"/>
  </sheets>
  <definedNames>
    <definedName name="_Hlk148616549" localSheetId="0">'1. Susisiekimas'!#REF!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5" l="1"/>
  <c r="G76" i="5"/>
  <c r="G75" i="5"/>
  <c r="G143" i="5"/>
  <c r="G142" i="5"/>
  <c r="G141" i="5"/>
  <c r="G140" i="5"/>
  <c r="G139" i="5"/>
  <c r="G138" i="5"/>
  <c r="G137" i="5"/>
  <c r="G136" i="5"/>
  <c r="G453" i="5"/>
  <c r="G452" i="5"/>
  <c r="G451" i="5"/>
  <c r="G450" i="5"/>
  <c r="G449" i="5"/>
  <c r="G448" i="5"/>
  <c r="G447" i="5"/>
  <c r="G411" i="5"/>
  <c r="G410" i="5"/>
  <c r="G409" i="5"/>
  <c r="G408" i="5"/>
  <c r="G407" i="5"/>
  <c r="G406" i="5"/>
  <c r="G399" i="5"/>
  <c r="G398" i="5"/>
  <c r="G397" i="5"/>
  <c r="G396" i="5"/>
  <c r="G391" i="5"/>
  <c r="G390" i="5"/>
  <c r="G389" i="5"/>
  <c r="G388" i="5"/>
  <c r="G387" i="5"/>
  <c r="G386" i="5"/>
  <c r="G385" i="5"/>
  <c r="G384" i="5"/>
  <c r="G383" i="5"/>
  <c r="G382" i="5"/>
  <c r="G381" i="5"/>
  <c r="G380" i="5"/>
  <c r="G367" i="5"/>
  <c r="G366" i="5"/>
  <c r="G365" i="5"/>
  <c r="G364" i="5"/>
  <c r="G363" i="5"/>
  <c r="G362" i="5"/>
  <c r="G361" i="5"/>
  <c r="G360" i="5"/>
  <c r="G359" i="5"/>
  <c r="G358" i="5"/>
  <c r="G357" i="5"/>
  <c r="G345" i="5"/>
  <c r="G344" i="5"/>
  <c r="G343" i="5"/>
  <c r="G342" i="5"/>
  <c r="G341" i="5"/>
  <c r="G340" i="5"/>
  <c r="G339" i="5"/>
  <c r="G338" i="5"/>
  <c r="G337" i="5"/>
  <c r="G327" i="5"/>
  <c r="G326" i="5"/>
  <c r="G325" i="5"/>
  <c r="G324" i="5"/>
  <c r="G323" i="5"/>
  <c r="G322" i="5"/>
  <c r="G321" i="5"/>
  <c r="G320" i="5"/>
  <c r="G311" i="5"/>
  <c r="G310" i="5"/>
  <c r="G309" i="5"/>
  <c r="G308" i="5"/>
  <c r="G307" i="5"/>
  <c r="G306" i="5"/>
  <c r="G305" i="5"/>
  <c r="G304" i="5"/>
  <c r="G303" i="5"/>
  <c r="G302" i="5"/>
  <c r="G301" i="5"/>
  <c r="G300" i="5"/>
  <c r="G287" i="5"/>
  <c r="G286" i="5"/>
  <c r="G285" i="5"/>
  <c r="G284" i="5"/>
  <c r="G283" i="5"/>
  <c r="G282" i="5"/>
  <c r="G281" i="5"/>
  <c r="G280" i="5"/>
  <c r="G279" i="5"/>
  <c r="G278" i="5"/>
  <c r="G277" i="5"/>
  <c r="G265" i="5"/>
  <c r="G264" i="5"/>
  <c r="G263" i="5"/>
  <c r="G262" i="5"/>
  <c r="G261" i="5"/>
  <c r="G260" i="5"/>
  <c r="G259" i="5"/>
  <c r="G258" i="5"/>
  <c r="G257" i="5"/>
  <c r="G256" i="5"/>
  <c r="G255" i="5"/>
  <c r="G254" i="5"/>
  <c r="G241" i="5"/>
  <c r="G240" i="5"/>
  <c r="G239" i="5"/>
  <c r="G238" i="5"/>
  <c r="G237" i="5"/>
  <c r="G236" i="5"/>
  <c r="G235" i="5"/>
  <c r="G234" i="5"/>
  <c r="G233" i="5"/>
  <c r="G232" i="5"/>
  <c r="G231" i="5"/>
  <c r="G207" i="5"/>
  <c r="G206" i="5"/>
  <c r="G205" i="5"/>
  <c r="G204" i="5"/>
  <c r="G203" i="5"/>
  <c r="G202" i="5"/>
  <c r="G201" i="5"/>
  <c r="G193" i="5"/>
  <c r="G192" i="5"/>
  <c r="G191" i="5"/>
  <c r="G190" i="5"/>
  <c r="G189" i="5"/>
  <c r="G188" i="5"/>
  <c r="G187" i="5"/>
  <c r="G179" i="5"/>
  <c r="G178" i="5"/>
  <c r="G177" i="5"/>
  <c r="G176" i="5"/>
  <c r="G175" i="5"/>
  <c r="G174" i="5"/>
  <c r="G173" i="5"/>
  <c r="G172" i="5"/>
  <c r="G171" i="5"/>
  <c r="G161" i="5"/>
  <c r="G160" i="5"/>
  <c r="G159" i="5"/>
  <c r="G158" i="5"/>
  <c r="G157" i="5"/>
  <c r="G156" i="5"/>
  <c r="G155" i="5"/>
  <c r="G154" i="5"/>
  <c r="G153" i="5"/>
  <c r="G127" i="5"/>
  <c r="G126" i="5"/>
  <c r="G125" i="5"/>
  <c r="G124" i="5"/>
  <c r="G123" i="5"/>
  <c r="G122" i="5"/>
  <c r="G121" i="5"/>
  <c r="G120" i="5"/>
  <c r="G119" i="5"/>
  <c r="G118" i="5"/>
  <c r="G117" i="5"/>
  <c r="G116" i="5"/>
  <c r="G103" i="5"/>
  <c r="G102" i="5"/>
  <c r="G101" i="5"/>
  <c r="G100" i="5"/>
  <c r="G99" i="5"/>
  <c r="G98" i="5"/>
  <c r="G97" i="5"/>
  <c r="G96" i="5"/>
  <c r="G95" i="5"/>
  <c r="G94" i="5"/>
  <c r="G93" i="5"/>
  <c r="G92" i="5"/>
  <c r="G55" i="5"/>
  <c r="G7" i="5"/>
  <c r="G59" i="7"/>
  <c r="G58" i="7"/>
  <c r="G57" i="7"/>
  <c r="G56" i="7"/>
  <c r="G55" i="7"/>
  <c r="G54" i="7"/>
  <c r="G53" i="7"/>
  <c r="G52" i="7"/>
  <c r="G51" i="7"/>
  <c r="G50" i="7"/>
  <c r="G49" i="7"/>
  <c r="G48" i="7"/>
  <c r="G47" i="7"/>
  <c r="G46" i="7"/>
  <c r="G45" i="7"/>
  <c r="G44" i="7"/>
  <c r="G43" i="7"/>
  <c r="G42" i="7"/>
  <c r="G41" i="7"/>
  <c r="G40" i="7"/>
  <c r="I59" i="7" s="1"/>
  <c r="G63" i="5" l="1"/>
  <c r="G73" i="5" l="1"/>
  <c r="G435" i="5"/>
  <c r="G434" i="5"/>
  <c r="G433" i="5"/>
  <c r="G432" i="5"/>
  <c r="G431" i="5"/>
  <c r="G430" i="5"/>
  <c r="G429" i="5"/>
  <c r="G428" i="5"/>
  <c r="G461" i="5"/>
  <c r="G460" i="5"/>
  <c r="G459" i="5"/>
  <c r="G458" i="5"/>
  <c r="G457" i="5"/>
  <c r="G456" i="5"/>
  <c r="G455" i="5"/>
  <c r="G454" i="5"/>
  <c r="G446" i="5"/>
  <c r="G445" i="5"/>
  <c r="G444" i="5"/>
  <c r="G443" i="5"/>
  <c r="G442" i="5"/>
  <c r="G441" i="5"/>
  <c r="G440" i="5"/>
  <c r="G439" i="5"/>
  <c r="G438" i="5"/>
  <c r="G437" i="5"/>
  <c r="G436" i="5"/>
  <c r="G427" i="5"/>
  <c r="G426" i="5"/>
  <c r="G425" i="5"/>
  <c r="G424" i="5"/>
  <c r="G423" i="5"/>
  <c r="G422" i="5"/>
  <c r="G421" i="5"/>
  <c r="G420" i="5"/>
  <c r="G419" i="5"/>
  <c r="G418" i="5"/>
  <c r="G417" i="5"/>
  <c r="G416" i="5"/>
  <c r="G415" i="5"/>
  <c r="G414" i="5"/>
  <c r="G413" i="5"/>
  <c r="G412" i="5"/>
  <c r="G372" i="5"/>
  <c r="G371" i="5"/>
  <c r="G370" i="5"/>
  <c r="G369" i="5"/>
  <c r="G350" i="5"/>
  <c r="G349" i="5"/>
  <c r="G348" i="5"/>
  <c r="G317" i="5"/>
  <c r="G316" i="5"/>
  <c r="G315" i="5"/>
  <c r="G314" i="5"/>
  <c r="G318" i="5"/>
  <c r="G293" i="5"/>
  <c r="G292" i="5"/>
  <c r="G291" i="5"/>
  <c r="G290" i="5"/>
  <c r="G272" i="5"/>
  <c r="G271" i="5"/>
  <c r="G270" i="5"/>
  <c r="G269" i="5"/>
  <c r="G249" i="5"/>
  <c r="G248" i="5"/>
  <c r="G247" i="5"/>
  <c r="G246" i="5"/>
  <c r="G245" i="5"/>
  <c r="G225" i="5"/>
  <c r="G224" i="5"/>
  <c r="G223" i="5"/>
  <c r="G405" i="5"/>
  <c r="G404" i="5"/>
  <c r="G403" i="5"/>
  <c r="G402" i="5"/>
  <c r="G401" i="5"/>
  <c r="G400" i="5"/>
  <c r="G395" i="5"/>
  <c r="G394" i="5"/>
  <c r="G393" i="5"/>
  <c r="G392" i="5"/>
  <c r="G379" i="5"/>
  <c r="G378" i="5"/>
  <c r="G377" i="5"/>
  <c r="G376" i="5"/>
  <c r="G375" i="5"/>
  <c r="G374" i="5"/>
  <c r="G373" i="5"/>
  <c r="G368" i="5"/>
  <c r="G356" i="5"/>
  <c r="G355" i="5"/>
  <c r="G354" i="5"/>
  <c r="G353" i="5"/>
  <c r="G352" i="5"/>
  <c r="G351" i="5"/>
  <c r="G347" i="5"/>
  <c r="G346" i="5"/>
  <c r="G336" i="5"/>
  <c r="G335" i="5"/>
  <c r="G334" i="5"/>
  <c r="G333" i="5"/>
  <c r="G332" i="5"/>
  <c r="G331" i="5"/>
  <c r="G330" i="5"/>
  <c r="G329" i="5"/>
  <c r="G328" i="5"/>
  <c r="G319" i="5"/>
  <c r="G313" i="5"/>
  <c r="G312" i="5"/>
  <c r="G299" i="5"/>
  <c r="G298" i="5"/>
  <c r="G297" i="5"/>
  <c r="G296" i="5"/>
  <c r="G295" i="5"/>
  <c r="G294" i="5"/>
  <c r="G289" i="5"/>
  <c r="G288" i="5"/>
  <c r="G276" i="5"/>
  <c r="G275" i="5"/>
  <c r="G274" i="5"/>
  <c r="G273" i="5"/>
  <c r="G268" i="5"/>
  <c r="G267" i="5"/>
  <c r="G266" i="5"/>
  <c r="G253" i="5"/>
  <c r="G252" i="5"/>
  <c r="G251" i="5"/>
  <c r="G250" i="5"/>
  <c r="G244" i="5"/>
  <c r="G243" i="5"/>
  <c r="G242" i="5"/>
  <c r="G230" i="5"/>
  <c r="G229" i="5"/>
  <c r="G228" i="5"/>
  <c r="G227" i="5"/>
  <c r="G226" i="5"/>
  <c r="G222" i="5"/>
  <c r="G221" i="5"/>
  <c r="G220" i="5"/>
  <c r="G219" i="5"/>
  <c r="G218" i="5"/>
  <c r="G217" i="5"/>
  <c r="G216" i="5"/>
  <c r="G215" i="5"/>
  <c r="G214" i="5"/>
  <c r="G213" i="5"/>
  <c r="G212" i="5"/>
  <c r="G211" i="5"/>
  <c r="G210" i="5"/>
  <c r="G209" i="5"/>
  <c r="G208" i="5"/>
  <c r="G200" i="5"/>
  <c r="G199" i="5"/>
  <c r="G198" i="5"/>
  <c r="G197" i="5"/>
  <c r="G196" i="5"/>
  <c r="G195" i="5"/>
  <c r="G194" i="5"/>
  <c r="G166" i="5"/>
  <c r="G165" i="5"/>
  <c r="G150" i="5"/>
  <c r="G149" i="5"/>
  <c r="G148" i="5"/>
  <c r="G147" i="5"/>
  <c r="G134" i="5"/>
  <c r="G133" i="5"/>
  <c r="G132" i="5"/>
  <c r="G131" i="5"/>
  <c r="G130" i="5"/>
  <c r="G112" i="5"/>
  <c r="G111" i="5"/>
  <c r="G110" i="5"/>
  <c r="G109" i="5"/>
  <c r="G108" i="5"/>
  <c r="G84" i="5"/>
  <c r="G83" i="5"/>
  <c r="G82" i="5"/>
  <c r="G81" i="5"/>
  <c r="G80" i="5"/>
  <c r="G69" i="5"/>
  <c r="G68" i="5"/>
  <c r="G67" i="5"/>
  <c r="G66" i="5"/>
  <c r="G65" i="5"/>
  <c r="G64" i="5"/>
  <c r="G62" i="5"/>
  <c r="G61" i="5"/>
  <c r="G60" i="5"/>
  <c r="G74" i="5"/>
  <c r="G72" i="5"/>
  <c r="G71" i="5"/>
  <c r="G70" i="5"/>
  <c r="G59" i="5"/>
  <c r="G58" i="5"/>
  <c r="G43" i="5"/>
  <c r="G42" i="5"/>
  <c r="G41" i="5"/>
  <c r="I327" i="5" l="1"/>
  <c r="I345" i="5"/>
  <c r="I367" i="5"/>
  <c r="I399" i="5"/>
  <c r="I265" i="5"/>
  <c r="I241" i="5"/>
  <c r="I411" i="5"/>
  <c r="I287" i="5"/>
  <c r="I311" i="5"/>
  <c r="I207" i="5"/>
  <c r="I391" i="5"/>
  <c r="I453" i="5"/>
  <c r="I426" i="5"/>
  <c r="I439" i="5"/>
  <c r="I461" i="5"/>
  <c r="I438" i="5"/>
  <c r="I418" i="5"/>
  <c r="I219" i="5"/>
  <c r="I212" i="5"/>
  <c r="G6" i="5" l="1"/>
  <c r="G14" i="5"/>
  <c r="G15" i="5"/>
  <c r="G16" i="5"/>
  <c r="G462" i="5" l="1"/>
  <c r="I462" i="5" s="1"/>
  <c r="G8" i="7" l="1"/>
  <c r="G9" i="7"/>
  <c r="G10" i="7"/>
  <c r="G11" i="7"/>
  <c r="G12" i="7"/>
  <c r="G13" i="7"/>
  <c r="G14" i="7"/>
  <c r="G15" i="7"/>
  <c r="G16" i="7"/>
  <c r="G17" i="7"/>
  <c r="G18" i="7"/>
  <c r="G19" i="7"/>
  <c r="G20" i="7"/>
  <c r="G21" i="7"/>
  <c r="G39" i="5"/>
  <c r="G40" i="5"/>
  <c r="G44" i="5"/>
  <c r="G45" i="5"/>
  <c r="G46" i="5"/>
  <c r="G47" i="5"/>
  <c r="G48" i="5"/>
  <c r="G49" i="5"/>
  <c r="G50" i="5"/>
  <c r="G51" i="5"/>
  <c r="G52" i="5"/>
  <c r="G53" i="5"/>
  <c r="G113" i="5"/>
  <c r="G114" i="5"/>
  <c r="G181" i="5" l="1"/>
  <c r="G182" i="5"/>
  <c r="G183" i="5"/>
  <c r="G184" i="5"/>
  <c r="G185" i="5"/>
  <c r="G186" i="5"/>
  <c r="G180" i="5"/>
  <c r="G106" i="5"/>
  <c r="G39" i="7"/>
  <c r="G7" i="7"/>
  <c r="G22" i="7"/>
  <c r="G23" i="7"/>
  <c r="G24" i="7"/>
  <c r="G25" i="7"/>
  <c r="G26" i="7"/>
  <c r="G27" i="7"/>
  <c r="G28" i="7"/>
  <c r="G29" i="7"/>
  <c r="G30" i="7"/>
  <c r="G31" i="7"/>
  <c r="G32" i="7"/>
  <c r="G33" i="7"/>
  <c r="G34" i="7"/>
  <c r="G35" i="7"/>
  <c r="G36" i="7"/>
  <c r="G37" i="7"/>
  <c r="G38" i="7"/>
  <c r="I193" i="5" l="1"/>
  <c r="G6" i="7"/>
  <c r="G60" i="7" s="1"/>
  <c r="G18" i="5"/>
  <c r="I39" i="7" l="1"/>
  <c r="C6" i="3"/>
  <c r="G170" i="5" l="1"/>
  <c r="G168" i="5"/>
  <c r="G169" i="5"/>
  <c r="G152" i="5"/>
  <c r="G135" i="5"/>
  <c r="G115" i="5"/>
  <c r="G128" i="5"/>
  <c r="G129" i="5"/>
  <c r="G144" i="5"/>
  <c r="G145" i="5"/>
  <c r="G146" i="5"/>
  <c r="G151" i="5"/>
  <c r="G85" i="5"/>
  <c r="G86" i="5"/>
  <c r="G87" i="5"/>
  <c r="G88" i="5"/>
  <c r="G89" i="5"/>
  <c r="G90" i="5"/>
  <c r="G91" i="5"/>
  <c r="G104" i="5"/>
  <c r="G105" i="5"/>
  <c r="G56" i="5"/>
  <c r="G57" i="5"/>
  <c r="G78" i="5"/>
  <c r="G17" i="5"/>
  <c r="G19" i="5"/>
  <c r="G20" i="5"/>
  <c r="G21" i="5"/>
  <c r="G22" i="5"/>
  <c r="G23" i="5"/>
  <c r="G24" i="5"/>
  <c r="G25" i="5"/>
  <c r="G26" i="5"/>
  <c r="G27" i="5"/>
  <c r="G28" i="5"/>
  <c r="G29" i="5"/>
  <c r="G30" i="5"/>
  <c r="G31" i="5"/>
  <c r="G32" i="5"/>
  <c r="G167" i="5"/>
  <c r="G164" i="5"/>
  <c r="G163" i="5"/>
  <c r="G162" i="5"/>
  <c r="G107" i="5"/>
  <c r="G79" i="5"/>
  <c r="G54" i="5"/>
  <c r="G38" i="5"/>
  <c r="G37" i="5"/>
  <c r="G36" i="5"/>
  <c r="G35" i="5"/>
  <c r="G34" i="5"/>
  <c r="G33" i="5"/>
  <c r="G13" i="5"/>
  <c r="G12" i="5"/>
  <c r="G11" i="5"/>
  <c r="G10" i="5"/>
  <c r="G9" i="5"/>
  <c r="G8" i="5"/>
  <c r="I179" i="5" l="1"/>
  <c r="I79" i="5"/>
  <c r="I103" i="5"/>
  <c r="I127" i="5"/>
  <c r="I161" i="5"/>
  <c r="I143" i="5"/>
  <c r="G463" i="5"/>
  <c r="C5" i="3" s="1"/>
  <c r="I32" i="5"/>
  <c r="I54" i="5"/>
  <c r="C7" i="3" l="1"/>
</calcChain>
</file>

<file path=xl/sharedStrings.xml><?xml version="1.0" encoding="utf-8"?>
<sst xmlns="http://schemas.openxmlformats.org/spreadsheetml/2006/main" count="2130" uniqueCount="623">
  <si>
    <t>I  PIRKIMO DALIS</t>
  </si>
  <si>
    <t>Valstybinės reikšmės rajoninio kelio Nr. 2212 Klaipėda–Radailiai–Kretinga ruožo nuo 4,800 iki 8,802 km kapitalinis remontas, įrengiant takus, apšvietimą ir inžinerines eismo saugos priemones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</si>
  <si>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</si>
  <si>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</si>
  <si>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</si>
  <si>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</si>
  <si>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</si>
  <si>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</si>
  <si>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rPr>
      <t>(pildo Rangovas)</t>
    </r>
  </si>
  <si>
    <t>Iš viso, Eur be PVM</t>
  </si>
  <si>
    <t>1. Paruošiamieji darbai</t>
  </si>
  <si>
    <t>1.1</t>
  </si>
  <si>
    <t>Geodezinis trasos nužymėjimas</t>
  </si>
  <si>
    <t>km</t>
  </si>
  <si>
    <t>1.2</t>
  </si>
  <si>
    <t>Krūmų pašalinimas ir utilizavimas</t>
  </si>
  <si>
    <t>ha</t>
  </si>
  <si>
    <t>1.3</t>
  </si>
  <si>
    <t>Medžių nuo 16 iki 24 cm pašalinimas, kelmų rovimas</t>
  </si>
  <si>
    <t>vnt.</t>
  </si>
  <si>
    <t>1.4</t>
  </si>
  <si>
    <t>Išrautų kelmų pakrovimas ir išvežimas utilizavimui rangovo pasirinktu atstumu</t>
  </si>
  <si>
    <t>1.5</t>
  </si>
  <si>
    <t>Negrąžinamos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 vnt.)</t>
  </si>
  <si>
    <t>kompl.</t>
  </si>
  <si>
    <t>1.6</t>
  </si>
  <si>
    <t>Asfaltbetonio dangos nufrezavimas arba išlaužimas hvid = 0,03 m</t>
  </si>
  <si>
    <t>m²</t>
  </si>
  <si>
    <t>1.7</t>
  </si>
  <si>
    <t>Asfaltbetonio dangos nufrezavimas arba išlaužimas hvid = 0,06 m</t>
  </si>
  <si>
    <t>1.8</t>
  </si>
  <si>
    <t>Asfaltbetonio dangos nufrezavimas arba išlaužimas hvid = 0,10 m</t>
  </si>
  <si>
    <t>1.9</t>
  </si>
  <si>
    <t>Negrąžinamos medžiagos (nufrezuotas asfaltas), įkainis 7 Eur/t (sąmatoje įvertinamas su minuso ženklu)</t>
  </si>
  <si>
    <t>t</t>
  </si>
  <si>
    <t>1.10</t>
  </si>
  <si>
    <r>
      <t xml:space="preserve">Betoninių plytelių/trinkelių dangų išardymas ir išvežimas </t>
    </r>
    <r>
      <rPr>
        <sz val="11"/>
        <color rgb="FFFF0000"/>
        <rFont val="Times New Roman"/>
        <family val="1"/>
      </rPr>
      <t>(žiūrėti žiniaraščio priedą dėl išvežimo)</t>
    </r>
  </si>
  <si>
    <t>1.11</t>
  </si>
  <si>
    <t>Vejos bordiūrų su pamatais demontavimas</t>
  </si>
  <si>
    <t>m</t>
  </si>
  <si>
    <t>1.12</t>
  </si>
  <si>
    <t>Gatvės bordiūrų su pamaitais demontavimas</t>
  </si>
  <si>
    <t>1.13</t>
  </si>
  <si>
    <r>
      <t xml:space="preserve">Esamų betoninių (vejos ir gatvės) bordiūrų bei betono pagrindo po bortais išardymas ir išvežimas </t>
    </r>
    <r>
      <rPr>
        <sz val="11"/>
        <color rgb="FFFF0000"/>
        <rFont val="Times New Roman"/>
        <family val="1"/>
      </rPr>
      <t>(žiūrėti žiniaraščio priedą dėl išvežimo)</t>
    </r>
  </si>
  <si>
    <t>1.14</t>
  </si>
  <si>
    <r>
      <t xml:space="preserve">Esamų šiukšlių dėžių išardymas ir išvežimas </t>
    </r>
    <r>
      <rPr>
        <sz val="11"/>
        <color rgb="FFFF0000"/>
        <rFont val="Times New Roman"/>
        <family val="1"/>
      </rPr>
      <t>(žiūrėti žiniaraščio priedą dėl išvežimo)</t>
    </r>
  </si>
  <si>
    <t>1.15</t>
  </si>
  <si>
    <r>
      <t xml:space="preserve">Esamų keleivių paviljonų išardymas ir išvežimas </t>
    </r>
    <r>
      <rPr>
        <sz val="11"/>
        <color rgb="FFFF0000"/>
        <rFont val="Times New Roman"/>
        <family val="1"/>
      </rPr>
      <t>(žiūrėti žiniaraščio priedą dėl išvežimo)</t>
    </r>
  </si>
  <si>
    <t>1.16</t>
  </si>
  <si>
    <r>
      <t xml:space="preserve">Esamų apsauginių atitvarų išardymas ir išvežimas </t>
    </r>
    <r>
      <rPr>
        <sz val="11"/>
        <color rgb="FFFF0000"/>
        <rFont val="Times New Roman"/>
        <family val="1"/>
      </rPr>
      <t>(žiūrėti žiniaraščio priedą dėl išvežimo)</t>
    </r>
  </si>
  <si>
    <t>1.17</t>
  </si>
  <si>
    <r>
      <t xml:space="preserve">Esamų signalinių stulpelių išardymas ir išvežimas </t>
    </r>
    <r>
      <rPr>
        <sz val="11"/>
        <color rgb="FFFF0000"/>
        <rFont val="Times New Roman"/>
        <family val="1"/>
      </rPr>
      <t>(žiūrėti žiniaraščio priedą dėl išvežimo)</t>
    </r>
  </si>
  <si>
    <t>1.18</t>
  </si>
  <si>
    <r>
      <t>Esamų kelio ženklų skydų demontavimas ir išvežimas</t>
    </r>
    <r>
      <rPr>
        <sz val="11"/>
        <color rgb="FFFF0000"/>
        <rFont val="Times New Roman"/>
        <family val="1"/>
      </rPr>
      <t xml:space="preserve"> (žiūrėti žiniaraščio priedą dėl išvežimo)</t>
    </r>
  </si>
  <si>
    <t>1.19</t>
  </si>
  <si>
    <r>
      <t xml:space="preserve">Esamų vienstiebių kelio ženklų metalinių atramų ant monolitinių betoninių atramų išardymas ir išvežimas </t>
    </r>
    <r>
      <rPr>
        <sz val="11"/>
        <color rgb="FFFF0000"/>
        <rFont val="Times New Roman"/>
        <family val="1"/>
      </rPr>
      <t>(žiūrėti žiniaraščio priedą dėl išvežimo)</t>
    </r>
  </si>
  <si>
    <t>1.20</t>
  </si>
  <si>
    <r>
      <t>Esamų daugiastiebių kelio ženklų metalinių atramų ant monolitinių betoninių atramų išardymas ir išvežimas (</t>
    </r>
    <r>
      <rPr>
        <sz val="11"/>
        <color rgb="FFFF0000"/>
        <rFont val="Times New Roman"/>
        <family val="1"/>
      </rPr>
      <t>žiūrėti žiniaraščio priedą dėl išvežimo)</t>
    </r>
  </si>
  <si>
    <t>1.21</t>
  </si>
  <si>
    <r>
      <t>Esamų betono konstrukcijų išardymas ir išvežimas</t>
    </r>
    <r>
      <rPr>
        <sz val="11"/>
        <color rgb="FFFF0000"/>
        <rFont val="Times New Roman"/>
        <family val="1"/>
      </rPr>
      <t xml:space="preserve"> (žiūrėti žiniaraščio priedą dėl išvežimo)</t>
    </r>
  </si>
  <si>
    <t>m³</t>
  </si>
  <si>
    <t>1.22</t>
  </si>
  <si>
    <r>
      <t xml:space="preserve">Esamų g/b konstrukcijų išardymas (pralaidos ir k.t.) ir išvežimas </t>
    </r>
    <r>
      <rPr>
        <sz val="11"/>
        <color rgb="FFFF0000"/>
        <rFont val="Times New Roman"/>
        <family val="1"/>
      </rPr>
      <t>(žiūrėti žiniaraščio priedą dėl išvežimo)</t>
    </r>
  </si>
  <si>
    <t>1.23</t>
  </si>
  <si>
    <r>
      <t xml:space="preserve">Esamų PVC D110 plastikinių pralaidų išardymas ir išvežimas </t>
    </r>
    <r>
      <rPr>
        <sz val="11"/>
        <color rgb="FFFF0000"/>
        <rFont val="Times New Roman"/>
        <family val="1"/>
      </rPr>
      <t>(žiūrėti žiniaraščio priedą dėl išvežimo)</t>
    </r>
  </si>
  <si>
    <t>1.24</t>
  </si>
  <si>
    <r>
      <t xml:space="preserve">Esamų PVC D350 plastikinių pralaidų išardymas ir išvežimas </t>
    </r>
    <r>
      <rPr>
        <sz val="11"/>
        <color rgb="FFFF0000"/>
        <rFont val="Times New Roman"/>
        <family val="1"/>
      </rPr>
      <t>(žiūrėti žiniaraščio priedą dėl išvežimo)</t>
    </r>
  </si>
  <si>
    <t>1.25</t>
  </si>
  <si>
    <r>
      <t xml:space="preserve">Esamų PVC D400 plastikinių pralaidų išardymas ir išvežimas </t>
    </r>
    <r>
      <rPr>
        <sz val="11"/>
        <color rgb="FFFF0000"/>
        <rFont val="Times New Roman"/>
        <family val="1"/>
      </rPr>
      <t>(žiūrėti žiniaraščio priedą dėl išvežimo)</t>
    </r>
  </si>
  <si>
    <t>1.26</t>
  </si>
  <si>
    <t>Esamų šulinių aukščių reguliavimas iki projektinio aukščio ir dangčių pakeitimas į kalaus ketaus 40t apkrovoms</t>
  </si>
  <si>
    <t>1.27</t>
  </si>
  <si>
    <t>Esamų komunikacijų nužymėjimo stulpelių demontavimas/perkėlimas</t>
  </si>
  <si>
    <t>Iš viso skyriuje 1, 
Eur be PVM</t>
  </si>
  <si>
    <t>2. Žemės darbai</t>
  </si>
  <si>
    <t>2.1</t>
  </si>
  <si>
    <t>Dirvožemio sluoksnio pašalinimas hvid = 0,20 m, perstumiant jį mechanizuotai iki 50 m atstumu</t>
  </si>
  <si>
    <t>m3</t>
  </si>
  <si>
    <t>2.2</t>
  </si>
  <si>
    <t>Į krūvas sustumto dirvožemio pakrovimas mechanizuotai į savivarčius ir išvežimas iki 1 km atstumu (sandėliavimui)</t>
  </si>
  <si>
    <t>2.3</t>
  </si>
  <si>
    <t>Dirvožemio kasimas ekskavatoriais, pakrovimas į savivarčius, atvežimas ir paskleidimas</t>
  </si>
  <si>
    <t>2.4</t>
  </si>
  <si>
    <t>Dirvožemio kasimas ekskavatoriais, pakrovimas į savivarčius ir išvežimas į rangovo pasirinktą vietą</t>
  </si>
  <si>
    <t>2.5</t>
  </si>
  <si>
    <t>II grupės grunto kasimas ekskavatoriais, pakrovimas į savivarčius ir transportavimas rangovo pasirinktu atstumu (sandėliavimui)</t>
  </si>
  <si>
    <t>2.6</t>
  </si>
  <si>
    <t>II grupės grunto kasimas ekskavatoriais, pakrovimas į savivarčius ir transportavimas rangovo pasirinktu atstumu (panaudojamas sankasai rengti)</t>
  </si>
  <si>
    <t>2.7</t>
  </si>
  <si>
    <t>II grupės grunto kasimas ekskavatoriais, pakrovimas į savivarčius ir išvežimas rangovo pasirinktu atstumu (perteklinis gruntas)</t>
  </si>
  <si>
    <t>2.8</t>
  </si>
  <si>
    <t>Grunto kasimas karjere, pakrovimas į savivarčius, atvežimas rangovo pasirinktu atstumu, paskleidimas ir sutankinimas (papildomas gruntas sankasos įrengimui)</t>
  </si>
  <si>
    <t>2.9</t>
  </si>
  <si>
    <t>Žemės sankasos, išvalomų griovių, šlaitų, bei pakelės plotų planiravimas mechanizuotu būdu</t>
  </si>
  <si>
    <t>m2</t>
  </si>
  <si>
    <t>2.10</t>
  </si>
  <si>
    <t>Žemės sankasos, išvalomų griovių, šlaitų, bei pakelės plotų planiravimas rankiniu būdu</t>
  </si>
  <si>
    <t>2.11</t>
  </si>
  <si>
    <t>30 cm storio grunto sluoksnio sutankinimas nelaistant vandeniu</t>
  </si>
  <si>
    <t>2.12</t>
  </si>
  <si>
    <t xml:space="preserve">Šlaitų ir pakelės plotų tvirtinimas 10 cm storio dirvožemio sluoksniu mechanizuotai, užsėjant žole </t>
  </si>
  <si>
    <t>2.13</t>
  </si>
  <si>
    <t>Šlaitų tvirtinimas prieš eroziniu dembliu</t>
  </si>
  <si>
    <t>2.14</t>
  </si>
  <si>
    <t>Šlaitų tvirtinimas armuotais segmentais sistema (8x10mm ;Zn95Al5; D2,2mm) PMCGL, vieno segmento matmenys: 3.0x3.0x0.7m</t>
  </si>
  <si>
    <t>2.15</t>
  </si>
  <si>
    <t>Šlaitą stabilizuojanti sistema iš dvigubo pynimo vielos tinklo, tinklo tipas 8x10, viela ∅2,7/3,7mm, antikorozinė danga ZN95AL5 su polimerine danga Polimac ar analogiška, matmenys 2x0,5x0,8m; skaičiuotinis armavimo ilgis 3m. Vielos tinklu suformuota sistema užpildoma akmenimis. Akmenų dydis turi būti 100-200 mm.</t>
  </si>
  <si>
    <t>2.16</t>
  </si>
  <si>
    <t>C50 formos jungiamieji žiedai gabionams, padengtos ZnAl antikorozine danga, viela 3mm</t>
  </si>
  <si>
    <t>2.17</t>
  </si>
  <si>
    <t>Šlaitą stabilizuojanti sistema iš dvigubo pynimo vielos tinklo, tinklo tipas 8x10, viela ∅2,7/3,7mm, antikorozinė danga ZN95AL5 su polimerine danga Polimac ar analogiška, matmenys 3x0,5x0,8m; skaičiuotinis armavimo ilgis 3m.  Vielos tinklu suformuota sistema užpildoma akmenimis. Akmenų dydis turi būti 100-200 mm.</t>
  </si>
  <si>
    <t>2.18</t>
  </si>
  <si>
    <t>2.19</t>
  </si>
  <si>
    <t>Neaustinės geotekstilės GRK-3 klasės 225 g/m²</t>
  </si>
  <si>
    <t>2.20</t>
  </si>
  <si>
    <t>Esamų griovių išvalymas hvid = 0,30 m</t>
  </si>
  <si>
    <t>2.21</t>
  </si>
  <si>
    <t>Sankasos gruntų sustiprinimas h = 0,15 m, pagal MN GPSR 12</t>
  </si>
  <si>
    <t>2.22</t>
  </si>
  <si>
    <t>Gruntų pakeitimas geresnių savybių gruntu h = 0,25 m</t>
  </si>
  <si>
    <t>Iš viso skyriuje 2, 
Eur be PVM</t>
  </si>
  <si>
    <t>3. Paviršinio vandens nuvedimo sprendinių ir konstrukcinio drenažo įrengimas</t>
  </si>
  <si>
    <t>3.1</t>
  </si>
  <si>
    <t>II grupės grunto kasimas ekskavatoriais, pakrovimas į savivarčius ir išvežimas Rangovo pasirinktu atstumu</t>
  </si>
  <si>
    <t>3.2</t>
  </si>
  <si>
    <t>Grunto kasimas karjere, pakrovimas į savivarčius, atvežimas Rangovo pasirinktu atstumu, paskleidimas ir sutankinimas (papildomas gruntas užpylimui vamzdžiams, šuliniams)</t>
  </si>
  <si>
    <t>3.3</t>
  </si>
  <si>
    <t>Infiltracinių šulinių tranšėjos kraštų ir pagrindo užpylimas skalda fr.11/22</t>
  </si>
  <si>
    <t>3.4</t>
  </si>
  <si>
    <t>Drenažo iš plastikinių D113/126 mm su geotekstilės filtru įrengimas</t>
  </si>
  <si>
    <t>3.5</t>
  </si>
  <si>
    <t>Neaustinės geotekstilės GRK-3 klasės drenažui įrengimas</t>
  </si>
  <si>
    <t>3.6</t>
  </si>
  <si>
    <t>Skaldos užpildo fr. 11/22 drenažo prizmei įrengimas</t>
  </si>
  <si>
    <t>3.7</t>
  </si>
  <si>
    <t>Infiltracinių šulinių D2000 mm iki 2,40 m gylio (Ketaus dangtis, g/b šulinio dangtis, g/b šulinio perforuoti žiedai, betono pagrindas 25/30 XC šulinio pagrindui) su kalaus ketaus dangčiu 40t apkrovai įrengimas</t>
  </si>
  <si>
    <t>3.8</t>
  </si>
  <si>
    <t>Neaustinės geotekstilės GRK-3 klasės infiltraciniams šuliniams</t>
  </si>
  <si>
    <t>3.9</t>
  </si>
  <si>
    <t>G/b D700 mm šulinių (bordiūrinės grotelės, g/b šulinio žiedas, g/b šulinio dangtis, g/b šulinio dugnas) iki 2,4 m gylio su kalaus ketaus grotelėmis 40t apkrovai įrengimas</t>
  </si>
  <si>
    <t>3.10</t>
  </si>
  <si>
    <t>G/b D1000 mm šulinių (keturkampis ketaus liuko perdangos su grotelėmis rėmas, g/b atramos ziedas, g/b perdangos atrama, g/b šulinio dangčiu, g/b šulinio žiedais, g/b šulinio dugnu, šiukšlių surinkimo kibiru montuojamas ant liuko) iki 2,7 m gylio su kalaus ketaus grotelėmis 40t apkrovai įrengimas</t>
  </si>
  <si>
    <t>3.11</t>
  </si>
  <si>
    <t>G/b D1000 mm šulinių (ketaus dangčiu, g/b šulinio dangčiu, g/b šulinio žiedais, g/b šulinio dugnu, plieninės įmontuojamos lipinyės, hidroizoliacija iš bituminės mastikos) iki 2,4 m gylio su kalaus ketaus dangčiu 40t apkrovai įrengimas</t>
  </si>
  <si>
    <t>3.12</t>
  </si>
  <si>
    <t>Plastikinių D200 mm vamzdžių įrengimas</t>
  </si>
  <si>
    <t>3.13</t>
  </si>
  <si>
    <t>Plastikinių D315 mm vamzdžių įrengimas</t>
  </si>
  <si>
    <t>3.14</t>
  </si>
  <si>
    <t>Plastikinių D400 mm vamzdžių įrengimas</t>
  </si>
  <si>
    <t>3.15</t>
  </si>
  <si>
    <t>Plastikinių D500 mm vamzdžių įrengimas</t>
  </si>
  <si>
    <t>3.16</t>
  </si>
  <si>
    <t>Smėlio pagrindo sluoksnio po šuliniais ir vamzdžiais įrengimas</t>
  </si>
  <si>
    <t>3.17</t>
  </si>
  <si>
    <t>Smėlio pirminis h-0,20 m užpylimas plastikiniams vamzdžiams</t>
  </si>
  <si>
    <t>3.18</t>
  </si>
  <si>
    <t>PP D400 mm pralaidos įrengimas</t>
  </si>
  <si>
    <t>3.19</t>
  </si>
  <si>
    <t>Betoninių antgalių D400 mm plastikiniai pralaidai įrengimas</t>
  </si>
  <si>
    <t>3.20</t>
  </si>
  <si>
    <t>Betoninių antgalių D500 mm plastikiniam vamzdžiui įrengimas</t>
  </si>
  <si>
    <t>3.21</t>
  </si>
  <si>
    <t>Grotelės D200 mm vamzdziams apsaugai nuo gyvunų iš armatūros padengtos antikorozine danga</t>
  </si>
  <si>
    <t>3.22</t>
  </si>
  <si>
    <t>Grotelės D500 mm vamzdziams apsaugai nuo gyvunų iš armatūros padengtos antikorozine danga</t>
  </si>
  <si>
    <t>Iš viso skyriuje 3, 
Eur be PVM</t>
  </si>
  <si>
    <t>4.1 Kelio dangos konstrukcijos atstatymas, DK2 dangos konstrukcijos klasė (I dangos konstrukcijos variantas)</t>
  </si>
  <si>
    <t>4.1.1</t>
  </si>
  <si>
    <t>Šalčiui nejautrių medžiagų sluoksnio, h-0,28 m įrengimas</t>
  </si>
  <si>
    <t>Pildomas pasirinktinai I arba II konstrukcijos variantas</t>
  </si>
  <si>
    <t>4.1.2</t>
  </si>
  <si>
    <t>Skaldos pagrindo sluoksnis iš nesurištųjų mineralinių medžiagų mišinio fr. 0/45, h-0,30 m įrengimas</t>
  </si>
  <si>
    <t>4.1.3</t>
  </si>
  <si>
    <t xml:space="preserve">Asfalto dangos briaunų pagruntavimas bitumo mase (klojant asfalto pagrindo sluoksnį)  </t>
  </si>
  <si>
    <t>4.1.4</t>
  </si>
  <si>
    <t>Asfalto pagrindo sluoksnio iš mišinio AC 22 PS, rišiklis 50/70, h-0,10 m įrengimas</t>
  </si>
  <si>
    <t>4.1.5</t>
  </si>
  <si>
    <t>Asfalto dangos pagruntavimas bitumine emulsija (prieš klojant asfalto apatinį sluoksnį)</t>
  </si>
  <si>
    <t>4.1.6</t>
  </si>
  <si>
    <t xml:space="preserve">Asfalto dangos briaunų pagruntavimas bitumo mase (klojant asfalto apatinį sluoksnį)  </t>
  </si>
  <si>
    <t>4.1.7</t>
  </si>
  <si>
    <t>Asfalto apatinio sluoksnio iš mišinio AC 16 AS, rišiklis PMB 25/55-60, h-0,04 m įrengimas</t>
  </si>
  <si>
    <t>4.1.8</t>
  </si>
  <si>
    <t>Asfalto dangos pagruntavimas bitumine emulsija (prieš klojant asfalto viršutinį sluoksnį)</t>
  </si>
  <si>
    <t>4.1.9</t>
  </si>
  <si>
    <t xml:space="preserve">Asfalto dangos briaunų pagruntavimas bitumo mase (klojant asfalto viršutinį sluoksnį)  </t>
  </si>
  <si>
    <t>4.1.10</t>
  </si>
  <si>
    <t>Asfalto viršutinio sluoksnis iš mišinio SMA 8 S, rišiklis PMB 45/80-55, h-0,03 m įrengimas</t>
  </si>
  <si>
    <t>4.1.11</t>
  </si>
  <si>
    <t>Asfalto viršutinio dangos sluoksnio pabarstymas skaldyta mineraline medžiaga (pašiurkštinimas)</t>
  </si>
  <si>
    <t>4.1.12</t>
  </si>
  <si>
    <t>Asfalto dangos sluoksnių sujungimas karštas prie šalto (50 g/1 cm sluoksnio storiui)</t>
  </si>
  <si>
    <t>4.1 Kelio dangos konstrukcijos atstatymas, DK2 dangos konstrukcijos klasė (II dangos konstrukcijos variantas)</t>
  </si>
  <si>
    <t>Apsauginio šalčiui atsparaus sluoksnio, h-0,38 m įrengimas</t>
  </si>
  <si>
    <t>Skaldos pagrindo sluoksnis iš nesurištųjų mineralinių medžiagų mišinio fr. 0/45, h-0,20 m įrengimas</t>
  </si>
  <si>
    <t>Iš viso skyriuje 4.1, 
Eur be PVM</t>
  </si>
  <si>
    <t>4.2 Autobusų įvažų įrengimas, DK2 dangos konstrukcijos klasė (I dangos konstrukcijos variantas)</t>
  </si>
  <si>
    <t>4.2.1</t>
  </si>
  <si>
    <t>4.2.2</t>
  </si>
  <si>
    <t>4.2.3</t>
  </si>
  <si>
    <t>4.2.4</t>
  </si>
  <si>
    <t>4.2.5</t>
  </si>
  <si>
    <t>4.2.6</t>
  </si>
  <si>
    <t>4.2.7</t>
  </si>
  <si>
    <t>4.2.8</t>
  </si>
  <si>
    <t>4.2.9</t>
  </si>
  <si>
    <t>4.2.10</t>
  </si>
  <si>
    <t>4.2.11</t>
  </si>
  <si>
    <t>4.2.12</t>
  </si>
  <si>
    <t>4.2 Autobusų įvažų įrengimas, DK2 dangos konstrukcijos klasė (II dangos konstrukcijos variantas)</t>
  </si>
  <si>
    <t>Iš viso skyriuje 4.2, 
Eur be PVM</t>
  </si>
  <si>
    <t>4.3 Kelio dangos konstrukcijos atstatymas ties greičio mažinimio kalneliais įrengimas, DK2 dangos konstrukcijos klasė (I dangos konstrukcijos variantas)</t>
  </si>
  <si>
    <t>4.3.1</t>
  </si>
  <si>
    <t>4.3.2</t>
  </si>
  <si>
    <t>4.3.3</t>
  </si>
  <si>
    <t>Asfalto apatinio sluoksnio iš mišinio AC 16 AS, rišiklis PMB 25/55-60, h-0,07 m įrengimas</t>
  </si>
  <si>
    <t>4.3.4</t>
  </si>
  <si>
    <t>4.3.5</t>
  </si>
  <si>
    <t>4.3.6</t>
  </si>
  <si>
    <t>4.3.7</t>
  </si>
  <si>
    <t>4.3.8</t>
  </si>
  <si>
    <t>4.3 Kelio dangos konstrukcijos atstatymas ties greičio mažinimio kalneliais įrengimas, DK2 dangos konstrukcijos klasė (II dangos konstrukcijos variantas)</t>
  </si>
  <si>
    <t>Iš viso skyriuje 4.3, 
Eur be PVM</t>
  </si>
  <si>
    <t>4.4 Kelio dangos konstrukcijos atstatymas, DK1 dangos konstrukcijos klasė (I dangos konstrukcijos variantas)</t>
  </si>
  <si>
    <t>4.4.1</t>
  </si>
  <si>
    <t>Šalčiui nejautrių medžiagų sluoksnio, h-0,36 m įrengimas</t>
  </si>
  <si>
    <t>4.4.2</t>
  </si>
  <si>
    <t>Skaldos pagrindo sluoksnis iš nesurištųjų mineralinių medžiagų mišinio fr. 0/45, h-0,25 m įrengimas</t>
  </si>
  <si>
    <t>4.4.3</t>
  </si>
  <si>
    <t>4.4.4</t>
  </si>
  <si>
    <t>Asfalto pagrindo sluoksnio iš mišinio AC 22 PN, rišiklis 70/100, h-0,10 m įrengimas</t>
  </si>
  <si>
    <t>4.4.5</t>
  </si>
  <si>
    <t>4.4.6</t>
  </si>
  <si>
    <t>4.4.7</t>
  </si>
  <si>
    <t>Asfalto viršutinio sluoksnis iš mišinio AC 11 VN, rišiklis 70/100, h-0,04 m įrengimas</t>
  </si>
  <si>
    <t>4.4.8</t>
  </si>
  <si>
    <t>4.4.9</t>
  </si>
  <si>
    <t>4.4 Kelio dangos konstrukcijos atstatymas, DK1 dangos konstrukcijos klasė (II dangos konstrukcijos variantas)</t>
  </si>
  <si>
    <t>Apsauginio šalčiui atsparaus sluoksnio, h-0,41 m įrengimas</t>
  </si>
  <si>
    <t>Iš viso skyriuje 4.4, 
Eur be PVM</t>
  </si>
  <si>
    <t>4.5 Autobusų įvažų įrengimas, DK1 dangos konstrukcijos klasė (I dangos konstrukcijos variantas)</t>
  </si>
  <si>
    <t>4.5.1</t>
  </si>
  <si>
    <t>4.5.2</t>
  </si>
  <si>
    <t>4.5.3</t>
  </si>
  <si>
    <t>4.5.4</t>
  </si>
  <si>
    <t>4.5.5</t>
  </si>
  <si>
    <t>4.5.6</t>
  </si>
  <si>
    <t>4.5.7</t>
  </si>
  <si>
    <t>4.5.8</t>
  </si>
  <si>
    <t>4.5.9</t>
  </si>
  <si>
    <t>4.5 Autobusų įvažų įrengimas, DK1 dangos konstrukcijos klasė (II dangos konstrukcijos variantas)</t>
  </si>
  <si>
    <t>Iš viso skyriuje 4.5, 
Eur be PVM</t>
  </si>
  <si>
    <t>4.6 Kelio dangos konstrukcijos atstatymas ties greičio mažinimo kalneliais įrengimas, DK1 dangos konstrukcijos klasė (I dangos konstrukcijos variantas)</t>
  </si>
  <si>
    <t>4.6.1</t>
  </si>
  <si>
    <t>4.6.2</t>
  </si>
  <si>
    <t>Asfalto pagrindo sluoksnio iš mišinio AC 16 AN, rišiklis 50/70, h-0,06 m įrengimas</t>
  </si>
  <si>
    <t>4.6.3</t>
  </si>
  <si>
    <t>4.6.4</t>
  </si>
  <si>
    <t>4.6.5</t>
  </si>
  <si>
    <t>4.6.6</t>
  </si>
  <si>
    <t>4.6.7</t>
  </si>
  <si>
    <t>4.6 Kelio dangos konstrukcijos atstatymas ties greičio mažinimo kalneliais įrengimas, DK1 dangos konstrukcijos klasė (II dangos konstrukcijos variantas)</t>
  </si>
  <si>
    <t>Iš viso skyriuje 4.6, 
Eur be PVM</t>
  </si>
  <si>
    <t>4.7.1</t>
  </si>
  <si>
    <t>Šalčiui nejautrių medžiagų sluoksnio, h-0,17 m įrengimas</t>
  </si>
  <si>
    <t>4.7.2</t>
  </si>
  <si>
    <t>4.7.3</t>
  </si>
  <si>
    <t>Asfalto viršutinio sluoksnis iš mišinio AC 16 PD, rišiklis 100/150, h-0,08 m įrengimas</t>
  </si>
  <si>
    <t>4.7.4</t>
  </si>
  <si>
    <t>4.7.5</t>
  </si>
  <si>
    <t>Pasluoksnio iš nesurištųjų mineralinių medžiagų fr. 0/5 įrengimas</t>
  </si>
  <si>
    <t>4.7.6</t>
  </si>
  <si>
    <t>Žmonėms su negalia vedimo sistemos iš konstrastingų betoninių trinkelių h-0.08 m įrengimas</t>
  </si>
  <si>
    <t>4.7.7</t>
  </si>
  <si>
    <t>Žmonėms su negalia įspėjamųjų paviršių iš konstrastingų betoninių trinkelių h-0.08 m įrengimas</t>
  </si>
  <si>
    <t>Apsauginio šalčiui atsparaus sluoksnio, h-0,17 m įrengimas</t>
  </si>
  <si>
    <t>Iš viso skyriuje 4.7, 
Eur be PVM</t>
  </si>
  <si>
    <t>4.8 Bordiūrų ir kelkraščių įrengimas</t>
  </si>
  <si>
    <t>4.8.1</t>
  </si>
  <si>
    <t>Betoninių bordiūrų 100.15.30 cm ant betoninio pagrindo C25/30 įrengimas</t>
  </si>
  <si>
    <t>4.8.2</t>
  </si>
  <si>
    <t>Betoninių bordiūrų 100.15.22 cm ant betoninio pagrindo C25/30 įrengimas</t>
  </si>
  <si>
    <t>4.8.3</t>
  </si>
  <si>
    <t>Betoninių vejos bordiūrų 100.8.20 cm ant betoninio pagrindo C25/30 įrengimas</t>
  </si>
  <si>
    <t>4.8.4</t>
  </si>
  <si>
    <t>Bordiūrų užsandarinimas bitumine juosta h-0.04 m</t>
  </si>
  <si>
    <t>4.8.5</t>
  </si>
  <si>
    <t>Kelkraščių viršutinio sluoksnio iš skaldažolės mišinio h-0,08 m santykiu 85/15 (skaldos fr. 11/22 ir dirvožemio mišinio) įrengimas</t>
  </si>
  <si>
    <t>Iš viso skyriuje 4.8, 
Eur be PVM</t>
  </si>
  <si>
    <t>4.9 Saugumo salelės dangos įrengimas ant esamos konstrukcijos (DK 2)</t>
  </si>
  <si>
    <t>4.9.1</t>
  </si>
  <si>
    <t>4.9.2</t>
  </si>
  <si>
    <t>4.9.3</t>
  </si>
  <si>
    <t>4.9.4</t>
  </si>
  <si>
    <t>Pasluoksnis iš nesurištųjų mineralinių medžiagų fr. 0/5</t>
  </si>
  <si>
    <t>4.9.5</t>
  </si>
  <si>
    <t>Betoninių lygiabriaunių trinkelių 20.10.10 cm danga</t>
  </si>
  <si>
    <t>4.9.6</t>
  </si>
  <si>
    <t>4.9.7</t>
  </si>
  <si>
    <t>Iš viso skyriuje 4.9, 
Eur be PVM</t>
  </si>
  <si>
    <t>5.1 Sankryžų įrengimas, DK2 dangos konstrukcija (I dangos konstrukcijos variantas)</t>
  </si>
  <si>
    <t>5.1.1</t>
  </si>
  <si>
    <t>5.1.2</t>
  </si>
  <si>
    <t>5.1.3</t>
  </si>
  <si>
    <t>5.1.4</t>
  </si>
  <si>
    <t>5.1.5</t>
  </si>
  <si>
    <t>5.1.6</t>
  </si>
  <si>
    <t>5.1.7</t>
  </si>
  <si>
    <t>5.1.8</t>
  </si>
  <si>
    <t>5.1.9</t>
  </si>
  <si>
    <t>5.1.10</t>
  </si>
  <si>
    <t>5.1.11</t>
  </si>
  <si>
    <t>5.1 Sankryžų įrengimas, DK2 dangos konstrukcija (II dangos konstrukcijos variantas)</t>
  </si>
  <si>
    <t>Iš viso skyriuje 5.1, 
Eur be PVM</t>
  </si>
  <si>
    <t>5.2 Sankryžų dangos suvedimas, DK2 dangos konstrukcija (I dangos konstrukcijos variantas)</t>
  </si>
  <si>
    <t>5.2.1</t>
  </si>
  <si>
    <t>5.2.2</t>
  </si>
  <si>
    <t>5.2.3</t>
  </si>
  <si>
    <t>5.2.4</t>
  </si>
  <si>
    <t>5.2.5</t>
  </si>
  <si>
    <t>5.2.6</t>
  </si>
  <si>
    <t>5.2.7</t>
  </si>
  <si>
    <t>5.2.8</t>
  </si>
  <si>
    <t>5.2.9</t>
  </si>
  <si>
    <t>5.2.10</t>
  </si>
  <si>
    <t>5.2.11</t>
  </si>
  <si>
    <t>5.2.12</t>
  </si>
  <si>
    <t>5.2 Sankryžų dangos suvedimas, DK2 dangos konstrukcija (II dangos konstrukcijos variantas)</t>
  </si>
  <si>
    <t>Iš viso skyriuje 5.2, 
Eur be PVM</t>
  </si>
  <si>
    <t>5.3 Iškilių sankryžų įrengimas, DK2 dangos konstrukcija (I dangos konstrukcijos variantas)</t>
  </si>
  <si>
    <t>5.3.1</t>
  </si>
  <si>
    <t>5.3.2</t>
  </si>
  <si>
    <t>5.3.3</t>
  </si>
  <si>
    <t>5.3.4</t>
  </si>
  <si>
    <t>Asfalto pagrindo sluoksnio iš mišinio AC 22 PS, rišiklis 50/70, h-0,15 m įrengimas</t>
  </si>
  <si>
    <t>5.3.5</t>
  </si>
  <si>
    <t>5.3.6</t>
  </si>
  <si>
    <t>5.3.7</t>
  </si>
  <si>
    <t>Asfalto apatinio sluoksnio iš mišinio AC 16 AS, rišiklis PMB 25/55-60, h-0,09 m įrengimas</t>
  </si>
  <si>
    <t>5.3.8</t>
  </si>
  <si>
    <t>5.3.9</t>
  </si>
  <si>
    <t>5.3.10</t>
  </si>
  <si>
    <t>5.3.11</t>
  </si>
  <si>
    <t>5.3 Iškilių sankryžų įrengimas, DK2 dangos konstrukcija (II dangos konstrukcijos variantas)</t>
  </si>
  <si>
    <t>Iš viso skyriuje 5.3, 
Eur be PVM</t>
  </si>
  <si>
    <t>5.4 Iškilių sankryžų suvedimas, DK2 dangos konstrukcija (I dangos konstrukcijos variantas)</t>
  </si>
  <si>
    <t>5.4.1</t>
  </si>
  <si>
    <t>5.4.2</t>
  </si>
  <si>
    <t>5.4.3</t>
  </si>
  <si>
    <t>5.4.4</t>
  </si>
  <si>
    <t>5.4.5</t>
  </si>
  <si>
    <t>5.4.6</t>
  </si>
  <si>
    <t>5.4.7</t>
  </si>
  <si>
    <t>5.4.8</t>
  </si>
  <si>
    <t>5.4.9</t>
  </si>
  <si>
    <t>5.4.10</t>
  </si>
  <si>
    <t>5.4.11</t>
  </si>
  <si>
    <t>5.4.12</t>
  </si>
  <si>
    <t>5.4 Iškilių sankryžų suvedimas, DK2 dangos konstrukcija (II dangos konstrukcijos variantas)</t>
  </si>
  <si>
    <t>Iš viso skyriuje 5.4, 
Eur be PVM</t>
  </si>
  <si>
    <t>5.5 Sankryžų įrengimas, DK1 dangos konstrukcija (I dangos konstrukcijos variantas)</t>
  </si>
  <si>
    <t>5.5.1</t>
  </si>
  <si>
    <t>5.5.2</t>
  </si>
  <si>
    <t>5.5.3</t>
  </si>
  <si>
    <t>5.5.4</t>
  </si>
  <si>
    <t>5.5.5</t>
  </si>
  <si>
    <t>5.5.6</t>
  </si>
  <si>
    <t>5.5.7</t>
  </si>
  <si>
    <t>5.5.8</t>
  </si>
  <si>
    <t>5.5 Sankryžų įrengimas, DK1 dangos konstrukcija (II dangos konstrukcijos variantas)</t>
  </si>
  <si>
    <t>Iš viso skyriuje 5.5, 
Eur be PVM</t>
  </si>
  <si>
    <t>5.6 Sankryžų suvedimas, DK1 dangos konstrukcija (I dangos konstrukcijos variantas)</t>
  </si>
  <si>
    <t>5.6.1</t>
  </si>
  <si>
    <t>5.6.2</t>
  </si>
  <si>
    <t>5.6.3</t>
  </si>
  <si>
    <t>5.6.4</t>
  </si>
  <si>
    <t>5.6.5</t>
  </si>
  <si>
    <t>5.6.6</t>
  </si>
  <si>
    <t>5.6.7</t>
  </si>
  <si>
    <t>5.6.8</t>
  </si>
  <si>
    <t>5.6.9</t>
  </si>
  <si>
    <t>5.6 Sankryžų suvedimas, DK1 dangos konstrukcija (II dangos konstrukcijos variantas)</t>
  </si>
  <si>
    <t>Iš viso skyriuje 5.6, 
Eur be PVM</t>
  </si>
  <si>
    <t>5.7 Iškilių sankryžų įrengimas, DK1 dangos konstrukcija (I dangos konstrukcijos variantas)</t>
  </si>
  <si>
    <t>5.7.1</t>
  </si>
  <si>
    <t>5.7.2</t>
  </si>
  <si>
    <t>5.7.3</t>
  </si>
  <si>
    <t>5.7.4</t>
  </si>
  <si>
    <t>Asfalto pagrindo sluoksnio iš mišinio AC 22 PN, rišiklis 70/100, h-0,14 m įrengimas</t>
  </si>
  <si>
    <t>5.7.5</t>
  </si>
  <si>
    <t>5.7.6</t>
  </si>
  <si>
    <t>5.7.7</t>
  </si>
  <si>
    <t>Asfalto apatinis sluoksnis iš mišinio AC 16 AN, rišiklis 50/70, h-0,06 m įrengimas</t>
  </si>
  <si>
    <t>5.7.8</t>
  </si>
  <si>
    <t>5.7.9</t>
  </si>
  <si>
    <t>5.7.10</t>
  </si>
  <si>
    <t>5.7.11</t>
  </si>
  <si>
    <t>5.7 Iškilių sankryžų įrengimas, DK1 dangos konstrukcija (II dangos konstrukcijos variantas)</t>
  </si>
  <si>
    <t>Iš viso skyriuje 5.7, 
Eur be PVM</t>
  </si>
  <si>
    <t>5.8 Iškilių sankryžų suvedimas, DK1 dangos konstrukcija (I dangos konstrukcijos variantas)</t>
  </si>
  <si>
    <t>5.8.1</t>
  </si>
  <si>
    <t>5.8.2</t>
  </si>
  <si>
    <t>5.8.3</t>
  </si>
  <si>
    <t>5.8.4</t>
  </si>
  <si>
    <t>5.8.5</t>
  </si>
  <si>
    <t>5.8.6</t>
  </si>
  <si>
    <t>5.8.7</t>
  </si>
  <si>
    <t>5.8.8</t>
  </si>
  <si>
    <t>5.8.9</t>
  </si>
  <si>
    <t>5.8.10</t>
  </si>
  <si>
    <t>5.8.11</t>
  </si>
  <si>
    <t>5.8.12</t>
  </si>
  <si>
    <t>5.8 Iškilių sankryžų suvedimas, DK1 dangos konstrukcija (II dangos konstrukcijos variantas)</t>
  </si>
  <si>
    <t>Iš viso skyriuje 5.8, 
Eur be PVM</t>
  </si>
  <si>
    <t>6.1 Iškilių nuovažų dangos konstrukcijos įrengimas (I dangos konstrukcijos variantas)</t>
  </si>
  <si>
    <t>6.1.1</t>
  </si>
  <si>
    <t>Šalčiui nejautrių medžiagų sluoksnio, h-0,37 m įrengimas</t>
  </si>
  <si>
    <t>6.1.2</t>
  </si>
  <si>
    <t>Skaldos pagrindo sluoksnis iš nesurištųjų mineralinių medžiagų mišinio fr. 0/45, h-0,28 m įrengimas</t>
  </si>
  <si>
    <t>6.1.3</t>
  </si>
  <si>
    <t>Asfalto viršutinio sluoksnis iš mišinio AC 16 PD, rišiklis 70/100, h-0,10 m įrengimas</t>
  </si>
  <si>
    <t>6.1.4</t>
  </si>
  <si>
    <t>6.1 Iškilių nuovažų dangos konstrukcijos įrengimas (II dangos konstrukcijos variantas)</t>
  </si>
  <si>
    <t>Apsauginio šalčiui atsparaus sluoksnio, h-0,37 m įrengimas</t>
  </si>
  <si>
    <t>Iš viso skyriuje 6.1, 
Eur be PVM</t>
  </si>
  <si>
    <t>6.2 Nuovažų dangos konstrukcijos suvedimas asfalto danga ir žvyro danga (I dangos konstrukcijos variantas)</t>
  </si>
  <si>
    <t>6.2.1</t>
  </si>
  <si>
    <t>6.2.2</t>
  </si>
  <si>
    <t>6.2.3</t>
  </si>
  <si>
    <t>Asfalto viršutinio sluoksnis iš mišinio AC 16 PD, rišiklis 70/100, h-0,08 m įrengimas</t>
  </si>
  <si>
    <t>6.2.4</t>
  </si>
  <si>
    <t>6.2.5</t>
  </si>
  <si>
    <t>6.2.6</t>
  </si>
  <si>
    <t>Suvedimas žvyro danga fr.0/45 hvid-0.30 m</t>
  </si>
  <si>
    <t>6.2 Nuovažų dangos konstrukcijos suvedimas asfalto danga ir žvyro danga (II dangos konstrukcijos variantas)</t>
  </si>
  <si>
    <t>m/t</t>
  </si>
  <si>
    <t>Iš viso skyriuje 6.2, 
Eur be PVM</t>
  </si>
  <si>
    <t>7. Vandens pralaidos kertančios kelią</t>
  </si>
  <si>
    <t>7.1</t>
  </si>
  <si>
    <t>Esamos g/b D600 mm pralaidos prailginimas</t>
  </si>
  <si>
    <t>7.2</t>
  </si>
  <si>
    <t>Betoninio portalinio antgalio D600 mm g/b pralaidai įrengimas</t>
  </si>
  <si>
    <t>7.3</t>
  </si>
  <si>
    <t>Betoninio antgalio D600 mm g/b pralaidai įrengimas</t>
  </si>
  <si>
    <t>7.4</t>
  </si>
  <si>
    <t>Pagrindas žvyro mišinio fr. 0/32 įrengimas</t>
  </si>
  <si>
    <t>7.5</t>
  </si>
  <si>
    <t>Tvirtinimas monolitiniu betonu C30/37 XS1, h-0,12 m įrengimas</t>
  </si>
  <si>
    <t>7.6</t>
  </si>
  <si>
    <t>Pagrindas iš skaldos fr. 22/45, h-0,10 m įrengimas</t>
  </si>
  <si>
    <t>7.7</t>
  </si>
  <si>
    <t>Tvirtinimas P-1 betono plokštėmis h-0,10 m</t>
  </si>
  <si>
    <t>Iš viso skyriuje 7, 
Eur be PVM</t>
  </si>
  <si>
    <t>8. Kelio apstatymas ir saugaus eismo organizavimas (kelio ženklai)</t>
  </si>
  <si>
    <t>8.1</t>
  </si>
  <si>
    <t>Kelio ženklų vienstiebių metalinių atramų (d=60mm) ant monolitinių betoninių pamatų pastatymas</t>
  </si>
  <si>
    <t>8.2</t>
  </si>
  <si>
    <t>Kelio ženklų vienstiebių metalinių gembinių atramų (d=76mm) ant monolitinių betoninių pamatų pastatymas</t>
  </si>
  <si>
    <t>8.3</t>
  </si>
  <si>
    <t>Kelio ženklų dvistiebių metalinių atramų (d=76mm) ant monolitinių betoninių pamatų pastatymas</t>
  </si>
  <si>
    <t>8.4</t>
  </si>
  <si>
    <t>Kelio ženklų skydų montavimas prie vienstiebių atramų</t>
  </si>
  <si>
    <t>8.5</t>
  </si>
  <si>
    <t>Kelio ženklų skydų montavimas prie dvistiebių atramų</t>
  </si>
  <si>
    <t>8.6</t>
  </si>
  <si>
    <t>Kelio ženklų skydų montavimas prie apšvietimo atramų</t>
  </si>
  <si>
    <t>8.7</t>
  </si>
  <si>
    <t>Kelio ženklų skydų montavimas prie gembinių atramų</t>
  </si>
  <si>
    <t>8.8</t>
  </si>
  <si>
    <t>Ženklinimo 2.3 „Horizontalios juodos ir baltos juostos“ ant kelio ženklų atramų įrengimas</t>
  </si>
  <si>
    <t>Iš viso skyriuje 8, 
Eur be PVM</t>
  </si>
  <si>
    <t>9. Kelio apstatymas ir saugaus eismo organizavimas (horizontalusis ženklinimas)</t>
  </si>
  <si>
    <t>8.2.1</t>
  </si>
  <si>
    <t>Horizontaliojo ženklinimo 1.1 „Siaura ištisinė linija“ įrengimas</t>
  </si>
  <si>
    <t>8.2.2</t>
  </si>
  <si>
    <t>Horizontaliojo ženklinimo 1.5 „Siaura brūkšninė linija“ įrengimas</t>
  </si>
  <si>
    <t>8.2.3</t>
  </si>
  <si>
    <t>Horizontaliojo ženklinimo 1.6 „Siaura brūkšninė linija“ įrengimas</t>
  </si>
  <si>
    <t>8.2.4</t>
  </si>
  <si>
    <t>Horizontaliojo ženklinimo 1.7 „Siaura brūkšninė linija“ įrengimas</t>
  </si>
  <si>
    <t>8.2.5</t>
  </si>
  <si>
    <t>Horizontaliojo ženklinimo 1.10 „Dviguba linija, sudaryta iš dviejų siaurų lygiagrečių linijų, kurių viena yra ištisinė, o kita brūkšninė“ įrengimas</t>
  </si>
  <si>
    <t>8.2.6</t>
  </si>
  <si>
    <t>Horizontaliojo ženklinimo 1.12 „Iš trikampių sudaryta linija“ įrengimas</t>
  </si>
  <si>
    <t>8.2.7</t>
  </si>
  <si>
    <t>Horizontaliojo ženklinimo 1.13.1 „Pėsčiųjų perėja „Zebras““ įrengimas</t>
  </si>
  <si>
    <t>8.2.8</t>
  </si>
  <si>
    <t>Horizontaliojo ženklinimo 1.15 „Tankiai užbrūkšniuotas plotas“ įrengimas</t>
  </si>
  <si>
    <t>8.2.9</t>
  </si>
  <si>
    <t>Horizontaliojo ženklinimo 1.21 „Raidė „A“ žymi eismo juostą, skirtą tik maršrutiniam transportui, arba maršrutinio transporto stotelę“ įrengimas</t>
  </si>
  <si>
    <t>8.2.10</t>
  </si>
  <si>
    <t>Horizontaliojo ženklinimo 1.22 „Plati brūkšninė linija“ įrengimas</t>
  </si>
  <si>
    <t>8.2.11</t>
  </si>
  <si>
    <t>Horizontaliojo ženklinimo 1.25 „Šachmatų tvarka išdėstyti langeliai“ įrengimas</t>
  </si>
  <si>
    <t>8.2.12</t>
  </si>
  <si>
    <t>Horizontaliojo ženklinimo 1.27 „Geltona siaura linija pažymėtas zigzagas“ įrengimas</t>
  </si>
  <si>
    <t>Iš viso skyriuje 9, 
Eur be PVM</t>
  </si>
  <si>
    <t>10. Eismo saugumo priemonės</t>
  </si>
  <si>
    <t>10.1</t>
  </si>
  <si>
    <t xml:space="preserve">Apsauginės tvorelės pėstiesiems ant betoninio pagrindo C25/30 įrengimas </t>
  </si>
  <si>
    <t>Iš viso skyriuje 10, 
Eur be PVM</t>
  </si>
  <si>
    <t>11. Autobuso sustojimo peronų įrengimas (I dangos konstrukcijos variantas)</t>
  </si>
  <si>
    <t>11.1</t>
  </si>
  <si>
    <t>11.2</t>
  </si>
  <si>
    <t>11.3</t>
  </si>
  <si>
    <t>11.4</t>
  </si>
  <si>
    <t>11.5</t>
  </si>
  <si>
    <t>11.6</t>
  </si>
  <si>
    <t>11.7</t>
  </si>
  <si>
    <t>11. Autobuso sustojimo peronų įrengimas (II dangos konstrukcijos variantas)</t>
  </si>
  <si>
    <t>Iš viso skyriuje 11, 
Eur be PVM</t>
  </si>
  <si>
    <t>12. Kiti darbai</t>
  </si>
  <si>
    <t>12.1</t>
  </si>
  <si>
    <t>Apsauginiai kabelių remontiniai vamzdžiai PE/PP D110 mm</t>
  </si>
  <si>
    <t>12.2</t>
  </si>
  <si>
    <t>Tranšėjos iškasimas mechanizuotu būdu, pakrovimas ir išvežimas rangovo pasirinktu atstumu</t>
  </si>
  <si>
    <t>12.3</t>
  </si>
  <si>
    <t>Tranšėjos iškasimas mechanizuotu būdu, sandėliavimas vietoje ir užpylimas</t>
  </si>
  <si>
    <t>12.4</t>
  </si>
  <si>
    <t>Smėlio pagrindas</t>
  </si>
  <si>
    <t>12.5</t>
  </si>
  <si>
    <t>Pirminis užpylimas</t>
  </si>
  <si>
    <t>12.6</t>
  </si>
  <si>
    <t>Paviljono 4.90 x 1.40 m su suoliuku įrengimas</t>
  </si>
  <si>
    <t>12.7</t>
  </si>
  <si>
    <t>Šiukšliadėžių įrengimas</t>
  </si>
  <si>
    <t>12.8</t>
  </si>
  <si>
    <t>Suoliukų įrengimas</t>
  </si>
  <si>
    <t>Iš viso skyriuje 12, 
Eur be PVM</t>
  </si>
  <si>
    <t>13. Kitos paslaugos</t>
  </si>
  <si>
    <t>13.1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</si>
  <si>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</si>
  <si>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13, 
Eur be PVM</t>
  </si>
  <si>
    <t>IŠ VISO ŽINIARAŠTYJE 1, EUR BE PVM</t>
  </si>
  <si>
    <t>DARBŲ KIEKIŲ ŽINIARAŠTIS NR. 2 – ELEKTROTECHNIKOS DALIS. APŠVIETIMAS</t>
  </si>
  <si>
    <r>
      <t xml:space="preserve">Vieneto kaina, Eur be PVM  </t>
    </r>
    <r>
      <rPr>
        <b/>
        <sz val="11"/>
        <color rgb="FFFF0000"/>
        <rFont val="Times New Roman"/>
        <family val="1"/>
        <charset val="186"/>
      </rPr>
      <t>(pildo Rangovas)</t>
    </r>
  </si>
  <si>
    <t>1. Montavimo darbai</t>
  </si>
  <si>
    <t>Tranšėjos kasimas ir užpylimas kabeliams (rankiniu būdu)</t>
  </si>
  <si>
    <t>Tranšėjos kasimas ir užpylimas kabeliams (mechanizuotai)</t>
  </si>
  <si>
    <t>Projektuojamų kabelių 4x35 Al montavimas (PEHD d75 vamzdyje atviru būdu)</t>
  </si>
  <si>
    <t>Projektuojamų kabelių 4x35 Al montavimas (PEHD d75 vamzdyje uždaru būdu)</t>
  </si>
  <si>
    <t>Projektuojamų kabelių 4x35 Al montavimas (apšvietimo atramoje)</t>
  </si>
  <si>
    <t>Kabelio Cu 3x1,5 mm² montavimas atramoje</t>
  </si>
  <si>
    <t>Pakloto tranšėjoje įrengimas</t>
  </si>
  <si>
    <t>Signalinės juostos montavimas</t>
  </si>
  <si>
    <t>PEHD d75 mm vamz. paklojimas tranšėjoje atviru būdu</t>
  </si>
  <si>
    <t>PEHD d75 mm vamz. paklojimas tranšėjoje uždaru būdu</t>
  </si>
  <si>
    <t>1kV galinės movos kabeliui su plastikine izoliacija ir 4x35 Al gyslomis montavimas</t>
  </si>
  <si>
    <t>Plieninės cinkuotos konusinės atramos pastatymas H-8m, išgręžiant duobę pamatui ir sumontuojant pamatą</t>
  </si>
  <si>
    <t>Plieninės cinkuotos konusinės atramos pastatymas H-6m, išgręžiant duobę pamatui ir sumontuojant pamatą</t>
  </si>
  <si>
    <t>Viengubos gembės L=1,5 m montavimas</t>
  </si>
  <si>
    <t>vnt</t>
  </si>
  <si>
    <t>Viengubos gembės L=0,1m perėjos šviestuvui montavimas</t>
  </si>
  <si>
    <t>Atsišakojimų gnybtynų montavimas apšvietimo atramose</t>
  </si>
  <si>
    <t>Automatinio jungiklio C6A montavimas apšvietimo atramose</t>
  </si>
  <si>
    <t>Gatvės apšvietimo LED šviestuvo 50 W montavimas ant gembės</t>
  </si>
  <si>
    <t>Perėjų apšvietimo LED šviestuvo 40 W montavimas ant atramos</t>
  </si>
  <si>
    <t>Signalinio šviestuvo montavimas</t>
  </si>
  <si>
    <t>Grunto tankinimas</t>
  </si>
  <si>
    <t>Dangos atstatymas</t>
  </si>
  <si>
    <t>Įžeminimo R≤30Ω montavimas apšvietimo atramoms</t>
  </si>
  <si>
    <t>Įžeminimo kontūro varžos matavimas</t>
  </si>
  <si>
    <t>Kabelio izoliacijos varžos matavimas</t>
  </si>
  <si>
    <t>Įžeminimo įrenginių kontaktinių jungčių, PEN, PE ir N laidų pereinamosios varžos matavimai</t>
  </si>
  <si>
    <t>Pereinamų varžų matavimas</t>
  </si>
  <si>
    <t>1.28</t>
  </si>
  <si>
    <t>Fazinio ir nulinio laidų grandinės varžos matavimai</t>
  </si>
  <si>
    <t>1.29</t>
  </si>
  <si>
    <t>Įžeminimo R≤10Ω montavimas AVS</t>
  </si>
  <si>
    <t>1.30</t>
  </si>
  <si>
    <t>Duobės pamatui kasimas</t>
  </si>
  <si>
    <t>1.31</t>
  </si>
  <si>
    <t>Duobės užpylimas</t>
  </si>
  <si>
    <t>1.32</t>
  </si>
  <si>
    <t>Pamato betonavimas</t>
  </si>
  <si>
    <t>1.33</t>
  </si>
  <si>
    <t>AVS su įranga montavimas ant pamato</t>
  </si>
  <si>
    <t>1.34</t>
  </si>
  <si>
    <t>Išpildomoji nuotrauka</t>
  </si>
  <si>
    <t>2. Medžiagos</t>
  </si>
  <si>
    <t>Plieninė karštai cinkuota konusinė atrama h=8 m, su įleistomis durelėmis (su apsaugine guma atramoms)</t>
  </si>
  <si>
    <t>Plieninė karštai cinkuota konusinė atrama h=6 m, su įleistomis durelėmis (su apsaugine guma atramoms)</t>
  </si>
  <si>
    <t>G/b pamatas apšvietimo atramai</t>
  </si>
  <si>
    <t>Smėlio paklotas tranšėjai</t>
  </si>
  <si>
    <t>Gatvės apšvietimo LED šviestuvas 50W 4000K su autonominiu šviesos srauto reguliavimu</t>
  </si>
  <si>
    <t>Perėjos apšvietimo LED šviestuvas 40W 5700K</t>
  </si>
  <si>
    <t>Pėsčiųjų perėjų žymėjimo signaliniai žiburiai</t>
  </si>
  <si>
    <t>Vienguba gembė L=1,5 m</t>
  </si>
  <si>
    <t>Vienguba gembė L=0,1 m</t>
  </si>
  <si>
    <t>Projektuojamas kabelis aliuminio gyslomis, gyslos skerspjūvis AL 4x35 mm2</t>
  </si>
  <si>
    <t>Kabelis vario gyslomis, gyslos skerspjūvis Cu 3x1,5 mm²</t>
  </si>
  <si>
    <t>Atsišakojimų gnybtynai montuojami apšvietimo atramose</t>
  </si>
  <si>
    <t>Automatiniai jungikliai C6A montuojami apšvietimo atramose</t>
  </si>
  <si>
    <t>Atviru būdu žemėje klojami kabelių apsaugos vamzdžiai d75 mm</t>
  </si>
  <si>
    <t>Uždaru būdu žemėje klojami kabelių apsaugos vamzdžiai d75 mm</t>
  </si>
  <si>
    <t>Signalinė juosta („Kabelis“)</t>
  </si>
  <si>
    <t>Galinė mova kabeliui AL 4x35 mm²</t>
  </si>
  <si>
    <t>Įžeminimo R ≤ 30 Ω komplektas atramoms:
  - įžeminimo strypas d20 mm cinkuotas sumaunamas - 432 vnt.
  - kalimo galvutė - 144 vnt. 
  - atngalis - 144 vnt.
  - jungtis strypas-juosta - 144 vnt.
  - įžeminimo juosta 25x4 - 288 m</t>
  </si>
  <si>
    <t>Įžeminimo R ≤ 10 Ω komplektas AVS:
  - įžeminimo strypas d20 mm cinkuotas sumaunamas - 7 vnt.
  - kalimo galvutė - 1 vnt.
  - atngalis - 1 vnt.
  - jungtis strypas-juosta - 1 vnt.
  - įžeminimo juosta 25x4 - 2 m</t>
  </si>
  <si>
    <t>Apšvietimo valdymo skydas su skyde sumontuota įranga:
  - automatinis jungiklis 400V;25A;3P;“C“ - 2 vnt.
  - automatinis jungiklis 230V;6A;1P;“C“ - 1 vnt.
  - astronominis laikrodis 230V/5A/IP20 - 1 vnt.
  - kontaktorius 230V;25A;1P; su 2NA+2NU kontakt. - 2 vnt.
  - valdymo raktas 230V 6A IP23 Rankinis/Automatinis - 2 vnt.</t>
  </si>
  <si>
    <t>IŠ VISO ŽINIARAŠTYJE 2, EUR BE PVM</t>
  </si>
  <si>
    <t>DARBŲ KIEKIŲ ŽINIARAŠČIŲ SANTRAUKA</t>
  </si>
  <si>
    <t>Darbų kiekių žiniaraščio Nr.</t>
  </si>
  <si>
    <t>Žiniaraščio pavadinimas</t>
  </si>
  <si>
    <t>Vertė, EUR be PVM</t>
  </si>
  <si>
    <t>Susisiekimo dalis</t>
  </si>
  <si>
    <t>Elektrotechnikos dalis. Apšvietimas</t>
  </si>
  <si>
    <t>Vertės į pasiūlymo formą</t>
  </si>
  <si>
    <t>Iš viso žiniaraščiuose (Eur be PVM):</t>
  </si>
  <si>
    <r>
      <rPr>
        <b/>
        <i/>
        <sz val="11"/>
        <rFont val="Times New Roman"/>
        <family val="1"/>
        <charset val="186"/>
      </rPr>
      <t>Pastaba:</t>
    </r>
    <r>
      <rPr>
        <i/>
        <sz val="11"/>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r>
  </si>
  <si>
    <t>Žiniaraščio priedas</t>
  </si>
  <si>
    <r>
      <rPr>
        <b/>
        <sz val="11"/>
        <color theme="1"/>
        <rFont val="Times New Roman"/>
        <family val="1"/>
        <charset val="186"/>
      </rPr>
      <t>Sandėliavimo medžiagos</t>
    </r>
    <r>
      <rPr>
        <sz val="11"/>
        <color theme="1"/>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 </t>
    </r>
    <r>
      <rPr>
        <b/>
        <sz val="11"/>
        <color theme="1"/>
        <rFont val="Times New Roman"/>
        <family val="1"/>
        <charset val="186"/>
      </rPr>
      <t>AB „Kelių priežiūra“ Kretingos kelių tarnybos Plungės meistriją, Stoties g. 11a, Plungė.</t>
    </r>
    <r>
      <rPr>
        <sz val="11"/>
        <color theme="1"/>
        <rFont val="Times New Roman"/>
        <family val="1"/>
        <charset val="186"/>
      </rPr>
      <t xml:space="preserve">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</si>
  <si>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1"/>
        <color theme="1"/>
        <rFont val="Times New Roman"/>
        <family val="1"/>
        <charset val="186"/>
      </rPr>
      <t>Negrąžinamos medžiagos</t>
    </r>
    <r>
      <rPr>
        <sz val="11"/>
        <color theme="1"/>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</si>
  <si>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1"/>
        <color theme="1"/>
        <rFont val="Times New Roman"/>
        <family val="1"/>
        <charset val="186"/>
      </rPr>
      <t>Statybinės atliekos</t>
    </r>
    <r>
      <rPr>
        <sz val="11"/>
        <color theme="1"/>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</si>
  <si>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4.7 Šaligatvių įrengimas (I dangos konstrukcijos variantas)</t>
  </si>
  <si>
    <t>4.7 Šaligatvių įrengimas (II dangos konstrukcijos variantas)</t>
  </si>
  <si>
    <t>3.23</t>
  </si>
  <si>
    <t>3.24</t>
  </si>
  <si>
    <t>3.25</t>
  </si>
  <si>
    <t>Esamos betoninės D600 mm pralaidos per kelia išvalymas</t>
  </si>
  <si>
    <t>Esamos betoninės D1000 mm pralaidos per kelia išvalymas</t>
  </si>
  <si>
    <t>Esamos betoninės D1200 mm pralaidos per kelia išvalymas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</si>
</sst>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Arial"/>
      <family val="2"/>
      <charset val="186"/>
    </font>
    <font>
      <sz val="11"/>
      <color theme="1"/>
      <name val="Calibri"/>
      <family val="2"/>
      <scheme val="minor"/>
    </font>
    <font>
      <sz val="11"/>
      <name val="Times New Roman"/>
      <family val="1"/>
    </font>
    <font>
      <b/>
      <i/>
      <sz val="11"/>
      <name val="Times New Roman"/>
      <family val="1"/>
      <charset val="186"/>
    </font>
    <font>
      <sz val="11"/>
      <color theme="1"/>
      <name val="Calibri"/>
      <family val="2"/>
      <charset val="186"/>
      <scheme val="minor"/>
    </font>
    <font>
      <b/>
      <sz val="14"/>
      <name val="Times New Roman"/>
      <family val="1"/>
      <charset val="186"/>
    </font>
    <font>
      <b/>
      <sz val="12"/>
      <name val="Times New Roman"/>
      <family val="1"/>
      <charset val="186"/>
    </font>
    <font>
      <b/>
      <sz val="14"/>
      <name val="Times New Roman"/>
      <family val="1"/>
    </font>
    <font>
      <sz val="11"/>
      <color rgb="FFFF0000"/>
      <name val="Times New Roman"/>
      <family val="1"/>
    </font>
    <font>
      <sz val="11"/>
      <color theme="1"/>
      <name val="Times New Roman"/>
      <family val="1"/>
    </font>
    <font>
      <b/>
      <sz val="11"/>
      <name val="Times New Roman"/>
      <family val="1"/>
    </font>
    <font>
      <b/>
      <sz val="11"/>
      <color rgb="FF000000"/>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charset val="186"/>
    </font>
    <font>
      <b/>
      <sz val="12"/>
      <color theme="1"/>
      <name val="Times New Roman"/>
      <family val="1"/>
      <charset val="186"/>
    </font>
    <font>
      <i/>
      <sz val="11"/>
      <color rgb="FF0070C0"/>
      <name val="Times New Roman"/>
      <family val="1"/>
    </font>
    <font>
      <sz val="11"/>
      <color rgb="FF0070C0"/>
      <name val="Times New Roman"/>
      <family val="1"/>
    </font>
    <font>
      <i/>
      <sz val="11"/>
      <color theme="1"/>
      <name val="Times New Roman"/>
      <family val="1"/>
      <charset val="186"/>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1" fillId="0" borderId="0"/>
    <xf numFmtId="0" fontId="12" fillId="0" borderId="0"/>
  </cellStyleXfs>
  <cellXfs count="199">
    <xf numFmtId="0" fontId="0" fillId="0" borderId="0" xfId="0"/>
    <xf numFmtId="4" fontId="4" fillId="3"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 fontId="4" fillId="3"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 fontId="4" fillId="3"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6" xfId="3" applyFont="1" applyBorder="1" applyAlignment="1">
      <alignment horizontal="center" vertical="center" wrapText="1"/>
    </xf>
    <xf numFmtId="4" fontId="4" fillId="0" borderId="18" xfId="3"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4" fillId="0" borderId="0" xfId="4" applyFont="1" applyAlignment="1">
      <alignment horizontal="right" vertical="center"/>
    </xf>
    <xf numFmtId="0" fontId="2" fillId="0" borderId="5" xfId="2" applyNumberFormat="1" applyFont="1" applyBorder="1" applyAlignment="1" applyProtection="1">
      <alignment horizontal="center" vertical="center" wrapText="1"/>
    </xf>
    <xf numFmtId="0" fontId="5" fillId="0" borderId="1" xfId="0" quotePrefix="1" applyFont="1" applyBorder="1" applyAlignment="1">
      <alignment horizontal="center" vertical="center"/>
    </xf>
    <xf numFmtId="0" fontId="9" fillId="0" borderId="1" xfId="0" applyFont="1" applyBorder="1" applyAlignment="1">
      <alignment horizontal="center" vertical="center" wrapText="1"/>
    </xf>
    <xf numFmtId="0" fontId="15" fillId="0" borderId="0" xfId="0" applyFont="1"/>
    <xf numFmtId="0" fontId="4" fillId="0" borderId="1" xfId="0" applyFont="1" applyBorder="1" applyAlignment="1">
      <alignment horizontal="center" vertical="center" wrapText="1"/>
    </xf>
    <xf numFmtId="0" fontId="5" fillId="0" borderId="1" xfId="0" applyFont="1" applyBorder="1" applyAlignment="1">
      <alignment vertical="center"/>
    </xf>
    <xf numFmtId="4" fontId="5" fillId="0" borderId="1" xfId="0" applyNumberFormat="1" applyFont="1" applyBorder="1" applyAlignment="1">
      <alignment horizontal="center" vertical="center"/>
    </xf>
    <xf numFmtId="0" fontId="4" fillId="0" borderId="1" xfId="0" applyFont="1" applyBorder="1" applyAlignment="1">
      <alignment horizontal="right" vertical="center"/>
    </xf>
    <xf numFmtId="4" fontId="4" fillId="0" borderId="1" xfId="0" applyNumberFormat="1" applyFont="1" applyBorder="1" applyAlignment="1">
      <alignment horizontal="center" vertical="center"/>
    </xf>
    <xf numFmtId="0" fontId="20" fillId="0" borderId="0" xfId="0" applyFont="1" applyProtection="1">
      <protection locked="0"/>
    </xf>
    <xf numFmtId="0" fontId="21" fillId="0" borderId="0" xfId="1" applyFont="1" applyAlignment="1" applyProtection="1">
      <alignment horizontal="center" vertical="center" wrapText="1"/>
    </xf>
    <xf numFmtId="0" fontId="21" fillId="0" borderId="0" xfId="1" applyNumberFormat="1" applyFont="1" applyAlignment="1" applyProtection="1">
      <alignment horizontal="center" vertical="center" wrapText="1"/>
    </xf>
    <xf numFmtId="0" fontId="22" fillId="0" borderId="0" xfId="1" applyFont="1" applyAlignment="1" applyProtection="1">
      <alignment horizontal="center" vertical="center" wrapText="1"/>
    </xf>
    <xf numFmtId="0" fontId="21" fillId="0" borderId="5" xfId="2" applyFont="1" applyBorder="1" applyAlignment="1" applyProtection="1">
      <alignment horizontal="center" vertical="center" wrapText="1"/>
    </xf>
    <xf numFmtId="0" fontId="21"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1" fillId="0" borderId="6" xfId="1" applyFont="1" applyBorder="1" applyAlignment="1" applyProtection="1">
      <alignment horizontal="center" vertical="center" wrapText="1"/>
    </xf>
    <xf numFmtId="49" fontId="24" fillId="0" borderId="1" xfId="0" applyNumberFormat="1" applyFont="1" applyBorder="1" applyAlignment="1">
      <alignment horizontal="center" vertical="center" wrapText="1"/>
    </xf>
    <xf numFmtId="0" fontId="13" fillId="0" borderId="26" xfId="0" applyFont="1" applyBorder="1" applyAlignment="1">
      <alignment vertical="center" wrapText="1"/>
    </xf>
    <xf numFmtId="0" fontId="13" fillId="0" borderId="1" xfId="0" applyFont="1" applyBorder="1" applyAlignment="1">
      <alignment horizontal="center" vertical="center"/>
    </xf>
    <xf numFmtId="0" fontId="13" fillId="4" borderId="1" xfId="3" applyFont="1" applyFill="1" applyBorder="1" applyAlignment="1" applyProtection="1">
      <alignment horizontal="center" vertical="center" wrapText="1"/>
      <protection locked="0"/>
    </xf>
    <xf numFmtId="4" fontId="21" fillId="3" borderId="1" xfId="3" applyNumberFormat="1" applyFont="1" applyFill="1" applyBorder="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19" fillId="0" borderId="1" xfId="0" applyNumberFormat="1" applyFont="1" applyBorder="1" applyAlignment="1">
      <alignment horizontal="left" vertical="center" wrapText="1"/>
    </xf>
    <xf numFmtId="0" fontId="19" fillId="0" borderId="26" xfId="0" applyFont="1" applyBorder="1" applyAlignment="1">
      <alignment vertical="center" wrapText="1"/>
    </xf>
    <xf numFmtId="4" fontId="25" fillId="0" borderId="10" xfId="0" applyNumberFormat="1" applyFont="1" applyBorder="1" applyAlignment="1" applyProtection="1">
      <alignment horizontal="center" vertical="center"/>
      <protection locked="0"/>
    </xf>
    <xf numFmtId="0" fontId="20" fillId="0" borderId="0" xfId="0" applyFont="1" applyAlignment="1" applyProtection="1">
      <alignment wrapText="1"/>
      <protection locked="0"/>
    </xf>
    <xf numFmtId="49" fontId="24" fillId="0" borderId="20" xfId="0" applyNumberFormat="1" applyFont="1" applyBorder="1" applyAlignment="1">
      <alignment horizontal="center" vertical="center" wrapText="1"/>
    </xf>
    <xf numFmtId="164" fontId="21" fillId="3"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left" vertical="center" wrapText="1"/>
    </xf>
    <xf numFmtId="49" fontId="24" fillId="0" borderId="21" xfId="0" applyNumberFormat="1" applyFont="1" applyBorder="1" applyAlignment="1">
      <alignment horizontal="center" vertical="center" wrapText="1"/>
    </xf>
    <xf numFmtId="49" fontId="24" fillId="0" borderId="5" xfId="0" applyNumberFormat="1" applyFont="1" applyBorder="1" applyAlignment="1">
      <alignment horizontal="center" vertical="center" wrapText="1"/>
    </xf>
    <xf numFmtId="49" fontId="13" fillId="0" borderId="5" xfId="0" applyNumberFormat="1"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164" fontId="21" fillId="3" borderId="5" xfId="0" applyNumberFormat="1" applyFont="1" applyFill="1" applyBorder="1" applyAlignment="1" applyProtection="1">
      <alignment horizontal="center" vertical="center"/>
      <protection locked="0"/>
    </xf>
    <xf numFmtId="4" fontId="13" fillId="0" borderId="6" xfId="0" applyNumberFormat="1" applyFont="1" applyBorder="1" applyAlignment="1">
      <alignment horizontal="center" vertical="center" wrapText="1"/>
    </xf>
    <xf numFmtId="49" fontId="24" fillId="0" borderId="14" xfId="0" applyNumberFormat="1" applyFont="1" applyBorder="1" applyAlignment="1">
      <alignment horizontal="center" vertical="center" wrapText="1"/>
    </xf>
    <xf numFmtId="49" fontId="13" fillId="0" borderId="14" xfId="0" applyNumberFormat="1" applyFont="1" applyBorder="1" applyAlignment="1">
      <alignment horizontal="left" vertical="center" wrapText="1"/>
    </xf>
    <xf numFmtId="49" fontId="13" fillId="0" borderId="14" xfId="0" applyNumberFormat="1" applyFont="1" applyBorder="1" applyAlignment="1">
      <alignment horizontal="center" vertical="center" wrapText="1"/>
    </xf>
    <xf numFmtId="0" fontId="13" fillId="0" borderId="14" xfId="0" applyFont="1" applyBorder="1" applyAlignment="1">
      <alignment horizontal="center" vertical="center"/>
    </xf>
    <xf numFmtId="164" fontId="21" fillId="3" borderId="14" xfId="0" applyNumberFormat="1" applyFont="1" applyFill="1" applyBorder="1" applyAlignment="1" applyProtection="1">
      <alignment horizontal="center" vertical="center"/>
      <protection locked="0"/>
    </xf>
    <xf numFmtId="4" fontId="13" fillId="0" borderId="17" xfId="0" applyNumberFormat="1" applyFont="1" applyBorder="1" applyAlignment="1">
      <alignment horizontal="center" vertical="center" wrapText="1"/>
    </xf>
    <xf numFmtId="49" fontId="13" fillId="0" borderId="12" xfId="0" applyNumberFormat="1" applyFont="1" applyBorder="1" applyAlignment="1">
      <alignment horizontal="left" vertical="center"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xf>
    <xf numFmtId="164" fontId="21" fillId="3" borderId="12" xfId="0" applyNumberFormat="1" applyFont="1" applyFill="1" applyBorder="1" applyAlignment="1" applyProtection="1">
      <alignment horizontal="center" vertical="center"/>
      <protection locked="0"/>
    </xf>
    <xf numFmtId="0" fontId="13" fillId="0" borderId="0" xfId="0" applyFont="1" applyAlignment="1">
      <alignment horizontal="left" vertical="center" wrapText="1"/>
    </xf>
    <xf numFmtId="4" fontId="21" fillId="3" borderId="1" xfId="0" applyNumberFormat="1" applyFont="1" applyFill="1" applyBorder="1" applyAlignment="1" applyProtection="1">
      <alignment horizontal="center" vertical="center" wrapText="1"/>
      <protection locked="0"/>
    </xf>
    <xf numFmtId="49" fontId="24" fillId="0" borderId="12" xfId="0" applyNumberFormat="1" applyFont="1" applyBorder="1" applyAlignment="1">
      <alignment horizontal="center" vertical="center" wrapText="1"/>
    </xf>
    <xf numFmtId="4" fontId="25" fillId="0" borderId="0" xfId="0" applyNumberFormat="1" applyFont="1" applyAlignment="1" applyProtection="1">
      <alignment horizontal="center" vertical="center"/>
      <protection locked="0"/>
    </xf>
    <xf numFmtId="4" fontId="21" fillId="3" borderId="14" xfId="4" applyNumberFormat="1" applyFont="1" applyFill="1" applyBorder="1" applyAlignment="1" applyProtection="1">
      <alignment horizontal="center" vertical="center" wrapText="1"/>
      <protection locked="0"/>
    </xf>
    <xf numFmtId="4" fontId="21" fillId="3" borderId="1" xfId="4" applyNumberFormat="1" applyFont="1" applyFill="1" applyBorder="1" applyAlignment="1" applyProtection="1">
      <alignment horizontal="center" vertical="center" wrapText="1"/>
      <protection locked="0"/>
    </xf>
    <xf numFmtId="4" fontId="21" fillId="3" borderId="5" xfId="4" applyNumberFormat="1" applyFont="1" applyFill="1" applyBorder="1" applyAlignment="1" applyProtection="1">
      <alignment horizontal="center" vertical="center" wrapText="1"/>
      <protection locked="0"/>
    </xf>
    <xf numFmtId="49" fontId="24" fillId="0" borderId="24" xfId="0" applyNumberFormat="1" applyFont="1" applyBorder="1" applyAlignment="1">
      <alignment horizontal="center" vertical="center" wrapText="1"/>
    </xf>
    <xf numFmtId="49" fontId="24" fillId="0" borderId="22" xfId="0" applyNumberFormat="1" applyFont="1" applyBorder="1" applyAlignment="1">
      <alignment horizontal="center" vertical="center" wrapText="1"/>
    </xf>
    <xf numFmtId="49" fontId="24" fillId="0" borderId="23" xfId="0" applyNumberFormat="1" applyFont="1" applyBorder="1" applyAlignment="1">
      <alignment horizontal="center" vertical="center" wrapText="1"/>
    </xf>
    <xf numFmtId="49" fontId="24" fillId="0" borderId="15" xfId="0" applyNumberFormat="1" applyFont="1" applyBorder="1" applyAlignment="1">
      <alignment horizontal="center" vertical="center" wrapText="1"/>
    </xf>
    <xf numFmtId="49" fontId="13" fillId="0" borderId="15" xfId="0" applyNumberFormat="1" applyFont="1" applyBorder="1" applyAlignment="1">
      <alignment horizontal="center" vertical="center" wrapText="1"/>
    </xf>
    <xf numFmtId="0" fontId="13" fillId="0" borderId="15" xfId="0" applyFont="1" applyBorder="1" applyAlignment="1">
      <alignment horizontal="center" vertical="center"/>
    </xf>
    <xf numFmtId="4" fontId="21" fillId="3" borderId="15" xfId="4" applyNumberFormat="1" applyFont="1" applyFill="1" applyBorder="1" applyAlignment="1" applyProtection="1">
      <alignment horizontal="center" vertical="center" wrapText="1"/>
      <protection locked="0"/>
    </xf>
    <xf numFmtId="4" fontId="13" fillId="0" borderId="18" xfId="0" applyNumberFormat="1" applyFont="1" applyBorder="1" applyAlignment="1">
      <alignment horizontal="center" vertical="center" wrapText="1"/>
    </xf>
    <xf numFmtId="49" fontId="24" fillId="0" borderId="9" xfId="4" applyNumberFormat="1" applyFont="1" applyBorder="1" applyAlignment="1">
      <alignment horizontal="center" vertical="center" wrapText="1"/>
    </xf>
    <xf numFmtId="49" fontId="13" fillId="0" borderId="25" xfId="4" applyNumberFormat="1" applyFont="1" applyBorder="1" applyAlignment="1">
      <alignment horizontal="center" vertical="center" wrapText="1"/>
    </xf>
    <xf numFmtId="0" fontId="13" fillId="0" borderId="27" xfId="4" applyFont="1" applyBorder="1" applyAlignment="1">
      <alignment horizontal="left" vertical="center" wrapText="1"/>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21" fillId="0" borderId="0" xfId="4" applyFont="1" applyAlignment="1">
      <alignment vertical="center" wrapText="1"/>
    </xf>
    <xf numFmtId="0" fontId="21" fillId="0" borderId="0" xfId="4" applyFont="1" applyAlignment="1">
      <alignment vertical="center"/>
    </xf>
    <xf numFmtId="0" fontId="21" fillId="0" borderId="11" xfId="3" applyFont="1" applyBorder="1" applyAlignment="1">
      <alignment horizontal="center" vertical="center" wrapText="1"/>
    </xf>
    <xf numFmtId="4" fontId="21" fillId="0" borderId="10" xfId="3" applyNumberFormat="1" applyFont="1" applyBorder="1" applyAlignment="1">
      <alignment horizontal="center" vertical="center" wrapText="1"/>
    </xf>
    <xf numFmtId="4" fontId="21" fillId="0" borderId="0" xfId="4" applyNumberFormat="1" applyFont="1" applyAlignment="1">
      <alignment horizontal="right" vertical="center" wrapText="1"/>
    </xf>
    <xf numFmtId="4" fontId="21" fillId="0" borderId="0" xfId="4" applyNumberFormat="1" applyFont="1" applyAlignment="1">
      <alignment horizontal="right" vertical="center"/>
    </xf>
    <xf numFmtId="0" fontId="21" fillId="0" borderId="0" xfId="4" applyFont="1" applyAlignment="1">
      <alignment horizontal="right" vertical="center"/>
    </xf>
    <xf numFmtId="4" fontId="21" fillId="0" borderId="0" xfId="3" applyNumberFormat="1" applyFont="1" applyAlignment="1">
      <alignment horizontal="center" vertical="center" wrapText="1"/>
    </xf>
    <xf numFmtId="0" fontId="13" fillId="0" borderId="0" xfId="0" applyFont="1" applyAlignment="1">
      <alignment wrapText="1"/>
    </xf>
    <xf numFmtId="0" fontId="13" fillId="0" borderId="0" xfId="0" applyFont="1" applyAlignment="1">
      <alignment vertical="center" wrapText="1"/>
    </xf>
    <xf numFmtId="0" fontId="13" fillId="0" borderId="0" xfId="0" applyFont="1"/>
    <xf numFmtId="0" fontId="20" fillId="0" borderId="0" xfId="0" applyFont="1" applyAlignment="1" applyProtection="1">
      <alignment horizontal="center" vertical="center"/>
      <protection locked="0"/>
    </xf>
    <xf numFmtId="0" fontId="5" fillId="0" borderId="1" xfId="0" applyFont="1" applyBorder="1" applyAlignment="1">
      <alignment vertical="center" wrapText="1"/>
    </xf>
    <xf numFmtId="0" fontId="5" fillId="0" borderId="5" xfId="0" applyFont="1" applyBorder="1" applyAlignment="1">
      <alignment vertical="center" wrapText="1"/>
    </xf>
    <xf numFmtId="0" fontId="26" fillId="0" borderId="2" xfId="0" applyFont="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center" wrapText="1"/>
    </xf>
    <xf numFmtId="0" fontId="20" fillId="0" borderId="0" xfId="0" applyFont="1" applyAlignment="1" applyProtection="1">
      <alignment vertical="center"/>
      <protection locked="0"/>
    </xf>
    <xf numFmtId="4" fontId="21" fillId="3" borderId="5" xfId="3" applyNumberFormat="1" applyFont="1" applyFill="1" applyBorder="1" applyAlignment="1" applyProtection="1">
      <alignment horizontal="center" vertical="center" wrapText="1"/>
      <protection locked="0"/>
    </xf>
    <xf numFmtId="4" fontId="21" fillId="3" borderId="14" xfId="0" applyNumberFormat="1" applyFont="1" applyFill="1" applyBorder="1" applyAlignment="1" applyProtection="1">
      <alignment horizontal="center" vertical="center" wrapText="1"/>
      <protection locked="0"/>
    </xf>
    <xf numFmtId="4" fontId="21" fillId="3" borderId="5" xfId="0" applyNumberFormat="1" applyFont="1" applyFill="1" applyBorder="1" applyAlignment="1" applyProtection="1">
      <alignment horizontal="center" vertical="center" wrapText="1"/>
      <protection locked="0"/>
    </xf>
    <xf numFmtId="49" fontId="24" fillId="0" borderId="13" xfId="0" applyNumberFormat="1" applyFont="1" applyBorder="1" applyAlignment="1">
      <alignment horizontal="center" vertical="center" wrapText="1"/>
    </xf>
    <xf numFmtId="4" fontId="21" fillId="0" borderId="0" xfId="0" applyNumberFormat="1" applyFont="1" applyAlignment="1" applyProtection="1">
      <alignment horizontal="center" vertical="center"/>
      <protection locked="0"/>
    </xf>
    <xf numFmtId="0" fontId="13" fillId="0" borderId="0" xfId="0" applyFont="1" applyAlignment="1" applyProtection="1">
      <alignment wrapText="1"/>
      <protection locked="0"/>
    </xf>
    <xf numFmtId="4" fontId="21" fillId="0" borderId="10" xfId="0" applyNumberFormat="1" applyFont="1" applyBorder="1" applyAlignment="1" applyProtection="1">
      <alignment horizontal="center" vertical="center"/>
      <protection locked="0"/>
    </xf>
    <xf numFmtId="49" fontId="13" fillId="0" borderId="13" xfId="0" applyNumberFormat="1" applyFont="1" applyBorder="1" applyAlignment="1">
      <alignment horizontal="left" vertical="center" wrapText="1"/>
    </xf>
    <xf numFmtId="49" fontId="13" fillId="0" borderId="13"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5" xfId="0" applyFont="1" applyBorder="1" applyAlignment="1">
      <alignment vertical="center"/>
    </xf>
    <xf numFmtId="0" fontId="13" fillId="0" borderId="5" xfId="0" applyFont="1" applyBorder="1" applyAlignment="1">
      <alignment vertical="center" wrapText="1"/>
    </xf>
    <xf numFmtId="49" fontId="28" fillId="0" borderId="22" xfId="0" applyNumberFormat="1" applyFont="1" applyBorder="1" applyAlignment="1">
      <alignment horizontal="center" vertical="center" wrapText="1"/>
    </xf>
    <xf numFmtId="49" fontId="28" fillId="0" borderId="14" xfId="0" applyNumberFormat="1" applyFont="1" applyBorder="1" applyAlignment="1">
      <alignment horizontal="center" vertical="center" wrapText="1"/>
    </xf>
    <xf numFmtId="49" fontId="29" fillId="0" borderId="14" xfId="0" applyNumberFormat="1" applyFont="1" applyBorder="1" applyAlignment="1">
      <alignment horizontal="left" vertical="center" wrapText="1"/>
    </xf>
    <xf numFmtId="49" fontId="29" fillId="0" borderId="14" xfId="0" applyNumberFormat="1" applyFont="1" applyBorder="1" applyAlignment="1">
      <alignment horizontal="center" vertical="center" wrapText="1"/>
    </xf>
    <xf numFmtId="0" fontId="29" fillId="0" borderId="14" xfId="0" applyFont="1" applyBorder="1" applyAlignment="1">
      <alignment horizontal="center" vertical="center"/>
    </xf>
    <xf numFmtId="49" fontId="28" fillId="0" borderId="20"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49" fontId="28" fillId="0" borderId="21"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49" fontId="29" fillId="0" borderId="5" xfId="0" applyNumberFormat="1" applyFont="1" applyBorder="1" applyAlignment="1">
      <alignment horizontal="left" vertical="center" wrapText="1"/>
    </xf>
    <xf numFmtId="49" fontId="29" fillId="0" borderId="5" xfId="0" applyNumberFormat="1" applyFont="1" applyBorder="1" applyAlignment="1">
      <alignment horizontal="center" vertical="center" wrapText="1"/>
    </xf>
    <xf numFmtId="0" fontId="29" fillId="0" borderId="5" xfId="0" applyFont="1" applyBorder="1" applyAlignment="1">
      <alignment horizontal="center" vertical="center"/>
    </xf>
    <xf numFmtId="49" fontId="28" fillId="0" borderId="13" xfId="0" applyNumberFormat="1" applyFont="1" applyBorder="1" applyAlignment="1">
      <alignment horizontal="center" vertical="center" wrapText="1"/>
    </xf>
    <xf numFmtId="49" fontId="28" fillId="0" borderId="12" xfId="0" applyNumberFormat="1" applyFont="1" applyBorder="1" applyAlignment="1">
      <alignment horizontal="center" vertical="center" wrapText="1"/>
    </xf>
    <xf numFmtId="49" fontId="29"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wrapText="1"/>
    </xf>
    <xf numFmtId="0" fontId="29" fillId="0" borderId="12" xfId="0" applyFont="1" applyBorder="1" applyAlignment="1">
      <alignment horizontal="center" vertical="center"/>
    </xf>
    <xf numFmtId="49" fontId="29" fillId="0" borderId="13" xfId="0" applyNumberFormat="1" applyFont="1" applyBorder="1" applyAlignment="1">
      <alignment horizontal="left" vertical="center" wrapText="1"/>
    </xf>
    <xf numFmtId="49" fontId="29" fillId="0" borderId="13" xfId="0" applyNumberFormat="1" applyFont="1" applyBorder="1" applyAlignment="1">
      <alignment horizontal="center" vertical="center" wrapText="1"/>
    </xf>
    <xf numFmtId="0" fontId="29" fillId="0" borderId="13" xfId="0" applyFont="1" applyBorder="1" applyAlignment="1">
      <alignment horizontal="center" vertical="center"/>
    </xf>
    <xf numFmtId="49" fontId="28" fillId="0" borderId="24" xfId="0" applyNumberFormat="1" applyFont="1" applyBorder="1" applyAlignment="1">
      <alignment horizontal="center" vertical="center" wrapText="1"/>
    </xf>
    <xf numFmtId="49" fontId="28" fillId="0" borderId="23" xfId="0" applyNumberFormat="1" applyFont="1" applyBorder="1" applyAlignment="1">
      <alignment horizontal="center" vertical="center" wrapText="1"/>
    </xf>
    <xf numFmtId="49" fontId="28" fillId="0" borderId="15" xfId="0" applyNumberFormat="1" applyFont="1" applyBorder="1" applyAlignment="1">
      <alignment horizontal="center" vertical="center" wrapText="1"/>
    </xf>
    <xf numFmtId="0" fontId="29" fillId="0" borderId="5" xfId="0" applyFont="1" applyBorder="1" applyAlignment="1">
      <alignment vertical="center"/>
    </xf>
    <xf numFmtId="49" fontId="29" fillId="0" borderId="15" xfId="0" applyNumberFormat="1" applyFont="1" applyBorder="1" applyAlignment="1">
      <alignment horizontal="center" vertical="center" wrapText="1"/>
    </xf>
    <xf numFmtId="0" fontId="29" fillId="0" borderId="15" xfId="0" applyFont="1" applyBorder="1" applyAlignment="1">
      <alignment horizontal="center" vertical="center"/>
    </xf>
    <xf numFmtId="0" fontId="29" fillId="0" borderId="5" xfId="0" applyFont="1" applyBorder="1" applyAlignment="1">
      <alignment vertical="center" wrapText="1"/>
    </xf>
    <xf numFmtId="4" fontId="13" fillId="0" borderId="28" xfId="0" applyNumberFormat="1" applyFont="1" applyBorder="1" applyAlignment="1">
      <alignment horizontal="center" vertical="center" wrapText="1"/>
    </xf>
    <xf numFmtId="4" fontId="13" fillId="0" borderId="29" xfId="0" applyNumberFormat="1" applyFont="1" applyBorder="1" applyAlignment="1">
      <alignment horizontal="center" vertical="center" wrapText="1"/>
    </xf>
    <xf numFmtId="0" fontId="30" fillId="0" borderId="0" xfId="0" applyFont="1" applyAlignment="1">
      <alignment horizontal="right"/>
    </xf>
    <xf numFmtId="0" fontId="7" fillId="0" borderId="0" xfId="0" applyFont="1" applyAlignment="1">
      <alignment horizontal="right"/>
    </xf>
    <xf numFmtId="0" fontId="7" fillId="0" borderId="0" xfId="0" applyFont="1" applyAlignment="1">
      <alignment vertical="center"/>
    </xf>
    <xf numFmtId="4" fontId="13" fillId="0" borderId="30"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3" fillId="0" borderId="0" xfId="0" applyFont="1" applyAlignment="1" applyProtection="1">
      <alignment vertical="center"/>
      <protection locked="0"/>
    </xf>
    <xf numFmtId="0" fontId="4" fillId="0" borderId="0" xfId="0" applyFont="1" applyAlignment="1">
      <alignment vertical="center" wrapText="1"/>
    </xf>
    <xf numFmtId="0" fontId="3" fillId="0" borderId="0" xfId="0" applyFont="1" applyProtection="1">
      <protection locked="0"/>
    </xf>
    <xf numFmtId="0" fontId="4" fillId="0" borderId="0" xfId="0" applyFont="1" applyAlignment="1" applyProtection="1">
      <alignment horizontal="center" vertical="center" wrapText="1"/>
      <protection locked="0"/>
    </xf>
    <xf numFmtId="0" fontId="10"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4" fontId="4" fillId="0" borderId="11" xfId="0" applyNumberFormat="1" applyFont="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wrapText="1"/>
      <protection locked="0"/>
    </xf>
    <xf numFmtId="49" fontId="28" fillId="0" borderId="34" xfId="0" applyNumberFormat="1" applyFont="1" applyBorder="1" applyAlignment="1">
      <alignment horizontal="center" vertical="center" wrapText="1"/>
    </xf>
    <xf numFmtId="4" fontId="21" fillId="3" borderId="26" xfId="3" applyNumberFormat="1" applyFont="1" applyFill="1" applyBorder="1" applyAlignment="1" applyProtection="1">
      <alignment horizontal="center" vertical="center" wrapText="1"/>
      <protection locked="0"/>
    </xf>
    <xf numFmtId="49" fontId="13" fillId="5" borderId="12" xfId="0" applyNumberFormat="1" applyFont="1" applyFill="1" applyBorder="1" applyAlignment="1">
      <alignment horizontal="left" vertical="center" wrapText="1"/>
    </xf>
    <xf numFmtId="49" fontId="13" fillId="5" borderId="5" xfId="0" applyNumberFormat="1" applyFont="1" applyFill="1" applyBorder="1" applyAlignment="1">
      <alignment horizontal="left" vertical="center" wrapText="1"/>
    </xf>
    <xf numFmtId="0" fontId="18" fillId="6" borderId="1" xfId="1" applyFont="1" applyFill="1" applyBorder="1" applyAlignment="1" applyProtection="1">
      <alignment horizontal="center" vertical="center" wrapText="1"/>
    </xf>
    <xf numFmtId="0" fontId="22" fillId="2" borderId="7" xfId="1" applyFont="1" applyFill="1" applyBorder="1" applyAlignment="1" applyProtection="1">
      <alignment horizontal="center" vertical="center"/>
    </xf>
    <xf numFmtId="0" fontId="22" fillId="2" borderId="8" xfId="1" applyFont="1" applyFill="1" applyBorder="1" applyAlignment="1" applyProtection="1">
      <alignment horizontal="center" vertical="center"/>
    </xf>
    <xf numFmtId="0" fontId="17" fillId="0" borderId="1" xfId="0" applyFont="1" applyBorder="1" applyAlignment="1">
      <alignment horizontal="center" vertical="center" wrapText="1"/>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2" fillId="2" borderId="7" xfId="1" applyFont="1" applyFill="1" applyBorder="1" applyAlignment="1" applyProtection="1">
      <alignment horizontal="center" vertical="center"/>
    </xf>
    <xf numFmtId="0" fontId="2" fillId="2" borderId="8" xfId="1" applyFont="1" applyFill="1" applyBorder="1" applyAlignment="1" applyProtection="1">
      <alignment horizontal="center" vertical="center"/>
    </xf>
    <xf numFmtId="0" fontId="27" fillId="0" borderId="1" xfId="0" applyFont="1" applyBorder="1" applyAlignment="1">
      <alignment horizontal="center" vertical="center"/>
    </xf>
    <xf numFmtId="0" fontId="16" fillId="6" borderId="1"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9" fillId="0" borderId="0" xfId="0" applyFont="1" applyAlignment="1">
      <alignment horizontal="left" vertical="center" wrapText="1"/>
    </xf>
  </cellXfs>
  <cellStyles count="7">
    <cellStyle name="Įprastas 2" xfId="5" xr:uid="{7B2FC5F9-26DE-41CD-96A4-516864D5524F}"/>
    <cellStyle name="Įprastas 2 2" xfId="6" xr:uid="{694BAB0D-5E0C-4426-8321-580A7597A051}"/>
    <cellStyle name="Normal"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sheetPr codeName="Lapas1"/>
  <dimension ref="A1:I464"/>
  <sheetViews>
    <sheetView tabSelected="1" zoomScale="70" zoomScaleNormal="70" workbookViewId="0">
      <pane ySplit="5" topLeftCell="A6" activePane="bottomLeft" state="frozen"/>
      <selection pane="bottomLeft" activeCell="H10" sqref="H10"/>
    </sheetView>
  </sheetViews>
  <sheetFormatPr defaultColWidth="9.21875" defaultRowHeight="13.8" x14ac:dyDescent="0.25"/>
  <cols>
    <col min="1" max="1" width="50.77734375" style="114" customWidth="1"/>
    <col min="2" max="2" width="8.77734375" style="114" customWidth="1"/>
    <col min="3" max="3" width="80.77734375" style="115" customWidth="1"/>
    <col min="4" max="4" width="10.77734375" style="116" customWidth="1"/>
    <col min="5" max="5" width="20.77734375" style="116" customWidth="1"/>
    <col min="6" max="6" width="20.77734375" style="117" customWidth="1"/>
    <col min="7" max="7" width="20.77734375" style="116" customWidth="1"/>
    <col min="8" max="8" width="30.77734375" style="175" customWidth="1"/>
    <col min="9" max="9" width="20.77734375" style="46" customWidth="1"/>
    <col min="10" max="10" width="24.44140625" style="46" customWidth="1"/>
    <col min="11" max="16384" width="9.21875" style="46"/>
  </cols>
  <sheetData>
    <row r="1" spans="1:8" s="115" customFormat="1" ht="30" customHeight="1" x14ac:dyDescent="0.3">
      <c r="A1" s="189" t="s">
        <v>0</v>
      </c>
      <c r="B1" s="189"/>
      <c r="C1" s="189"/>
      <c r="D1" s="189"/>
      <c r="E1" s="189"/>
      <c r="F1" s="189"/>
      <c r="G1" s="189"/>
      <c r="H1" s="174"/>
    </row>
    <row r="2" spans="1:8" s="123" customFormat="1" ht="40.049999999999997" customHeight="1" x14ac:dyDescent="0.3">
      <c r="A2" s="186" t="s">
        <v>1</v>
      </c>
      <c r="B2" s="186"/>
      <c r="C2" s="186"/>
      <c r="D2" s="186"/>
      <c r="E2" s="186"/>
      <c r="F2" s="186"/>
      <c r="G2" s="186"/>
      <c r="H2" s="173"/>
    </row>
    <row r="3" spans="1:8" ht="21.75" customHeight="1" thickBot="1" x14ac:dyDescent="0.3">
      <c r="A3" s="47"/>
      <c r="B3" s="47"/>
      <c r="C3" s="47"/>
      <c r="D3" s="47"/>
      <c r="E3" s="48"/>
      <c r="F3" s="49"/>
      <c r="G3" s="47"/>
    </row>
    <row r="4" spans="1:8" ht="30" customHeight="1" x14ac:dyDescent="0.25">
      <c r="A4" s="187" t="s">
        <v>2</v>
      </c>
      <c r="B4" s="187"/>
      <c r="C4" s="187"/>
      <c r="D4" s="187"/>
      <c r="E4" s="187"/>
      <c r="F4" s="187"/>
      <c r="G4" s="188"/>
    </row>
    <row r="5" spans="1:8" ht="50.55" customHeight="1" thickBot="1" x14ac:dyDescent="0.3">
      <c r="A5" s="50" t="s">
        <v>3</v>
      </c>
      <c r="B5" s="50" t="s">
        <v>4</v>
      </c>
      <c r="C5" s="50" t="s">
        <v>5</v>
      </c>
      <c r="D5" s="50" t="s">
        <v>6</v>
      </c>
      <c r="E5" s="51" t="s">
        <v>7</v>
      </c>
      <c r="F5" s="52" t="s">
        <v>8</v>
      </c>
      <c r="G5" s="53" t="s">
        <v>9</v>
      </c>
    </row>
    <row r="6" spans="1:8" ht="30" customHeight="1" x14ac:dyDescent="0.25">
      <c r="A6" s="54" t="s">
        <v>10</v>
      </c>
      <c r="B6" s="54" t="s">
        <v>11</v>
      </c>
      <c r="C6" s="55" t="s">
        <v>12</v>
      </c>
      <c r="D6" s="56" t="s">
        <v>13</v>
      </c>
      <c r="E6" s="57">
        <v>4.0019999999999998</v>
      </c>
      <c r="F6" s="58">
        <v>571.9</v>
      </c>
      <c r="G6" s="59">
        <f t="shared" ref="G6:G7" si="0">ROUND((E6*F6),2)</f>
        <v>2288.7399999999998</v>
      </c>
    </row>
    <row r="7" spans="1:8" ht="30" customHeight="1" x14ac:dyDescent="0.25">
      <c r="A7" s="54" t="s">
        <v>10</v>
      </c>
      <c r="B7" s="54" t="s">
        <v>14</v>
      </c>
      <c r="C7" s="60" t="s">
        <v>15</v>
      </c>
      <c r="D7" s="61" t="s">
        <v>16</v>
      </c>
      <c r="E7" s="56">
        <v>8.2000000000000007E-3</v>
      </c>
      <c r="F7" s="58">
        <v>23133.01</v>
      </c>
      <c r="G7" s="59">
        <f t="shared" si="0"/>
        <v>189.69</v>
      </c>
    </row>
    <row r="8" spans="1:8" ht="30" customHeight="1" x14ac:dyDescent="0.25">
      <c r="A8" s="54" t="s">
        <v>10</v>
      </c>
      <c r="B8" s="54" t="s">
        <v>17</v>
      </c>
      <c r="C8" s="60" t="s">
        <v>18</v>
      </c>
      <c r="D8" s="61" t="s">
        <v>19</v>
      </c>
      <c r="E8" s="56">
        <v>1</v>
      </c>
      <c r="F8" s="58">
        <v>26.73</v>
      </c>
      <c r="G8" s="59">
        <f t="shared" ref="G8:G152" si="1">ROUND((E8*F8),2)</f>
        <v>26.73</v>
      </c>
    </row>
    <row r="9" spans="1:8" ht="30" customHeight="1" x14ac:dyDescent="0.25">
      <c r="A9" s="54" t="s">
        <v>10</v>
      </c>
      <c r="B9" s="54" t="s">
        <v>20</v>
      </c>
      <c r="C9" s="62" t="s">
        <v>21</v>
      </c>
      <c r="D9" s="61" t="s">
        <v>19</v>
      </c>
      <c r="E9" s="56">
        <v>1</v>
      </c>
      <c r="F9" s="58">
        <v>18.21</v>
      </c>
      <c r="G9" s="59">
        <f t="shared" si="1"/>
        <v>18.21</v>
      </c>
    </row>
    <row r="10" spans="1:8" ht="70.05" customHeight="1" x14ac:dyDescent="0.25">
      <c r="A10" s="54" t="s">
        <v>10</v>
      </c>
      <c r="B10" s="54" t="s">
        <v>22</v>
      </c>
      <c r="C10" s="63" t="s">
        <v>23</v>
      </c>
      <c r="D10" s="61" t="s">
        <v>24</v>
      </c>
      <c r="E10" s="56">
        <v>1</v>
      </c>
      <c r="F10" s="58">
        <v>1</v>
      </c>
      <c r="G10" s="59">
        <f t="shared" si="1"/>
        <v>1</v>
      </c>
    </row>
    <row r="11" spans="1:8" ht="30" customHeight="1" x14ac:dyDescent="0.25">
      <c r="A11" s="54" t="s">
        <v>10</v>
      </c>
      <c r="B11" s="54" t="s">
        <v>25</v>
      </c>
      <c r="C11" s="60" t="s">
        <v>26</v>
      </c>
      <c r="D11" s="61" t="s">
        <v>27</v>
      </c>
      <c r="E11" s="56">
        <v>248</v>
      </c>
      <c r="F11" s="58">
        <v>21.53</v>
      </c>
      <c r="G11" s="59">
        <f t="shared" si="1"/>
        <v>5339.44</v>
      </c>
    </row>
    <row r="12" spans="1:8" ht="30" customHeight="1" x14ac:dyDescent="0.25">
      <c r="A12" s="54" t="s">
        <v>10</v>
      </c>
      <c r="B12" s="54" t="s">
        <v>28</v>
      </c>
      <c r="C12" s="60" t="s">
        <v>29</v>
      </c>
      <c r="D12" s="61" t="s">
        <v>27</v>
      </c>
      <c r="E12" s="56">
        <v>1140</v>
      </c>
      <c r="F12" s="58">
        <v>3.08</v>
      </c>
      <c r="G12" s="59">
        <f t="shared" si="1"/>
        <v>3511.2</v>
      </c>
    </row>
    <row r="13" spans="1:8" ht="30" customHeight="1" x14ac:dyDescent="0.25">
      <c r="A13" s="54" t="s">
        <v>10</v>
      </c>
      <c r="B13" s="54" t="s">
        <v>30</v>
      </c>
      <c r="C13" s="60" t="s">
        <v>31</v>
      </c>
      <c r="D13" s="61" t="s">
        <v>27</v>
      </c>
      <c r="E13" s="56">
        <v>8527</v>
      </c>
      <c r="F13" s="58">
        <v>3.08</v>
      </c>
      <c r="G13" s="59">
        <f t="shared" si="1"/>
        <v>26263.16</v>
      </c>
      <c r="H13" s="176"/>
    </row>
    <row r="14" spans="1:8" ht="30" customHeight="1" x14ac:dyDescent="0.25">
      <c r="A14" s="54" t="s">
        <v>10</v>
      </c>
      <c r="B14" s="54" t="s">
        <v>32</v>
      </c>
      <c r="C14" s="63" t="s">
        <v>33</v>
      </c>
      <c r="D14" s="56" t="s">
        <v>34</v>
      </c>
      <c r="E14" s="57">
        <v>2228</v>
      </c>
      <c r="F14" s="183">
        <v>-7</v>
      </c>
      <c r="G14" s="59">
        <f t="shared" si="1"/>
        <v>-15596</v>
      </c>
      <c r="H14" s="176"/>
    </row>
    <row r="15" spans="1:8" ht="30" customHeight="1" x14ac:dyDescent="0.25">
      <c r="A15" s="54" t="s">
        <v>10</v>
      </c>
      <c r="B15" s="54" t="s">
        <v>35</v>
      </c>
      <c r="C15" s="60" t="s">
        <v>36</v>
      </c>
      <c r="D15" s="61" t="s">
        <v>27</v>
      </c>
      <c r="E15" s="56">
        <v>125</v>
      </c>
      <c r="F15" s="58">
        <v>10.26</v>
      </c>
      <c r="G15" s="59">
        <f t="shared" si="1"/>
        <v>1282.5</v>
      </c>
      <c r="H15" s="177"/>
    </row>
    <row r="16" spans="1:8" ht="30" customHeight="1" x14ac:dyDescent="0.25">
      <c r="A16" s="54" t="s">
        <v>10</v>
      </c>
      <c r="B16" s="54" t="s">
        <v>37</v>
      </c>
      <c r="C16" s="60" t="s">
        <v>38</v>
      </c>
      <c r="D16" s="61" t="s">
        <v>39</v>
      </c>
      <c r="E16" s="56">
        <v>180</v>
      </c>
      <c r="F16" s="58">
        <v>2.92</v>
      </c>
      <c r="G16" s="59">
        <f t="shared" si="1"/>
        <v>525.6</v>
      </c>
      <c r="H16" s="177"/>
    </row>
    <row r="17" spans="1:9" ht="30" customHeight="1" x14ac:dyDescent="0.25">
      <c r="A17" s="54" t="s">
        <v>10</v>
      </c>
      <c r="B17" s="54" t="s">
        <v>40</v>
      </c>
      <c r="C17" s="60" t="s">
        <v>41</v>
      </c>
      <c r="D17" s="61" t="s">
        <v>39</v>
      </c>
      <c r="E17" s="56">
        <v>249</v>
      </c>
      <c r="F17" s="58">
        <v>4.37</v>
      </c>
      <c r="G17" s="59">
        <f t="shared" ref="G17:G32" si="2">ROUND((E17*F17),2)</f>
        <v>1088.1300000000001</v>
      </c>
      <c r="H17" s="177"/>
    </row>
    <row r="18" spans="1:9" ht="30" customHeight="1" x14ac:dyDescent="0.25">
      <c r="A18" s="54" t="s">
        <v>10</v>
      </c>
      <c r="B18" s="54" t="s">
        <v>42</v>
      </c>
      <c r="C18" s="60" t="s">
        <v>43</v>
      </c>
      <c r="D18" s="61" t="s">
        <v>34</v>
      </c>
      <c r="E18" s="56">
        <v>159</v>
      </c>
      <c r="F18" s="58">
        <v>3.75</v>
      </c>
      <c r="G18" s="59">
        <f t="shared" si="2"/>
        <v>596.25</v>
      </c>
      <c r="H18" s="177"/>
    </row>
    <row r="19" spans="1:9" ht="30" customHeight="1" x14ac:dyDescent="0.25">
      <c r="A19" s="54" t="s">
        <v>10</v>
      </c>
      <c r="B19" s="54" t="s">
        <v>44</v>
      </c>
      <c r="C19" s="60" t="s">
        <v>45</v>
      </c>
      <c r="D19" s="61" t="s">
        <v>19</v>
      </c>
      <c r="E19" s="56">
        <v>2</v>
      </c>
      <c r="F19" s="58">
        <v>105.32</v>
      </c>
      <c r="G19" s="59">
        <f t="shared" si="2"/>
        <v>210.64</v>
      </c>
      <c r="H19" s="177"/>
    </row>
    <row r="20" spans="1:9" ht="30" customHeight="1" x14ac:dyDescent="0.25">
      <c r="A20" s="54" t="s">
        <v>10</v>
      </c>
      <c r="B20" s="54" t="s">
        <v>46</v>
      </c>
      <c r="C20" s="60" t="s">
        <v>47</v>
      </c>
      <c r="D20" s="61" t="s">
        <v>19</v>
      </c>
      <c r="E20" s="56">
        <v>2</v>
      </c>
      <c r="F20" s="58">
        <v>382.34</v>
      </c>
      <c r="G20" s="59">
        <f t="shared" si="2"/>
        <v>764.68</v>
      </c>
      <c r="H20" s="177"/>
    </row>
    <row r="21" spans="1:9" ht="30" customHeight="1" x14ac:dyDescent="0.25">
      <c r="A21" s="54" t="s">
        <v>10</v>
      </c>
      <c r="B21" s="54" t="s">
        <v>48</v>
      </c>
      <c r="C21" s="60" t="s">
        <v>49</v>
      </c>
      <c r="D21" s="61" t="s">
        <v>39</v>
      </c>
      <c r="E21" s="56">
        <v>724</v>
      </c>
      <c r="F21" s="58">
        <v>12.23</v>
      </c>
      <c r="G21" s="59">
        <f t="shared" si="2"/>
        <v>8854.52</v>
      </c>
      <c r="H21" s="177"/>
    </row>
    <row r="22" spans="1:9" ht="30" customHeight="1" x14ac:dyDescent="0.25">
      <c r="A22" s="54" t="s">
        <v>10</v>
      </c>
      <c r="B22" s="54" t="s">
        <v>50</v>
      </c>
      <c r="C22" s="60" t="s">
        <v>51</v>
      </c>
      <c r="D22" s="61" t="s">
        <v>19</v>
      </c>
      <c r="E22" s="56">
        <v>115</v>
      </c>
      <c r="F22" s="58">
        <v>3.87</v>
      </c>
      <c r="G22" s="59">
        <f t="shared" si="2"/>
        <v>445.05</v>
      </c>
      <c r="H22" s="177"/>
    </row>
    <row r="23" spans="1:9" ht="30" customHeight="1" x14ac:dyDescent="0.25">
      <c r="A23" s="54" t="s">
        <v>10</v>
      </c>
      <c r="B23" s="54" t="s">
        <v>52</v>
      </c>
      <c r="C23" s="60" t="s">
        <v>53</v>
      </c>
      <c r="D23" s="61" t="s">
        <v>19</v>
      </c>
      <c r="E23" s="56">
        <v>115</v>
      </c>
      <c r="F23" s="58">
        <v>22.1</v>
      </c>
      <c r="G23" s="59">
        <f t="shared" si="2"/>
        <v>2541.5</v>
      </c>
      <c r="H23" s="177"/>
    </row>
    <row r="24" spans="1:9" ht="30" customHeight="1" x14ac:dyDescent="0.25">
      <c r="A24" s="54" t="s">
        <v>10</v>
      </c>
      <c r="B24" s="54" t="s">
        <v>54</v>
      </c>
      <c r="C24" s="60" t="s">
        <v>55</v>
      </c>
      <c r="D24" s="61" t="s">
        <v>19</v>
      </c>
      <c r="E24" s="56">
        <v>100</v>
      </c>
      <c r="F24" s="58">
        <v>11.05</v>
      </c>
      <c r="G24" s="59">
        <f t="shared" si="2"/>
        <v>1105</v>
      </c>
      <c r="H24" s="177"/>
    </row>
    <row r="25" spans="1:9" ht="30" customHeight="1" x14ac:dyDescent="0.25">
      <c r="A25" s="54" t="s">
        <v>10</v>
      </c>
      <c r="B25" s="54" t="s">
        <v>56</v>
      </c>
      <c r="C25" s="60" t="s">
        <v>57</v>
      </c>
      <c r="D25" s="61" t="s">
        <v>19</v>
      </c>
      <c r="E25" s="56">
        <v>15</v>
      </c>
      <c r="F25" s="58">
        <v>22.1</v>
      </c>
      <c r="G25" s="59">
        <f t="shared" si="2"/>
        <v>331.5</v>
      </c>
      <c r="H25" s="177"/>
    </row>
    <row r="26" spans="1:9" ht="30" customHeight="1" x14ac:dyDescent="0.25">
      <c r="A26" s="54" t="s">
        <v>10</v>
      </c>
      <c r="B26" s="54" t="s">
        <v>58</v>
      </c>
      <c r="C26" s="60" t="s">
        <v>59</v>
      </c>
      <c r="D26" s="61" t="s">
        <v>60</v>
      </c>
      <c r="E26" s="56">
        <v>6.82</v>
      </c>
      <c r="F26" s="58">
        <v>31.51</v>
      </c>
      <c r="G26" s="59">
        <f t="shared" si="2"/>
        <v>214.9</v>
      </c>
      <c r="H26" s="177"/>
    </row>
    <row r="27" spans="1:9" ht="30" customHeight="1" x14ac:dyDescent="0.25">
      <c r="A27" s="54" t="s">
        <v>10</v>
      </c>
      <c r="B27" s="54" t="s">
        <v>61</v>
      </c>
      <c r="C27" s="60" t="s">
        <v>62</v>
      </c>
      <c r="D27" s="61" t="s">
        <v>60</v>
      </c>
      <c r="E27" s="56">
        <v>101</v>
      </c>
      <c r="F27" s="58">
        <v>31.51</v>
      </c>
      <c r="G27" s="59">
        <f t="shared" si="2"/>
        <v>3182.51</v>
      </c>
      <c r="H27" s="178"/>
    </row>
    <row r="28" spans="1:9" ht="30" customHeight="1" x14ac:dyDescent="0.25">
      <c r="A28" s="54" t="s">
        <v>10</v>
      </c>
      <c r="B28" s="54" t="s">
        <v>63</v>
      </c>
      <c r="C28" s="60" t="s">
        <v>64</v>
      </c>
      <c r="D28" s="61" t="s">
        <v>39</v>
      </c>
      <c r="E28" s="56">
        <v>38</v>
      </c>
      <c r="F28" s="58">
        <v>30.84</v>
      </c>
      <c r="G28" s="59">
        <f t="shared" si="2"/>
        <v>1171.92</v>
      </c>
      <c r="H28" s="177"/>
    </row>
    <row r="29" spans="1:9" ht="30" customHeight="1" x14ac:dyDescent="0.25">
      <c r="A29" s="54" t="s">
        <v>10</v>
      </c>
      <c r="B29" s="54" t="s">
        <v>65</v>
      </c>
      <c r="C29" s="60" t="s">
        <v>66</v>
      </c>
      <c r="D29" s="61" t="s">
        <v>39</v>
      </c>
      <c r="E29" s="56">
        <v>10</v>
      </c>
      <c r="F29" s="58">
        <v>30.84</v>
      </c>
      <c r="G29" s="59">
        <f t="shared" si="2"/>
        <v>308.39999999999998</v>
      </c>
      <c r="H29" s="178"/>
    </row>
    <row r="30" spans="1:9" ht="30" customHeight="1" x14ac:dyDescent="0.25">
      <c r="A30" s="54" t="s">
        <v>10</v>
      </c>
      <c r="B30" s="54" t="s">
        <v>67</v>
      </c>
      <c r="C30" s="60" t="s">
        <v>68</v>
      </c>
      <c r="D30" s="61" t="s">
        <v>39</v>
      </c>
      <c r="E30" s="56">
        <v>213</v>
      </c>
      <c r="F30" s="58">
        <v>30.84</v>
      </c>
      <c r="G30" s="59">
        <f t="shared" si="2"/>
        <v>6568.92</v>
      </c>
      <c r="H30" s="177"/>
    </row>
    <row r="31" spans="1:9" ht="30" customHeight="1" thickBot="1" x14ac:dyDescent="0.3">
      <c r="A31" s="54" t="s">
        <v>10</v>
      </c>
      <c r="B31" s="54" t="s">
        <v>69</v>
      </c>
      <c r="C31" s="60" t="s">
        <v>70</v>
      </c>
      <c r="D31" s="61" t="s">
        <v>19</v>
      </c>
      <c r="E31" s="56">
        <v>7</v>
      </c>
      <c r="F31" s="58">
        <v>533.94000000000005</v>
      </c>
      <c r="G31" s="59">
        <f t="shared" si="2"/>
        <v>3737.58</v>
      </c>
      <c r="H31" s="177"/>
    </row>
    <row r="32" spans="1:9" ht="30" customHeight="1" thickBot="1" x14ac:dyDescent="0.3">
      <c r="A32" s="70" t="s">
        <v>10</v>
      </c>
      <c r="B32" s="70" t="s">
        <v>71</v>
      </c>
      <c r="C32" s="71" t="s">
        <v>72</v>
      </c>
      <c r="D32" s="72" t="s">
        <v>19</v>
      </c>
      <c r="E32" s="73">
        <v>11</v>
      </c>
      <c r="F32" s="124">
        <v>3.87</v>
      </c>
      <c r="G32" s="75">
        <f t="shared" si="2"/>
        <v>42.57</v>
      </c>
      <c r="H32" s="22" t="s">
        <v>73</v>
      </c>
      <c r="I32" s="64">
        <f>ROUND(SUM(G6:G32),2)</f>
        <v>55014.34</v>
      </c>
    </row>
    <row r="33" spans="1:8" s="65" customFormat="1" ht="30" customHeight="1" x14ac:dyDescent="0.25">
      <c r="A33" s="94" t="s">
        <v>74</v>
      </c>
      <c r="B33" s="76" t="s">
        <v>75</v>
      </c>
      <c r="C33" s="77" t="s">
        <v>76</v>
      </c>
      <c r="D33" s="78" t="s">
        <v>77</v>
      </c>
      <c r="E33" s="79">
        <v>8695</v>
      </c>
      <c r="F33" s="80">
        <v>2.62</v>
      </c>
      <c r="G33" s="81">
        <f t="shared" si="1"/>
        <v>22780.9</v>
      </c>
      <c r="H33" s="179"/>
    </row>
    <row r="34" spans="1:8" s="65" customFormat="1" ht="30" customHeight="1" x14ac:dyDescent="0.25">
      <c r="A34" s="66" t="s">
        <v>74</v>
      </c>
      <c r="B34" s="54" t="s">
        <v>78</v>
      </c>
      <c r="C34" s="60" t="s">
        <v>79</v>
      </c>
      <c r="D34" s="61" t="s">
        <v>77</v>
      </c>
      <c r="E34" s="56">
        <v>8695</v>
      </c>
      <c r="F34" s="67">
        <v>4.25</v>
      </c>
      <c r="G34" s="59">
        <f t="shared" si="1"/>
        <v>36953.75</v>
      </c>
      <c r="H34" s="179"/>
    </row>
    <row r="35" spans="1:8" s="65" customFormat="1" ht="30" customHeight="1" x14ac:dyDescent="0.25">
      <c r="A35" s="66" t="s">
        <v>74</v>
      </c>
      <c r="B35" s="54" t="s">
        <v>80</v>
      </c>
      <c r="C35" s="60" t="s">
        <v>81</v>
      </c>
      <c r="D35" s="61" t="s">
        <v>77</v>
      </c>
      <c r="E35" s="56">
        <v>3651</v>
      </c>
      <c r="F35" s="67">
        <v>5.08</v>
      </c>
      <c r="G35" s="59">
        <f t="shared" si="1"/>
        <v>18547.080000000002</v>
      </c>
      <c r="H35" s="179"/>
    </row>
    <row r="36" spans="1:8" s="65" customFormat="1" ht="30" customHeight="1" x14ac:dyDescent="0.25">
      <c r="A36" s="66" t="s">
        <v>74</v>
      </c>
      <c r="B36" s="54" t="s">
        <v>82</v>
      </c>
      <c r="C36" s="60" t="s">
        <v>83</v>
      </c>
      <c r="D36" s="61" t="s">
        <v>77</v>
      </c>
      <c r="E36" s="56">
        <v>5044</v>
      </c>
      <c r="F36" s="67">
        <v>2.34</v>
      </c>
      <c r="G36" s="59">
        <f t="shared" si="1"/>
        <v>11802.96</v>
      </c>
      <c r="H36" s="179"/>
    </row>
    <row r="37" spans="1:8" s="65" customFormat="1" ht="30" customHeight="1" x14ac:dyDescent="0.25">
      <c r="A37" s="66" t="s">
        <v>74</v>
      </c>
      <c r="B37" s="54" t="s">
        <v>84</v>
      </c>
      <c r="C37" s="60" t="s">
        <v>85</v>
      </c>
      <c r="D37" s="61" t="s">
        <v>77</v>
      </c>
      <c r="E37" s="56">
        <v>11364</v>
      </c>
      <c r="F37" s="67">
        <v>2.1800000000000002</v>
      </c>
      <c r="G37" s="59">
        <f t="shared" si="1"/>
        <v>24773.52</v>
      </c>
      <c r="H37" s="179"/>
    </row>
    <row r="38" spans="1:8" s="65" customFormat="1" ht="30" customHeight="1" x14ac:dyDescent="0.25">
      <c r="A38" s="66" t="s">
        <v>74</v>
      </c>
      <c r="B38" s="54" t="s">
        <v>86</v>
      </c>
      <c r="C38" s="60" t="s">
        <v>87</v>
      </c>
      <c r="D38" s="61" t="s">
        <v>77</v>
      </c>
      <c r="E38" s="56">
        <v>4838</v>
      </c>
      <c r="F38" s="67">
        <v>2.94</v>
      </c>
      <c r="G38" s="59">
        <f t="shared" si="1"/>
        <v>14223.72</v>
      </c>
      <c r="H38" s="179"/>
    </row>
    <row r="39" spans="1:8" s="65" customFormat="1" ht="30" customHeight="1" x14ac:dyDescent="0.25">
      <c r="A39" s="66" t="s">
        <v>74</v>
      </c>
      <c r="B39" s="54" t="s">
        <v>88</v>
      </c>
      <c r="C39" s="60" t="s">
        <v>89</v>
      </c>
      <c r="D39" s="61" t="s">
        <v>77</v>
      </c>
      <c r="E39" s="56">
        <v>6526</v>
      </c>
      <c r="F39" s="67">
        <v>2</v>
      </c>
      <c r="G39" s="59">
        <f t="shared" si="1"/>
        <v>13052</v>
      </c>
      <c r="H39" s="179"/>
    </row>
    <row r="40" spans="1:8" s="65" customFormat="1" ht="30" customHeight="1" x14ac:dyDescent="0.25">
      <c r="A40" s="66" t="s">
        <v>74</v>
      </c>
      <c r="B40" s="54" t="s">
        <v>90</v>
      </c>
      <c r="C40" s="60" t="s">
        <v>91</v>
      </c>
      <c r="D40" s="61" t="s">
        <v>77</v>
      </c>
      <c r="E40" s="56">
        <v>12267</v>
      </c>
      <c r="F40" s="67">
        <v>11.26</v>
      </c>
      <c r="G40" s="59">
        <f t="shared" si="1"/>
        <v>138126.42000000001</v>
      </c>
      <c r="H40" s="179"/>
    </row>
    <row r="41" spans="1:8" s="65" customFormat="1" ht="30" customHeight="1" x14ac:dyDescent="0.25">
      <c r="A41" s="66" t="s">
        <v>74</v>
      </c>
      <c r="B41" s="54" t="s">
        <v>92</v>
      </c>
      <c r="C41" s="60" t="s">
        <v>93</v>
      </c>
      <c r="D41" s="61" t="s">
        <v>94</v>
      </c>
      <c r="E41" s="56">
        <v>45350</v>
      </c>
      <c r="F41" s="67">
        <v>0.67</v>
      </c>
      <c r="G41" s="59">
        <f t="shared" ref="G41:G43" si="3">ROUND((E41*F41),2)</f>
        <v>30384.5</v>
      </c>
      <c r="H41" s="179"/>
    </row>
    <row r="42" spans="1:8" s="65" customFormat="1" ht="30" customHeight="1" x14ac:dyDescent="0.25">
      <c r="A42" s="66" t="s">
        <v>74</v>
      </c>
      <c r="B42" s="54" t="s">
        <v>95</v>
      </c>
      <c r="C42" s="60" t="s">
        <v>96</v>
      </c>
      <c r="D42" s="61" t="s">
        <v>94</v>
      </c>
      <c r="E42" s="56">
        <v>2387</v>
      </c>
      <c r="F42" s="67">
        <v>1.73</v>
      </c>
      <c r="G42" s="59">
        <f t="shared" si="3"/>
        <v>4129.51</v>
      </c>
      <c r="H42" s="179"/>
    </row>
    <row r="43" spans="1:8" s="65" customFormat="1" ht="30" customHeight="1" x14ac:dyDescent="0.25">
      <c r="A43" s="66" t="s">
        <v>74</v>
      </c>
      <c r="B43" s="54" t="s">
        <v>97</v>
      </c>
      <c r="C43" s="60" t="s">
        <v>98</v>
      </c>
      <c r="D43" s="61" t="s">
        <v>77</v>
      </c>
      <c r="E43" s="56">
        <v>13605</v>
      </c>
      <c r="F43" s="67">
        <v>0.86</v>
      </c>
      <c r="G43" s="59">
        <f t="shared" si="3"/>
        <v>11700.3</v>
      </c>
      <c r="H43" s="179"/>
    </row>
    <row r="44" spans="1:8" s="65" customFormat="1" ht="30" customHeight="1" x14ac:dyDescent="0.25">
      <c r="A44" s="66" t="s">
        <v>74</v>
      </c>
      <c r="B44" s="54" t="s">
        <v>99</v>
      </c>
      <c r="C44" s="60" t="s">
        <v>100</v>
      </c>
      <c r="D44" s="61" t="s">
        <v>94</v>
      </c>
      <c r="E44" s="56">
        <v>16710</v>
      </c>
      <c r="F44" s="67">
        <v>2.72</v>
      </c>
      <c r="G44" s="59">
        <f t="shared" si="1"/>
        <v>45451.199999999997</v>
      </c>
      <c r="H44" s="179"/>
    </row>
    <row r="45" spans="1:8" s="65" customFormat="1" ht="30" customHeight="1" x14ac:dyDescent="0.25">
      <c r="A45" s="66" t="s">
        <v>74</v>
      </c>
      <c r="B45" s="54" t="s">
        <v>101</v>
      </c>
      <c r="C45" s="60" t="s">
        <v>102</v>
      </c>
      <c r="D45" s="61" t="s">
        <v>94</v>
      </c>
      <c r="E45" s="56">
        <v>935</v>
      </c>
      <c r="F45" s="67">
        <v>2.16</v>
      </c>
      <c r="G45" s="59">
        <f t="shared" si="1"/>
        <v>2019.6</v>
      </c>
      <c r="H45" s="179"/>
    </row>
    <row r="46" spans="1:8" s="65" customFormat="1" ht="30" customHeight="1" x14ac:dyDescent="0.25">
      <c r="A46" s="66" t="s">
        <v>74</v>
      </c>
      <c r="B46" s="54" t="s">
        <v>103</v>
      </c>
      <c r="C46" s="68" t="s">
        <v>104</v>
      </c>
      <c r="D46" s="61" t="s">
        <v>19</v>
      </c>
      <c r="E46" s="56">
        <v>259</v>
      </c>
      <c r="F46" s="67">
        <v>170.93</v>
      </c>
      <c r="G46" s="59">
        <f t="shared" si="1"/>
        <v>44270.87</v>
      </c>
      <c r="H46" s="179"/>
    </row>
    <row r="47" spans="1:8" s="65" customFormat="1" ht="45" customHeight="1" x14ac:dyDescent="0.25">
      <c r="A47" s="66" t="s">
        <v>74</v>
      </c>
      <c r="B47" s="54" t="s">
        <v>105</v>
      </c>
      <c r="C47" s="68" t="s">
        <v>106</v>
      </c>
      <c r="D47" s="61" t="s">
        <v>19</v>
      </c>
      <c r="E47" s="56">
        <v>71</v>
      </c>
      <c r="F47" s="67">
        <v>268.60000000000002</v>
      </c>
      <c r="G47" s="59">
        <f t="shared" si="1"/>
        <v>19070.599999999999</v>
      </c>
      <c r="H47" s="179"/>
    </row>
    <row r="48" spans="1:8" s="65" customFormat="1" ht="30" customHeight="1" x14ac:dyDescent="0.25">
      <c r="A48" s="66" t="s">
        <v>74</v>
      </c>
      <c r="B48" s="54" t="s">
        <v>107</v>
      </c>
      <c r="C48" s="60" t="s">
        <v>108</v>
      </c>
      <c r="D48" s="61" t="s">
        <v>19</v>
      </c>
      <c r="E48" s="56">
        <v>8</v>
      </c>
      <c r="F48" s="67">
        <v>102.81</v>
      </c>
      <c r="G48" s="59">
        <f t="shared" si="1"/>
        <v>822.48</v>
      </c>
      <c r="H48" s="179"/>
    </row>
    <row r="49" spans="1:9" s="65" customFormat="1" ht="45" customHeight="1" x14ac:dyDescent="0.25">
      <c r="A49" s="66" t="s">
        <v>74</v>
      </c>
      <c r="B49" s="54" t="s">
        <v>109</v>
      </c>
      <c r="C49" s="68" t="s">
        <v>110</v>
      </c>
      <c r="D49" s="61" t="s">
        <v>19</v>
      </c>
      <c r="E49" s="56">
        <v>6</v>
      </c>
      <c r="F49" s="67">
        <v>659.29</v>
      </c>
      <c r="G49" s="59">
        <f t="shared" si="1"/>
        <v>3955.74</v>
      </c>
      <c r="H49" s="179"/>
    </row>
    <row r="50" spans="1:9" s="65" customFormat="1" ht="30" customHeight="1" x14ac:dyDescent="0.25">
      <c r="A50" s="66" t="s">
        <v>74</v>
      </c>
      <c r="B50" s="54" t="s">
        <v>111</v>
      </c>
      <c r="C50" s="60" t="s">
        <v>108</v>
      </c>
      <c r="D50" s="61" t="s">
        <v>19</v>
      </c>
      <c r="E50" s="56">
        <v>4</v>
      </c>
      <c r="F50" s="67">
        <v>102.81</v>
      </c>
      <c r="G50" s="59">
        <f t="shared" si="1"/>
        <v>411.24</v>
      </c>
      <c r="H50" s="179"/>
    </row>
    <row r="51" spans="1:9" s="65" customFormat="1" ht="30" customHeight="1" x14ac:dyDescent="0.25">
      <c r="A51" s="66" t="s">
        <v>74</v>
      </c>
      <c r="B51" s="54" t="s">
        <v>112</v>
      </c>
      <c r="C51" s="60" t="s">
        <v>113</v>
      </c>
      <c r="D51" s="61" t="s">
        <v>94</v>
      </c>
      <c r="E51" s="56">
        <v>169</v>
      </c>
      <c r="F51" s="67">
        <v>2.2000000000000002</v>
      </c>
      <c r="G51" s="59">
        <f t="shared" si="1"/>
        <v>371.8</v>
      </c>
      <c r="H51" s="179"/>
    </row>
    <row r="52" spans="1:9" s="65" customFormat="1" ht="30" customHeight="1" x14ac:dyDescent="0.25">
      <c r="A52" s="66" t="s">
        <v>74</v>
      </c>
      <c r="B52" s="54" t="s">
        <v>114</v>
      </c>
      <c r="C52" s="60" t="s">
        <v>115</v>
      </c>
      <c r="D52" s="61" t="s">
        <v>94</v>
      </c>
      <c r="E52" s="56">
        <v>3857</v>
      </c>
      <c r="F52" s="67">
        <v>1.21</v>
      </c>
      <c r="G52" s="59">
        <f t="shared" si="1"/>
        <v>4666.97</v>
      </c>
      <c r="H52" s="179"/>
    </row>
    <row r="53" spans="1:9" s="65" customFormat="1" ht="30" customHeight="1" thickBot="1" x14ac:dyDescent="0.3">
      <c r="A53" s="66" t="s">
        <v>74</v>
      </c>
      <c r="B53" s="54" t="s">
        <v>116</v>
      </c>
      <c r="C53" s="60" t="s">
        <v>117</v>
      </c>
      <c r="D53" s="61" t="s">
        <v>94</v>
      </c>
      <c r="E53" s="56">
        <v>1428</v>
      </c>
      <c r="F53" s="67">
        <v>10.43</v>
      </c>
      <c r="G53" s="59">
        <f t="shared" si="1"/>
        <v>14894.04</v>
      </c>
      <c r="H53" s="179"/>
    </row>
    <row r="54" spans="1:9" s="65" customFormat="1" ht="30" customHeight="1" thickBot="1" x14ac:dyDescent="0.3">
      <c r="A54" s="69" t="s">
        <v>74</v>
      </c>
      <c r="B54" s="70" t="s">
        <v>118</v>
      </c>
      <c r="C54" s="71" t="s">
        <v>119</v>
      </c>
      <c r="D54" s="72" t="s">
        <v>94</v>
      </c>
      <c r="E54" s="73">
        <v>1088</v>
      </c>
      <c r="F54" s="74">
        <v>7.88</v>
      </c>
      <c r="G54" s="75">
        <f t="shared" si="1"/>
        <v>8573.44</v>
      </c>
      <c r="H54" s="22" t="s">
        <v>120</v>
      </c>
      <c r="I54" s="64">
        <f>ROUND(SUM(G33:G54),2)</f>
        <v>470982.64</v>
      </c>
    </row>
    <row r="55" spans="1:9" s="65" customFormat="1" ht="30" customHeight="1" x14ac:dyDescent="0.25">
      <c r="A55" s="76" t="s">
        <v>121</v>
      </c>
      <c r="B55" s="76" t="s">
        <v>122</v>
      </c>
      <c r="C55" s="77" t="s">
        <v>123</v>
      </c>
      <c r="D55" s="78" t="s">
        <v>77</v>
      </c>
      <c r="E55" s="79">
        <v>5898</v>
      </c>
      <c r="F55" s="80">
        <v>8.15</v>
      </c>
      <c r="G55" s="59">
        <f t="shared" si="1"/>
        <v>48068.7</v>
      </c>
      <c r="H55" s="176"/>
    </row>
    <row r="56" spans="1:9" s="65" customFormat="1" ht="30" customHeight="1" x14ac:dyDescent="0.25">
      <c r="A56" s="76" t="s">
        <v>121</v>
      </c>
      <c r="B56" s="54" t="s">
        <v>124</v>
      </c>
      <c r="C56" s="82" t="s">
        <v>125</v>
      </c>
      <c r="D56" s="83" t="s">
        <v>77</v>
      </c>
      <c r="E56" s="84">
        <v>3112</v>
      </c>
      <c r="F56" s="85">
        <v>5.82</v>
      </c>
      <c r="G56" s="59">
        <f t="shared" si="1"/>
        <v>18111.84</v>
      </c>
      <c r="H56" s="176"/>
    </row>
    <row r="57" spans="1:9" s="65" customFormat="1" ht="30" customHeight="1" x14ac:dyDescent="0.25">
      <c r="A57" s="76" t="s">
        <v>121</v>
      </c>
      <c r="B57" s="54" t="s">
        <v>126</v>
      </c>
      <c r="C57" s="82" t="s">
        <v>127</v>
      </c>
      <c r="D57" s="83" t="s">
        <v>77</v>
      </c>
      <c r="E57" s="84">
        <v>1959</v>
      </c>
      <c r="F57" s="85">
        <v>68.11</v>
      </c>
      <c r="G57" s="59">
        <f t="shared" si="1"/>
        <v>133427.49</v>
      </c>
      <c r="H57" s="176"/>
    </row>
    <row r="58" spans="1:9" s="65" customFormat="1" ht="30" customHeight="1" x14ac:dyDescent="0.25">
      <c r="A58" s="76" t="s">
        <v>121</v>
      </c>
      <c r="B58" s="54" t="s">
        <v>128</v>
      </c>
      <c r="C58" s="82" t="s">
        <v>129</v>
      </c>
      <c r="D58" s="83" t="s">
        <v>39</v>
      </c>
      <c r="E58" s="84">
        <v>6012</v>
      </c>
      <c r="F58" s="85">
        <v>21.01</v>
      </c>
      <c r="G58" s="59">
        <f t="shared" ref="G58:G73" si="4">ROUND((E58*F58),2)</f>
        <v>126312.12</v>
      </c>
      <c r="H58" s="176"/>
    </row>
    <row r="59" spans="1:9" s="65" customFormat="1" ht="30" customHeight="1" x14ac:dyDescent="0.25">
      <c r="A59" s="76" t="s">
        <v>121</v>
      </c>
      <c r="B59" s="54" t="s">
        <v>130</v>
      </c>
      <c r="C59" s="82" t="s">
        <v>131</v>
      </c>
      <c r="D59" s="83" t="s">
        <v>27</v>
      </c>
      <c r="E59" s="84">
        <v>11423</v>
      </c>
      <c r="F59" s="85">
        <v>0.82</v>
      </c>
      <c r="G59" s="59">
        <f t="shared" si="4"/>
        <v>9366.86</v>
      </c>
      <c r="H59" s="176"/>
    </row>
    <row r="60" spans="1:9" s="65" customFormat="1" ht="30" customHeight="1" x14ac:dyDescent="0.25">
      <c r="A60" s="76" t="s">
        <v>121</v>
      </c>
      <c r="B60" s="54" t="s">
        <v>132</v>
      </c>
      <c r="C60" s="82" t="s">
        <v>133</v>
      </c>
      <c r="D60" s="83" t="s">
        <v>60</v>
      </c>
      <c r="E60" s="84">
        <v>914</v>
      </c>
      <c r="F60" s="85">
        <v>39.26</v>
      </c>
      <c r="G60" s="59">
        <f t="shared" ref="G60:G63" si="5">ROUND((E60*F60),2)</f>
        <v>35883.64</v>
      </c>
      <c r="H60" s="176"/>
    </row>
    <row r="61" spans="1:9" s="65" customFormat="1" ht="45" customHeight="1" x14ac:dyDescent="0.25">
      <c r="A61" s="76" t="s">
        <v>121</v>
      </c>
      <c r="B61" s="54" t="s">
        <v>134</v>
      </c>
      <c r="C61" s="82" t="s">
        <v>135</v>
      </c>
      <c r="D61" s="83" t="s">
        <v>19</v>
      </c>
      <c r="E61" s="84">
        <v>85</v>
      </c>
      <c r="F61" s="85">
        <v>2328</v>
      </c>
      <c r="G61" s="59">
        <f t="shared" si="5"/>
        <v>197880</v>
      </c>
      <c r="H61" s="176"/>
    </row>
    <row r="62" spans="1:9" s="65" customFormat="1" ht="30" customHeight="1" x14ac:dyDescent="0.25">
      <c r="A62" s="76" t="s">
        <v>121</v>
      </c>
      <c r="B62" s="54" t="s">
        <v>136</v>
      </c>
      <c r="C62" s="82" t="s">
        <v>137</v>
      </c>
      <c r="D62" s="83" t="s">
        <v>27</v>
      </c>
      <c r="E62" s="84">
        <v>1366</v>
      </c>
      <c r="F62" s="85">
        <v>1.75</v>
      </c>
      <c r="G62" s="59">
        <f t="shared" si="5"/>
        <v>2390.5</v>
      </c>
      <c r="H62" s="176"/>
    </row>
    <row r="63" spans="1:9" s="65" customFormat="1" ht="45" customHeight="1" x14ac:dyDescent="0.25">
      <c r="A63" s="76" t="s">
        <v>121</v>
      </c>
      <c r="B63" s="54" t="s">
        <v>138</v>
      </c>
      <c r="C63" s="60" t="s">
        <v>139</v>
      </c>
      <c r="D63" s="83" t="s">
        <v>19</v>
      </c>
      <c r="E63" s="84">
        <v>127</v>
      </c>
      <c r="F63" s="85">
        <v>1094.1600000000001</v>
      </c>
      <c r="G63" s="59">
        <f t="shared" si="5"/>
        <v>138958.32</v>
      </c>
      <c r="H63" s="176"/>
    </row>
    <row r="64" spans="1:9" s="65" customFormat="1" ht="60" customHeight="1" x14ac:dyDescent="0.25">
      <c r="A64" s="76" t="s">
        <v>121</v>
      </c>
      <c r="B64" s="54" t="s">
        <v>140</v>
      </c>
      <c r="C64" s="86" t="s">
        <v>141</v>
      </c>
      <c r="D64" s="83" t="s">
        <v>19</v>
      </c>
      <c r="E64" s="84">
        <v>13</v>
      </c>
      <c r="F64" s="85">
        <v>1396.8</v>
      </c>
      <c r="G64" s="59">
        <f t="shared" ref="G64:G69" si="6">ROUND((E64*F64),2)</f>
        <v>18158.400000000001</v>
      </c>
      <c r="H64" s="176"/>
    </row>
    <row r="65" spans="1:9" s="65" customFormat="1" ht="45" customHeight="1" x14ac:dyDescent="0.25">
      <c r="A65" s="76" t="s">
        <v>121</v>
      </c>
      <c r="B65" s="54" t="s">
        <v>142</v>
      </c>
      <c r="C65" s="82" t="s">
        <v>143</v>
      </c>
      <c r="D65" s="83" t="s">
        <v>19</v>
      </c>
      <c r="E65" s="84">
        <v>15</v>
      </c>
      <c r="F65" s="85">
        <v>1280.4000000000001</v>
      </c>
      <c r="G65" s="59">
        <f t="shared" si="6"/>
        <v>19206</v>
      </c>
      <c r="H65" s="176"/>
    </row>
    <row r="66" spans="1:9" s="65" customFormat="1" ht="30" customHeight="1" x14ac:dyDescent="0.25">
      <c r="A66" s="76" t="s">
        <v>121</v>
      </c>
      <c r="B66" s="54" t="s">
        <v>144</v>
      </c>
      <c r="C66" s="82" t="s">
        <v>145</v>
      </c>
      <c r="D66" s="83" t="s">
        <v>39</v>
      </c>
      <c r="E66" s="84">
        <v>930</v>
      </c>
      <c r="F66" s="85">
        <v>40.74</v>
      </c>
      <c r="G66" s="59">
        <f t="shared" si="6"/>
        <v>37888.199999999997</v>
      </c>
      <c r="H66" s="176"/>
    </row>
    <row r="67" spans="1:9" s="65" customFormat="1" ht="30" customHeight="1" x14ac:dyDescent="0.25">
      <c r="A67" s="76" t="s">
        <v>121</v>
      </c>
      <c r="B67" s="54" t="s">
        <v>146</v>
      </c>
      <c r="C67" s="82" t="s">
        <v>147</v>
      </c>
      <c r="D67" s="83" t="s">
        <v>39</v>
      </c>
      <c r="E67" s="84">
        <v>123</v>
      </c>
      <c r="F67" s="85">
        <v>46.56</v>
      </c>
      <c r="G67" s="59">
        <f t="shared" si="6"/>
        <v>5726.88</v>
      </c>
      <c r="H67" s="176"/>
    </row>
    <row r="68" spans="1:9" s="65" customFormat="1" ht="30" customHeight="1" x14ac:dyDescent="0.25">
      <c r="A68" s="76" t="s">
        <v>121</v>
      </c>
      <c r="B68" s="54" t="s">
        <v>148</v>
      </c>
      <c r="C68" s="82" t="s">
        <v>149</v>
      </c>
      <c r="D68" s="83" t="s">
        <v>39</v>
      </c>
      <c r="E68" s="84">
        <v>827</v>
      </c>
      <c r="F68" s="85">
        <v>52.38</v>
      </c>
      <c r="G68" s="59">
        <f t="shared" si="6"/>
        <v>43318.26</v>
      </c>
      <c r="H68" s="176"/>
    </row>
    <row r="69" spans="1:9" s="65" customFormat="1" ht="30" customHeight="1" x14ac:dyDescent="0.25">
      <c r="A69" s="76" t="s">
        <v>121</v>
      </c>
      <c r="B69" s="54" t="s">
        <v>150</v>
      </c>
      <c r="C69" s="82" t="s">
        <v>151</v>
      </c>
      <c r="D69" s="83" t="s">
        <v>39</v>
      </c>
      <c r="E69" s="84">
        <v>70</v>
      </c>
      <c r="F69" s="85">
        <v>75.66</v>
      </c>
      <c r="G69" s="59">
        <f t="shared" si="6"/>
        <v>5296.2</v>
      </c>
      <c r="H69" s="176"/>
    </row>
    <row r="70" spans="1:9" s="65" customFormat="1" ht="30" customHeight="1" x14ac:dyDescent="0.25">
      <c r="A70" s="76" t="s">
        <v>121</v>
      </c>
      <c r="B70" s="54" t="s">
        <v>152</v>
      </c>
      <c r="C70" s="82" t="s">
        <v>153</v>
      </c>
      <c r="D70" s="83" t="s">
        <v>60</v>
      </c>
      <c r="E70" s="84">
        <v>153</v>
      </c>
      <c r="F70" s="85">
        <v>34.92</v>
      </c>
      <c r="G70" s="59">
        <f t="shared" si="4"/>
        <v>5342.76</v>
      </c>
      <c r="H70" s="176"/>
    </row>
    <row r="71" spans="1:9" s="65" customFormat="1" ht="30" customHeight="1" x14ac:dyDescent="0.25">
      <c r="A71" s="76" t="s">
        <v>121</v>
      </c>
      <c r="B71" s="54" t="s">
        <v>154</v>
      </c>
      <c r="C71" s="82" t="s">
        <v>155</v>
      </c>
      <c r="D71" s="83" t="s">
        <v>60</v>
      </c>
      <c r="E71" s="84">
        <v>201</v>
      </c>
      <c r="F71" s="85">
        <v>29.1</v>
      </c>
      <c r="G71" s="59">
        <f t="shared" si="4"/>
        <v>5849.1</v>
      </c>
      <c r="H71" s="176"/>
    </row>
    <row r="72" spans="1:9" s="65" customFormat="1" ht="30" customHeight="1" x14ac:dyDescent="0.25">
      <c r="A72" s="76" t="s">
        <v>121</v>
      </c>
      <c r="B72" s="54" t="s">
        <v>156</v>
      </c>
      <c r="C72" s="82" t="s">
        <v>157</v>
      </c>
      <c r="D72" s="83" t="s">
        <v>39</v>
      </c>
      <c r="E72" s="84">
        <v>10.3</v>
      </c>
      <c r="F72" s="85">
        <v>69.84</v>
      </c>
      <c r="G72" s="59">
        <f t="shared" si="4"/>
        <v>719.35</v>
      </c>
      <c r="H72" s="176"/>
    </row>
    <row r="73" spans="1:9" s="65" customFormat="1" ht="30" customHeight="1" x14ac:dyDescent="0.25">
      <c r="A73" s="76" t="s">
        <v>121</v>
      </c>
      <c r="B73" s="54" t="s">
        <v>158</v>
      </c>
      <c r="C73" s="60" t="s">
        <v>159</v>
      </c>
      <c r="D73" s="83" t="s">
        <v>19</v>
      </c>
      <c r="E73" s="84">
        <v>2</v>
      </c>
      <c r="F73" s="85">
        <v>1280.4000000000001</v>
      </c>
      <c r="G73" s="59">
        <f t="shared" si="4"/>
        <v>2560.8000000000002</v>
      </c>
      <c r="H73" s="176"/>
    </row>
    <row r="74" spans="1:9" s="65" customFormat="1" ht="30" customHeight="1" x14ac:dyDescent="0.25">
      <c r="A74" s="76" t="s">
        <v>121</v>
      </c>
      <c r="B74" s="54" t="s">
        <v>160</v>
      </c>
      <c r="C74" s="86" t="s">
        <v>161</v>
      </c>
      <c r="D74" s="83" t="s">
        <v>19</v>
      </c>
      <c r="E74" s="84">
        <v>1</v>
      </c>
      <c r="F74" s="85">
        <v>1396.8</v>
      </c>
      <c r="G74" s="59">
        <f t="shared" ref="G74:G77" si="7">ROUND((E74*F74),2)</f>
        <v>1396.8</v>
      </c>
      <c r="H74" s="176"/>
    </row>
    <row r="75" spans="1:9" s="65" customFormat="1" ht="30" customHeight="1" x14ac:dyDescent="0.25">
      <c r="A75" s="76" t="s">
        <v>121</v>
      </c>
      <c r="B75" s="54" t="s">
        <v>162</v>
      </c>
      <c r="C75" s="82" t="s">
        <v>163</v>
      </c>
      <c r="D75" s="83" t="s">
        <v>19</v>
      </c>
      <c r="E75" s="84">
        <v>2</v>
      </c>
      <c r="F75" s="85">
        <v>232.8</v>
      </c>
      <c r="G75" s="59">
        <f t="shared" si="7"/>
        <v>465.6</v>
      </c>
      <c r="H75" s="176"/>
    </row>
    <row r="76" spans="1:9" s="65" customFormat="1" ht="30" customHeight="1" x14ac:dyDescent="0.25">
      <c r="A76" s="76" t="s">
        <v>121</v>
      </c>
      <c r="B76" s="54" t="s">
        <v>164</v>
      </c>
      <c r="C76" s="82" t="s">
        <v>165</v>
      </c>
      <c r="D76" s="83" t="s">
        <v>19</v>
      </c>
      <c r="E76" s="84">
        <v>1</v>
      </c>
      <c r="F76" s="85">
        <v>465.6</v>
      </c>
      <c r="G76" s="59">
        <f t="shared" si="7"/>
        <v>465.6</v>
      </c>
      <c r="H76" s="176"/>
    </row>
    <row r="77" spans="1:9" s="65" customFormat="1" ht="30" customHeight="1" x14ac:dyDescent="0.25">
      <c r="A77" s="76" t="s">
        <v>121</v>
      </c>
      <c r="B77" s="54" t="s">
        <v>617</v>
      </c>
      <c r="C77" s="184" t="s">
        <v>620</v>
      </c>
      <c r="D77" s="83" t="s">
        <v>39</v>
      </c>
      <c r="E77" s="84">
        <v>16</v>
      </c>
      <c r="F77" s="85">
        <v>58.2</v>
      </c>
      <c r="G77" s="59">
        <f t="shared" si="7"/>
        <v>931.2</v>
      </c>
      <c r="H77" s="176"/>
    </row>
    <row r="78" spans="1:9" s="65" customFormat="1" ht="30" customHeight="1" thickBot="1" x14ac:dyDescent="0.3">
      <c r="A78" s="76" t="s">
        <v>121</v>
      </c>
      <c r="B78" s="54" t="s">
        <v>618</v>
      </c>
      <c r="C78" s="184" t="s">
        <v>621</v>
      </c>
      <c r="D78" s="83" t="s">
        <v>39</v>
      </c>
      <c r="E78" s="84">
        <v>15.5</v>
      </c>
      <c r="F78" s="85">
        <v>58.2</v>
      </c>
      <c r="G78" s="59">
        <f t="shared" si="1"/>
        <v>902.1</v>
      </c>
      <c r="H78" s="176"/>
    </row>
    <row r="79" spans="1:9" s="65" customFormat="1" ht="30" customHeight="1" thickBot="1" x14ac:dyDescent="0.3">
      <c r="A79" s="70" t="s">
        <v>121</v>
      </c>
      <c r="B79" s="70" t="s">
        <v>619</v>
      </c>
      <c r="C79" s="185" t="s">
        <v>622</v>
      </c>
      <c r="D79" s="72" t="s">
        <v>39</v>
      </c>
      <c r="E79" s="73">
        <v>16</v>
      </c>
      <c r="F79" s="74">
        <v>58.2</v>
      </c>
      <c r="G79" s="75">
        <f t="shared" ref="G79" si="8">ROUND((E79*F79),2)</f>
        <v>931.2</v>
      </c>
      <c r="H79" s="22" t="s">
        <v>166</v>
      </c>
      <c r="I79" s="64">
        <f>ROUND(SUM(G55:G79),2)</f>
        <v>859557.92</v>
      </c>
    </row>
    <row r="80" spans="1:9" s="65" customFormat="1" ht="30" customHeight="1" x14ac:dyDescent="0.25">
      <c r="A80" s="136" t="s">
        <v>167</v>
      </c>
      <c r="B80" s="137" t="s">
        <v>168</v>
      </c>
      <c r="C80" s="138" t="s">
        <v>169</v>
      </c>
      <c r="D80" s="139" t="s">
        <v>60</v>
      </c>
      <c r="E80" s="140">
        <v>784</v>
      </c>
      <c r="F80" s="125">
        <v>0</v>
      </c>
      <c r="G80" s="171">
        <f t="shared" ref="G80:G84" si="9">ROUND((E80*F80),2)</f>
        <v>0</v>
      </c>
      <c r="H80" s="190" t="s">
        <v>170</v>
      </c>
    </row>
    <row r="81" spans="1:9" s="65" customFormat="1" ht="30" customHeight="1" x14ac:dyDescent="0.25">
      <c r="A81" s="141" t="s">
        <v>167</v>
      </c>
      <c r="B81" s="142" t="s">
        <v>171</v>
      </c>
      <c r="C81" s="143" t="s">
        <v>172</v>
      </c>
      <c r="D81" s="144" t="s">
        <v>27</v>
      </c>
      <c r="E81" s="145">
        <v>2152.5</v>
      </c>
      <c r="F81" s="87">
        <v>0</v>
      </c>
      <c r="G81" s="172">
        <f t="shared" si="9"/>
        <v>0</v>
      </c>
      <c r="H81" s="191"/>
    </row>
    <row r="82" spans="1:9" s="65" customFormat="1" ht="30" customHeight="1" x14ac:dyDescent="0.25">
      <c r="A82" s="141" t="s">
        <v>167</v>
      </c>
      <c r="B82" s="142" t="s">
        <v>173</v>
      </c>
      <c r="C82" s="143" t="s">
        <v>174</v>
      </c>
      <c r="D82" s="144" t="s">
        <v>39</v>
      </c>
      <c r="E82" s="145">
        <v>2614</v>
      </c>
      <c r="F82" s="87">
        <v>0</v>
      </c>
      <c r="G82" s="172">
        <f t="shared" si="9"/>
        <v>0</v>
      </c>
      <c r="H82" s="191"/>
    </row>
    <row r="83" spans="1:9" s="65" customFormat="1" ht="30" customHeight="1" x14ac:dyDescent="0.25">
      <c r="A83" s="141" t="s">
        <v>167</v>
      </c>
      <c r="B83" s="142" t="s">
        <v>175</v>
      </c>
      <c r="C83" s="143" t="s">
        <v>176</v>
      </c>
      <c r="D83" s="144" t="s">
        <v>27</v>
      </c>
      <c r="E83" s="145">
        <v>2613.8000000000002</v>
      </c>
      <c r="F83" s="87">
        <v>0</v>
      </c>
      <c r="G83" s="172">
        <f t="shared" si="9"/>
        <v>0</v>
      </c>
      <c r="H83" s="191"/>
    </row>
    <row r="84" spans="1:9" s="65" customFormat="1" ht="30" customHeight="1" x14ac:dyDescent="0.25">
      <c r="A84" s="141" t="s">
        <v>167</v>
      </c>
      <c r="B84" s="142" t="s">
        <v>177</v>
      </c>
      <c r="C84" s="143" t="s">
        <v>178</v>
      </c>
      <c r="D84" s="144" t="s">
        <v>94</v>
      </c>
      <c r="E84" s="145">
        <v>2613.8000000000002</v>
      </c>
      <c r="F84" s="87">
        <v>0</v>
      </c>
      <c r="G84" s="172">
        <f t="shared" si="9"/>
        <v>0</v>
      </c>
      <c r="H84" s="191"/>
    </row>
    <row r="85" spans="1:9" s="65" customFormat="1" ht="30" customHeight="1" x14ac:dyDescent="0.25">
      <c r="A85" s="141" t="s">
        <v>167</v>
      </c>
      <c r="B85" s="142" t="s">
        <v>179</v>
      </c>
      <c r="C85" s="143" t="s">
        <v>180</v>
      </c>
      <c r="D85" s="144" t="s">
        <v>39</v>
      </c>
      <c r="E85" s="145">
        <v>2614</v>
      </c>
      <c r="F85" s="87">
        <v>0</v>
      </c>
      <c r="G85" s="172">
        <f t="shared" si="1"/>
        <v>0</v>
      </c>
      <c r="H85" s="191"/>
    </row>
    <row r="86" spans="1:9" s="65" customFormat="1" ht="30" customHeight="1" x14ac:dyDescent="0.25">
      <c r="A86" s="141" t="s">
        <v>167</v>
      </c>
      <c r="B86" s="142" t="s">
        <v>181</v>
      </c>
      <c r="C86" s="143" t="s">
        <v>182</v>
      </c>
      <c r="D86" s="144" t="s">
        <v>27</v>
      </c>
      <c r="E86" s="145">
        <v>2613.8000000000002</v>
      </c>
      <c r="F86" s="87">
        <v>0</v>
      </c>
      <c r="G86" s="172">
        <f t="shared" si="1"/>
        <v>0</v>
      </c>
      <c r="H86" s="191"/>
    </row>
    <row r="87" spans="1:9" s="65" customFormat="1" ht="30" customHeight="1" x14ac:dyDescent="0.25">
      <c r="A87" s="141" t="s">
        <v>167</v>
      </c>
      <c r="B87" s="142" t="s">
        <v>183</v>
      </c>
      <c r="C87" s="143" t="s">
        <v>184</v>
      </c>
      <c r="D87" s="144" t="s">
        <v>94</v>
      </c>
      <c r="E87" s="145">
        <v>3075</v>
      </c>
      <c r="F87" s="87">
        <v>0</v>
      </c>
      <c r="G87" s="172">
        <f t="shared" si="1"/>
        <v>0</v>
      </c>
      <c r="H87" s="191"/>
    </row>
    <row r="88" spans="1:9" s="65" customFormat="1" ht="30" customHeight="1" x14ac:dyDescent="0.25">
      <c r="A88" s="141" t="s">
        <v>167</v>
      </c>
      <c r="B88" s="142" t="s">
        <v>185</v>
      </c>
      <c r="C88" s="143" t="s">
        <v>186</v>
      </c>
      <c r="D88" s="144" t="s">
        <v>39</v>
      </c>
      <c r="E88" s="145">
        <v>3075</v>
      </c>
      <c r="F88" s="87">
        <v>0</v>
      </c>
      <c r="G88" s="172">
        <f t="shared" si="1"/>
        <v>0</v>
      </c>
      <c r="H88" s="191"/>
    </row>
    <row r="89" spans="1:9" s="65" customFormat="1" ht="30" customHeight="1" x14ac:dyDescent="0.25">
      <c r="A89" s="141" t="s">
        <v>167</v>
      </c>
      <c r="B89" s="142" t="s">
        <v>187</v>
      </c>
      <c r="C89" s="143" t="s">
        <v>188</v>
      </c>
      <c r="D89" s="144" t="s">
        <v>27</v>
      </c>
      <c r="E89" s="145">
        <v>3075</v>
      </c>
      <c r="F89" s="87">
        <v>0</v>
      </c>
      <c r="G89" s="172">
        <f t="shared" si="1"/>
        <v>0</v>
      </c>
      <c r="H89" s="191"/>
    </row>
    <row r="90" spans="1:9" s="65" customFormat="1" ht="30" customHeight="1" x14ac:dyDescent="0.25">
      <c r="A90" s="141" t="s">
        <v>167</v>
      </c>
      <c r="B90" s="142" t="s">
        <v>189</v>
      </c>
      <c r="C90" s="143" t="s">
        <v>190</v>
      </c>
      <c r="D90" s="144" t="s">
        <v>27</v>
      </c>
      <c r="E90" s="145">
        <v>3075</v>
      </c>
      <c r="F90" s="87">
        <v>0</v>
      </c>
      <c r="G90" s="172">
        <f t="shared" si="1"/>
        <v>0</v>
      </c>
      <c r="H90" s="191"/>
    </row>
    <row r="91" spans="1:9" s="65" customFormat="1" ht="30" customHeight="1" thickBot="1" x14ac:dyDescent="0.3">
      <c r="A91" s="146" t="s">
        <v>167</v>
      </c>
      <c r="B91" s="147" t="s">
        <v>191</v>
      </c>
      <c r="C91" s="148" t="s">
        <v>192</v>
      </c>
      <c r="D91" s="149" t="s">
        <v>39</v>
      </c>
      <c r="E91" s="150">
        <v>3075</v>
      </c>
      <c r="F91" s="126">
        <v>0</v>
      </c>
      <c r="G91" s="166">
        <f t="shared" si="1"/>
        <v>0</v>
      </c>
      <c r="H91" s="191"/>
      <c r="I91" s="89"/>
    </row>
    <row r="92" spans="1:9" s="65" customFormat="1" ht="30" customHeight="1" x14ac:dyDescent="0.25">
      <c r="A92" s="94" t="s">
        <v>193</v>
      </c>
      <c r="B92" s="76" t="s">
        <v>168</v>
      </c>
      <c r="C92" s="77" t="s">
        <v>194</v>
      </c>
      <c r="D92" s="78" t="s">
        <v>60</v>
      </c>
      <c r="E92" s="79">
        <v>1063</v>
      </c>
      <c r="F92" s="125">
        <v>28.74</v>
      </c>
      <c r="G92" s="171">
        <f t="shared" si="1"/>
        <v>30550.62</v>
      </c>
      <c r="H92" s="191"/>
    </row>
    <row r="93" spans="1:9" s="65" customFormat="1" ht="30" customHeight="1" x14ac:dyDescent="0.25">
      <c r="A93" s="66" t="s">
        <v>193</v>
      </c>
      <c r="B93" s="54" t="s">
        <v>171</v>
      </c>
      <c r="C93" s="60" t="s">
        <v>195</v>
      </c>
      <c r="D93" s="61" t="s">
        <v>27</v>
      </c>
      <c r="E93" s="56">
        <v>2152.5</v>
      </c>
      <c r="F93" s="87">
        <v>15.96</v>
      </c>
      <c r="G93" s="172">
        <f t="shared" si="1"/>
        <v>34353.9</v>
      </c>
      <c r="H93" s="191"/>
    </row>
    <row r="94" spans="1:9" s="65" customFormat="1" ht="30" customHeight="1" x14ac:dyDescent="0.25">
      <c r="A94" s="66" t="s">
        <v>193</v>
      </c>
      <c r="B94" s="54" t="s">
        <v>173</v>
      </c>
      <c r="C94" s="60" t="s">
        <v>174</v>
      </c>
      <c r="D94" s="61" t="s">
        <v>39</v>
      </c>
      <c r="E94" s="56">
        <v>2614</v>
      </c>
      <c r="F94" s="87">
        <v>2.0699999999999998</v>
      </c>
      <c r="G94" s="172">
        <f t="shared" si="1"/>
        <v>5410.98</v>
      </c>
      <c r="H94" s="191"/>
    </row>
    <row r="95" spans="1:9" s="65" customFormat="1" ht="30" customHeight="1" x14ac:dyDescent="0.25">
      <c r="A95" s="66" t="s">
        <v>193</v>
      </c>
      <c r="B95" s="54" t="s">
        <v>175</v>
      </c>
      <c r="C95" s="60" t="s">
        <v>176</v>
      </c>
      <c r="D95" s="61" t="s">
        <v>27</v>
      </c>
      <c r="E95" s="56">
        <v>2613.8000000000002</v>
      </c>
      <c r="F95" s="87">
        <v>26.36</v>
      </c>
      <c r="G95" s="172">
        <f t="shared" si="1"/>
        <v>68899.77</v>
      </c>
      <c r="H95" s="191"/>
    </row>
    <row r="96" spans="1:9" s="65" customFormat="1" ht="30" customHeight="1" x14ac:dyDescent="0.25">
      <c r="A96" s="66" t="s">
        <v>193</v>
      </c>
      <c r="B96" s="54" t="s">
        <v>177</v>
      </c>
      <c r="C96" s="60" t="s">
        <v>178</v>
      </c>
      <c r="D96" s="61" t="s">
        <v>94</v>
      </c>
      <c r="E96" s="56">
        <v>2613.8000000000002</v>
      </c>
      <c r="F96" s="87">
        <v>1.02</v>
      </c>
      <c r="G96" s="172">
        <f t="shared" si="1"/>
        <v>2666.08</v>
      </c>
      <c r="H96" s="191"/>
    </row>
    <row r="97" spans="1:9" s="65" customFormat="1" ht="30" customHeight="1" x14ac:dyDescent="0.25">
      <c r="A97" s="66" t="s">
        <v>193</v>
      </c>
      <c r="B97" s="54" t="s">
        <v>179</v>
      </c>
      <c r="C97" s="60" t="s">
        <v>180</v>
      </c>
      <c r="D97" s="61" t="s">
        <v>39</v>
      </c>
      <c r="E97" s="56">
        <v>2614</v>
      </c>
      <c r="F97" s="87">
        <v>2.0699999999999998</v>
      </c>
      <c r="G97" s="172">
        <f t="shared" ref="G97:G103" si="10">ROUND((E97*F97),2)</f>
        <v>5410.98</v>
      </c>
      <c r="H97" s="191"/>
    </row>
    <row r="98" spans="1:9" s="65" customFormat="1" ht="30" customHeight="1" x14ac:dyDescent="0.25">
      <c r="A98" s="66" t="s">
        <v>193</v>
      </c>
      <c r="B98" s="54" t="s">
        <v>181</v>
      </c>
      <c r="C98" s="60" t="s">
        <v>182</v>
      </c>
      <c r="D98" s="61" t="s">
        <v>27</v>
      </c>
      <c r="E98" s="56">
        <v>2613.8000000000002</v>
      </c>
      <c r="F98" s="87">
        <v>13.89</v>
      </c>
      <c r="G98" s="172">
        <f t="shared" si="10"/>
        <v>36305.68</v>
      </c>
      <c r="H98" s="191"/>
    </row>
    <row r="99" spans="1:9" s="65" customFormat="1" ht="30" customHeight="1" x14ac:dyDescent="0.25">
      <c r="A99" s="66" t="s">
        <v>193</v>
      </c>
      <c r="B99" s="54" t="s">
        <v>183</v>
      </c>
      <c r="C99" s="60" t="s">
        <v>184</v>
      </c>
      <c r="D99" s="61" t="s">
        <v>94</v>
      </c>
      <c r="E99" s="56">
        <v>3075</v>
      </c>
      <c r="F99" s="87">
        <v>1.02</v>
      </c>
      <c r="G99" s="172">
        <f t="shared" si="10"/>
        <v>3136.5</v>
      </c>
      <c r="H99" s="191"/>
    </row>
    <row r="100" spans="1:9" s="65" customFormat="1" ht="30" customHeight="1" x14ac:dyDescent="0.25">
      <c r="A100" s="66" t="s">
        <v>193</v>
      </c>
      <c r="B100" s="54" t="s">
        <v>185</v>
      </c>
      <c r="C100" s="60" t="s">
        <v>186</v>
      </c>
      <c r="D100" s="61" t="s">
        <v>39</v>
      </c>
      <c r="E100" s="56">
        <v>3075</v>
      </c>
      <c r="F100" s="87">
        <v>2.0699999999999998</v>
      </c>
      <c r="G100" s="172">
        <f t="shared" si="10"/>
        <v>6365.25</v>
      </c>
      <c r="H100" s="191"/>
    </row>
    <row r="101" spans="1:9" s="65" customFormat="1" ht="30" customHeight="1" x14ac:dyDescent="0.25">
      <c r="A101" s="66" t="s">
        <v>193</v>
      </c>
      <c r="B101" s="54" t="s">
        <v>187</v>
      </c>
      <c r="C101" s="60" t="s">
        <v>188</v>
      </c>
      <c r="D101" s="61" t="s">
        <v>27</v>
      </c>
      <c r="E101" s="56">
        <v>3075</v>
      </c>
      <c r="F101" s="87">
        <v>16.84</v>
      </c>
      <c r="G101" s="172">
        <f t="shared" si="10"/>
        <v>51783</v>
      </c>
      <c r="H101" s="191"/>
    </row>
    <row r="102" spans="1:9" s="65" customFormat="1" ht="30" customHeight="1" thickBot="1" x14ac:dyDescent="0.3">
      <c r="A102" s="66" t="s">
        <v>193</v>
      </c>
      <c r="B102" s="54" t="s">
        <v>189</v>
      </c>
      <c r="C102" s="60" t="s">
        <v>190</v>
      </c>
      <c r="D102" s="61" t="s">
        <v>27</v>
      </c>
      <c r="E102" s="56">
        <v>3075</v>
      </c>
      <c r="F102" s="87">
        <v>0.63</v>
      </c>
      <c r="G102" s="172">
        <f t="shared" si="10"/>
        <v>1937.25</v>
      </c>
      <c r="H102" s="192"/>
    </row>
    <row r="103" spans="1:9" s="65" customFormat="1" ht="30" customHeight="1" thickBot="1" x14ac:dyDescent="0.3">
      <c r="A103" s="69" t="s">
        <v>193</v>
      </c>
      <c r="B103" s="70" t="s">
        <v>191</v>
      </c>
      <c r="C103" s="71" t="s">
        <v>192</v>
      </c>
      <c r="D103" s="72" t="s">
        <v>39</v>
      </c>
      <c r="E103" s="73">
        <v>3075</v>
      </c>
      <c r="F103" s="126">
        <v>2.92</v>
      </c>
      <c r="G103" s="75">
        <f t="shared" si="10"/>
        <v>8979</v>
      </c>
      <c r="H103" s="180" t="s">
        <v>196</v>
      </c>
      <c r="I103" s="64">
        <f>ROUND(SUM(G80:G103),2)</f>
        <v>255799.01</v>
      </c>
    </row>
    <row r="104" spans="1:9" s="65" customFormat="1" ht="30" customHeight="1" x14ac:dyDescent="0.25">
      <c r="A104" s="136" t="s">
        <v>197</v>
      </c>
      <c r="B104" s="151" t="s">
        <v>198</v>
      </c>
      <c r="C104" s="138" t="s">
        <v>169</v>
      </c>
      <c r="D104" s="139" t="s">
        <v>60</v>
      </c>
      <c r="E104" s="140">
        <v>41</v>
      </c>
      <c r="F104" s="125">
        <v>0</v>
      </c>
      <c r="G104" s="171">
        <f t="shared" si="1"/>
        <v>0</v>
      </c>
      <c r="H104" s="190" t="s">
        <v>170</v>
      </c>
      <c r="I104" s="89"/>
    </row>
    <row r="105" spans="1:9" s="65" customFormat="1" ht="30" customHeight="1" x14ac:dyDescent="0.25">
      <c r="A105" s="141" t="s">
        <v>197</v>
      </c>
      <c r="B105" s="152" t="s">
        <v>199</v>
      </c>
      <c r="C105" s="143" t="s">
        <v>172</v>
      </c>
      <c r="D105" s="144" t="s">
        <v>27</v>
      </c>
      <c r="E105" s="145">
        <v>112.7</v>
      </c>
      <c r="F105" s="87">
        <v>0</v>
      </c>
      <c r="G105" s="172">
        <f t="shared" si="1"/>
        <v>0</v>
      </c>
      <c r="H105" s="191"/>
      <c r="I105" s="89"/>
    </row>
    <row r="106" spans="1:9" s="65" customFormat="1" ht="30" customHeight="1" x14ac:dyDescent="0.25">
      <c r="A106" s="141" t="s">
        <v>197</v>
      </c>
      <c r="B106" s="152" t="s">
        <v>200</v>
      </c>
      <c r="C106" s="143" t="s">
        <v>174</v>
      </c>
      <c r="D106" s="139" t="s">
        <v>39</v>
      </c>
      <c r="E106" s="140">
        <v>113</v>
      </c>
      <c r="F106" s="90">
        <v>0</v>
      </c>
      <c r="G106" s="171">
        <f t="shared" si="1"/>
        <v>0</v>
      </c>
      <c r="H106" s="191"/>
    </row>
    <row r="107" spans="1:9" s="65" customFormat="1" ht="30" customHeight="1" x14ac:dyDescent="0.25">
      <c r="A107" s="141" t="s">
        <v>197</v>
      </c>
      <c r="B107" s="152" t="s">
        <v>201</v>
      </c>
      <c r="C107" s="143" t="s">
        <v>176</v>
      </c>
      <c r="D107" s="144" t="s">
        <v>27</v>
      </c>
      <c r="E107" s="145">
        <v>112.7</v>
      </c>
      <c r="F107" s="91">
        <v>0</v>
      </c>
      <c r="G107" s="172">
        <f t="shared" si="1"/>
        <v>0</v>
      </c>
      <c r="H107" s="191"/>
    </row>
    <row r="108" spans="1:9" s="65" customFormat="1" ht="30" customHeight="1" x14ac:dyDescent="0.25">
      <c r="A108" s="141" t="s">
        <v>197</v>
      </c>
      <c r="B108" s="152" t="s">
        <v>202</v>
      </c>
      <c r="C108" s="143" t="s">
        <v>178</v>
      </c>
      <c r="D108" s="144" t="s">
        <v>94</v>
      </c>
      <c r="E108" s="145">
        <v>112.7</v>
      </c>
      <c r="F108" s="91">
        <v>0</v>
      </c>
      <c r="G108" s="172">
        <f t="shared" ref="G108:G112" si="11">ROUND((E108*F108),2)</f>
        <v>0</v>
      </c>
      <c r="H108" s="191"/>
    </row>
    <row r="109" spans="1:9" s="65" customFormat="1" ht="30" customHeight="1" x14ac:dyDescent="0.25">
      <c r="A109" s="141" t="s">
        <v>197</v>
      </c>
      <c r="B109" s="152" t="s">
        <v>203</v>
      </c>
      <c r="C109" s="143" t="s">
        <v>180</v>
      </c>
      <c r="D109" s="144" t="s">
        <v>39</v>
      </c>
      <c r="E109" s="145">
        <v>113</v>
      </c>
      <c r="F109" s="91">
        <v>0</v>
      </c>
      <c r="G109" s="172">
        <f t="shared" si="11"/>
        <v>0</v>
      </c>
      <c r="H109" s="191"/>
    </row>
    <row r="110" spans="1:9" s="65" customFormat="1" ht="30" customHeight="1" x14ac:dyDescent="0.25">
      <c r="A110" s="141" t="s">
        <v>197</v>
      </c>
      <c r="B110" s="152" t="s">
        <v>204</v>
      </c>
      <c r="C110" s="143" t="s">
        <v>182</v>
      </c>
      <c r="D110" s="144" t="s">
        <v>27</v>
      </c>
      <c r="E110" s="145">
        <v>112.7</v>
      </c>
      <c r="F110" s="91">
        <v>0</v>
      </c>
      <c r="G110" s="172">
        <f t="shared" si="11"/>
        <v>0</v>
      </c>
      <c r="H110" s="191"/>
    </row>
    <row r="111" spans="1:9" s="65" customFormat="1" ht="30" customHeight="1" x14ac:dyDescent="0.25">
      <c r="A111" s="141" t="s">
        <v>197</v>
      </c>
      <c r="B111" s="152" t="s">
        <v>205</v>
      </c>
      <c r="C111" s="143" t="s">
        <v>184</v>
      </c>
      <c r="D111" s="144" t="s">
        <v>94</v>
      </c>
      <c r="E111" s="145">
        <v>112.7</v>
      </c>
      <c r="F111" s="91">
        <v>0</v>
      </c>
      <c r="G111" s="172">
        <f t="shared" si="11"/>
        <v>0</v>
      </c>
      <c r="H111" s="191"/>
    </row>
    <row r="112" spans="1:9" s="65" customFormat="1" ht="30" customHeight="1" x14ac:dyDescent="0.25">
      <c r="A112" s="141" t="s">
        <v>197</v>
      </c>
      <c r="B112" s="152" t="s">
        <v>206</v>
      </c>
      <c r="C112" s="143" t="s">
        <v>186</v>
      </c>
      <c r="D112" s="144" t="s">
        <v>39</v>
      </c>
      <c r="E112" s="145">
        <v>113</v>
      </c>
      <c r="F112" s="91">
        <v>0</v>
      </c>
      <c r="G112" s="172">
        <f t="shared" si="11"/>
        <v>0</v>
      </c>
      <c r="H112" s="191"/>
    </row>
    <row r="113" spans="1:9" s="65" customFormat="1" ht="30" customHeight="1" x14ac:dyDescent="0.25">
      <c r="A113" s="141" t="s">
        <v>197</v>
      </c>
      <c r="B113" s="152" t="s">
        <v>207</v>
      </c>
      <c r="C113" s="143" t="s">
        <v>188</v>
      </c>
      <c r="D113" s="144" t="s">
        <v>27</v>
      </c>
      <c r="E113" s="145">
        <v>112.7</v>
      </c>
      <c r="F113" s="91">
        <v>0</v>
      </c>
      <c r="G113" s="172">
        <f t="shared" si="1"/>
        <v>0</v>
      </c>
      <c r="H113" s="191"/>
    </row>
    <row r="114" spans="1:9" s="65" customFormat="1" ht="30" customHeight="1" x14ac:dyDescent="0.25">
      <c r="A114" s="141" t="s">
        <v>197</v>
      </c>
      <c r="B114" s="152" t="s">
        <v>208</v>
      </c>
      <c r="C114" s="143" t="s">
        <v>190</v>
      </c>
      <c r="D114" s="144" t="s">
        <v>27</v>
      </c>
      <c r="E114" s="145">
        <v>112.7</v>
      </c>
      <c r="F114" s="91">
        <v>0</v>
      </c>
      <c r="G114" s="172">
        <f t="shared" si="1"/>
        <v>0</v>
      </c>
      <c r="H114" s="191"/>
    </row>
    <row r="115" spans="1:9" s="65" customFormat="1" ht="30" customHeight="1" thickBot="1" x14ac:dyDescent="0.3">
      <c r="A115" s="146" t="s">
        <v>197</v>
      </c>
      <c r="B115" s="147" t="s">
        <v>209</v>
      </c>
      <c r="C115" s="148" t="s">
        <v>192</v>
      </c>
      <c r="D115" s="149" t="s">
        <v>39</v>
      </c>
      <c r="E115" s="150">
        <v>60</v>
      </c>
      <c r="F115" s="92">
        <v>0</v>
      </c>
      <c r="G115" s="166">
        <f t="shared" si="1"/>
        <v>0</v>
      </c>
      <c r="H115" s="191"/>
      <c r="I115" s="89"/>
    </row>
    <row r="116" spans="1:9" s="129" customFormat="1" ht="30" customHeight="1" x14ac:dyDescent="0.25">
      <c r="A116" s="94" t="s">
        <v>210</v>
      </c>
      <c r="B116" s="127" t="s">
        <v>198</v>
      </c>
      <c r="C116" s="77" t="s">
        <v>194</v>
      </c>
      <c r="D116" s="78" t="s">
        <v>60</v>
      </c>
      <c r="E116" s="79">
        <v>56</v>
      </c>
      <c r="F116" s="125">
        <v>28.65</v>
      </c>
      <c r="G116" s="171">
        <f t="shared" ref="G116:G127" si="12">ROUND((E116*F116),2)</f>
        <v>1604.4</v>
      </c>
      <c r="H116" s="191"/>
      <c r="I116" s="128"/>
    </row>
    <row r="117" spans="1:9" s="129" customFormat="1" ht="30" customHeight="1" x14ac:dyDescent="0.25">
      <c r="A117" s="66" t="s">
        <v>210</v>
      </c>
      <c r="B117" s="88" t="s">
        <v>199</v>
      </c>
      <c r="C117" s="60" t="s">
        <v>195</v>
      </c>
      <c r="D117" s="61" t="s">
        <v>27</v>
      </c>
      <c r="E117" s="56">
        <v>112.7</v>
      </c>
      <c r="F117" s="87">
        <v>13.44</v>
      </c>
      <c r="G117" s="172">
        <f t="shared" si="12"/>
        <v>1514.69</v>
      </c>
      <c r="H117" s="191"/>
      <c r="I117" s="128"/>
    </row>
    <row r="118" spans="1:9" s="129" customFormat="1" ht="30" customHeight="1" x14ac:dyDescent="0.25">
      <c r="A118" s="66" t="s">
        <v>210</v>
      </c>
      <c r="B118" s="88" t="s">
        <v>200</v>
      </c>
      <c r="C118" s="60" t="s">
        <v>174</v>
      </c>
      <c r="D118" s="78" t="s">
        <v>39</v>
      </c>
      <c r="E118" s="79">
        <v>113</v>
      </c>
      <c r="F118" s="90">
        <v>2.02</v>
      </c>
      <c r="G118" s="171">
        <f t="shared" si="12"/>
        <v>228.26</v>
      </c>
      <c r="H118" s="191"/>
    </row>
    <row r="119" spans="1:9" s="129" customFormat="1" ht="30" customHeight="1" x14ac:dyDescent="0.25">
      <c r="A119" s="66" t="s">
        <v>210</v>
      </c>
      <c r="B119" s="88" t="s">
        <v>201</v>
      </c>
      <c r="C119" s="60" t="s">
        <v>176</v>
      </c>
      <c r="D119" s="61" t="s">
        <v>27</v>
      </c>
      <c r="E119" s="56">
        <v>112.7</v>
      </c>
      <c r="F119" s="91">
        <v>40.64</v>
      </c>
      <c r="G119" s="172">
        <f t="shared" si="12"/>
        <v>4580.13</v>
      </c>
      <c r="H119" s="191"/>
    </row>
    <row r="120" spans="1:9" s="129" customFormat="1" ht="30" customHeight="1" x14ac:dyDescent="0.25">
      <c r="A120" s="66" t="s">
        <v>210</v>
      </c>
      <c r="B120" s="88" t="s">
        <v>202</v>
      </c>
      <c r="C120" s="60" t="s">
        <v>178</v>
      </c>
      <c r="D120" s="61" t="s">
        <v>94</v>
      </c>
      <c r="E120" s="56">
        <v>112.7</v>
      </c>
      <c r="F120" s="91">
        <v>0.67</v>
      </c>
      <c r="G120" s="172">
        <f t="shared" si="12"/>
        <v>75.510000000000005</v>
      </c>
      <c r="H120" s="191"/>
    </row>
    <row r="121" spans="1:9" s="129" customFormat="1" ht="30" customHeight="1" x14ac:dyDescent="0.25">
      <c r="A121" s="66" t="s">
        <v>210</v>
      </c>
      <c r="B121" s="88" t="s">
        <v>203</v>
      </c>
      <c r="C121" s="60" t="s">
        <v>180</v>
      </c>
      <c r="D121" s="61" t="s">
        <v>39</v>
      </c>
      <c r="E121" s="56">
        <v>113</v>
      </c>
      <c r="F121" s="91">
        <v>2.02</v>
      </c>
      <c r="G121" s="172">
        <f t="shared" si="12"/>
        <v>228.26</v>
      </c>
      <c r="H121" s="191"/>
    </row>
    <row r="122" spans="1:9" s="129" customFormat="1" ht="30" customHeight="1" x14ac:dyDescent="0.25">
      <c r="A122" s="66" t="s">
        <v>210</v>
      </c>
      <c r="B122" s="88" t="s">
        <v>204</v>
      </c>
      <c r="C122" s="60" t="s">
        <v>182</v>
      </c>
      <c r="D122" s="61" t="s">
        <v>27</v>
      </c>
      <c r="E122" s="56">
        <v>112.7</v>
      </c>
      <c r="F122" s="91">
        <v>32.369999999999997</v>
      </c>
      <c r="G122" s="172">
        <f t="shared" si="12"/>
        <v>3648.1</v>
      </c>
      <c r="H122" s="191"/>
    </row>
    <row r="123" spans="1:9" s="129" customFormat="1" ht="30" customHeight="1" x14ac:dyDescent="0.25">
      <c r="A123" s="66" t="s">
        <v>210</v>
      </c>
      <c r="B123" s="88" t="s">
        <v>205</v>
      </c>
      <c r="C123" s="60" t="s">
        <v>184</v>
      </c>
      <c r="D123" s="61" t="s">
        <v>94</v>
      </c>
      <c r="E123" s="56">
        <v>112.7</v>
      </c>
      <c r="F123" s="91">
        <v>0.67</v>
      </c>
      <c r="G123" s="172">
        <f t="shared" si="12"/>
        <v>75.510000000000005</v>
      </c>
      <c r="H123" s="191"/>
    </row>
    <row r="124" spans="1:9" s="129" customFormat="1" ht="30" customHeight="1" x14ac:dyDescent="0.25">
      <c r="A124" s="66" t="s">
        <v>210</v>
      </c>
      <c r="B124" s="88" t="s">
        <v>206</v>
      </c>
      <c r="C124" s="60" t="s">
        <v>186</v>
      </c>
      <c r="D124" s="61" t="s">
        <v>39</v>
      </c>
      <c r="E124" s="56">
        <v>113</v>
      </c>
      <c r="F124" s="91">
        <v>2.02</v>
      </c>
      <c r="G124" s="172">
        <f t="shared" si="12"/>
        <v>228.26</v>
      </c>
      <c r="H124" s="191"/>
    </row>
    <row r="125" spans="1:9" s="129" customFormat="1" ht="30" customHeight="1" x14ac:dyDescent="0.25">
      <c r="A125" s="66" t="s">
        <v>210</v>
      </c>
      <c r="B125" s="88" t="s">
        <v>207</v>
      </c>
      <c r="C125" s="60" t="s">
        <v>188</v>
      </c>
      <c r="D125" s="61" t="s">
        <v>27</v>
      </c>
      <c r="E125" s="56">
        <v>112.7</v>
      </c>
      <c r="F125" s="91">
        <v>33.200000000000003</v>
      </c>
      <c r="G125" s="172">
        <f t="shared" si="12"/>
        <v>3741.64</v>
      </c>
      <c r="H125" s="191"/>
    </row>
    <row r="126" spans="1:9" s="129" customFormat="1" ht="30" customHeight="1" thickBot="1" x14ac:dyDescent="0.3">
      <c r="A126" s="66" t="s">
        <v>210</v>
      </c>
      <c r="B126" s="88" t="s">
        <v>208</v>
      </c>
      <c r="C126" s="60" t="s">
        <v>190</v>
      </c>
      <c r="D126" s="61" t="s">
        <v>27</v>
      </c>
      <c r="E126" s="56">
        <v>112.7</v>
      </c>
      <c r="F126" s="91">
        <v>0.44</v>
      </c>
      <c r="G126" s="59">
        <f t="shared" si="12"/>
        <v>49.59</v>
      </c>
      <c r="H126" s="192"/>
    </row>
    <row r="127" spans="1:9" s="129" customFormat="1" ht="30" customHeight="1" thickBot="1" x14ac:dyDescent="0.3">
      <c r="A127" s="69" t="s">
        <v>210</v>
      </c>
      <c r="B127" s="70" t="s">
        <v>209</v>
      </c>
      <c r="C127" s="71" t="s">
        <v>192</v>
      </c>
      <c r="D127" s="72" t="s">
        <v>39</v>
      </c>
      <c r="E127" s="73">
        <v>60</v>
      </c>
      <c r="F127" s="92">
        <v>2.02</v>
      </c>
      <c r="G127" s="75">
        <f t="shared" si="12"/>
        <v>121.2</v>
      </c>
      <c r="H127" s="180" t="s">
        <v>211</v>
      </c>
      <c r="I127" s="130">
        <f>ROUND(SUM(G104:G127),2)</f>
        <v>16095.55</v>
      </c>
    </row>
    <row r="128" spans="1:9" s="65" customFormat="1" ht="45" customHeight="1" x14ac:dyDescent="0.25">
      <c r="A128" s="136" t="s">
        <v>212</v>
      </c>
      <c r="B128" s="142" t="s">
        <v>213</v>
      </c>
      <c r="C128" s="153" t="s">
        <v>178</v>
      </c>
      <c r="D128" s="154" t="s">
        <v>94</v>
      </c>
      <c r="E128" s="155">
        <v>256</v>
      </c>
      <c r="F128" s="91">
        <v>0</v>
      </c>
      <c r="G128" s="172">
        <f t="shared" si="1"/>
        <v>0</v>
      </c>
      <c r="H128" s="190" t="s">
        <v>170</v>
      </c>
    </row>
    <row r="129" spans="1:9" s="65" customFormat="1" ht="45" customHeight="1" x14ac:dyDescent="0.25">
      <c r="A129" s="141" t="s">
        <v>212</v>
      </c>
      <c r="B129" s="142" t="s">
        <v>214</v>
      </c>
      <c r="C129" s="153" t="s">
        <v>180</v>
      </c>
      <c r="D129" s="154" t="s">
        <v>39</v>
      </c>
      <c r="E129" s="155">
        <v>256</v>
      </c>
      <c r="F129" s="91">
        <v>0</v>
      </c>
      <c r="G129" s="172">
        <f t="shared" si="1"/>
        <v>0</v>
      </c>
      <c r="H129" s="191"/>
    </row>
    <row r="130" spans="1:9" s="65" customFormat="1" ht="45" customHeight="1" x14ac:dyDescent="0.25">
      <c r="A130" s="141" t="s">
        <v>212</v>
      </c>
      <c r="B130" s="142" t="s">
        <v>215</v>
      </c>
      <c r="C130" s="143" t="s">
        <v>216</v>
      </c>
      <c r="D130" s="144" t="s">
        <v>27</v>
      </c>
      <c r="E130" s="145">
        <v>256</v>
      </c>
      <c r="F130" s="91">
        <v>0</v>
      </c>
      <c r="G130" s="172">
        <f t="shared" ref="G130:G134" si="13">ROUND((E130*F130),2)</f>
        <v>0</v>
      </c>
      <c r="H130" s="191"/>
    </row>
    <row r="131" spans="1:9" s="65" customFormat="1" ht="45" customHeight="1" x14ac:dyDescent="0.25">
      <c r="A131" s="141" t="s">
        <v>212</v>
      </c>
      <c r="B131" s="142" t="s">
        <v>217</v>
      </c>
      <c r="C131" s="156" t="s">
        <v>184</v>
      </c>
      <c r="D131" s="157" t="s">
        <v>94</v>
      </c>
      <c r="E131" s="158">
        <v>256</v>
      </c>
      <c r="F131" s="90">
        <v>0</v>
      </c>
      <c r="G131" s="171">
        <f t="shared" si="13"/>
        <v>0</v>
      </c>
      <c r="H131" s="191"/>
    </row>
    <row r="132" spans="1:9" s="65" customFormat="1" ht="45" customHeight="1" x14ac:dyDescent="0.25">
      <c r="A132" s="141" t="s">
        <v>212</v>
      </c>
      <c r="B132" s="142" t="s">
        <v>218</v>
      </c>
      <c r="C132" s="153" t="s">
        <v>186</v>
      </c>
      <c r="D132" s="154" t="s">
        <v>39</v>
      </c>
      <c r="E132" s="155">
        <v>256</v>
      </c>
      <c r="F132" s="91">
        <v>0</v>
      </c>
      <c r="G132" s="172">
        <f t="shared" si="13"/>
        <v>0</v>
      </c>
      <c r="H132" s="191"/>
    </row>
    <row r="133" spans="1:9" s="65" customFormat="1" ht="45" customHeight="1" x14ac:dyDescent="0.25">
      <c r="A133" s="141" t="s">
        <v>212</v>
      </c>
      <c r="B133" s="142" t="s">
        <v>219</v>
      </c>
      <c r="C133" s="153" t="s">
        <v>188</v>
      </c>
      <c r="D133" s="154" t="s">
        <v>27</v>
      </c>
      <c r="E133" s="155">
        <v>256</v>
      </c>
      <c r="F133" s="91">
        <v>0</v>
      </c>
      <c r="G133" s="172">
        <f t="shared" si="13"/>
        <v>0</v>
      </c>
      <c r="H133" s="191"/>
    </row>
    <row r="134" spans="1:9" s="65" customFormat="1" ht="45" customHeight="1" x14ac:dyDescent="0.25">
      <c r="A134" s="141" t="s">
        <v>212</v>
      </c>
      <c r="B134" s="142" t="s">
        <v>220</v>
      </c>
      <c r="C134" s="153" t="s">
        <v>190</v>
      </c>
      <c r="D134" s="154" t="s">
        <v>27</v>
      </c>
      <c r="E134" s="155">
        <v>256</v>
      </c>
      <c r="F134" s="91">
        <v>0</v>
      </c>
      <c r="G134" s="172">
        <f t="shared" si="13"/>
        <v>0</v>
      </c>
      <c r="H134" s="191"/>
    </row>
    <row r="135" spans="1:9" s="65" customFormat="1" ht="45" customHeight="1" thickBot="1" x14ac:dyDescent="0.3">
      <c r="A135" s="146" t="s">
        <v>212</v>
      </c>
      <c r="B135" s="147" t="s">
        <v>221</v>
      </c>
      <c r="C135" s="148" t="s">
        <v>192</v>
      </c>
      <c r="D135" s="149" t="s">
        <v>39</v>
      </c>
      <c r="E135" s="150">
        <v>14</v>
      </c>
      <c r="F135" s="92">
        <v>0</v>
      </c>
      <c r="G135" s="166">
        <f t="shared" si="1"/>
        <v>0</v>
      </c>
      <c r="H135" s="191"/>
      <c r="I135" s="89"/>
    </row>
    <row r="136" spans="1:9" s="65" customFormat="1" ht="45" customHeight="1" x14ac:dyDescent="0.25">
      <c r="A136" s="94" t="s">
        <v>222</v>
      </c>
      <c r="B136" s="54" t="s">
        <v>213</v>
      </c>
      <c r="C136" s="82" t="s">
        <v>178</v>
      </c>
      <c r="D136" s="83" t="s">
        <v>94</v>
      </c>
      <c r="E136" s="84">
        <v>256</v>
      </c>
      <c r="F136" s="91">
        <v>0.67</v>
      </c>
      <c r="G136" s="172">
        <f t="shared" ref="G136:G143" si="14">ROUND((E136*F136),2)</f>
        <v>171.52</v>
      </c>
      <c r="H136" s="191"/>
    </row>
    <row r="137" spans="1:9" s="65" customFormat="1" ht="45" customHeight="1" x14ac:dyDescent="0.25">
      <c r="A137" s="66" t="s">
        <v>222</v>
      </c>
      <c r="B137" s="54" t="s">
        <v>214</v>
      </c>
      <c r="C137" s="82" t="s">
        <v>180</v>
      </c>
      <c r="D137" s="83" t="s">
        <v>39</v>
      </c>
      <c r="E137" s="84">
        <v>256</v>
      </c>
      <c r="F137" s="91">
        <v>2.02</v>
      </c>
      <c r="G137" s="172">
        <f t="shared" si="14"/>
        <v>517.12</v>
      </c>
      <c r="H137" s="191"/>
    </row>
    <row r="138" spans="1:9" s="65" customFormat="1" ht="45" customHeight="1" x14ac:dyDescent="0.25">
      <c r="A138" s="66" t="s">
        <v>222</v>
      </c>
      <c r="B138" s="54" t="s">
        <v>215</v>
      </c>
      <c r="C138" s="60" t="s">
        <v>216</v>
      </c>
      <c r="D138" s="61" t="s">
        <v>27</v>
      </c>
      <c r="E138" s="56">
        <v>256</v>
      </c>
      <c r="F138" s="91">
        <v>26.31</v>
      </c>
      <c r="G138" s="172">
        <f t="shared" si="14"/>
        <v>6735.36</v>
      </c>
      <c r="H138" s="191"/>
    </row>
    <row r="139" spans="1:9" s="65" customFormat="1" ht="45" customHeight="1" x14ac:dyDescent="0.25">
      <c r="A139" s="66" t="s">
        <v>222</v>
      </c>
      <c r="B139" s="54" t="s">
        <v>217</v>
      </c>
      <c r="C139" s="131" t="s">
        <v>184</v>
      </c>
      <c r="D139" s="132" t="s">
        <v>94</v>
      </c>
      <c r="E139" s="133">
        <v>256</v>
      </c>
      <c r="F139" s="90">
        <v>0.67</v>
      </c>
      <c r="G139" s="171">
        <f t="shared" si="14"/>
        <v>171.52</v>
      </c>
      <c r="H139" s="191"/>
    </row>
    <row r="140" spans="1:9" s="65" customFormat="1" ht="45" customHeight="1" x14ac:dyDescent="0.25">
      <c r="A140" s="66" t="s">
        <v>222</v>
      </c>
      <c r="B140" s="54" t="s">
        <v>218</v>
      </c>
      <c r="C140" s="82" t="s">
        <v>186</v>
      </c>
      <c r="D140" s="83" t="s">
        <v>39</v>
      </c>
      <c r="E140" s="84">
        <v>256</v>
      </c>
      <c r="F140" s="91">
        <v>2.02</v>
      </c>
      <c r="G140" s="172">
        <f t="shared" si="14"/>
        <v>517.12</v>
      </c>
      <c r="H140" s="191"/>
    </row>
    <row r="141" spans="1:9" s="65" customFormat="1" ht="45" customHeight="1" x14ac:dyDescent="0.25">
      <c r="A141" s="66" t="s">
        <v>222</v>
      </c>
      <c r="B141" s="54" t="s">
        <v>219</v>
      </c>
      <c r="C141" s="82" t="s">
        <v>188</v>
      </c>
      <c r="D141" s="83" t="s">
        <v>27</v>
      </c>
      <c r="E141" s="84">
        <v>256</v>
      </c>
      <c r="F141" s="91">
        <v>29.02</v>
      </c>
      <c r="G141" s="172">
        <f t="shared" si="14"/>
        <v>7429.12</v>
      </c>
      <c r="H141" s="191"/>
    </row>
    <row r="142" spans="1:9" s="65" customFormat="1" ht="45" customHeight="1" thickBot="1" x14ac:dyDescent="0.3">
      <c r="A142" s="66" t="s">
        <v>222</v>
      </c>
      <c r="B142" s="54" t="s">
        <v>220</v>
      </c>
      <c r="C142" s="82" t="s">
        <v>190</v>
      </c>
      <c r="D142" s="83" t="s">
        <v>27</v>
      </c>
      <c r="E142" s="84">
        <v>256</v>
      </c>
      <c r="F142" s="91">
        <v>0.44</v>
      </c>
      <c r="G142" s="172">
        <f t="shared" si="14"/>
        <v>112.64</v>
      </c>
      <c r="H142" s="192"/>
    </row>
    <row r="143" spans="1:9" s="65" customFormat="1" ht="45" customHeight="1" thickBot="1" x14ac:dyDescent="0.3">
      <c r="A143" s="69" t="s">
        <v>222</v>
      </c>
      <c r="B143" s="70" t="s">
        <v>221</v>
      </c>
      <c r="C143" s="71" t="s">
        <v>192</v>
      </c>
      <c r="D143" s="72" t="s">
        <v>39</v>
      </c>
      <c r="E143" s="73">
        <v>14</v>
      </c>
      <c r="F143" s="92">
        <v>2.02</v>
      </c>
      <c r="G143" s="75">
        <f t="shared" si="14"/>
        <v>28.28</v>
      </c>
      <c r="H143" s="181" t="s">
        <v>223</v>
      </c>
      <c r="I143" s="64">
        <f>ROUND(SUM(G128:G143),2)</f>
        <v>15682.68</v>
      </c>
    </row>
    <row r="144" spans="1:9" s="65" customFormat="1" ht="30" customHeight="1" x14ac:dyDescent="0.25">
      <c r="A144" s="182" t="s">
        <v>224</v>
      </c>
      <c r="B144" s="142" t="s">
        <v>225</v>
      </c>
      <c r="C144" s="153" t="s">
        <v>226</v>
      </c>
      <c r="D144" s="154" t="s">
        <v>60</v>
      </c>
      <c r="E144" s="155">
        <v>1621</v>
      </c>
      <c r="F144" s="91">
        <v>0</v>
      </c>
      <c r="G144" s="172">
        <f t="shared" si="1"/>
        <v>0</v>
      </c>
      <c r="H144" s="190" t="s">
        <v>170</v>
      </c>
    </row>
    <row r="145" spans="1:9" s="65" customFormat="1" ht="30" customHeight="1" x14ac:dyDescent="0.25">
      <c r="A145" s="159" t="s">
        <v>224</v>
      </c>
      <c r="B145" s="142" t="s">
        <v>227</v>
      </c>
      <c r="C145" s="153" t="s">
        <v>228</v>
      </c>
      <c r="D145" s="154" t="s">
        <v>27</v>
      </c>
      <c r="E145" s="155">
        <v>3463.2</v>
      </c>
      <c r="F145" s="91">
        <v>0</v>
      </c>
      <c r="G145" s="172">
        <f t="shared" si="1"/>
        <v>0</v>
      </c>
      <c r="H145" s="191"/>
    </row>
    <row r="146" spans="1:9" s="65" customFormat="1" ht="30" customHeight="1" x14ac:dyDescent="0.25">
      <c r="A146" s="159" t="s">
        <v>224</v>
      </c>
      <c r="B146" s="142" t="s">
        <v>229</v>
      </c>
      <c r="C146" s="153" t="s">
        <v>174</v>
      </c>
      <c r="D146" s="154" t="s">
        <v>39</v>
      </c>
      <c r="E146" s="155">
        <v>3463</v>
      </c>
      <c r="F146" s="91">
        <v>0</v>
      </c>
      <c r="G146" s="172">
        <f t="shared" si="1"/>
        <v>0</v>
      </c>
      <c r="H146" s="191"/>
    </row>
    <row r="147" spans="1:9" s="65" customFormat="1" ht="30" customHeight="1" x14ac:dyDescent="0.25">
      <c r="A147" s="159" t="s">
        <v>224</v>
      </c>
      <c r="B147" s="142" t="s">
        <v>230</v>
      </c>
      <c r="C147" s="153" t="s">
        <v>231</v>
      </c>
      <c r="D147" s="154" t="s">
        <v>27</v>
      </c>
      <c r="E147" s="155">
        <v>3463.2</v>
      </c>
      <c r="F147" s="91">
        <v>0</v>
      </c>
      <c r="G147" s="172">
        <f t="shared" ref="G147:G150" si="15">ROUND((E147*F147),2)</f>
        <v>0</v>
      </c>
      <c r="H147" s="191"/>
    </row>
    <row r="148" spans="1:9" s="65" customFormat="1" ht="30" customHeight="1" x14ac:dyDescent="0.25">
      <c r="A148" s="159" t="s">
        <v>224</v>
      </c>
      <c r="B148" s="142" t="s">
        <v>232</v>
      </c>
      <c r="C148" s="153" t="s">
        <v>184</v>
      </c>
      <c r="D148" s="154" t="s">
        <v>94</v>
      </c>
      <c r="E148" s="155">
        <v>3463.2</v>
      </c>
      <c r="F148" s="91">
        <v>0</v>
      </c>
      <c r="G148" s="172">
        <f t="shared" si="15"/>
        <v>0</v>
      </c>
      <c r="H148" s="191"/>
    </row>
    <row r="149" spans="1:9" s="65" customFormat="1" ht="30" customHeight="1" x14ac:dyDescent="0.25">
      <c r="A149" s="159" t="s">
        <v>224</v>
      </c>
      <c r="B149" s="142" t="s">
        <v>233</v>
      </c>
      <c r="C149" s="143" t="s">
        <v>186</v>
      </c>
      <c r="D149" s="144" t="s">
        <v>39</v>
      </c>
      <c r="E149" s="145">
        <v>3463</v>
      </c>
      <c r="F149" s="91">
        <v>0</v>
      </c>
      <c r="G149" s="172">
        <f t="shared" si="15"/>
        <v>0</v>
      </c>
      <c r="H149" s="191"/>
    </row>
    <row r="150" spans="1:9" s="65" customFormat="1" ht="30" customHeight="1" x14ac:dyDescent="0.25">
      <c r="A150" s="159" t="s">
        <v>224</v>
      </c>
      <c r="B150" s="142" t="s">
        <v>234</v>
      </c>
      <c r="C150" s="138" t="s">
        <v>235</v>
      </c>
      <c r="D150" s="139" t="s">
        <v>27</v>
      </c>
      <c r="E150" s="140">
        <v>3463.2</v>
      </c>
      <c r="F150" s="90">
        <v>0</v>
      </c>
      <c r="G150" s="171">
        <f t="shared" si="15"/>
        <v>0</v>
      </c>
      <c r="H150" s="191"/>
    </row>
    <row r="151" spans="1:9" s="65" customFormat="1" ht="30" customHeight="1" x14ac:dyDescent="0.25">
      <c r="A151" s="159" t="s">
        <v>224</v>
      </c>
      <c r="B151" s="142" t="s">
        <v>236</v>
      </c>
      <c r="C151" s="153" t="s">
        <v>190</v>
      </c>
      <c r="D151" s="154" t="s">
        <v>27</v>
      </c>
      <c r="E151" s="155">
        <v>3463.2</v>
      </c>
      <c r="F151" s="91">
        <v>0</v>
      </c>
      <c r="G151" s="172">
        <f t="shared" si="1"/>
        <v>0</v>
      </c>
      <c r="H151" s="191"/>
    </row>
    <row r="152" spans="1:9" s="65" customFormat="1" ht="30" customHeight="1" thickBot="1" x14ac:dyDescent="0.3">
      <c r="A152" s="146" t="s">
        <v>224</v>
      </c>
      <c r="B152" s="147" t="s">
        <v>237</v>
      </c>
      <c r="C152" s="148" t="s">
        <v>192</v>
      </c>
      <c r="D152" s="149" t="s">
        <v>39</v>
      </c>
      <c r="E152" s="150">
        <v>3463.2</v>
      </c>
      <c r="F152" s="92">
        <v>0</v>
      </c>
      <c r="G152" s="166">
        <f t="shared" si="1"/>
        <v>0</v>
      </c>
      <c r="H152" s="191"/>
      <c r="I152" s="89"/>
    </row>
    <row r="153" spans="1:9" s="129" customFormat="1" ht="30" customHeight="1" x14ac:dyDescent="0.25">
      <c r="A153" s="93" t="s">
        <v>238</v>
      </c>
      <c r="B153" s="54" t="s">
        <v>225</v>
      </c>
      <c r="C153" s="82" t="s">
        <v>239</v>
      </c>
      <c r="D153" s="83" t="s">
        <v>60</v>
      </c>
      <c r="E153" s="84">
        <v>1846</v>
      </c>
      <c r="F153" s="91">
        <v>30.36</v>
      </c>
      <c r="G153" s="172">
        <f t="shared" ref="G153:G161" si="16">ROUND((E153*F153),2)</f>
        <v>56044.56</v>
      </c>
      <c r="H153" s="191"/>
    </row>
    <row r="154" spans="1:9" s="129" customFormat="1" ht="30" customHeight="1" x14ac:dyDescent="0.25">
      <c r="A154" s="93" t="s">
        <v>238</v>
      </c>
      <c r="B154" s="54" t="s">
        <v>227</v>
      </c>
      <c r="C154" s="82" t="s">
        <v>195</v>
      </c>
      <c r="D154" s="83" t="s">
        <v>27</v>
      </c>
      <c r="E154" s="84">
        <v>3463.2</v>
      </c>
      <c r="F154" s="91">
        <v>15.96</v>
      </c>
      <c r="G154" s="172">
        <f t="shared" si="16"/>
        <v>55272.67</v>
      </c>
      <c r="H154" s="191"/>
    </row>
    <row r="155" spans="1:9" s="129" customFormat="1" ht="30" customHeight="1" x14ac:dyDescent="0.25">
      <c r="A155" s="93" t="s">
        <v>238</v>
      </c>
      <c r="B155" s="54" t="s">
        <v>229</v>
      </c>
      <c r="C155" s="82" t="s">
        <v>174</v>
      </c>
      <c r="D155" s="83" t="s">
        <v>39</v>
      </c>
      <c r="E155" s="84">
        <v>3463</v>
      </c>
      <c r="F155" s="91">
        <v>3.08</v>
      </c>
      <c r="G155" s="172">
        <f t="shared" si="16"/>
        <v>10666.04</v>
      </c>
      <c r="H155" s="191"/>
    </row>
    <row r="156" spans="1:9" s="129" customFormat="1" ht="30" customHeight="1" x14ac:dyDescent="0.25">
      <c r="A156" s="93" t="s">
        <v>238</v>
      </c>
      <c r="B156" s="54" t="s">
        <v>230</v>
      </c>
      <c r="C156" s="82" t="s">
        <v>231</v>
      </c>
      <c r="D156" s="83" t="s">
        <v>27</v>
      </c>
      <c r="E156" s="84">
        <v>3463.2</v>
      </c>
      <c r="F156" s="91">
        <v>24.68</v>
      </c>
      <c r="G156" s="172">
        <f t="shared" si="16"/>
        <v>85471.78</v>
      </c>
      <c r="H156" s="191"/>
    </row>
    <row r="157" spans="1:9" s="129" customFormat="1" ht="30" customHeight="1" x14ac:dyDescent="0.25">
      <c r="A157" s="93" t="s">
        <v>238</v>
      </c>
      <c r="B157" s="54" t="s">
        <v>232</v>
      </c>
      <c r="C157" s="82" t="s">
        <v>184</v>
      </c>
      <c r="D157" s="83" t="s">
        <v>94</v>
      </c>
      <c r="E157" s="84">
        <v>3463.2</v>
      </c>
      <c r="F157" s="91">
        <v>0.87</v>
      </c>
      <c r="G157" s="172">
        <f t="shared" si="16"/>
        <v>3012.98</v>
      </c>
      <c r="H157" s="191"/>
    </row>
    <row r="158" spans="1:9" s="129" customFormat="1" ht="30" customHeight="1" x14ac:dyDescent="0.25">
      <c r="A158" s="93" t="s">
        <v>238</v>
      </c>
      <c r="B158" s="54" t="s">
        <v>233</v>
      </c>
      <c r="C158" s="60" t="s">
        <v>186</v>
      </c>
      <c r="D158" s="61" t="s">
        <v>39</v>
      </c>
      <c r="E158" s="56">
        <v>3463</v>
      </c>
      <c r="F158" s="91">
        <v>3.07</v>
      </c>
      <c r="G158" s="172">
        <f t="shared" si="16"/>
        <v>10631.41</v>
      </c>
      <c r="H158" s="191"/>
    </row>
    <row r="159" spans="1:9" s="129" customFormat="1" ht="30" customHeight="1" x14ac:dyDescent="0.25">
      <c r="A159" s="93" t="s">
        <v>238</v>
      </c>
      <c r="B159" s="54" t="s">
        <v>234</v>
      </c>
      <c r="C159" s="77" t="s">
        <v>235</v>
      </c>
      <c r="D159" s="78" t="s">
        <v>27</v>
      </c>
      <c r="E159" s="79">
        <v>3463.2</v>
      </c>
      <c r="F159" s="90">
        <v>15.56</v>
      </c>
      <c r="G159" s="171">
        <f t="shared" si="16"/>
        <v>53887.39</v>
      </c>
      <c r="H159" s="191"/>
    </row>
    <row r="160" spans="1:9" s="129" customFormat="1" ht="30" customHeight="1" thickBot="1" x14ac:dyDescent="0.3">
      <c r="A160" s="93" t="s">
        <v>238</v>
      </c>
      <c r="B160" s="54" t="s">
        <v>236</v>
      </c>
      <c r="C160" s="82" t="s">
        <v>190</v>
      </c>
      <c r="D160" s="83" t="s">
        <v>27</v>
      </c>
      <c r="E160" s="84">
        <v>3463.2</v>
      </c>
      <c r="F160" s="91">
        <v>0.63</v>
      </c>
      <c r="G160" s="172">
        <f t="shared" si="16"/>
        <v>2181.8200000000002</v>
      </c>
      <c r="H160" s="192"/>
    </row>
    <row r="161" spans="1:9" s="129" customFormat="1" ht="30" customHeight="1" thickBot="1" x14ac:dyDescent="0.3">
      <c r="A161" s="69" t="s">
        <v>238</v>
      </c>
      <c r="B161" s="70" t="s">
        <v>237</v>
      </c>
      <c r="C161" s="71" t="s">
        <v>192</v>
      </c>
      <c r="D161" s="72" t="s">
        <v>39</v>
      </c>
      <c r="E161" s="73">
        <v>3463.2</v>
      </c>
      <c r="F161" s="92">
        <v>2.92</v>
      </c>
      <c r="G161" s="75">
        <f t="shared" si="16"/>
        <v>10112.540000000001</v>
      </c>
      <c r="H161" s="181" t="s">
        <v>240</v>
      </c>
      <c r="I161" s="130">
        <f>ROUND(SUM(G144:G161),2)</f>
        <v>287281.19</v>
      </c>
    </row>
    <row r="162" spans="1:9" s="65" customFormat="1" ht="30" customHeight="1" x14ac:dyDescent="0.25">
      <c r="A162" s="136" t="s">
        <v>241</v>
      </c>
      <c r="B162" s="142" t="s">
        <v>242</v>
      </c>
      <c r="C162" s="143" t="s">
        <v>226</v>
      </c>
      <c r="D162" s="144" t="s">
        <v>60</v>
      </c>
      <c r="E162" s="145">
        <v>107</v>
      </c>
      <c r="F162" s="91">
        <v>0</v>
      </c>
      <c r="G162" s="172">
        <f t="shared" ref="G162:G169" si="17">ROUND((E162*F162),2)</f>
        <v>0</v>
      </c>
      <c r="H162" s="190" t="s">
        <v>170</v>
      </c>
    </row>
    <row r="163" spans="1:9" s="65" customFormat="1" ht="30" customHeight="1" x14ac:dyDescent="0.25">
      <c r="A163" s="136" t="s">
        <v>241</v>
      </c>
      <c r="B163" s="142" t="s">
        <v>243</v>
      </c>
      <c r="C163" s="143" t="s">
        <v>228</v>
      </c>
      <c r="D163" s="144" t="s">
        <v>27</v>
      </c>
      <c r="E163" s="145">
        <v>228.2</v>
      </c>
      <c r="F163" s="91">
        <v>0</v>
      </c>
      <c r="G163" s="172">
        <f t="shared" si="17"/>
        <v>0</v>
      </c>
      <c r="H163" s="191"/>
    </row>
    <row r="164" spans="1:9" s="65" customFormat="1" ht="30" customHeight="1" x14ac:dyDescent="0.25">
      <c r="A164" s="136" t="s">
        <v>241</v>
      </c>
      <c r="B164" s="142" t="s">
        <v>244</v>
      </c>
      <c r="C164" s="143" t="s">
        <v>174</v>
      </c>
      <c r="D164" s="144" t="s">
        <v>39</v>
      </c>
      <c r="E164" s="145">
        <v>228</v>
      </c>
      <c r="F164" s="91">
        <v>0</v>
      </c>
      <c r="G164" s="172">
        <f t="shared" si="17"/>
        <v>0</v>
      </c>
      <c r="H164" s="191"/>
    </row>
    <row r="165" spans="1:9" s="65" customFormat="1" ht="30" customHeight="1" x14ac:dyDescent="0.25">
      <c r="A165" s="136" t="s">
        <v>241</v>
      </c>
      <c r="B165" s="142" t="s">
        <v>245</v>
      </c>
      <c r="C165" s="143" t="s">
        <v>231</v>
      </c>
      <c r="D165" s="144" t="s">
        <v>27</v>
      </c>
      <c r="E165" s="145">
        <v>228.2</v>
      </c>
      <c r="F165" s="91">
        <v>0</v>
      </c>
      <c r="G165" s="172">
        <f t="shared" si="17"/>
        <v>0</v>
      </c>
      <c r="H165" s="191"/>
    </row>
    <row r="166" spans="1:9" s="65" customFormat="1" ht="30" customHeight="1" x14ac:dyDescent="0.25">
      <c r="A166" s="136" t="s">
        <v>241</v>
      </c>
      <c r="B166" s="142" t="s">
        <v>246</v>
      </c>
      <c r="C166" s="143" t="s">
        <v>184</v>
      </c>
      <c r="D166" s="144" t="s">
        <v>94</v>
      </c>
      <c r="E166" s="145">
        <v>228.2</v>
      </c>
      <c r="F166" s="91">
        <v>0</v>
      </c>
      <c r="G166" s="172">
        <f t="shared" si="17"/>
        <v>0</v>
      </c>
      <c r="H166" s="191"/>
    </row>
    <row r="167" spans="1:9" s="65" customFormat="1" ht="30" customHeight="1" x14ac:dyDescent="0.25">
      <c r="A167" s="136" t="s">
        <v>241</v>
      </c>
      <c r="B167" s="142" t="s">
        <v>247</v>
      </c>
      <c r="C167" s="143" t="s">
        <v>186</v>
      </c>
      <c r="D167" s="144" t="s">
        <v>39</v>
      </c>
      <c r="E167" s="145">
        <v>228</v>
      </c>
      <c r="F167" s="91">
        <v>0</v>
      </c>
      <c r="G167" s="172">
        <f t="shared" si="17"/>
        <v>0</v>
      </c>
      <c r="H167" s="191"/>
    </row>
    <row r="168" spans="1:9" s="65" customFormat="1" ht="30" customHeight="1" x14ac:dyDescent="0.25">
      <c r="A168" s="136" t="s">
        <v>241</v>
      </c>
      <c r="B168" s="142" t="s">
        <v>248</v>
      </c>
      <c r="C168" s="143" t="s">
        <v>235</v>
      </c>
      <c r="D168" s="144" t="s">
        <v>27</v>
      </c>
      <c r="E168" s="145">
        <v>228.2</v>
      </c>
      <c r="F168" s="91">
        <v>0</v>
      </c>
      <c r="G168" s="172">
        <f t="shared" si="17"/>
        <v>0</v>
      </c>
      <c r="H168" s="191"/>
    </row>
    <row r="169" spans="1:9" s="65" customFormat="1" ht="30" customHeight="1" x14ac:dyDescent="0.25">
      <c r="A169" s="136" t="s">
        <v>241</v>
      </c>
      <c r="B169" s="142" t="s">
        <v>249</v>
      </c>
      <c r="C169" s="143" t="s">
        <v>190</v>
      </c>
      <c r="D169" s="144" t="s">
        <v>27</v>
      </c>
      <c r="E169" s="145">
        <v>228.2</v>
      </c>
      <c r="F169" s="91">
        <v>0</v>
      </c>
      <c r="G169" s="172">
        <f t="shared" si="17"/>
        <v>0</v>
      </c>
      <c r="H169" s="191"/>
    </row>
    <row r="170" spans="1:9" s="65" customFormat="1" ht="30" customHeight="1" thickBot="1" x14ac:dyDescent="0.3">
      <c r="A170" s="160" t="s">
        <v>241</v>
      </c>
      <c r="B170" s="147" t="s">
        <v>250</v>
      </c>
      <c r="C170" s="148" t="s">
        <v>192</v>
      </c>
      <c r="D170" s="149" t="s">
        <v>39</v>
      </c>
      <c r="E170" s="150">
        <v>130</v>
      </c>
      <c r="F170" s="92">
        <v>0</v>
      </c>
      <c r="G170" s="166">
        <f t="shared" ref="G170:G186" si="18">ROUND((E170*F170),2)</f>
        <v>0</v>
      </c>
      <c r="H170" s="191"/>
      <c r="I170" s="89"/>
    </row>
    <row r="171" spans="1:9" s="65" customFormat="1" ht="30" customHeight="1" x14ac:dyDescent="0.25">
      <c r="A171" s="94" t="s">
        <v>251</v>
      </c>
      <c r="B171" s="54" t="s">
        <v>242</v>
      </c>
      <c r="C171" s="60" t="s">
        <v>239</v>
      </c>
      <c r="D171" s="61" t="s">
        <v>60</v>
      </c>
      <c r="E171" s="56">
        <v>122</v>
      </c>
      <c r="F171" s="91">
        <v>28.65</v>
      </c>
      <c r="G171" s="172">
        <f t="shared" si="18"/>
        <v>3495.3</v>
      </c>
      <c r="H171" s="191"/>
    </row>
    <row r="172" spans="1:9" s="65" customFormat="1" ht="30" customHeight="1" x14ac:dyDescent="0.25">
      <c r="A172" s="94" t="s">
        <v>251</v>
      </c>
      <c r="B172" s="54" t="s">
        <v>243</v>
      </c>
      <c r="C172" s="60" t="s">
        <v>195</v>
      </c>
      <c r="D172" s="61" t="s">
        <v>27</v>
      </c>
      <c r="E172" s="56">
        <v>228.2</v>
      </c>
      <c r="F172" s="91">
        <v>13.44</v>
      </c>
      <c r="G172" s="172">
        <f t="shared" si="18"/>
        <v>3067.01</v>
      </c>
      <c r="H172" s="191"/>
    </row>
    <row r="173" spans="1:9" s="65" customFormat="1" ht="30" customHeight="1" x14ac:dyDescent="0.25">
      <c r="A173" s="94" t="s">
        <v>251</v>
      </c>
      <c r="B173" s="54" t="s">
        <v>244</v>
      </c>
      <c r="C173" s="60" t="s">
        <v>174</v>
      </c>
      <c r="D173" s="61" t="s">
        <v>39</v>
      </c>
      <c r="E173" s="56">
        <v>228</v>
      </c>
      <c r="F173" s="91">
        <v>2.02</v>
      </c>
      <c r="G173" s="172">
        <f t="shared" si="18"/>
        <v>460.56</v>
      </c>
      <c r="H173" s="191"/>
    </row>
    <row r="174" spans="1:9" s="65" customFormat="1" ht="30" customHeight="1" x14ac:dyDescent="0.25">
      <c r="A174" s="94" t="s">
        <v>251</v>
      </c>
      <c r="B174" s="54" t="s">
        <v>245</v>
      </c>
      <c r="C174" s="60" t="s">
        <v>231</v>
      </c>
      <c r="D174" s="61" t="s">
        <v>27</v>
      </c>
      <c r="E174" s="56">
        <v>228.2</v>
      </c>
      <c r="F174" s="91">
        <v>29.61</v>
      </c>
      <c r="G174" s="172">
        <f t="shared" si="18"/>
        <v>6757</v>
      </c>
      <c r="H174" s="191"/>
    </row>
    <row r="175" spans="1:9" s="65" customFormat="1" ht="30" customHeight="1" x14ac:dyDescent="0.25">
      <c r="A175" s="94" t="s">
        <v>251</v>
      </c>
      <c r="B175" s="54" t="s">
        <v>246</v>
      </c>
      <c r="C175" s="60" t="s">
        <v>184</v>
      </c>
      <c r="D175" s="61" t="s">
        <v>94</v>
      </c>
      <c r="E175" s="56">
        <v>228.2</v>
      </c>
      <c r="F175" s="91">
        <v>0.67</v>
      </c>
      <c r="G175" s="172">
        <f t="shared" si="18"/>
        <v>152.88999999999999</v>
      </c>
      <c r="H175" s="191"/>
    </row>
    <row r="176" spans="1:9" s="65" customFormat="1" ht="30" customHeight="1" x14ac:dyDescent="0.25">
      <c r="A176" s="94" t="s">
        <v>251</v>
      </c>
      <c r="B176" s="54" t="s">
        <v>247</v>
      </c>
      <c r="C176" s="60" t="s">
        <v>186</v>
      </c>
      <c r="D176" s="61" t="s">
        <v>39</v>
      </c>
      <c r="E176" s="56">
        <v>228</v>
      </c>
      <c r="F176" s="91">
        <v>2.02</v>
      </c>
      <c r="G176" s="172">
        <f t="shared" si="18"/>
        <v>460.56</v>
      </c>
      <c r="H176" s="191"/>
    </row>
    <row r="177" spans="1:9" s="65" customFormat="1" ht="30" customHeight="1" x14ac:dyDescent="0.25">
      <c r="A177" s="94" t="s">
        <v>251</v>
      </c>
      <c r="B177" s="54" t="s">
        <v>248</v>
      </c>
      <c r="C177" s="60" t="s">
        <v>235</v>
      </c>
      <c r="D177" s="61" t="s">
        <v>27</v>
      </c>
      <c r="E177" s="56">
        <v>228.2</v>
      </c>
      <c r="F177" s="91">
        <v>19.84</v>
      </c>
      <c r="G177" s="172">
        <f t="shared" si="18"/>
        <v>4527.49</v>
      </c>
      <c r="H177" s="191"/>
    </row>
    <row r="178" spans="1:9" s="65" customFormat="1" ht="30" customHeight="1" thickBot="1" x14ac:dyDescent="0.3">
      <c r="A178" s="94" t="s">
        <v>251</v>
      </c>
      <c r="B178" s="54" t="s">
        <v>249</v>
      </c>
      <c r="C178" s="60" t="s">
        <v>190</v>
      </c>
      <c r="D178" s="61" t="s">
        <v>27</v>
      </c>
      <c r="E178" s="56">
        <v>228.2</v>
      </c>
      <c r="F178" s="91">
        <v>0.44</v>
      </c>
      <c r="G178" s="172">
        <f t="shared" si="18"/>
        <v>100.41</v>
      </c>
      <c r="H178" s="192"/>
    </row>
    <row r="179" spans="1:9" s="65" customFormat="1" ht="30" customHeight="1" thickBot="1" x14ac:dyDescent="0.3">
      <c r="A179" s="69" t="s">
        <v>251</v>
      </c>
      <c r="B179" s="70" t="s">
        <v>250</v>
      </c>
      <c r="C179" s="71" t="s">
        <v>192</v>
      </c>
      <c r="D179" s="72" t="s">
        <v>39</v>
      </c>
      <c r="E179" s="73">
        <v>130</v>
      </c>
      <c r="F179" s="92">
        <v>2.02</v>
      </c>
      <c r="G179" s="75">
        <f t="shared" ref="G179" si="19">ROUND((E179*F179),2)</f>
        <v>262.60000000000002</v>
      </c>
      <c r="H179" s="22" t="s">
        <v>252</v>
      </c>
      <c r="I179" s="64">
        <f>ROUND(SUM(G162:G179),2)</f>
        <v>19283.82</v>
      </c>
    </row>
    <row r="180" spans="1:9" s="65" customFormat="1" ht="45" customHeight="1" x14ac:dyDescent="0.25">
      <c r="A180" s="136" t="s">
        <v>253</v>
      </c>
      <c r="B180" s="137" t="s">
        <v>254</v>
      </c>
      <c r="C180" s="138" t="s">
        <v>174</v>
      </c>
      <c r="D180" s="139" t="s">
        <v>39</v>
      </c>
      <c r="E180" s="140">
        <v>463</v>
      </c>
      <c r="F180" s="90">
        <v>0</v>
      </c>
      <c r="G180" s="171">
        <f t="shared" si="18"/>
        <v>0</v>
      </c>
      <c r="H180" s="190" t="s">
        <v>170</v>
      </c>
    </row>
    <row r="181" spans="1:9" s="65" customFormat="1" ht="45" customHeight="1" x14ac:dyDescent="0.25">
      <c r="A181" s="136" t="s">
        <v>253</v>
      </c>
      <c r="B181" s="137" t="s">
        <v>255</v>
      </c>
      <c r="C181" s="138" t="s">
        <v>256</v>
      </c>
      <c r="D181" s="139" t="s">
        <v>27</v>
      </c>
      <c r="E181" s="140">
        <v>462.68</v>
      </c>
      <c r="F181" s="90">
        <v>0</v>
      </c>
      <c r="G181" s="171">
        <f t="shared" si="18"/>
        <v>0</v>
      </c>
      <c r="H181" s="191"/>
    </row>
    <row r="182" spans="1:9" s="65" customFormat="1" ht="45" customHeight="1" x14ac:dyDescent="0.25">
      <c r="A182" s="136" t="s">
        <v>253</v>
      </c>
      <c r="B182" s="137" t="s">
        <v>257</v>
      </c>
      <c r="C182" s="138" t="s">
        <v>184</v>
      </c>
      <c r="D182" s="139" t="s">
        <v>94</v>
      </c>
      <c r="E182" s="140">
        <v>462.68</v>
      </c>
      <c r="F182" s="90">
        <v>0</v>
      </c>
      <c r="G182" s="171">
        <f t="shared" si="18"/>
        <v>0</v>
      </c>
      <c r="H182" s="191"/>
    </row>
    <row r="183" spans="1:9" s="65" customFormat="1" ht="45" customHeight="1" x14ac:dyDescent="0.25">
      <c r="A183" s="136" t="s">
        <v>253</v>
      </c>
      <c r="B183" s="137" t="s">
        <v>258</v>
      </c>
      <c r="C183" s="138" t="s">
        <v>186</v>
      </c>
      <c r="D183" s="139" t="s">
        <v>39</v>
      </c>
      <c r="E183" s="140">
        <v>463</v>
      </c>
      <c r="F183" s="90">
        <v>0</v>
      </c>
      <c r="G183" s="171">
        <f t="shared" si="18"/>
        <v>0</v>
      </c>
      <c r="H183" s="191"/>
    </row>
    <row r="184" spans="1:9" s="65" customFormat="1" ht="45" customHeight="1" x14ac:dyDescent="0.25">
      <c r="A184" s="136" t="s">
        <v>253</v>
      </c>
      <c r="B184" s="137" t="s">
        <v>259</v>
      </c>
      <c r="C184" s="138" t="s">
        <v>235</v>
      </c>
      <c r="D184" s="139" t="s">
        <v>27</v>
      </c>
      <c r="E184" s="140">
        <v>462.68</v>
      </c>
      <c r="F184" s="90">
        <v>0</v>
      </c>
      <c r="G184" s="171">
        <f t="shared" si="18"/>
        <v>0</v>
      </c>
      <c r="H184" s="191"/>
    </row>
    <row r="185" spans="1:9" s="65" customFormat="1" ht="45" customHeight="1" x14ac:dyDescent="0.25">
      <c r="A185" s="136" t="s">
        <v>253</v>
      </c>
      <c r="B185" s="137" t="s">
        <v>260</v>
      </c>
      <c r="C185" s="138" t="s">
        <v>190</v>
      </c>
      <c r="D185" s="139" t="s">
        <v>27</v>
      </c>
      <c r="E185" s="140">
        <v>462.68</v>
      </c>
      <c r="F185" s="90">
        <v>0</v>
      </c>
      <c r="G185" s="171">
        <f t="shared" si="18"/>
        <v>0</v>
      </c>
      <c r="H185" s="191"/>
    </row>
    <row r="186" spans="1:9" s="65" customFormat="1" ht="45" customHeight="1" thickBot="1" x14ac:dyDescent="0.3">
      <c r="A186" s="160" t="s">
        <v>253</v>
      </c>
      <c r="B186" s="161" t="s">
        <v>261</v>
      </c>
      <c r="C186" s="162" t="s">
        <v>192</v>
      </c>
      <c r="D186" s="163" t="s">
        <v>39</v>
      </c>
      <c r="E186" s="164">
        <v>66</v>
      </c>
      <c r="F186" s="99">
        <v>0</v>
      </c>
      <c r="G186" s="167">
        <f t="shared" si="18"/>
        <v>0</v>
      </c>
      <c r="H186" s="191"/>
      <c r="I186" s="89"/>
    </row>
    <row r="187" spans="1:9" s="65" customFormat="1" ht="45" customHeight="1" x14ac:dyDescent="0.25">
      <c r="A187" s="94" t="s">
        <v>262</v>
      </c>
      <c r="B187" s="76" t="s">
        <v>254</v>
      </c>
      <c r="C187" s="77" t="s">
        <v>174</v>
      </c>
      <c r="D187" s="78" t="s">
        <v>39</v>
      </c>
      <c r="E187" s="79">
        <v>463</v>
      </c>
      <c r="F187" s="90">
        <v>2.02</v>
      </c>
      <c r="G187" s="171">
        <f t="shared" ref="G187:G193" si="20">ROUND((E187*F187),2)</f>
        <v>935.26</v>
      </c>
      <c r="H187" s="191"/>
    </row>
    <row r="188" spans="1:9" s="65" customFormat="1" ht="45" customHeight="1" x14ac:dyDescent="0.25">
      <c r="A188" s="94" t="s">
        <v>262</v>
      </c>
      <c r="B188" s="76" t="s">
        <v>255</v>
      </c>
      <c r="C188" s="77" t="s">
        <v>256</v>
      </c>
      <c r="D188" s="78" t="s">
        <v>27</v>
      </c>
      <c r="E188" s="79">
        <v>462.68</v>
      </c>
      <c r="F188" s="90">
        <v>21.66</v>
      </c>
      <c r="G188" s="171">
        <f t="shared" si="20"/>
        <v>10021.65</v>
      </c>
      <c r="H188" s="191"/>
    </row>
    <row r="189" spans="1:9" s="65" customFormat="1" ht="45" customHeight="1" x14ac:dyDescent="0.25">
      <c r="A189" s="94" t="s">
        <v>262</v>
      </c>
      <c r="B189" s="76" t="s">
        <v>257</v>
      </c>
      <c r="C189" s="77" t="s">
        <v>184</v>
      </c>
      <c r="D189" s="78" t="s">
        <v>94</v>
      </c>
      <c r="E189" s="79">
        <v>462.68</v>
      </c>
      <c r="F189" s="90">
        <v>0.67</v>
      </c>
      <c r="G189" s="171">
        <f t="shared" si="20"/>
        <v>310</v>
      </c>
      <c r="H189" s="191"/>
    </row>
    <row r="190" spans="1:9" s="65" customFormat="1" ht="45" customHeight="1" x14ac:dyDescent="0.25">
      <c r="A190" s="94" t="s">
        <v>262</v>
      </c>
      <c r="B190" s="76" t="s">
        <v>258</v>
      </c>
      <c r="C190" s="77" t="s">
        <v>186</v>
      </c>
      <c r="D190" s="78" t="s">
        <v>39</v>
      </c>
      <c r="E190" s="79">
        <v>463</v>
      </c>
      <c r="F190" s="90">
        <v>2.02</v>
      </c>
      <c r="G190" s="171">
        <f t="shared" si="20"/>
        <v>935.26</v>
      </c>
      <c r="H190" s="191"/>
    </row>
    <row r="191" spans="1:9" s="65" customFormat="1" ht="45" customHeight="1" x14ac:dyDescent="0.25">
      <c r="A191" s="94" t="s">
        <v>262</v>
      </c>
      <c r="B191" s="76" t="s">
        <v>259</v>
      </c>
      <c r="C191" s="77" t="s">
        <v>235</v>
      </c>
      <c r="D191" s="78" t="s">
        <v>27</v>
      </c>
      <c r="E191" s="79">
        <v>462.68</v>
      </c>
      <c r="F191" s="90">
        <v>18.78</v>
      </c>
      <c r="G191" s="171">
        <f t="shared" si="20"/>
        <v>8689.1299999999992</v>
      </c>
      <c r="H191" s="191"/>
    </row>
    <row r="192" spans="1:9" s="65" customFormat="1" ht="45" customHeight="1" thickBot="1" x14ac:dyDescent="0.3">
      <c r="A192" s="94" t="s">
        <v>262</v>
      </c>
      <c r="B192" s="76" t="s">
        <v>260</v>
      </c>
      <c r="C192" s="77" t="s">
        <v>190</v>
      </c>
      <c r="D192" s="78" t="s">
        <v>27</v>
      </c>
      <c r="E192" s="79">
        <v>462.68</v>
      </c>
      <c r="F192" s="90">
        <v>0.44</v>
      </c>
      <c r="G192" s="171">
        <f t="shared" si="20"/>
        <v>203.58</v>
      </c>
      <c r="H192" s="192"/>
    </row>
    <row r="193" spans="1:9" s="65" customFormat="1" ht="45" customHeight="1" thickBot="1" x14ac:dyDescent="0.3">
      <c r="A193" s="69" t="s">
        <v>262</v>
      </c>
      <c r="B193" s="96" t="s">
        <v>261</v>
      </c>
      <c r="C193" s="134" t="s">
        <v>192</v>
      </c>
      <c r="D193" s="97" t="s">
        <v>39</v>
      </c>
      <c r="E193" s="98">
        <v>66</v>
      </c>
      <c r="F193" s="99">
        <v>2.02</v>
      </c>
      <c r="G193" s="100">
        <f t="shared" si="20"/>
        <v>133.32</v>
      </c>
      <c r="H193" s="22" t="s">
        <v>263</v>
      </c>
      <c r="I193" s="64">
        <f>ROUND(SUM(G180:G193),2)</f>
        <v>21228.2</v>
      </c>
    </row>
    <row r="194" spans="1:9" s="65" customFormat="1" ht="30" customHeight="1" x14ac:dyDescent="0.25">
      <c r="A194" s="136" t="s">
        <v>615</v>
      </c>
      <c r="B194" s="137" t="s">
        <v>264</v>
      </c>
      <c r="C194" s="138" t="s">
        <v>265</v>
      </c>
      <c r="D194" s="139" t="s">
        <v>60</v>
      </c>
      <c r="E194" s="140">
        <v>4179</v>
      </c>
      <c r="F194" s="90">
        <v>0</v>
      </c>
      <c r="G194" s="171">
        <f t="shared" ref="G194:G200" si="21">ROUND((E194*F194),2)</f>
        <v>0</v>
      </c>
      <c r="H194" s="190" t="s">
        <v>170</v>
      </c>
    </row>
    <row r="195" spans="1:9" s="65" customFormat="1" ht="30" customHeight="1" x14ac:dyDescent="0.25">
      <c r="A195" s="136" t="s">
        <v>615</v>
      </c>
      <c r="B195" s="137" t="s">
        <v>266</v>
      </c>
      <c r="C195" s="138" t="s">
        <v>195</v>
      </c>
      <c r="D195" s="139" t="s">
        <v>27</v>
      </c>
      <c r="E195" s="140">
        <v>18908.099999999999</v>
      </c>
      <c r="F195" s="90">
        <v>0</v>
      </c>
      <c r="G195" s="171">
        <f t="shared" si="21"/>
        <v>0</v>
      </c>
      <c r="H195" s="191"/>
    </row>
    <row r="196" spans="1:9" s="65" customFormat="1" ht="30" customHeight="1" x14ac:dyDescent="0.25">
      <c r="A196" s="136" t="s">
        <v>615</v>
      </c>
      <c r="B196" s="137" t="s">
        <v>267</v>
      </c>
      <c r="C196" s="138" t="s">
        <v>268</v>
      </c>
      <c r="D196" s="139" t="s">
        <v>27</v>
      </c>
      <c r="E196" s="140">
        <v>18708.2</v>
      </c>
      <c r="F196" s="90">
        <v>0</v>
      </c>
      <c r="G196" s="171">
        <f t="shared" si="21"/>
        <v>0</v>
      </c>
      <c r="H196" s="191"/>
    </row>
    <row r="197" spans="1:9" s="65" customFormat="1" ht="30" customHeight="1" x14ac:dyDescent="0.25">
      <c r="A197" s="136" t="s">
        <v>615</v>
      </c>
      <c r="B197" s="137" t="s">
        <v>269</v>
      </c>
      <c r="C197" s="138" t="s">
        <v>190</v>
      </c>
      <c r="D197" s="139" t="s">
        <v>27</v>
      </c>
      <c r="E197" s="140">
        <v>18708.2</v>
      </c>
      <c r="F197" s="90">
        <v>0</v>
      </c>
      <c r="G197" s="171">
        <f t="shared" si="21"/>
        <v>0</v>
      </c>
      <c r="H197" s="191"/>
    </row>
    <row r="198" spans="1:9" s="65" customFormat="1" ht="30" customHeight="1" x14ac:dyDescent="0.25">
      <c r="A198" s="136" t="s">
        <v>615</v>
      </c>
      <c r="B198" s="137" t="s">
        <v>270</v>
      </c>
      <c r="C198" s="138" t="s">
        <v>271</v>
      </c>
      <c r="D198" s="139" t="s">
        <v>27</v>
      </c>
      <c r="E198" s="140">
        <v>200</v>
      </c>
      <c r="F198" s="90">
        <v>0</v>
      </c>
      <c r="G198" s="171">
        <f t="shared" si="21"/>
        <v>0</v>
      </c>
      <c r="H198" s="191"/>
    </row>
    <row r="199" spans="1:9" s="65" customFormat="1" ht="30" customHeight="1" x14ac:dyDescent="0.25">
      <c r="A199" s="136" t="s">
        <v>615</v>
      </c>
      <c r="B199" s="137" t="s">
        <v>272</v>
      </c>
      <c r="C199" s="138" t="s">
        <v>273</v>
      </c>
      <c r="D199" s="139" t="s">
        <v>27</v>
      </c>
      <c r="E199" s="140">
        <v>54.3</v>
      </c>
      <c r="F199" s="90">
        <v>0</v>
      </c>
      <c r="G199" s="171">
        <f t="shared" si="21"/>
        <v>0</v>
      </c>
      <c r="H199" s="191"/>
    </row>
    <row r="200" spans="1:9" s="65" customFormat="1" ht="30" customHeight="1" thickBot="1" x14ac:dyDescent="0.3">
      <c r="A200" s="136" t="s">
        <v>615</v>
      </c>
      <c r="B200" s="161" t="s">
        <v>274</v>
      </c>
      <c r="C200" s="162" t="s">
        <v>275</v>
      </c>
      <c r="D200" s="163" t="s">
        <v>27</v>
      </c>
      <c r="E200" s="164">
        <v>145.69999999999999</v>
      </c>
      <c r="F200" s="99">
        <v>0</v>
      </c>
      <c r="G200" s="167">
        <f t="shared" si="21"/>
        <v>0</v>
      </c>
      <c r="H200" s="191"/>
      <c r="I200" s="89"/>
    </row>
    <row r="201" spans="1:9" s="65" customFormat="1" ht="30" customHeight="1" x14ac:dyDescent="0.25">
      <c r="A201" s="94" t="s">
        <v>616</v>
      </c>
      <c r="B201" s="76" t="s">
        <v>264</v>
      </c>
      <c r="C201" s="77" t="s">
        <v>276</v>
      </c>
      <c r="D201" s="78" t="s">
        <v>60</v>
      </c>
      <c r="E201" s="79">
        <v>4179</v>
      </c>
      <c r="F201" s="90">
        <v>28.65</v>
      </c>
      <c r="G201" s="171">
        <f t="shared" ref="G201:G207" si="22">ROUND((E201*F201),2)</f>
        <v>119728.35</v>
      </c>
      <c r="H201" s="191"/>
    </row>
    <row r="202" spans="1:9" s="65" customFormat="1" ht="30" customHeight="1" x14ac:dyDescent="0.25">
      <c r="A202" s="94" t="s">
        <v>616</v>
      </c>
      <c r="B202" s="76" t="s">
        <v>266</v>
      </c>
      <c r="C202" s="77" t="s">
        <v>195</v>
      </c>
      <c r="D202" s="78" t="s">
        <v>27</v>
      </c>
      <c r="E202" s="79">
        <v>18908.099999999999</v>
      </c>
      <c r="F202" s="90">
        <v>13.44</v>
      </c>
      <c r="G202" s="171">
        <f t="shared" si="22"/>
        <v>254124.86</v>
      </c>
      <c r="H202" s="191"/>
    </row>
    <row r="203" spans="1:9" s="65" customFormat="1" ht="30" customHeight="1" x14ac:dyDescent="0.25">
      <c r="A203" s="94" t="s">
        <v>616</v>
      </c>
      <c r="B203" s="76" t="s">
        <v>267</v>
      </c>
      <c r="C203" s="77" t="s">
        <v>268</v>
      </c>
      <c r="D203" s="78" t="s">
        <v>27</v>
      </c>
      <c r="E203" s="79">
        <v>18708.2</v>
      </c>
      <c r="F203" s="90">
        <v>18.25</v>
      </c>
      <c r="G203" s="171">
        <f t="shared" si="22"/>
        <v>341424.65</v>
      </c>
      <c r="H203" s="191"/>
    </row>
    <row r="204" spans="1:9" s="65" customFormat="1" ht="30" customHeight="1" x14ac:dyDescent="0.25">
      <c r="A204" s="94" t="s">
        <v>616</v>
      </c>
      <c r="B204" s="76" t="s">
        <v>269</v>
      </c>
      <c r="C204" s="77" t="s">
        <v>190</v>
      </c>
      <c r="D204" s="78" t="s">
        <v>27</v>
      </c>
      <c r="E204" s="79">
        <v>18708.2</v>
      </c>
      <c r="F204" s="90">
        <v>0.42</v>
      </c>
      <c r="G204" s="171">
        <f t="shared" si="22"/>
        <v>7857.44</v>
      </c>
      <c r="H204" s="191"/>
    </row>
    <row r="205" spans="1:9" s="65" customFormat="1" ht="30" customHeight="1" x14ac:dyDescent="0.25">
      <c r="A205" s="94" t="s">
        <v>616</v>
      </c>
      <c r="B205" s="76" t="s">
        <v>270</v>
      </c>
      <c r="C205" s="77" t="s">
        <v>271</v>
      </c>
      <c r="D205" s="78" t="s">
        <v>27</v>
      </c>
      <c r="E205" s="79">
        <v>200</v>
      </c>
      <c r="F205" s="90">
        <v>5.04</v>
      </c>
      <c r="G205" s="171">
        <f t="shared" si="22"/>
        <v>1008</v>
      </c>
      <c r="H205" s="191"/>
    </row>
    <row r="206" spans="1:9" s="65" customFormat="1" ht="30" customHeight="1" thickBot="1" x14ac:dyDescent="0.3">
      <c r="A206" s="94" t="s">
        <v>616</v>
      </c>
      <c r="B206" s="76" t="s">
        <v>272</v>
      </c>
      <c r="C206" s="77" t="s">
        <v>273</v>
      </c>
      <c r="D206" s="78" t="s">
        <v>27</v>
      </c>
      <c r="E206" s="79">
        <v>54.3</v>
      </c>
      <c r="F206" s="90">
        <v>48.09</v>
      </c>
      <c r="G206" s="171">
        <f t="shared" si="22"/>
        <v>2611.29</v>
      </c>
      <c r="H206" s="192"/>
    </row>
    <row r="207" spans="1:9" s="65" customFormat="1" ht="30" customHeight="1" thickBot="1" x14ac:dyDescent="0.3">
      <c r="A207" s="94" t="s">
        <v>616</v>
      </c>
      <c r="B207" s="96" t="s">
        <v>274</v>
      </c>
      <c r="C207" s="134" t="s">
        <v>275</v>
      </c>
      <c r="D207" s="97" t="s">
        <v>27</v>
      </c>
      <c r="E207" s="98">
        <v>145.69999999999999</v>
      </c>
      <c r="F207" s="99">
        <v>48.08</v>
      </c>
      <c r="G207" s="100">
        <f t="shared" si="22"/>
        <v>7005.26</v>
      </c>
      <c r="H207" s="22" t="s">
        <v>277</v>
      </c>
      <c r="I207" s="64">
        <f>ROUND(SUM(G194:G207),2)</f>
        <v>733759.85</v>
      </c>
    </row>
    <row r="208" spans="1:9" s="65" customFormat="1" ht="30" customHeight="1" x14ac:dyDescent="0.25">
      <c r="A208" s="94" t="s">
        <v>278</v>
      </c>
      <c r="B208" s="76" t="s">
        <v>279</v>
      </c>
      <c r="C208" s="77" t="s">
        <v>280</v>
      </c>
      <c r="D208" s="78" t="s">
        <v>39</v>
      </c>
      <c r="E208" s="79">
        <v>6518</v>
      </c>
      <c r="F208" s="90">
        <v>41.52</v>
      </c>
      <c r="G208" s="81">
        <f t="shared" ref="G208:G212" si="23">ROUND((E208*F208),2)</f>
        <v>270627.36</v>
      </c>
      <c r="H208" s="179"/>
    </row>
    <row r="209" spans="1:9" s="65" customFormat="1" ht="30" customHeight="1" x14ac:dyDescent="0.25">
      <c r="A209" s="94" t="s">
        <v>278</v>
      </c>
      <c r="B209" s="76" t="s">
        <v>281</v>
      </c>
      <c r="C209" s="77" t="s">
        <v>282</v>
      </c>
      <c r="D209" s="78" t="s">
        <v>39</v>
      </c>
      <c r="E209" s="79">
        <v>510</v>
      </c>
      <c r="F209" s="90">
        <v>39.54</v>
      </c>
      <c r="G209" s="81">
        <f t="shared" si="23"/>
        <v>20165.400000000001</v>
      </c>
      <c r="H209" s="179"/>
    </row>
    <row r="210" spans="1:9" s="65" customFormat="1" ht="30" customHeight="1" x14ac:dyDescent="0.25">
      <c r="A210" s="94" t="s">
        <v>278</v>
      </c>
      <c r="B210" s="76" t="s">
        <v>283</v>
      </c>
      <c r="C210" s="77" t="s">
        <v>284</v>
      </c>
      <c r="D210" s="78" t="s">
        <v>39</v>
      </c>
      <c r="E210" s="79">
        <v>6835</v>
      </c>
      <c r="F210" s="90">
        <v>24.23</v>
      </c>
      <c r="G210" s="81">
        <f t="shared" si="23"/>
        <v>165612.04999999999</v>
      </c>
      <c r="H210" s="179"/>
    </row>
    <row r="211" spans="1:9" s="65" customFormat="1" ht="30" customHeight="1" thickBot="1" x14ac:dyDescent="0.3">
      <c r="A211" s="94" t="s">
        <v>278</v>
      </c>
      <c r="B211" s="76" t="s">
        <v>285</v>
      </c>
      <c r="C211" s="77" t="s">
        <v>286</v>
      </c>
      <c r="D211" s="78" t="s">
        <v>39</v>
      </c>
      <c r="E211" s="79">
        <v>20891</v>
      </c>
      <c r="F211" s="90">
        <v>2.83</v>
      </c>
      <c r="G211" s="81">
        <f t="shared" si="23"/>
        <v>59121.53</v>
      </c>
      <c r="H211" s="179"/>
    </row>
    <row r="212" spans="1:9" s="65" customFormat="1" ht="30" customHeight="1" thickBot="1" x14ac:dyDescent="0.3">
      <c r="A212" s="95" t="s">
        <v>278</v>
      </c>
      <c r="B212" s="96" t="s">
        <v>287</v>
      </c>
      <c r="C212" s="135" t="s">
        <v>288</v>
      </c>
      <c r="D212" s="97" t="s">
        <v>27</v>
      </c>
      <c r="E212" s="98">
        <v>2600</v>
      </c>
      <c r="F212" s="99">
        <v>4.2699999999999996</v>
      </c>
      <c r="G212" s="100">
        <f t="shared" si="23"/>
        <v>11102</v>
      </c>
      <c r="H212" s="22" t="s">
        <v>289</v>
      </c>
      <c r="I212" s="64">
        <f>ROUND(SUM(G208:G212),2)</f>
        <v>526628.34</v>
      </c>
    </row>
    <row r="213" spans="1:9" s="65" customFormat="1" ht="30" customHeight="1" x14ac:dyDescent="0.25">
      <c r="A213" s="94" t="s">
        <v>290</v>
      </c>
      <c r="B213" s="76" t="s">
        <v>291</v>
      </c>
      <c r="C213" s="77" t="s">
        <v>172</v>
      </c>
      <c r="D213" s="78" t="s">
        <v>27</v>
      </c>
      <c r="E213" s="79">
        <v>57.4</v>
      </c>
      <c r="F213" s="90">
        <v>20.72</v>
      </c>
      <c r="G213" s="81">
        <f t="shared" ref="G213:G230" si="24">ROUND((E213*F213),2)</f>
        <v>1189.33</v>
      </c>
      <c r="H213" s="179"/>
    </row>
    <row r="214" spans="1:9" s="65" customFormat="1" ht="30" customHeight="1" x14ac:dyDescent="0.25">
      <c r="A214" s="94" t="s">
        <v>290</v>
      </c>
      <c r="B214" s="76" t="s">
        <v>292</v>
      </c>
      <c r="C214" s="77" t="s">
        <v>268</v>
      </c>
      <c r="D214" s="78" t="s">
        <v>27</v>
      </c>
      <c r="E214" s="79">
        <v>7.4</v>
      </c>
      <c r="F214" s="90">
        <v>40.42</v>
      </c>
      <c r="G214" s="81">
        <f t="shared" si="24"/>
        <v>299.11</v>
      </c>
      <c r="H214" s="179"/>
    </row>
    <row r="215" spans="1:9" s="65" customFormat="1" ht="30" customHeight="1" x14ac:dyDescent="0.25">
      <c r="A215" s="94" t="s">
        <v>290</v>
      </c>
      <c r="B215" s="76" t="s">
        <v>293</v>
      </c>
      <c r="C215" s="77" t="s">
        <v>190</v>
      </c>
      <c r="D215" s="78" t="s">
        <v>27</v>
      </c>
      <c r="E215" s="79">
        <v>7.4</v>
      </c>
      <c r="F215" s="90">
        <v>0.44</v>
      </c>
      <c r="G215" s="81">
        <f t="shared" si="24"/>
        <v>3.26</v>
      </c>
      <c r="H215" s="179"/>
    </row>
    <row r="216" spans="1:9" s="65" customFormat="1" ht="30" customHeight="1" x14ac:dyDescent="0.25">
      <c r="A216" s="94" t="s">
        <v>290</v>
      </c>
      <c r="B216" s="76" t="s">
        <v>294</v>
      </c>
      <c r="C216" s="77" t="s">
        <v>295</v>
      </c>
      <c r="D216" s="78" t="s">
        <v>27</v>
      </c>
      <c r="E216" s="79">
        <v>50</v>
      </c>
      <c r="F216" s="90">
        <v>5.04</v>
      </c>
      <c r="G216" s="81">
        <f t="shared" si="24"/>
        <v>252</v>
      </c>
      <c r="H216" s="179"/>
    </row>
    <row r="217" spans="1:9" s="65" customFormat="1" ht="30" customHeight="1" x14ac:dyDescent="0.25">
      <c r="A217" s="94" t="s">
        <v>290</v>
      </c>
      <c r="B217" s="76" t="s">
        <v>296</v>
      </c>
      <c r="C217" s="77" t="s">
        <v>297</v>
      </c>
      <c r="D217" s="78" t="s">
        <v>27</v>
      </c>
      <c r="E217" s="79">
        <v>40</v>
      </c>
      <c r="F217" s="90">
        <v>36.49</v>
      </c>
      <c r="G217" s="81">
        <f t="shared" si="24"/>
        <v>1459.6</v>
      </c>
      <c r="H217" s="179"/>
    </row>
    <row r="218" spans="1:9" s="65" customFormat="1" ht="30" customHeight="1" thickBot="1" x14ac:dyDescent="0.3">
      <c r="A218" s="94" t="s">
        <v>290</v>
      </c>
      <c r="B218" s="76" t="s">
        <v>298</v>
      </c>
      <c r="C218" s="77" t="s">
        <v>273</v>
      </c>
      <c r="D218" s="78" t="s">
        <v>27</v>
      </c>
      <c r="E218" s="79">
        <v>0.4</v>
      </c>
      <c r="F218" s="90">
        <v>43.77</v>
      </c>
      <c r="G218" s="81">
        <f t="shared" si="24"/>
        <v>17.510000000000002</v>
      </c>
      <c r="H218" s="179"/>
    </row>
    <row r="219" spans="1:9" s="65" customFormat="1" ht="30" customHeight="1" thickBot="1" x14ac:dyDescent="0.3">
      <c r="A219" s="95" t="s">
        <v>290</v>
      </c>
      <c r="B219" s="96" t="s">
        <v>299</v>
      </c>
      <c r="C219" s="135" t="s">
        <v>275</v>
      </c>
      <c r="D219" s="97" t="s">
        <v>27</v>
      </c>
      <c r="E219" s="98">
        <v>9.6</v>
      </c>
      <c r="F219" s="99">
        <v>43.77</v>
      </c>
      <c r="G219" s="100">
        <f t="shared" si="24"/>
        <v>420.19</v>
      </c>
      <c r="H219" s="22" t="s">
        <v>300</v>
      </c>
      <c r="I219" s="64">
        <f>ROUND(SUM(G213:G219),2)</f>
        <v>3641</v>
      </c>
    </row>
    <row r="220" spans="1:9" s="65" customFormat="1" ht="30" customHeight="1" x14ac:dyDescent="0.25">
      <c r="A220" s="136" t="s">
        <v>301</v>
      </c>
      <c r="B220" s="137" t="s">
        <v>302</v>
      </c>
      <c r="C220" s="138" t="s">
        <v>169</v>
      </c>
      <c r="D220" s="139" t="s">
        <v>60</v>
      </c>
      <c r="E220" s="140">
        <v>293</v>
      </c>
      <c r="F220" s="90">
        <v>0</v>
      </c>
      <c r="G220" s="171">
        <f t="shared" si="24"/>
        <v>0</v>
      </c>
      <c r="H220" s="190" t="s">
        <v>170</v>
      </c>
    </row>
    <row r="221" spans="1:9" s="65" customFormat="1" ht="30" customHeight="1" x14ac:dyDescent="0.25">
      <c r="A221" s="136" t="s">
        <v>301</v>
      </c>
      <c r="B221" s="137" t="s">
        <v>303</v>
      </c>
      <c r="C221" s="138" t="s">
        <v>172</v>
      </c>
      <c r="D221" s="139" t="s">
        <v>27</v>
      </c>
      <c r="E221" s="140">
        <v>804.7</v>
      </c>
      <c r="F221" s="90">
        <v>0</v>
      </c>
      <c r="G221" s="171">
        <f t="shared" si="24"/>
        <v>0</v>
      </c>
      <c r="H221" s="191"/>
    </row>
    <row r="222" spans="1:9" s="65" customFormat="1" ht="30" customHeight="1" x14ac:dyDescent="0.25">
      <c r="A222" s="136" t="s">
        <v>301</v>
      </c>
      <c r="B222" s="137" t="s">
        <v>304</v>
      </c>
      <c r="C222" s="138" t="s">
        <v>174</v>
      </c>
      <c r="D222" s="139" t="s">
        <v>39</v>
      </c>
      <c r="E222" s="140">
        <v>805</v>
      </c>
      <c r="F222" s="90">
        <v>0</v>
      </c>
      <c r="G222" s="171">
        <f t="shared" si="24"/>
        <v>0</v>
      </c>
      <c r="H222" s="191"/>
    </row>
    <row r="223" spans="1:9" s="65" customFormat="1" ht="30" customHeight="1" x14ac:dyDescent="0.25">
      <c r="A223" s="136" t="s">
        <v>301</v>
      </c>
      <c r="B223" s="137" t="s">
        <v>305</v>
      </c>
      <c r="C223" s="138" t="s">
        <v>176</v>
      </c>
      <c r="D223" s="139" t="s">
        <v>27</v>
      </c>
      <c r="E223" s="140">
        <v>804.7</v>
      </c>
      <c r="F223" s="90">
        <v>0</v>
      </c>
      <c r="G223" s="171">
        <f t="shared" ref="G223:G225" si="25">ROUND((E223*F223),2)</f>
        <v>0</v>
      </c>
      <c r="H223" s="191"/>
    </row>
    <row r="224" spans="1:9" s="65" customFormat="1" ht="30" customHeight="1" x14ac:dyDescent="0.25">
      <c r="A224" s="136" t="s">
        <v>301</v>
      </c>
      <c r="B224" s="137" t="s">
        <v>306</v>
      </c>
      <c r="C224" s="138" t="s">
        <v>178</v>
      </c>
      <c r="D224" s="139" t="s">
        <v>94</v>
      </c>
      <c r="E224" s="140">
        <v>804.7</v>
      </c>
      <c r="F224" s="90">
        <v>0</v>
      </c>
      <c r="G224" s="171">
        <f t="shared" si="25"/>
        <v>0</v>
      </c>
      <c r="H224" s="191"/>
    </row>
    <row r="225" spans="1:9" s="65" customFormat="1" ht="30" customHeight="1" x14ac:dyDescent="0.25">
      <c r="A225" s="136" t="s">
        <v>301</v>
      </c>
      <c r="B225" s="137" t="s">
        <v>307</v>
      </c>
      <c r="C225" s="138" t="s">
        <v>180</v>
      </c>
      <c r="D225" s="139" t="s">
        <v>39</v>
      </c>
      <c r="E225" s="140">
        <v>805</v>
      </c>
      <c r="F225" s="90">
        <v>0</v>
      </c>
      <c r="G225" s="171">
        <f t="shared" si="25"/>
        <v>0</v>
      </c>
      <c r="H225" s="191"/>
    </row>
    <row r="226" spans="1:9" s="65" customFormat="1" ht="30" customHeight="1" x14ac:dyDescent="0.25">
      <c r="A226" s="136" t="s">
        <v>301</v>
      </c>
      <c r="B226" s="137" t="s">
        <v>308</v>
      </c>
      <c r="C226" s="138" t="s">
        <v>182</v>
      </c>
      <c r="D226" s="139" t="s">
        <v>27</v>
      </c>
      <c r="E226" s="140">
        <v>804.7</v>
      </c>
      <c r="F226" s="90">
        <v>0</v>
      </c>
      <c r="G226" s="171">
        <f t="shared" si="24"/>
        <v>0</v>
      </c>
      <c r="H226" s="191"/>
    </row>
    <row r="227" spans="1:9" s="65" customFormat="1" ht="30" customHeight="1" x14ac:dyDescent="0.25">
      <c r="A227" s="136" t="s">
        <v>301</v>
      </c>
      <c r="B227" s="137" t="s">
        <v>309</v>
      </c>
      <c r="C227" s="138" t="s">
        <v>184</v>
      </c>
      <c r="D227" s="139" t="s">
        <v>94</v>
      </c>
      <c r="E227" s="140">
        <v>804.7</v>
      </c>
      <c r="F227" s="90">
        <v>0</v>
      </c>
      <c r="G227" s="171">
        <f t="shared" si="24"/>
        <v>0</v>
      </c>
      <c r="H227" s="191"/>
    </row>
    <row r="228" spans="1:9" s="65" customFormat="1" ht="30" customHeight="1" x14ac:dyDescent="0.25">
      <c r="A228" s="136" t="s">
        <v>301</v>
      </c>
      <c r="B228" s="137" t="s">
        <v>310</v>
      </c>
      <c r="C228" s="138" t="s">
        <v>186</v>
      </c>
      <c r="D228" s="139" t="s">
        <v>39</v>
      </c>
      <c r="E228" s="140">
        <v>805</v>
      </c>
      <c r="F228" s="90">
        <v>0</v>
      </c>
      <c r="G228" s="171">
        <f t="shared" si="24"/>
        <v>0</v>
      </c>
      <c r="H228" s="191"/>
    </row>
    <row r="229" spans="1:9" s="65" customFormat="1" ht="30" customHeight="1" x14ac:dyDescent="0.25">
      <c r="A229" s="136" t="s">
        <v>301</v>
      </c>
      <c r="B229" s="137" t="s">
        <v>311</v>
      </c>
      <c r="C229" s="138" t="s">
        <v>188</v>
      </c>
      <c r="D229" s="139" t="s">
        <v>27</v>
      </c>
      <c r="E229" s="140">
        <v>804.7</v>
      </c>
      <c r="F229" s="90">
        <v>0</v>
      </c>
      <c r="G229" s="171">
        <f t="shared" si="24"/>
        <v>0</v>
      </c>
      <c r="H229" s="191"/>
    </row>
    <row r="230" spans="1:9" s="65" customFormat="1" ht="30" customHeight="1" thickBot="1" x14ac:dyDescent="0.3">
      <c r="A230" s="160" t="s">
        <v>301</v>
      </c>
      <c r="B230" s="161" t="s">
        <v>312</v>
      </c>
      <c r="C230" s="162" t="s">
        <v>190</v>
      </c>
      <c r="D230" s="163" t="s">
        <v>27</v>
      </c>
      <c r="E230" s="164">
        <v>804.7</v>
      </c>
      <c r="F230" s="99">
        <v>0</v>
      </c>
      <c r="G230" s="167">
        <f t="shared" si="24"/>
        <v>0</v>
      </c>
      <c r="H230" s="191"/>
      <c r="I230" s="89"/>
    </row>
    <row r="231" spans="1:9" s="129" customFormat="1" ht="30" customHeight="1" x14ac:dyDescent="0.25">
      <c r="A231" s="94" t="s">
        <v>313</v>
      </c>
      <c r="B231" s="76" t="s">
        <v>302</v>
      </c>
      <c r="C231" s="77" t="s">
        <v>194</v>
      </c>
      <c r="D231" s="78" t="s">
        <v>60</v>
      </c>
      <c r="E231" s="79">
        <v>398</v>
      </c>
      <c r="F231" s="90">
        <v>31.97</v>
      </c>
      <c r="G231" s="171">
        <f t="shared" ref="G231:G241" si="26">ROUND((E231*F231),2)</f>
        <v>12724.06</v>
      </c>
      <c r="H231" s="191"/>
    </row>
    <row r="232" spans="1:9" s="129" customFormat="1" ht="30" customHeight="1" x14ac:dyDescent="0.25">
      <c r="A232" s="94" t="s">
        <v>313</v>
      </c>
      <c r="B232" s="76" t="s">
        <v>303</v>
      </c>
      <c r="C232" s="77" t="s">
        <v>195</v>
      </c>
      <c r="D232" s="78" t="s">
        <v>27</v>
      </c>
      <c r="E232" s="79">
        <v>804.7</v>
      </c>
      <c r="F232" s="90">
        <v>17.399999999999999</v>
      </c>
      <c r="G232" s="171">
        <f t="shared" si="26"/>
        <v>14001.78</v>
      </c>
      <c r="H232" s="191"/>
    </row>
    <row r="233" spans="1:9" s="129" customFormat="1" ht="30" customHeight="1" x14ac:dyDescent="0.25">
      <c r="A233" s="94" t="s">
        <v>313</v>
      </c>
      <c r="B233" s="76" t="s">
        <v>304</v>
      </c>
      <c r="C233" s="77" t="s">
        <v>174</v>
      </c>
      <c r="D233" s="78" t="s">
        <v>39</v>
      </c>
      <c r="E233" s="79">
        <v>805</v>
      </c>
      <c r="F233" s="90">
        <v>2.02</v>
      </c>
      <c r="G233" s="171">
        <f t="shared" si="26"/>
        <v>1626.1</v>
      </c>
      <c r="H233" s="191"/>
    </row>
    <row r="234" spans="1:9" s="129" customFormat="1" ht="30" customHeight="1" x14ac:dyDescent="0.25">
      <c r="A234" s="94" t="s">
        <v>313</v>
      </c>
      <c r="B234" s="76" t="s">
        <v>305</v>
      </c>
      <c r="C234" s="77" t="s">
        <v>176</v>
      </c>
      <c r="D234" s="78" t="s">
        <v>27</v>
      </c>
      <c r="E234" s="79">
        <v>804.7</v>
      </c>
      <c r="F234" s="90">
        <v>27.07</v>
      </c>
      <c r="G234" s="171">
        <f t="shared" si="26"/>
        <v>21783.23</v>
      </c>
      <c r="H234" s="191"/>
    </row>
    <row r="235" spans="1:9" s="129" customFormat="1" ht="30" customHeight="1" x14ac:dyDescent="0.25">
      <c r="A235" s="94" t="s">
        <v>313</v>
      </c>
      <c r="B235" s="76" t="s">
        <v>306</v>
      </c>
      <c r="C235" s="77" t="s">
        <v>178</v>
      </c>
      <c r="D235" s="78" t="s">
        <v>94</v>
      </c>
      <c r="E235" s="79">
        <v>804.7</v>
      </c>
      <c r="F235" s="90">
        <v>0.67</v>
      </c>
      <c r="G235" s="171">
        <f t="shared" si="26"/>
        <v>539.15</v>
      </c>
      <c r="H235" s="191"/>
    </row>
    <row r="236" spans="1:9" s="129" customFormat="1" ht="30" customHeight="1" x14ac:dyDescent="0.25">
      <c r="A236" s="94" t="s">
        <v>313</v>
      </c>
      <c r="B236" s="76" t="s">
        <v>307</v>
      </c>
      <c r="C236" s="77" t="s">
        <v>180</v>
      </c>
      <c r="D236" s="78" t="s">
        <v>39</v>
      </c>
      <c r="E236" s="79">
        <v>805</v>
      </c>
      <c r="F236" s="90">
        <v>2.02</v>
      </c>
      <c r="G236" s="171">
        <f t="shared" si="26"/>
        <v>1626.1</v>
      </c>
      <c r="H236" s="191"/>
    </row>
    <row r="237" spans="1:9" s="129" customFormat="1" ht="30" customHeight="1" x14ac:dyDescent="0.25">
      <c r="A237" s="94" t="s">
        <v>313</v>
      </c>
      <c r="B237" s="76" t="s">
        <v>308</v>
      </c>
      <c r="C237" s="77" t="s">
        <v>182</v>
      </c>
      <c r="D237" s="78" t="s">
        <v>27</v>
      </c>
      <c r="E237" s="79">
        <v>804.7</v>
      </c>
      <c r="F237" s="90">
        <v>21.37</v>
      </c>
      <c r="G237" s="171">
        <f t="shared" si="26"/>
        <v>17196.439999999999</v>
      </c>
      <c r="H237" s="191"/>
    </row>
    <row r="238" spans="1:9" s="129" customFormat="1" ht="30" customHeight="1" x14ac:dyDescent="0.25">
      <c r="A238" s="94" t="s">
        <v>313</v>
      </c>
      <c r="B238" s="76" t="s">
        <v>309</v>
      </c>
      <c r="C238" s="77" t="s">
        <v>184</v>
      </c>
      <c r="D238" s="78" t="s">
        <v>94</v>
      </c>
      <c r="E238" s="79">
        <v>804.7</v>
      </c>
      <c r="F238" s="90">
        <v>0.67</v>
      </c>
      <c r="G238" s="171">
        <f t="shared" si="26"/>
        <v>539.15</v>
      </c>
      <c r="H238" s="191"/>
    </row>
    <row r="239" spans="1:9" s="129" customFormat="1" ht="30" customHeight="1" x14ac:dyDescent="0.25">
      <c r="A239" s="94" t="s">
        <v>313</v>
      </c>
      <c r="B239" s="76" t="s">
        <v>310</v>
      </c>
      <c r="C239" s="77" t="s">
        <v>186</v>
      </c>
      <c r="D239" s="78" t="s">
        <v>39</v>
      </c>
      <c r="E239" s="79">
        <v>805</v>
      </c>
      <c r="F239" s="90">
        <v>2.02</v>
      </c>
      <c r="G239" s="171">
        <f t="shared" si="26"/>
        <v>1626.1</v>
      </c>
      <c r="H239" s="191"/>
    </row>
    <row r="240" spans="1:9" s="129" customFormat="1" ht="30" customHeight="1" thickBot="1" x14ac:dyDescent="0.3">
      <c r="A240" s="94" t="s">
        <v>313</v>
      </c>
      <c r="B240" s="76" t="s">
        <v>311</v>
      </c>
      <c r="C240" s="77" t="s">
        <v>188</v>
      </c>
      <c r="D240" s="78" t="s">
        <v>27</v>
      </c>
      <c r="E240" s="79">
        <v>804.7</v>
      </c>
      <c r="F240" s="90">
        <v>19.25</v>
      </c>
      <c r="G240" s="81">
        <f t="shared" si="26"/>
        <v>15490.48</v>
      </c>
      <c r="H240" s="192"/>
    </row>
    <row r="241" spans="1:9" s="129" customFormat="1" ht="30" customHeight="1" thickBot="1" x14ac:dyDescent="0.3">
      <c r="A241" s="69" t="s">
        <v>313</v>
      </c>
      <c r="B241" s="96" t="s">
        <v>312</v>
      </c>
      <c r="C241" s="134" t="s">
        <v>190</v>
      </c>
      <c r="D241" s="97" t="s">
        <v>27</v>
      </c>
      <c r="E241" s="98">
        <v>804.7</v>
      </c>
      <c r="F241" s="99">
        <v>0.44</v>
      </c>
      <c r="G241" s="100">
        <f t="shared" si="26"/>
        <v>354.07</v>
      </c>
      <c r="H241" s="22" t="s">
        <v>314</v>
      </c>
      <c r="I241" s="130">
        <f>ROUND(SUM(G220:G241),2)</f>
        <v>87506.66</v>
      </c>
    </row>
    <row r="242" spans="1:9" s="65" customFormat="1" ht="30" customHeight="1" x14ac:dyDescent="0.25">
      <c r="A242" s="136" t="s">
        <v>315</v>
      </c>
      <c r="B242" s="137" t="s">
        <v>316</v>
      </c>
      <c r="C242" s="138" t="s">
        <v>169</v>
      </c>
      <c r="D242" s="139" t="s">
        <v>60</v>
      </c>
      <c r="E242" s="140">
        <v>88</v>
      </c>
      <c r="F242" s="90">
        <v>0</v>
      </c>
      <c r="G242" s="171">
        <f t="shared" ref="G242:G299" si="27">ROUND((E242*F242),2)</f>
        <v>0</v>
      </c>
      <c r="H242" s="190" t="s">
        <v>170</v>
      </c>
    </row>
    <row r="243" spans="1:9" s="65" customFormat="1" ht="30" customHeight="1" x14ac:dyDescent="0.25">
      <c r="A243" s="136" t="s">
        <v>315</v>
      </c>
      <c r="B243" s="137" t="s">
        <v>317</v>
      </c>
      <c r="C243" s="138" t="s">
        <v>172</v>
      </c>
      <c r="D243" s="139" t="s">
        <v>27</v>
      </c>
      <c r="E243" s="140">
        <v>242.5</v>
      </c>
      <c r="F243" s="90">
        <v>0</v>
      </c>
      <c r="G243" s="171">
        <f t="shared" si="27"/>
        <v>0</v>
      </c>
      <c r="H243" s="191"/>
    </row>
    <row r="244" spans="1:9" s="65" customFormat="1" ht="30" customHeight="1" x14ac:dyDescent="0.25">
      <c r="A244" s="136" t="s">
        <v>315</v>
      </c>
      <c r="B244" s="137" t="s">
        <v>318</v>
      </c>
      <c r="C244" s="138" t="s">
        <v>174</v>
      </c>
      <c r="D244" s="139" t="s">
        <v>39</v>
      </c>
      <c r="E244" s="140">
        <v>242</v>
      </c>
      <c r="F244" s="90">
        <v>0</v>
      </c>
      <c r="G244" s="171">
        <f t="shared" si="27"/>
        <v>0</v>
      </c>
      <c r="H244" s="191"/>
    </row>
    <row r="245" spans="1:9" s="65" customFormat="1" ht="30" customHeight="1" x14ac:dyDescent="0.25">
      <c r="A245" s="136" t="s">
        <v>315</v>
      </c>
      <c r="B245" s="137" t="s">
        <v>319</v>
      </c>
      <c r="C245" s="138" t="s">
        <v>176</v>
      </c>
      <c r="D245" s="139" t="s">
        <v>27</v>
      </c>
      <c r="E245" s="140">
        <v>242.5</v>
      </c>
      <c r="F245" s="90">
        <v>0</v>
      </c>
      <c r="G245" s="171">
        <f t="shared" ref="G245:G249" si="28">ROUND((E245*F245),2)</f>
        <v>0</v>
      </c>
      <c r="H245" s="191"/>
    </row>
    <row r="246" spans="1:9" s="65" customFormat="1" ht="30" customHeight="1" x14ac:dyDescent="0.25">
      <c r="A246" s="136" t="s">
        <v>315</v>
      </c>
      <c r="B246" s="137" t="s">
        <v>320</v>
      </c>
      <c r="C246" s="138" t="s">
        <v>178</v>
      </c>
      <c r="D246" s="139" t="s">
        <v>94</v>
      </c>
      <c r="E246" s="140">
        <v>242.5</v>
      </c>
      <c r="F246" s="90">
        <v>0</v>
      </c>
      <c r="G246" s="171">
        <f t="shared" si="28"/>
        <v>0</v>
      </c>
      <c r="H246" s="191"/>
    </row>
    <row r="247" spans="1:9" s="65" customFormat="1" ht="30" customHeight="1" x14ac:dyDescent="0.25">
      <c r="A247" s="136" t="s">
        <v>315</v>
      </c>
      <c r="B247" s="137" t="s">
        <v>321</v>
      </c>
      <c r="C247" s="138" t="s">
        <v>180</v>
      </c>
      <c r="D247" s="139" t="s">
        <v>39</v>
      </c>
      <c r="E247" s="140">
        <v>242</v>
      </c>
      <c r="F247" s="90">
        <v>0</v>
      </c>
      <c r="G247" s="171">
        <f t="shared" si="28"/>
        <v>0</v>
      </c>
      <c r="H247" s="191"/>
    </row>
    <row r="248" spans="1:9" s="65" customFormat="1" ht="30" customHeight="1" x14ac:dyDescent="0.25">
      <c r="A248" s="136" t="s">
        <v>315</v>
      </c>
      <c r="B248" s="137" t="s">
        <v>322</v>
      </c>
      <c r="C248" s="138" t="s">
        <v>182</v>
      </c>
      <c r="D248" s="139" t="s">
        <v>27</v>
      </c>
      <c r="E248" s="140">
        <v>242.5</v>
      </c>
      <c r="F248" s="90">
        <v>0</v>
      </c>
      <c r="G248" s="171">
        <f t="shared" si="28"/>
        <v>0</v>
      </c>
      <c r="H248" s="191"/>
    </row>
    <row r="249" spans="1:9" s="65" customFormat="1" ht="30" customHeight="1" x14ac:dyDescent="0.25">
      <c r="A249" s="136" t="s">
        <v>315</v>
      </c>
      <c r="B249" s="137" t="s">
        <v>323</v>
      </c>
      <c r="C249" s="138" t="s">
        <v>184</v>
      </c>
      <c r="D249" s="139" t="s">
        <v>94</v>
      </c>
      <c r="E249" s="140">
        <v>242.5</v>
      </c>
      <c r="F249" s="90">
        <v>0</v>
      </c>
      <c r="G249" s="171">
        <f t="shared" si="28"/>
        <v>0</v>
      </c>
      <c r="H249" s="191"/>
    </row>
    <row r="250" spans="1:9" s="65" customFormat="1" ht="30" customHeight="1" x14ac:dyDescent="0.25">
      <c r="A250" s="136" t="s">
        <v>315</v>
      </c>
      <c r="B250" s="137" t="s">
        <v>324</v>
      </c>
      <c r="C250" s="138" t="s">
        <v>186</v>
      </c>
      <c r="D250" s="139" t="s">
        <v>39</v>
      </c>
      <c r="E250" s="140">
        <v>242</v>
      </c>
      <c r="F250" s="90">
        <v>0</v>
      </c>
      <c r="G250" s="171">
        <f t="shared" si="27"/>
        <v>0</v>
      </c>
      <c r="H250" s="191"/>
    </row>
    <row r="251" spans="1:9" s="65" customFormat="1" ht="30" customHeight="1" x14ac:dyDescent="0.25">
      <c r="A251" s="136" t="s">
        <v>315</v>
      </c>
      <c r="B251" s="137" t="s">
        <v>325</v>
      </c>
      <c r="C251" s="138" t="s">
        <v>188</v>
      </c>
      <c r="D251" s="139" t="s">
        <v>27</v>
      </c>
      <c r="E251" s="140">
        <v>242.5</v>
      </c>
      <c r="F251" s="90">
        <v>0</v>
      </c>
      <c r="G251" s="171">
        <f t="shared" si="27"/>
        <v>0</v>
      </c>
      <c r="H251" s="191"/>
    </row>
    <row r="252" spans="1:9" s="65" customFormat="1" ht="30" customHeight="1" x14ac:dyDescent="0.25">
      <c r="A252" s="136" t="s">
        <v>315</v>
      </c>
      <c r="B252" s="137" t="s">
        <v>326</v>
      </c>
      <c r="C252" s="138" t="s">
        <v>190</v>
      </c>
      <c r="D252" s="139" t="s">
        <v>27</v>
      </c>
      <c r="E252" s="140">
        <v>242.5</v>
      </c>
      <c r="F252" s="90">
        <v>0</v>
      </c>
      <c r="G252" s="171">
        <f t="shared" si="27"/>
        <v>0</v>
      </c>
      <c r="H252" s="191"/>
    </row>
    <row r="253" spans="1:9" s="65" customFormat="1" ht="30" customHeight="1" thickBot="1" x14ac:dyDescent="0.3">
      <c r="A253" s="146" t="s">
        <v>315</v>
      </c>
      <c r="B253" s="147" t="s">
        <v>327</v>
      </c>
      <c r="C253" s="162" t="s">
        <v>192</v>
      </c>
      <c r="D253" s="163" t="s">
        <v>39</v>
      </c>
      <c r="E253" s="164">
        <v>78</v>
      </c>
      <c r="F253" s="99">
        <v>0</v>
      </c>
      <c r="G253" s="167">
        <f t="shared" si="27"/>
        <v>0</v>
      </c>
      <c r="H253" s="191"/>
      <c r="I253" s="89"/>
    </row>
    <row r="254" spans="1:9" s="65" customFormat="1" ht="30" customHeight="1" x14ac:dyDescent="0.25">
      <c r="A254" s="94" t="s">
        <v>328</v>
      </c>
      <c r="B254" s="76" t="s">
        <v>316</v>
      </c>
      <c r="C254" s="77" t="s">
        <v>194</v>
      </c>
      <c r="D254" s="78" t="s">
        <v>60</v>
      </c>
      <c r="E254" s="79">
        <v>120</v>
      </c>
      <c r="F254" s="90">
        <v>31.97</v>
      </c>
      <c r="G254" s="171">
        <f t="shared" ref="G254:G265" si="29">ROUND((E254*F254),2)</f>
        <v>3836.4</v>
      </c>
      <c r="H254" s="191"/>
    </row>
    <row r="255" spans="1:9" s="65" customFormat="1" ht="30" customHeight="1" x14ac:dyDescent="0.25">
      <c r="A255" s="94" t="s">
        <v>328</v>
      </c>
      <c r="B255" s="76" t="s">
        <v>317</v>
      </c>
      <c r="C255" s="77" t="s">
        <v>195</v>
      </c>
      <c r="D255" s="78" t="s">
        <v>27</v>
      </c>
      <c r="E255" s="79">
        <v>242.5</v>
      </c>
      <c r="F255" s="90">
        <v>17.399999999999999</v>
      </c>
      <c r="G255" s="171">
        <f t="shared" si="29"/>
        <v>4219.5</v>
      </c>
      <c r="H255" s="191"/>
    </row>
    <row r="256" spans="1:9" s="65" customFormat="1" ht="30" customHeight="1" x14ac:dyDescent="0.25">
      <c r="A256" s="94" t="s">
        <v>328</v>
      </c>
      <c r="B256" s="76" t="s">
        <v>318</v>
      </c>
      <c r="C256" s="77" t="s">
        <v>174</v>
      </c>
      <c r="D256" s="78" t="s">
        <v>39</v>
      </c>
      <c r="E256" s="79">
        <v>242</v>
      </c>
      <c r="F256" s="90">
        <v>2.02</v>
      </c>
      <c r="G256" s="171">
        <f t="shared" si="29"/>
        <v>488.84</v>
      </c>
      <c r="H256" s="191"/>
    </row>
    <row r="257" spans="1:9" s="65" customFormat="1" ht="30" customHeight="1" x14ac:dyDescent="0.25">
      <c r="A257" s="94" t="s">
        <v>328</v>
      </c>
      <c r="B257" s="76" t="s">
        <v>319</v>
      </c>
      <c r="C257" s="77" t="s">
        <v>176</v>
      </c>
      <c r="D257" s="78" t="s">
        <v>27</v>
      </c>
      <c r="E257" s="79">
        <v>242.5</v>
      </c>
      <c r="F257" s="90">
        <v>27.09</v>
      </c>
      <c r="G257" s="171">
        <f t="shared" si="29"/>
        <v>6569.33</v>
      </c>
      <c r="H257" s="191"/>
    </row>
    <row r="258" spans="1:9" s="65" customFormat="1" ht="30" customHeight="1" x14ac:dyDescent="0.25">
      <c r="A258" s="94" t="s">
        <v>328</v>
      </c>
      <c r="B258" s="76" t="s">
        <v>320</v>
      </c>
      <c r="C258" s="77" t="s">
        <v>178</v>
      </c>
      <c r="D258" s="78" t="s">
        <v>94</v>
      </c>
      <c r="E258" s="79">
        <v>242.5</v>
      </c>
      <c r="F258" s="90">
        <v>0.67</v>
      </c>
      <c r="G258" s="171">
        <f t="shared" si="29"/>
        <v>162.47999999999999</v>
      </c>
      <c r="H258" s="191"/>
    </row>
    <row r="259" spans="1:9" s="65" customFormat="1" ht="30" customHeight="1" x14ac:dyDescent="0.25">
      <c r="A259" s="94" t="s">
        <v>328</v>
      </c>
      <c r="B259" s="76" t="s">
        <v>321</v>
      </c>
      <c r="C259" s="77" t="s">
        <v>180</v>
      </c>
      <c r="D259" s="78" t="s">
        <v>39</v>
      </c>
      <c r="E259" s="79">
        <v>242</v>
      </c>
      <c r="F259" s="90">
        <v>2.02</v>
      </c>
      <c r="G259" s="171">
        <f t="shared" si="29"/>
        <v>488.84</v>
      </c>
      <c r="H259" s="191"/>
    </row>
    <row r="260" spans="1:9" s="65" customFormat="1" ht="30" customHeight="1" x14ac:dyDescent="0.25">
      <c r="A260" s="94" t="s">
        <v>328</v>
      </c>
      <c r="B260" s="76" t="s">
        <v>322</v>
      </c>
      <c r="C260" s="77" t="s">
        <v>182</v>
      </c>
      <c r="D260" s="78" t="s">
        <v>27</v>
      </c>
      <c r="E260" s="79">
        <v>242.5</v>
      </c>
      <c r="F260" s="90">
        <v>18.829999999999998</v>
      </c>
      <c r="G260" s="171">
        <f t="shared" si="29"/>
        <v>4566.28</v>
      </c>
      <c r="H260" s="191"/>
    </row>
    <row r="261" spans="1:9" s="65" customFormat="1" ht="30" customHeight="1" x14ac:dyDescent="0.25">
      <c r="A261" s="94" t="s">
        <v>328</v>
      </c>
      <c r="B261" s="76" t="s">
        <v>323</v>
      </c>
      <c r="C261" s="77" t="s">
        <v>184</v>
      </c>
      <c r="D261" s="78" t="s">
        <v>94</v>
      </c>
      <c r="E261" s="79">
        <v>242.5</v>
      </c>
      <c r="F261" s="90">
        <v>0.67</v>
      </c>
      <c r="G261" s="171">
        <f t="shared" si="29"/>
        <v>162.47999999999999</v>
      </c>
      <c r="H261" s="191"/>
    </row>
    <row r="262" spans="1:9" s="65" customFormat="1" ht="30" customHeight="1" x14ac:dyDescent="0.25">
      <c r="A262" s="94" t="s">
        <v>328</v>
      </c>
      <c r="B262" s="76" t="s">
        <v>324</v>
      </c>
      <c r="C262" s="77" t="s">
        <v>186</v>
      </c>
      <c r="D262" s="78" t="s">
        <v>39</v>
      </c>
      <c r="E262" s="79">
        <v>242</v>
      </c>
      <c r="F262" s="90">
        <v>2.02</v>
      </c>
      <c r="G262" s="171">
        <f t="shared" si="29"/>
        <v>488.84</v>
      </c>
      <c r="H262" s="191"/>
    </row>
    <row r="263" spans="1:9" s="65" customFormat="1" ht="30" customHeight="1" x14ac:dyDescent="0.25">
      <c r="A263" s="94" t="s">
        <v>328</v>
      </c>
      <c r="B263" s="76" t="s">
        <v>325</v>
      </c>
      <c r="C263" s="77" t="s">
        <v>188</v>
      </c>
      <c r="D263" s="78" t="s">
        <v>27</v>
      </c>
      <c r="E263" s="79">
        <v>242.5</v>
      </c>
      <c r="F263" s="90">
        <v>19.649999999999999</v>
      </c>
      <c r="G263" s="171">
        <f t="shared" si="29"/>
        <v>4765.13</v>
      </c>
      <c r="H263" s="191"/>
    </row>
    <row r="264" spans="1:9" s="65" customFormat="1" ht="30" customHeight="1" thickBot="1" x14ac:dyDescent="0.3">
      <c r="A264" s="94" t="s">
        <v>328</v>
      </c>
      <c r="B264" s="76" t="s">
        <v>326</v>
      </c>
      <c r="C264" s="77" t="s">
        <v>190</v>
      </c>
      <c r="D264" s="78" t="s">
        <v>27</v>
      </c>
      <c r="E264" s="79">
        <v>242.5</v>
      </c>
      <c r="F264" s="90">
        <v>0.44</v>
      </c>
      <c r="G264" s="171">
        <f t="shared" si="29"/>
        <v>106.7</v>
      </c>
      <c r="H264" s="192"/>
    </row>
    <row r="265" spans="1:9" s="65" customFormat="1" ht="30" customHeight="1" thickBot="1" x14ac:dyDescent="0.3">
      <c r="A265" s="69" t="s">
        <v>328</v>
      </c>
      <c r="B265" s="96" t="s">
        <v>327</v>
      </c>
      <c r="C265" s="134" t="s">
        <v>192</v>
      </c>
      <c r="D265" s="97" t="s">
        <v>39</v>
      </c>
      <c r="E265" s="98">
        <v>78</v>
      </c>
      <c r="F265" s="99">
        <v>2.02</v>
      </c>
      <c r="G265" s="100">
        <f t="shared" si="29"/>
        <v>157.56</v>
      </c>
      <c r="H265" s="22" t="s">
        <v>329</v>
      </c>
      <c r="I265" s="64">
        <f>ROUND(SUM(G242:G265),2)</f>
        <v>26012.38</v>
      </c>
    </row>
    <row r="266" spans="1:9" s="65" customFormat="1" ht="30" customHeight="1" x14ac:dyDescent="0.25">
      <c r="A266" s="136" t="s">
        <v>330</v>
      </c>
      <c r="B266" s="137" t="s">
        <v>331</v>
      </c>
      <c r="C266" s="138" t="s">
        <v>169</v>
      </c>
      <c r="D266" s="139" t="s">
        <v>60</v>
      </c>
      <c r="E266" s="140">
        <v>61</v>
      </c>
      <c r="F266" s="90">
        <v>0</v>
      </c>
      <c r="G266" s="171">
        <f t="shared" si="27"/>
        <v>0</v>
      </c>
      <c r="H266" s="190" t="s">
        <v>170</v>
      </c>
    </row>
    <row r="267" spans="1:9" s="65" customFormat="1" ht="30" customHeight="1" x14ac:dyDescent="0.25">
      <c r="A267" s="136" t="s">
        <v>330</v>
      </c>
      <c r="B267" s="137" t="s">
        <v>332</v>
      </c>
      <c r="C267" s="138" t="s">
        <v>172</v>
      </c>
      <c r="D267" s="139" t="s">
        <v>27</v>
      </c>
      <c r="E267" s="140">
        <v>167.1</v>
      </c>
      <c r="F267" s="90">
        <v>0</v>
      </c>
      <c r="G267" s="171">
        <f t="shared" si="27"/>
        <v>0</v>
      </c>
      <c r="H267" s="191"/>
    </row>
    <row r="268" spans="1:9" s="65" customFormat="1" ht="30" customHeight="1" x14ac:dyDescent="0.25">
      <c r="A268" s="136" t="s">
        <v>330</v>
      </c>
      <c r="B268" s="137" t="s">
        <v>333</v>
      </c>
      <c r="C268" s="138" t="s">
        <v>174</v>
      </c>
      <c r="D268" s="139" t="s">
        <v>39</v>
      </c>
      <c r="E268" s="140">
        <v>167</v>
      </c>
      <c r="F268" s="90">
        <v>0</v>
      </c>
      <c r="G268" s="171">
        <f t="shared" si="27"/>
        <v>0</v>
      </c>
      <c r="H268" s="191"/>
    </row>
    <row r="269" spans="1:9" s="65" customFormat="1" ht="30" customHeight="1" x14ac:dyDescent="0.25">
      <c r="A269" s="136" t="s">
        <v>330</v>
      </c>
      <c r="B269" s="137" t="s">
        <v>334</v>
      </c>
      <c r="C269" s="138" t="s">
        <v>335</v>
      </c>
      <c r="D269" s="139" t="s">
        <v>27</v>
      </c>
      <c r="E269" s="140">
        <v>167.1</v>
      </c>
      <c r="F269" s="90">
        <v>0</v>
      </c>
      <c r="G269" s="171">
        <f t="shared" ref="G269:G272" si="30">ROUND((E269*F269),2)</f>
        <v>0</v>
      </c>
      <c r="H269" s="191"/>
    </row>
    <row r="270" spans="1:9" s="65" customFormat="1" ht="30" customHeight="1" x14ac:dyDescent="0.25">
      <c r="A270" s="136" t="s">
        <v>330</v>
      </c>
      <c r="B270" s="137" t="s">
        <v>336</v>
      </c>
      <c r="C270" s="138" t="s">
        <v>178</v>
      </c>
      <c r="D270" s="139" t="s">
        <v>94</v>
      </c>
      <c r="E270" s="140">
        <v>167.1</v>
      </c>
      <c r="F270" s="90">
        <v>0</v>
      </c>
      <c r="G270" s="171">
        <f t="shared" si="30"/>
        <v>0</v>
      </c>
      <c r="H270" s="191"/>
    </row>
    <row r="271" spans="1:9" s="65" customFormat="1" ht="30" customHeight="1" x14ac:dyDescent="0.25">
      <c r="A271" s="136" t="s">
        <v>330</v>
      </c>
      <c r="B271" s="137" t="s">
        <v>337</v>
      </c>
      <c r="C271" s="138" t="s">
        <v>180</v>
      </c>
      <c r="D271" s="139" t="s">
        <v>39</v>
      </c>
      <c r="E271" s="140">
        <v>167</v>
      </c>
      <c r="F271" s="90">
        <v>0</v>
      </c>
      <c r="G271" s="171">
        <f t="shared" si="30"/>
        <v>0</v>
      </c>
      <c r="H271" s="191"/>
    </row>
    <row r="272" spans="1:9" s="65" customFormat="1" ht="30" customHeight="1" x14ac:dyDescent="0.25">
      <c r="A272" s="136" t="s">
        <v>330</v>
      </c>
      <c r="B272" s="137" t="s">
        <v>338</v>
      </c>
      <c r="C272" s="138" t="s">
        <v>339</v>
      </c>
      <c r="D272" s="139" t="s">
        <v>27</v>
      </c>
      <c r="E272" s="140">
        <v>167.1</v>
      </c>
      <c r="F272" s="90">
        <v>0</v>
      </c>
      <c r="G272" s="171">
        <f t="shared" si="30"/>
        <v>0</v>
      </c>
      <c r="H272" s="191"/>
    </row>
    <row r="273" spans="1:9" s="65" customFormat="1" ht="30" customHeight="1" x14ac:dyDescent="0.25">
      <c r="A273" s="136" t="s">
        <v>330</v>
      </c>
      <c r="B273" s="137" t="s">
        <v>340</v>
      </c>
      <c r="C273" s="138" t="s">
        <v>184</v>
      </c>
      <c r="D273" s="139" t="s">
        <v>94</v>
      </c>
      <c r="E273" s="140">
        <v>167.1</v>
      </c>
      <c r="F273" s="90">
        <v>0</v>
      </c>
      <c r="G273" s="171">
        <f t="shared" si="27"/>
        <v>0</v>
      </c>
      <c r="H273" s="191"/>
    </row>
    <row r="274" spans="1:9" s="65" customFormat="1" ht="30" customHeight="1" x14ac:dyDescent="0.25">
      <c r="A274" s="136" t="s">
        <v>330</v>
      </c>
      <c r="B274" s="137" t="s">
        <v>341</v>
      </c>
      <c r="C274" s="138" t="s">
        <v>186</v>
      </c>
      <c r="D274" s="139" t="s">
        <v>39</v>
      </c>
      <c r="E274" s="140">
        <v>167</v>
      </c>
      <c r="F274" s="90">
        <v>0</v>
      </c>
      <c r="G274" s="171">
        <f t="shared" si="27"/>
        <v>0</v>
      </c>
      <c r="H274" s="191"/>
    </row>
    <row r="275" spans="1:9" s="65" customFormat="1" ht="30" customHeight="1" x14ac:dyDescent="0.25">
      <c r="A275" s="136" t="s">
        <v>330</v>
      </c>
      <c r="B275" s="137" t="s">
        <v>342</v>
      </c>
      <c r="C275" s="138" t="s">
        <v>188</v>
      </c>
      <c r="D275" s="139" t="s">
        <v>27</v>
      </c>
      <c r="E275" s="140">
        <v>167.1</v>
      </c>
      <c r="F275" s="90">
        <v>0</v>
      </c>
      <c r="G275" s="171">
        <f t="shared" si="27"/>
        <v>0</v>
      </c>
      <c r="H275" s="191"/>
    </row>
    <row r="276" spans="1:9" s="65" customFormat="1" ht="30" customHeight="1" thickBot="1" x14ac:dyDescent="0.3">
      <c r="A276" s="160" t="s">
        <v>330</v>
      </c>
      <c r="B276" s="161" t="s">
        <v>343</v>
      </c>
      <c r="C276" s="162" t="s">
        <v>190</v>
      </c>
      <c r="D276" s="163" t="s">
        <v>27</v>
      </c>
      <c r="E276" s="164">
        <v>167.1</v>
      </c>
      <c r="F276" s="99">
        <v>0</v>
      </c>
      <c r="G276" s="167">
        <f t="shared" si="27"/>
        <v>0</v>
      </c>
      <c r="H276" s="191"/>
      <c r="I276" s="89"/>
    </row>
    <row r="277" spans="1:9" s="129" customFormat="1" ht="30" customHeight="1" x14ac:dyDescent="0.25">
      <c r="A277" s="94" t="s">
        <v>344</v>
      </c>
      <c r="B277" s="76" t="s">
        <v>331</v>
      </c>
      <c r="C277" s="77" t="s">
        <v>194</v>
      </c>
      <c r="D277" s="78" t="s">
        <v>60</v>
      </c>
      <c r="E277" s="79">
        <v>83</v>
      </c>
      <c r="F277" s="90">
        <v>40.659999999999997</v>
      </c>
      <c r="G277" s="171">
        <f t="shared" ref="G277:G287" si="31">ROUND((E277*F277),2)</f>
        <v>3374.78</v>
      </c>
      <c r="H277" s="191"/>
    </row>
    <row r="278" spans="1:9" s="129" customFormat="1" ht="30" customHeight="1" x14ac:dyDescent="0.25">
      <c r="A278" s="94" t="s">
        <v>344</v>
      </c>
      <c r="B278" s="76" t="s">
        <v>332</v>
      </c>
      <c r="C278" s="77" t="s">
        <v>195</v>
      </c>
      <c r="D278" s="78" t="s">
        <v>27</v>
      </c>
      <c r="E278" s="79">
        <v>167.1</v>
      </c>
      <c r="F278" s="90">
        <v>15.27</v>
      </c>
      <c r="G278" s="171">
        <f t="shared" si="31"/>
        <v>2551.62</v>
      </c>
      <c r="H278" s="191"/>
    </row>
    <row r="279" spans="1:9" s="129" customFormat="1" ht="30" customHeight="1" x14ac:dyDescent="0.25">
      <c r="A279" s="94" t="s">
        <v>344</v>
      </c>
      <c r="B279" s="76" t="s">
        <v>333</v>
      </c>
      <c r="C279" s="77" t="s">
        <v>174</v>
      </c>
      <c r="D279" s="78" t="s">
        <v>39</v>
      </c>
      <c r="E279" s="79">
        <v>167</v>
      </c>
      <c r="F279" s="90">
        <v>2.02</v>
      </c>
      <c r="G279" s="171">
        <f t="shared" si="31"/>
        <v>337.34</v>
      </c>
      <c r="H279" s="191"/>
    </row>
    <row r="280" spans="1:9" s="129" customFormat="1" ht="30" customHeight="1" x14ac:dyDescent="0.25">
      <c r="A280" s="94" t="s">
        <v>344</v>
      </c>
      <c r="B280" s="76" t="s">
        <v>334</v>
      </c>
      <c r="C280" s="77" t="s">
        <v>335</v>
      </c>
      <c r="D280" s="78" t="s">
        <v>27</v>
      </c>
      <c r="E280" s="79">
        <v>167.1</v>
      </c>
      <c r="F280" s="90">
        <v>54.71</v>
      </c>
      <c r="G280" s="171">
        <f t="shared" si="31"/>
        <v>9142.0400000000009</v>
      </c>
      <c r="H280" s="191"/>
    </row>
    <row r="281" spans="1:9" s="129" customFormat="1" ht="30" customHeight="1" x14ac:dyDescent="0.25">
      <c r="A281" s="94" t="s">
        <v>344</v>
      </c>
      <c r="B281" s="76" t="s">
        <v>336</v>
      </c>
      <c r="C281" s="77" t="s">
        <v>178</v>
      </c>
      <c r="D281" s="78" t="s">
        <v>94</v>
      </c>
      <c r="E281" s="79">
        <v>167.1</v>
      </c>
      <c r="F281" s="90">
        <v>0.67</v>
      </c>
      <c r="G281" s="171">
        <f t="shared" si="31"/>
        <v>111.96</v>
      </c>
      <c r="H281" s="191"/>
    </row>
    <row r="282" spans="1:9" s="129" customFormat="1" ht="30" customHeight="1" x14ac:dyDescent="0.25">
      <c r="A282" s="94" t="s">
        <v>344</v>
      </c>
      <c r="B282" s="76" t="s">
        <v>337</v>
      </c>
      <c r="C282" s="77" t="s">
        <v>180</v>
      </c>
      <c r="D282" s="78" t="s">
        <v>39</v>
      </c>
      <c r="E282" s="79">
        <v>167</v>
      </c>
      <c r="F282" s="90">
        <v>2.02</v>
      </c>
      <c r="G282" s="171">
        <f t="shared" si="31"/>
        <v>337.34</v>
      </c>
      <c r="H282" s="191"/>
    </row>
    <row r="283" spans="1:9" s="129" customFormat="1" ht="30" customHeight="1" x14ac:dyDescent="0.25">
      <c r="A283" s="94" t="s">
        <v>344</v>
      </c>
      <c r="B283" s="76" t="s">
        <v>338</v>
      </c>
      <c r="C283" s="77" t="s">
        <v>339</v>
      </c>
      <c r="D283" s="78" t="s">
        <v>27</v>
      </c>
      <c r="E283" s="79">
        <v>167.1</v>
      </c>
      <c r="F283" s="90">
        <v>47.91</v>
      </c>
      <c r="G283" s="171">
        <f t="shared" si="31"/>
        <v>8005.76</v>
      </c>
      <c r="H283" s="191"/>
    </row>
    <row r="284" spans="1:9" s="129" customFormat="1" ht="30" customHeight="1" x14ac:dyDescent="0.25">
      <c r="A284" s="94" t="s">
        <v>344</v>
      </c>
      <c r="B284" s="76" t="s">
        <v>340</v>
      </c>
      <c r="C284" s="77" t="s">
        <v>184</v>
      </c>
      <c r="D284" s="78" t="s">
        <v>94</v>
      </c>
      <c r="E284" s="79">
        <v>167.1</v>
      </c>
      <c r="F284" s="90">
        <v>0.67</v>
      </c>
      <c r="G284" s="171">
        <f t="shared" si="31"/>
        <v>111.96</v>
      </c>
      <c r="H284" s="191"/>
    </row>
    <row r="285" spans="1:9" s="129" customFormat="1" ht="30" customHeight="1" x14ac:dyDescent="0.25">
      <c r="A285" s="94" t="s">
        <v>344</v>
      </c>
      <c r="B285" s="76" t="s">
        <v>341</v>
      </c>
      <c r="C285" s="77" t="s">
        <v>186</v>
      </c>
      <c r="D285" s="78" t="s">
        <v>39</v>
      </c>
      <c r="E285" s="79">
        <v>167</v>
      </c>
      <c r="F285" s="90">
        <v>2.02</v>
      </c>
      <c r="G285" s="171">
        <f t="shared" si="31"/>
        <v>337.34</v>
      </c>
      <c r="H285" s="191"/>
    </row>
    <row r="286" spans="1:9" s="129" customFormat="1" ht="30" customHeight="1" thickBot="1" x14ac:dyDescent="0.3">
      <c r="A286" s="94" t="s">
        <v>344</v>
      </c>
      <c r="B286" s="76" t="s">
        <v>342</v>
      </c>
      <c r="C286" s="77" t="s">
        <v>188</v>
      </c>
      <c r="D286" s="78" t="s">
        <v>27</v>
      </c>
      <c r="E286" s="79">
        <v>167.1</v>
      </c>
      <c r="F286" s="90">
        <v>39.4</v>
      </c>
      <c r="G286" s="171">
        <f t="shared" si="31"/>
        <v>6583.74</v>
      </c>
      <c r="H286" s="192"/>
    </row>
    <row r="287" spans="1:9" s="129" customFormat="1" ht="30" customHeight="1" thickBot="1" x14ac:dyDescent="0.3">
      <c r="A287" s="69" t="s">
        <v>344</v>
      </c>
      <c r="B287" s="96" t="s">
        <v>343</v>
      </c>
      <c r="C287" s="134" t="s">
        <v>190</v>
      </c>
      <c r="D287" s="97" t="s">
        <v>27</v>
      </c>
      <c r="E287" s="98">
        <v>167.1</v>
      </c>
      <c r="F287" s="99">
        <v>0.44</v>
      </c>
      <c r="G287" s="100">
        <f t="shared" si="31"/>
        <v>73.52</v>
      </c>
      <c r="H287" s="22" t="s">
        <v>345</v>
      </c>
      <c r="I287" s="130">
        <f>ROUND(SUM(G266:G287),2)</f>
        <v>30967.4</v>
      </c>
    </row>
    <row r="288" spans="1:9" s="65" customFormat="1" ht="30" customHeight="1" x14ac:dyDescent="0.25">
      <c r="A288" s="136" t="s">
        <v>346</v>
      </c>
      <c r="B288" s="137" t="s">
        <v>347</v>
      </c>
      <c r="C288" s="138" t="s">
        <v>169</v>
      </c>
      <c r="D288" s="139" t="s">
        <v>60</v>
      </c>
      <c r="E288" s="140">
        <v>37</v>
      </c>
      <c r="F288" s="90">
        <v>0</v>
      </c>
      <c r="G288" s="171">
        <f t="shared" si="27"/>
        <v>0</v>
      </c>
      <c r="H288" s="190" t="s">
        <v>170</v>
      </c>
    </row>
    <row r="289" spans="1:9" s="65" customFormat="1" ht="30" customHeight="1" x14ac:dyDescent="0.25">
      <c r="A289" s="136" t="s">
        <v>346</v>
      </c>
      <c r="B289" s="137" t="s">
        <v>348</v>
      </c>
      <c r="C289" s="138" t="s">
        <v>172</v>
      </c>
      <c r="D289" s="139" t="s">
        <v>27</v>
      </c>
      <c r="E289" s="140">
        <v>101.1</v>
      </c>
      <c r="F289" s="90">
        <v>0</v>
      </c>
      <c r="G289" s="171">
        <f t="shared" si="27"/>
        <v>0</v>
      </c>
      <c r="H289" s="191"/>
    </row>
    <row r="290" spans="1:9" s="65" customFormat="1" ht="30" customHeight="1" x14ac:dyDescent="0.25">
      <c r="A290" s="136" t="s">
        <v>346</v>
      </c>
      <c r="B290" s="137" t="s">
        <v>349</v>
      </c>
      <c r="C290" s="138" t="s">
        <v>174</v>
      </c>
      <c r="D290" s="139" t="s">
        <v>39</v>
      </c>
      <c r="E290" s="140">
        <v>101</v>
      </c>
      <c r="F290" s="90">
        <v>0</v>
      </c>
      <c r="G290" s="171">
        <f t="shared" ref="G290:G293" si="32">ROUND((E290*F290),2)</f>
        <v>0</v>
      </c>
      <c r="H290" s="191"/>
    </row>
    <row r="291" spans="1:9" s="65" customFormat="1" ht="30" customHeight="1" x14ac:dyDescent="0.25">
      <c r="A291" s="136" t="s">
        <v>346</v>
      </c>
      <c r="B291" s="137" t="s">
        <v>350</v>
      </c>
      <c r="C291" s="138" t="s">
        <v>335</v>
      </c>
      <c r="D291" s="139" t="s">
        <v>27</v>
      </c>
      <c r="E291" s="140">
        <v>101.1</v>
      </c>
      <c r="F291" s="90">
        <v>0</v>
      </c>
      <c r="G291" s="171">
        <f t="shared" si="32"/>
        <v>0</v>
      </c>
      <c r="H291" s="191"/>
    </row>
    <row r="292" spans="1:9" s="65" customFormat="1" ht="30" customHeight="1" x14ac:dyDescent="0.25">
      <c r="A292" s="136" t="s">
        <v>346</v>
      </c>
      <c r="B292" s="137" t="s">
        <v>351</v>
      </c>
      <c r="C292" s="138" t="s">
        <v>178</v>
      </c>
      <c r="D292" s="139" t="s">
        <v>94</v>
      </c>
      <c r="E292" s="140">
        <v>101.1</v>
      </c>
      <c r="F292" s="90">
        <v>0</v>
      </c>
      <c r="G292" s="171">
        <f t="shared" si="32"/>
        <v>0</v>
      </c>
      <c r="H292" s="191"/>
    </row>
    <row r="293" spans="1:9" s="65" customFormat="1" ht="30" customHeight="1" x14ac:dyDescent="0.25">
      <c r="A293" s="136" t="s">
        <v>346</v>
      </c>
      <c r="B293" s="137" t="s">
        <v>352</v>
      </c>
      <c r="C293" s="138" t="s">
        <v>180</v>
      </c>
      <c r="D293" s="139" t="s">
        <v>39</v>
      </c>
      <c r="E293" s="140">
        <v>101</v>
      </c>
      <c r="F293" s="90">
        <v>0</v>
      </c>
      <c r="G293" s="171">
        <f t="shared" si="32"/>
        <v>0</v>
      </c>
      <c r="H293" s="191"/>
    </row>
    <row r="294" spans="1:9" s="65" customFormat="1" ht="30" customHeight="1" x14ac:dyDescent="0.25">
      <c r="A294" s="136" t="s">
        <v>346</v>
      </c>
      <c r="B294" s="137" t="s">
        <v>353</v>
      </c>
      <c r="C294" s="138" t="s">
        <v>339</v>
      </c>
      <c r="D294" s="139" t="s">
        <v>27</v>
      </c>
      <c r="E294" s="140">
        <v>101.1</v>
      </c>
      <c r="F294" s="90">
        <v>0</v>
      </c>
      <c r="G294" s="171">
        <f t="shared" si="27"/>
        <v>0</v>
      </c>
      <c r="H294" s="191"/>
    </row>
    <row r="295" spans="1:9" s="65" customFormat="1" ht="30" customHeight="1" x14ac:dyDescent="0.25">
      <c r="A295" s="136" t="s">
        <v>346</v>
      </c>
      <c r="B295" s="137" t="s">
        <v>354</v>
      </c>
      <c r="C295" s="138" t="s">
        <v>184</v>
      </c>
      <c r="D295" s="139" t="s">
        <v>94</v>
      </c>
      <c r="E295" s="140">
        <v>101.1</v>
      </c>
      <c r="F295" s="90">
        <v>0</v>
      </c>
      <c r="G295" s="171">
        <f t="shared" si="27"/>
        <v>0</v>
      </c>
      <c r="H295" s="191"/>
    </row>
    <row r="296" spans="1:9" s="65" customFormat="1" ht="30" customHeight="1" x14ac:dyDescent="0.25">
      <c r="A296" s="136" t="s">
        <v>346</v>
      </c>
      <c r="B296" s="137" t="s">
        <v>355</v>
      </c>
      <c r="C296" s="138" t="s">
        <v>186</v>
      </c>
      <c r="D296" s="139" t="s">
        <v>39</v>
      </c>
      <c r="E296" s="140">
        <v>101</v>
      </c>
      <c r="F296" s="90">
        <v>0</v>
      </c>
      <c r="G296" s="171">
        <f t="shared" si="27"/>
        <v>0</v>
      </c>
      <c r="H296" s="191"/>
    </row>
    <row r="297" spans="1:9" s="65" customFormat="1" ht="30" customHeight="1" x14ac:dyDescent="0.25">
      <c r="A297" s="136" t="s">
        <v>346</v>
      </c>
      <c r="B297" s="137" t="s">
        <v>356</v>
      </c>
      <c r="C297" s="138" t="s">
        <v>188</v>
      </c>
      <c r="D297" s="139" t="s">
        <v>27</v>
      </c>
      <c r="E297" s="140">
        <v>101.1</v>
      </c>
      <c r="F297" s="90">
        <v>0</v>
      </c>
      <c r="G297" s="171">
        <f t="shared" si="27"/>
        <v>0</v>
      </c>
      <c r="H297" s="191"/>
    </row>
    <row r="298" spans="1:9" s="65" customFormat="1" ht="30" customHeight="1" x14ac:dyDescent="0.25">
      <c r="A298" s="136" t="s">
        <v>346</v>
      </c>
      <c r="B298" s="137" t="s">
        <v>357</v>
      </c>
      <c r="C298" s="138" t="s">
        <v>190</v>
      </c>
      <c r="D298" s="139" t="s">
        <v>27</v>
      </c>
      <c r="E298" s="140">
        <v>101.1</v>
      </c>
      <c r="F298" s="90">
        <v>0</v>
      </c>
      <c r="G298" s="171">
        <f t="shared" si="27"/>
        <v>0</v>
      </c>
      <c r="H298" s="191"/>
    </row>
    <row r="299" spans="1:9" s="65" customFormat="1" ht="30" customHeight="1" thickBot="1" x14ac:dyDescent="0.3">
      <c r="A299" s="160" t="s">
        <v>346</v>
      </c>
      <c r="B299" s="161" t="s">
        <v>358</v>
      </c>
      <c r="C299" s="162" t="s">
        <v>192</v>
      </c>
      <c r="D299" s="163" t="s">
        <v>39</v>
      </c>
      <c r="E299" s="164">
        <v>12</v>
      </c>
      <c r="F299" s="99">
        <v>0</v>
      </c>
      <c r="G299" s="167">
        <f t="shared" si="27"/>
        <v>0</v>
      </c>
      <c r="H299" s="191"/>
      <c r="I299" s="89"/>
    </row>
    <row r="300" spans="1:9" s="65" customFormat="1" ht="30" customHeight="1" x14ac:dyDescent="0.25">
      <c r="A300" s="94" t="s">
        <v>359</v>
      </c>
      <c r="B300" s="76" t="s">
        <v>347</v>
      </c>
      <c r="C300" s="77" t="s">
        <v>194</v>
      </c>
      <c r="D300" s="78" t="s">
        <v>60</v>
      </c>
      <c r="E300" s="79">
        <v>50</v>
      </c>
      <c r="F300" s="90">
        <v>40.659999999999997</v>
      </c>
      <c r="G300" s="171">
        <f t="shared" ref="G300:G311" si="33">ROUND((E300*F300),2)</f>
        <v>2033</v>
      </c>
      <c r="H300" s="191"/>
    </row>
    <row r="301" spans="1:9" s="65" customFormat="1" ht="30" customHeight="1" x14ac:dyDescent="0.25">
      <c r="A301" s="94" t="s">
        <v>359</v>
      </c>
      <c r="B301" s="76" t="s">
        <v>348</v>
      </c>
      <c r="C301" s="77" t="s">
        <v>195</v>
      </c>
      <c r="D301" s="78" t="s">
        <v>27</v>
      </c>
      <c r="E301" s="79">
        <v>101.1</v>
      </c>
      <c r="F301" s="90">
        <v>15.27</v>
      </c>
      <c r="G301" s="171">
        <f t="shared" si="33"/>
        <v>1543.8</v>
      </c>
      <c r="H301" s="191"/>
    </row>
    <row r="302" spans="1:9" s="65" customFormat="1" ht="30" customHeight="1" x14ac:dyDescent="0.25">
      <c r="A302" s="94" t="s">
        <v>359</v>
      </c>
      <c r="B302" s="76" t="s">
        <v>349</v>
      </c>
      <c r="C302" s="77" t="s">
        <v>174</v>
      </c>
      <c r="D302" s="78" t="s">
        <v>39</v>
      </c>
      <c r="E302" s="79">
        <v>101</v>
      </c>
      <c r="F302" s="90">
        <v>2.02</v>
      </c>
      <c r="G302" s="171">
        <f t="shared" si="33"/>
        <v>204.02</v>
      </c>
      <c r="H302" s="191"/>
    </row>
    <row r="303" spans="1:9" s="65" customFormat="1" ht="30" customHeight="1" x14ac:dyDescent="0.25">
      <c r="A303" s="94" t="s">
        <v>359</v>
      </c>
      <c r="B303" s="76" t="s">
        <v>350</v>
      </c>
      <c r="C303" s="77" t="s">
        <v>335</v>
      </c>
      <c r="D303" s="78" t="s">
        <v>27</v>
      </c>
      <c r="E303" s="79">
        <v>101.1</v>
      </c>
      <c r="F303" s="90">
        <v>50.83</v>
      </c>
      <c r="G303" s="171">
        <f t="shared" si="33"/>
        <v>5138.91</v>
      </c>
      <c r="H303" s="191"/>
    </row>
    <row r="304" spans="1:9" s="65" customFormat="1" ht="30" customHeight="1" x14ac:dyDescent="0.25">
      <c r="A304" s="94" t="s">
        <v>359</v>
      </c>
      <c r="B304" s="76" t="s">
        <v>351</v>
      </c>
      <c r="C304" s="77" t="s">
        <v>178</v>
      </c>
      <c r="D304" s="78" t="s">
        <v>94</v>
      </c>
      <c r="E304" s="79">
        <v>101.1</v>
      </c>
      <c r="F304" s="90">
        <v>0.67</v>
      </c>
      <c r="G304" s="171">
        <f t="shared" si="33"/>
        <v>67.739999999999995</v>
      </c>
      <c r="H304" s="191"/>
    </row>
    <row r="305" spans="1:9" s="65" customFormat="1" ht="30" customHeight="1" x14ac:dyDescent="0.25">
      <c r="A305" s="94" t="s">
        <v>359</v>
      </c>
      <c r="B305" s="76" t="s">
        <v>352</v>
      </c>
      <c r="C305" s="77" t="s">
        <v>180</v>
      </c>
      <c r="D305" s="78" t="s">
        <v>39</v>
      </c>
      <c r="E305" s="79">
        <v>101</v>
      </c>
      <c r="F305" s="90">
        <v>2.02</v>
      </c>
      <c r="G305" s="171">
        <f t="shared" si="33"/>
        <v>204.02</v>
      </c>
      <c r="H305" s="191"/>
    </row>
    <row r="306" spans="1:9" s="65" customFormat="1" ht="30" customHeight="1" x14ac:dyDescent="0.25">
      <c r="A306" s="94" t="s">
        <v>359</v>
      </c>
      <c r="B306" s="76" t="s">
        <v>353</v>
      </c>
      <c r="C306" s="77" t="s">
        <v>339</v>
      </c>
      <c r="D306" s="78" t="s">
        <v>27</v>
      </c>
      <c r="E306" s="79">
        <v>101.1</v>
      </c>
      <c r="F306" s="90">
        <v>44.04</v>
      </c>
      <c r="G306" s="171">
        <f t="shared" si="33"/>
        <v>4452.4399999999996</v>
      </c>
      <c r="H306" s="191"/>
    </row>
    <row r="307" spans="1:9" s="65" customFormat="1" ht="30" customHeight="1" x14ac:dyDescent="0.25">
      <c r="A307" s="94" t="s">
        <v>359</v>
      </c>
      <c r="B307" s="76" t="s">
        <v>354</v>
      </c>
      <c r="C307" s="77" t="s">
        <v>184</v>
      </c>
      <c r="D307" s="78" t="s">
        <v>94</v>
      </c>
      <c r="E307" s="79">
        <v>101.1</v>
      </c>
      <c r="F307" s="90">
        <v>0.67</v>
      </c>
      <c r="G307" s="171">
        <f t="shared" si="33"/>
        <v>67.739999999999995</v>
      </c>
      <c r="H307" s="191"/>
    </row>
    <row r="308" spans="1:9" s="65" customFormat="1" ht="30" customHeight="1" x14ac:dyDescent="0.25">
      <c r="A308" s="94" t="s">
        <v>359</v>
      </c>
      <c r="B308" s="76" t="s">
        <v>355</v>
      </c>
      <c r="C308" s="77" t="s">
        <v>186</v>
      </c>
      <c r="D308" s="78" t="s">
        <v>39</v>
      </c>
      <c r="E308" s="79">
        <v>101</v>
      </c>
      <c r="F308" s="90">
        <v>2.02</v>
      </c>
      <c r="G308" s="171">
        <f t="shared" si="33"/>
        <v>204.02</v>
      </c>
      <c r="H308" s="191"/>
    </row>
    <row r="309" spans="1:9" s="65" customFormat="1" ht="30" customHeight="1" x14ac:dyDescent="0.25">
      <c r="A309" s="94" t="s">
        <v>359</v>
      </c>
      <c r="B309" s="76" t="s">
        <v>356</v>
      </c>
      <c r="C309" s="77" t="s">
        <v>188</v>
      </c>
      <c r="D309" s="78" t="s">
        <v>27</v>
      </c>
      <c r="E309" s="79">
        <v>101.1</v>
      </c>
      <c r="F309" s="90">
        <v>38.25</v>
      </c>
      <c r="G309" s="171">
        <f t="shared" si="33"/>
        <v>3867.08</v>
      </c>
      <c r="H309" s="191"/>
    </row>
    <row r="310" spans="1:9" s="65" customFormat="1" ht="30" customHeight="1" thickBot="1" x14ac:dyDescent="0.3">
      <c r="A310" s="94" t="s">
        <v>359</v>
      </c>
      <c r="B310" s="76" t="s">
        <v>357</v>
      </c>
      <c r="C310" s="77" t="s">
        <v>190</v>
      </c>
      <c r="D310" s="78" t="s">
        <v>27</v>
      </c>
      <c r="E310" s="79">
        <v>101.1</v>
      </c>
      <c r="F310" s="90">
        <v>0.44</v>
      </c>
      <c r="G310" s="81">
        <f t="shared" si="33"/>
        <v>44.48</v>
      </c>
      <c r="H310" s="192"/>
    </row>
    <row r="311" spans="1:9" s="65" customFormat="1" ht="30" customHeight="1" thickBot="1" x14ac:dyDescent="0.3">
      <c r="A311" s="69" t="s">
        <v>359</v>
      </c>
      <c r="B311" s="96" t="s">
        <v>358</v>
      </c>
      <c r="C311" s="134" t="s">
        <v>192</v>
      </c>
      <c r="D311" s="97" t="s">
        <v>39</v>
      </c>
      <c r="E311" s="98">
        <v>12</v>
      </c>
      <c r="F311" s="99">
        <v>2.02</v>
      </c>
      <c r="G311" s="100">
        <f t="shared" si="33"/>
        <v>24.24</v>
      </c>
      <c r="H311" s="22" t="s">
        <v>360</v>
      </c>
      <c r="I311" s="64">
        <f>ROUND(SUM(G288:G311),2)</f>
        <v>17851.490000000002</v>
      </c>
    </row>
    <row r="312" spans="1:9" s="65" customFormat="1" ht="30" customHeight="1" x14ac:dyDescent="0.25">
      <c r="A312" s="136" t="s">
        <v>361</v>
      </c>
      <c r="B312" s="137" t="s">
        <v>362</v>
      </c>
      <c r="C312" s="138" t="s">
        <v>226</v>
      </c>
      <c r="D312" s="139" t="s">
        <v>60</v>
      </c>
      <c r="E312" s="140">
        <v>233</v>
      </c>
      <c r="F312" s="90">
        <v>0</v>
      </c>
      <c r="G312" s="171">
        <f t="shared" ref="G312:G395" si="34">ROUND((E312*F312),2)</f>
        <v>0</v>
      </c>
      <c r="H312" s="190" t="s">
        <v>170</v>
      </c>
    </row>
    <row r="313" spans="1:9" s="65" customFormat="1" ht="30" customHeight="1" x14ac:dyDescent="0.25">
      <c r="A313" s="136" t="s">
        <v>361</v>
      </c>
      <c r="B313" s="137" t="s">
        <v>363</v>
      </c>
      <c r="C313" s="138" t="s">
        <v>228</v>
      </c>
      <c r="D313" s="139" t="s">
        <v>27</v>
      </c>
      <c r="E313" s="140">
        <v>498.2</v>
      </c>
      <c r="F313" s="90">
        <v>0</v>
      </c>
      <c r="G313" s="171">
        <f t="shared" si="34"/>
        <v>0</v>
      </c>
      <c r="H313" s="191"/>
    </row>
    <row r="314" spans="1:9" s="65" customFormat="1" ht="30" customHeight="1" x14ac:dyDescent="0.25">
      <c r="A314" s="136" t="s">
        <v>361</v>
      </c>
      <c r="B314" s="137" t="s">
        <v>364</v>
      </c>
      <c r="C314" s="138" t="s">
        <v>174</v>
      </c>
      <c r="D314" s="139" t="s">
        <v>39</v>
      </c>
      <c r="E314" s="140">
        <v>498</v>
      </c>
      <c r="F314" s="90">
        <v>0</v>
      </c>
      <c r="G314" s="171">
        <f t="shared" ref="G314:G317" si="35">ROUND((E314*F314),2)</f>
        <v>0</v>
      </c>
      <c r="H314" s="191"/>
    </row>
    <row r="315" spans="1:9" s="65" customFormat="1" ht="30" customHeight="1" x14ac:dyDescent="0.25">
      <c r="A315" s="136" t="s">
        <v>361</v>
      </c>
      <c r="B315" s="137" t="s">
        <v>365</v>
      </c>
      <c r="C315" s="138" t="s">
        <v>231</v>
      </c>
      <c r="D315" s="139" t="s">
        <v>27</v>
      </c>
      <c r="E315" s="140">
        <v>498.2</v>
      </c>
      <c r="F315" s="90">
        <v>0</v>
      </c>
      <c r="G315" s="171">
        <f t="shared" si="35"/>
        <v>0</v>
      </c>
      <c r="H315" s="191"/>
    </row>
    <row r="316" spans="1:9" s="65" customFormat="1" ht="30" customHeight="1" x14ac:dyDescent="0.25">
      <c r="A316" s="136" t="s">
        <v>361</v>
      </c>
      <c r="B316" s="137" t="s">
        <v>366</v>
      </c>
      <c r="C316" s="138" t="s">
        <v>184</v>
      </c>
      <c r="D316" s="139" t="s">
        <v>94</v>
      </c>
      <c r="E316" s="140">
        <v>498.2</v>
      </c>
      <c r="F316" s="90">
        <v>0</v>
      </c>
      <c r="G316" s="171">
        <f t="shared" si="35"/>
        <v>0</v>
      </c>
      <c r="H316" s="191"/>
    </row>
    <row r="317" spans="1:9" s="65" customFormat="1" ht="30" customHeight="1" x14ac:dyDescent="0.25">
      <c r="A317" s="136" t="s">
        <v>361</v>
      </c>
      <c r="B317" s="137" t="s">
        <v>367</v>
      </c>
      <c r="C317" s="138" t="s">
        <v>186</v>
      </c>
      <c r="D317" s="139" t="s">
        <v>39</v>
      </c>
      <c r="E317" s="140">
        <v>498</v>
      </c>
      <c r="F317" s="90">
        <v>0</v>
      </c>
      <c r="G317" s="171">
        <f t="shared" si="35"/>
        <v>0</v>
      </c>
      <c r="H317" s="191"/>
    </row>
    <row r="318" spans="1:9" s="65" customFormat="1" ht="30" customHeight="1" x14ac:dyDescent="0.25">
      <c r="A318" s="136" t="s">
        <v>361</v>
      </c>
      <c r="B318" s="137" t="s">
        <v>368</v>
      </c>
      <c r="C318" s="138" t="s">
        <v>235</v>
      </c>
      <c r="D318" s="139" t="s">
        <v>27</v>
      </c>
      <c r="E318" s="140">
        <v>498.2</v>
      </c>
      <c r="F318" s="90">
        <v>0</v>
      </c>
      <c r="G318" s="171">
        <f t="shared" si="34"/>
        <v>0</v>
      </c>
      <c r="H318" s="191"/>
    </row>
    <row r="319" spans="1:9" s="65" customFormat="1" ht="30" customHeight="1" thickBot="1" x14ac:dyDescent="0.3">
      <c r="A319" s="160" t="s">
        <v>361</v>
      </c>
      <c r="B319" s="161" t="s">
        <v>369</v>
      </c>
      <c r="C319" s="165" t="s">
        <v>190</v>
      </c>
      <c r="D319" s="163" t="s">
        <v>27</v>
      </c>
      <c r="E319" s="164">
        <v>498.2</v>
      </c>
      <c r="F319" s="99">
        <v>0</v>
      </c>
      <c r="G319" s="167">
        <f t="shared" si="34"/>
        <v>0</v>
      </c>
      <c r="H319" s="191"/>
      <c r="I319" s="89"/>
    </row>
    <row r="320" spans="1:9" s="65" customFormat="1" ht="30" customHeight="1" x14ac:dyDescent="0.25">
      <c r="A320" s="94" t="s">
        <v>370</v>
      </c>
      <c r="B320" s="76" t="s">
        <v>362</v>
      </c>
      <c r="C320" s="77" t="s">
        <v>239</v>
      </c>
      <c r="D320" s="78" t="s">
        <v>60</v>
      </c>
      <c r="E320" s="79">
        <v>266</v>
      </c>
      <c r="F320" s="90">
        <v>28.65</v>
      </c>
      <c r="G320" s="171">
        <f t="shared" ref="G320:G327" si="36">ROUND((E320*F320),2)</f>
        <v>7620.9</v>
      </c>
      <c r="H320" s="191"/>
    </row>
    <row r="321" spans="1:9" s="65" customFormat="1" ht="30" customHeight="1" x14ac:dyDescent="0.25">
      <c r="A321" s="94" t="s">
        <v>370</v>
      </c>
      <c r="B321" s="76" t="s">
        <v>363</v>
      </c>
      <c r="C321" s="77" t="s">
        <v>195</v>
      </c>
      <c r="D321" s="78" t="s">
        <v>27</v>
      </c>
      <c r="E321" s="79">
        <v>498.2</v>
      </c>
      <c r="F321" s="90">
        <v>13.44</v>
      </c>
      <c r="G321" s="171">
        <f t="shared" si="36"/>
        <v>6695.81</v>
      </c>
      <c r="H321" s="191"/>
    </row>
    <row r="322" spans="1:9" s="65" customFormat="1" ht="30" customHeight="1" x14ac:dyDescent="0.25">
      <c r="A322" s="94" t="s">
        <v>370</v>
      </c>
      <c r="B322" s="76" t="s">
        <v>364</v>
      </c>
      <c r="C322" s="77" t="s">
        <v>174</v>
      </c>
      <c r="D322" s="78" t="s">
        <v>39</v>
      </c>
      <c r="E322" s="79">
        <v>498</v>
      </c>
      <c r="F322" s="90">
        <v>2.02</v>
      </c>
      <c r="G322" s="171">
        <f t="shared" si="36"/>
        <v>1005.96</v>
      </c>
      <c r="H322" s="191"/>
    </row>
    <row r="323" spans="1:9" s="65" customFormat="1" ht="30" customHeight="1" x14ac:dyDescent="0.25">
      <c r="A323" s="94" t="s">
        <v>370</v>
      </c>
      <c r="B323" s="76" t="s">
        <v>365</v>
      </c>
      <c r="C323" s="77" t="s">
        <v>231</v>
      </c>
      <c r="D323" s="78" t="s">
        <v>27</v>
      </c>
      <c r="E323" s="79">
        <v>498.2</v>
      </c>
      <c r="F323" s="90">
        <v>28.15</v>
      </c>
      <c r="G323" s="171">
        <f t="shared" si="36"/>
        <v>14024.33</v>
      </c>
      <c r="H323" s="191"/>
    </row>
    <row r="324" spans="1:9" s="65" customFormat="1" ht="30" customHeight="1" x14ac:dyDescent="0.25">
      <c r="A324" s="94" t="s">
        <v>370</v>
      </c>
      <c r="B324" s="76" t="s">
        <v>366</v>
      </c>
      <c r="C324" s="77" t="s">
        <v>184</v>
      </c>
      <c r="D324" s="78" t="s">
        <v>94</v>
      </c>
      <c r="E324" s="79">
        <v>498.2</v>
      </c>
      <c r="F324" s="90">
        <v>0.67</v>
      </c>
      <c r="G324" s="171">
        <f t="shared" si="36"/>
        <v>333.79</v>
      </c>
      <c r="H324" s="191"/>
    </row>
    <row r="325" spans="1:9" s="65" customFormat="1" ht="30" customHeight="1" x14ac:dyDescent="0.25">
      <c r="A325" s="94" t="s">
        <v>370</v>
      </c>
      <c r="B325" s="76" t="s">
        <v>367</v>
      </c>
      <c r="C325" s="77" t="s">
        <v>186</v>
      </c>
      <c r="D325" s="78" t="s">
        <v>39</v>
      </c>
      <c r="E325" s="79">
        <v>498</v>
      </c>
      <c r="F325" s="90">
        <v>2.02</v>
      </c>
      <c r="G325" s="171">
        <f t="shared" si="36"/>
        <v>1005.96</v>
      </c>
      <c r="H325" s="191"/>
    </row>
    <row r="326" spans="1:9" s="65" customFormat="1" ht="30" customHeight="1" thickBot="1" x14ac:dyDescent="0.3">
      <c r="A326" s="94" t="s">
        <v>370</v>
      </c>
      <c r="B326" s="76" t="s">
        <v>368</v>
      </c>
      <c r="C326" s="77" t="s">
        <v>235</v>
      </c>
      <c r="D326" s="78" t="s">
        <v>27</v>
      </c>
      <c r="E326" s="79">
        <v>498.2</v>
      </c>
      <c r="F326" s="90">
        <v>19.11</v>
      </c>
      <c r="G326" s="171">
        <f t="shared" si="36"/>
        <v>9520.6</v>
      </c>
      <c r="H326" s="192"/>
    </row>
    <row r="327" spans="1:9" s="65" customFormat="1" ht="30" customHeight="1" thickBot="1" x14ac:dyDescent="0.3">
      <c r="A327" s="95" t="s">
        <v>370</v>
      </c>
      <c r="B327" s="96" t="s">
        <v>369</v>
      </c>
      <c r="C327" s="134" t="s">
        <v>190</v>
      </c>
      <c r="D327" s="97" t="s">
        <v>27</v>
      </c>
      <c r="E327" s="98">
        <v>498.2</v>
      </c>
      <c r="F327" s="99">
        <v>0.44</v>
      </c>
      <c r="G327" s="100">
        <f t="shared" si="36"/>
        <v>219.21</v>
      </c>
      <c r="H327" s="22" t="s">
        <v>371</v>
      </c>
      <c r="I327" s="64">
        <f>ROUND(SUM(G312:G327),2)</f>
        <v>40426.559999999998</v>
      </c>
    </row>
    <row r="328" spans="1:9" s="65" customFormat="1" ht="30" customHeight="1" x14ac:dyDescent="0.25">
      <c r="A328" s="136" t="s">
        <v>372</v>
      </c>
      <c r="B328" s="137" t="s">
        <v>373</v>
      </c>
      <c r="C328" s="138" t="s">
        <v>226</v>
      </c>
      <c r="D328" s="139" t="s">
        <v>60</v>
      </c>
      <c r="E328" s="140">
        <v>42</v>
      </c>
      <c r="F328" s="90">
        <v>0</v>
      </c>
      <c r="G328" s="171">
        <f t="shared" si="34"/>
        <v>0</v>
      </c>
      <c r="H328" s="190" t="s">
        <v>170</v>
      </c>
    </row>
    <row r="329" spans="1:9" s="65" customFormat="1" ht="30" customHeight="1" x14ac:dyDescent="0.25">
      <c r="A329" s="136" t="s">
        <v>372</v>
      </c>
      <c r="B329" s="137" t="s">
        <v>374</v>
      </c>
      <c r="C329" s="138" t="s">
        <v>228</v>
      </c>
      <c r="D329" s="139" t="s">
        <v>27</v>
      </c>
      <c r="E329" s="140">
        <v>89.8</v>
      </c>
      <c r="F329" s="90">
        <v>0</v>
      </c>
      <c r="G329" s="171">
        <f t="shared" si="34"/>
        <v>0</v>
      </c>
      <c r="H329" s="191"/>
    </row>
    <row r="330" spans="1:9" s="65" customFormat="1" ht="30" customHeight="1" x14ac:dyDescent="0.25">
      <c r="A330" s="136" t="s">
        <v>372</v>
      </c>
      <c r="B330" s="137" t="s">
        <v>375</v>
      </c>
      <c r="C330" s="138" t="s">
        <v>174</v>
      </c>
      <c r="D330" s="139" t="s">
        <v>39</v>
      </c>
      <c r="E330" s="140">
        <v>90</v>
      </c>
      <c r="F330" s="90">
        <v>0</v>
      </c>
      <c r="G330" s="171">
        <f t="shared" si="34"/>
        <v>0</v>
      </c>
      <c r="H330" s="191"/>
    </row>
    <row r="331" spans="1:9" s="65" customFormat="1" ht="30" customHeight="1" x14ac:dyDescent="0.25">
      <c r="A331" s="136" t="s">
        <v>372</v>
      </c>
      <c r="B331" s="137" t="s">
        <v>376</v>
      </c>
      <c r="C331" s="138" t="s">
        <v>231</v>
      </c>
      <c r="D331" s="139" t="s">
        <v>27</v>
      </c>
      <c r="E331" s="140">
        <v>89.8</v>
      </c>
      <c r="F331" s="90">
        <v>0</v>
      </c>
      <c r="G331" s="171">
        <f t="shared" si="34"/>
        <v>0</v>
      </c>
      <c r="H331" s="191"/>
    </row>
    <row r="332" spans="1:9" s="65" customFormat="1" ht="30" customHeight="1" x14ac:dyDescent="0.25">
      <c r="A332" s="136" t="s">
        <v>372</v>
      </c>
      <c r="B332" s="137" t="s">
        <v>377</v>
      </c>
      <c r="C332" s="138" t="s">
        <v>184</v>
      </c>
      <c r="D332" s="139" t="s">
        <v>94</v>
      </c>
      <c r="E332" s="140">
        <v>89.8</v>
      </c>
      <c r="F332" s="90">
        <v>0</v>
      </c>
      <c r="G332" s="171">
        <f t="shared" si="34"/>
        <v>0</v>
      </c>
      <c r="H332" s="191"/>
    </row>
    <row r="333" spans="1:9" s="65" customFormat="1" ht="30" customHeight="1" x14ac:dyDescent="0.25">
      <c r="A333" s="136" t="s">
        <v>372</v>
      </c>
      <c r="B333" s="137" t="s">
        <v>378</v>
      </c>
      <c r="C333" s="138" t="s">
        <v>186</v>
      </c>
      <c r="D333" s="139" t="s">
        <v>39</v>
      </c>
      <c r="E333" s="140">
        <v>90</v>
      </c>
      <c r="F333" s="90">
        <v>0</v>
      </c>
      <c r="G333" s="171">
        <f t="shared" si="34"/>
        <v>0</v>
      </c>
      <c r="H333" s="191"/>
    </row>
    <row r="334" spans="1:9" s="65" customFormat="1" ht="30" customHeight="1" x14ac:dyDescent="0.25">
      <c r="A334" s="136" t="s">
        <v>372</v>
      </c>
      <c r="B334" s="137" t="s">
        <v>379</v>
      </c>
      <c r="C334" s="138" t="s">
        <v>235</v>
      </c>
      <c r="D334" s="139" t="s">
        <v>27</v>
      </c>
      <c r="E334" s="140">
        <v>89.8</v>
      </c>
      <c r="F334" s="90">
        <v>0</v>
      </c>
      <c r="G334" s="171">
        <f t="shared" si="34"/>
        <v>0</v>
      </c>
      <c r="H334" s="191"/>
    </row>
    <row r="335" spans="1:9" s="65" customFormat="1" ht="30" customHeight="1" x14ac:dyDescent="0.25">
      <c r="A335" s="136" t="s">
        <v>372</v>
      </c>
      <c r="B335" s="137" t="s">
        <v>380</v>
      </c>
      <c r="C335" s="138" t="s">
        <v>190</v>
      </c>
      <c r="D335" s="139" t="s">
        <v>27</v>
      </c>
      <c r="E335" s="140">
        <v>89.8</v>
      </c>
      <c r="F335" s="90">
        <v>0</v>
      </c>
      <c r="G335" s="171">
        <f t="shared" si="34"/>
        <v>0</v>
      </c>
      <c r="H335" s="191"/>
    </row>
    <row r="336" spans="1:9" s="65" customFormat="1" ht="30" customHeight="1" thickBot="1" x14ac:dyDescent="0.3">
      <c r="A336" s="160" t="s">
        <v>372</v>
      </c>
      <c r="B336" s="161" t="s">
        <v>381</v>
      </c>
      <c r="C336" s="162" t="s">
        <v>192</v>
      </c>
      <c r="D336" s="163" t="s">
        <v>39</v>
      </c>
      <c r="E336" s="164">
        <v>48</v>
      </c>
      <c r="F336" s="99">
        <v>0</v>
      </c>
      <c r="G336" s="167">
        <f t="shared" si="34"/>
        <v>0</v>
      </c>
      <c r="H336" s="191"/>
      <c r="I336" s="89"/>
    </row>
    <row r="337" spans="1:9" s="65" customFormat="1" ht="30" customHeight="1" x14ac:dyDescent="0.25">
      <c r="A337" s="94" t="s">
        <v>382</v>
      </c>
      <c r="B337" s="76" t="s">
        <v>373</v>
      </c>
      <c r="C337" s="77" t="s">
        <v>239</v>
      </c>
      <c r="D337" s="78" t="s">
        <v>60</v>
      </c>
      <c r="E337" s="79">
        <v>48</v>
      </c>
      <c r="F337" s="90">
        <v>40.659999999999997</v>
      </c>
      <c r="G337" s="171">
        <f t="shared" ref="G337:G345" si="37">ROUND((E337*F337),2)</f>
        <v>1951.68</v>
      </c>
      <c r="H337" s="191"/>
    </row>
    <row r="338" spans="1:9" s="65" customFormat="1" ht="30" customHeight="1" x14ac:dyDescent="0.25">
      <c r="A338" s="94" t="s">
        <v>382</v>
      </c>
      <c r="B338" s="76" t="s">
        <v>374</v>
      </c>
      <c r="C338" s="77" t="s">
        <v>195</v>
      </c>
      <c r="D338" s="78" t="s">
        <v>27</v>
      </c>
      <c r="E338" s="79">
        <v>89.8</v>
      </c>
      <c r="F338" s="90">
        <v>15.27</v>
      </c>
      <c r="G338" s="171">
        <f t="shared" si="37"/>
        <v>1371.25</v>
      </c>
      <c r="H338" s="191"/>
    </row>
    <row r="339" spans="1:9" s="65" customFormat="1" ht="30" customHeight="1" x14ac:dyDescent="0.25">
      <c r="A339" s="94" t="s">
        <v>382</v>
      </c>
      <c r="B339" s="76" t="s">
        <v>375</v>
      </c>
      <c r="C339" s="77" t="s">
        <v>174</v>
      </c>
      <c r="D339" s="78" t="s">
        <v>39</v>
      </c>
      <c r="E339" s="79">
        <v>90</v>
      </c>
      <c r="F339" s="90">
        <v>3.08</v>
      </c>
      <c r="G339" s="171">
        <f t="shared" si="37"/>
        <v>277.2</v>
      </c>
      <c r="H339" s="191"/>
    </row>
    <row r="340" spans="1:9" s="65" customFormat="1" ht="30" customHeight="1" x14ac:dyDescent="0.25">
      <c r="A340" s="94" t="s">
        <v>382</v>
      </c>
      <c r="B340" s="76" t="s">
        <v>376</v>
      </c>
      <c r="C340" s="77" t="s">
        <v>231</v>
      </c>
      <c r="D340" s="78" t="s">
        <v>27</v>
      </c>
      <c r="E340" s="79">
        <v>89.8</v>
      </c>
      <c r="F340" s="90">
        <v>46.61</v>
      </c>
      <c r="G340" s="171">
        <f t="shared" si="37"/>
        <v>4185.58</v>
      </c>
      <c r="H340" s="191"/>
    </row>
    <row r="341" spans="1:9" s="65" customFormat="1" ht="30" customHeight="1" x14ac:dyDescent="0.25">
      <c r="A341" s="94" t="s">
        <v>382</v>
      </c>
      <c r="B341" s="76" t="s">
        <v>377</v>
      </c>
      <c r="C341" s="77" t="s">
        <v>184</v>
      </c>
      <c r="D341" s="78" t="s">
        <v>94</v>
      </c>
      <c r="E341" s="79">
        <v>89.8</v>
      </c>
      <c r="F341" s="90">
        <v>0.87</v>
      </c>
      <c r="G341" s="171">
        <f t="shared" si="37"/>
        <v>78.13</v>
      </c>
      <c r="H341" s="191"/>
    </row>
    <row r="342" spans="1:9" s="65" customFormat="1" ht="30" customHeight="1" x14ac:dyDescent="0.25">
      <c r="A342" s="94" t="s">
        <v>382</v>
      </c>
      <c r="B342" s="76" t="s">
        <v>378</v>
      </c>
      <c r="C342" s="77" t="s">
        <v>186</v>
      </c>
      <c r="D342" s="78" t="s">
        <v>39</v>
      </c>
      <c r="E342" s="79">
        <v>90</v>
      </c>
      <c r="F342" s="90">
        <v>3.07</v>
      </c>
      <c r="G342" s="171">
        <f t="shared" si="37"/>
        <v>276.3</v>
      </c>
      <c r="H342" s="191"/>
    </row>
    <row r="343" spans="1:9" s="65" customFormat="1" ht="30" customHeight="1" x14ac:dyDescent="0.25">
      <c r="A343" s="94" t="s">
        <v>382</v>
      </c>
      <c r="B343" s="76" t="s">
        <v>379</v>
      </c>
      <c r="C343" s="77" t="s">
        <v>235</v>
      </c>
      <c r="D343" s="78" t="s">
        <v>27</v>
      </c>
      <c r="E343" s="79">
        <v>89.8</v>
      </c>
      <c r="F343" s="90">
        <v>38.200000000000003</v>
      </c>
      <c r="G343" s="171">
        <f t="shared" si="37"/>
        <v>3430.36</v>
      </c>
      <c r="H343" s="191"/>
    </row>
    <row r="344" spans="1:9" s="65" customFormat="1" ht="30" customHeight="1" thickBot="1" x14ac:dyDescent="0.3">
      <c r="A344" s="94" t="s">
        <v>382</v>
      </c>
      <c r="B344" s="76" t="s">
        <v>380</v>
      </c>
      <c r="C344" s="77" t="s">
        <v>190</v>
      </c>
      <c r="D344" s="78" t="s">
        <v>27</v>
      </c>
      <c r="E344" s="79">
        <v>89.8</v>
      </c>
      <c r="F344" s="90">
        <v>0.63</v>
      </c>
      <c r="G344" s="81">
        <f t="shared" si="37"/>
        <v>56.57</v>
      </c>
      <c r="H344" s="192"/>
    </row>
    <row r="345" spans="1:9" s="65" customFormat="1" ht="30" customHeight="1" thickBot="1" x14ac:dyDescent="0.3">
      <c r="A345" s="69" t="s">
        <v>382</v>
      </c>
      <c r="B345" s="96" t="s">
        <v>381</v>
      </c>
      <c r="C345" s="134" t="s">
        <v>192</v>
      </c>
      <c r="D345" s="97" t="s">
        <v>39</v>
      </c>
      <c r="E345" s="98">
        <v>48</v>
      </c>
      <c r="F345" s="99">
        <v>2.92</v>
      </c>
      <c r="G345" s="100">
        <f t="shared" si="37"/>
        <v>140.16</v>
      </c>
      <c r="H345" s="22" t="s">
        <v>383</v>
      </c>
      <c r="I345" s="64">
        <f>ROUND(SUM(G328:G345),2)</f>
        <v>11767.23</v>
      </c>
    </row>
    <row r="346" spans="1:9" s="65" customFormat="1" ht="30" customHeight="1" x14ac:dyDescent="0.25">
      <c r="A346" s="136" t="s">
        <v>384</v>
      </c>
      <c r="B346" s="137" t="s">
        <v>385</v>
      </c>
      <c r="C346" s="138" t="s">
        <v>226</v>
      </c>
      <c r="D346" s="139" t="s">
        <v>60</v>
      </c>
      <c r="E346" s="140">
        <v>91</v>
      </c>
      <c r="F346" s="90">
        <v>0</v>
      </c>
      <c r="G346" s="171">
        <f t="shared" si="34"/>
        <v>0</v>
      </c>
      <c r="H346" s="190" t="s">
        <v>170</v>
      </c>
    </row>
    <row r="347" spans="1:9" s="65" customFormat="1" ht="30" customHeight="1" x14ac:dyDescent="0.25">
      <c r="A347" s="136" t="s">
        <v>384</v>
      </c>
      <c r="B347" s="137" t="s">
        <v>386</v>
      </c>
      <c r="C347" s="138" t="s">
        <v>228</v>
      </c>
      <c r="D347" s="139" t="s">
        <v>27</v>
      </c>
      <c r="E347" s="140">
        <v>194.9</v>
      </c>
      <c r="F347" s="90">
        <v>0</v>
      </c>
      <c r="G347" s="171">
        <f t="shared" si="34"/>
        <v>0</v>
      </c>
      <c r="H347" s="191"/>
    </row>
    <row r="348" spans="1:9" s="65" customFormat="1" ht="30" customHeight="1" x14ac:dyDescent="0.25">
      <c r="A348" s="136" t="s">
        <v>384</v>
      </c>
      <c r="B348" s="137" t="s">
        <v>387</v>
      </c>
      <c r="C348" s="138" t="s">
        <v>174</v>
      </c>
      <c r="D348" s="139" t="s">
        <v>39</v>
      </c>
      <c r="E348" s="140">
        <v>195</v>
      </c>
      <c r="F348" s="90">
        <v>0</v>
      </c>
      <c r="G348" s="171">
        <f t="shared" ref="G348:G350" si="38">ROUND((E348*F348),2)</f>
        <v>0</v>
      </c>
      <c r="H348" s="191"/>
    </row>
    <row r="349" spans="1:9" s="65" customFormat="1" ht="30" customHeight="1" x14ac:dyDescent="0.25">
      <c r="A349" s="136" t="s">
        <v>384</v>
      </c>
      <c r="B349" s="137" t="s">
        <v>388</v>
      </c>
      <c r="C349" s="138" t="s">
        <v>389</v>
      </c>
      <c r="D349" s="139" t="s">
        <v>27</v>
      </c>
      <c r="E349" s="140">
        <v>194.9</v>
      </c>
      <c r="F349" s="90">
        <v>0</v>
      </c>
      <c r="G349" s="171">
        <f t="shared" si="38"/>
        <v>0</v>
      </c>
      <c r="H349" s="191"/>
    </row>
    <row r="350" spans="1:9" s="65" customFormat="1" ht="30" customHeight="1" x14ac:dyDescent="0.25">
      <c r="A350" s="136" t="s">
        <v>384</v>
      </c>
      <c r="B350" s="137" t="s">
        <v>390</v>
      </c>
      <c r="C350" s="138" t="s">
        <v>178</v>
      </c>
      <c r="D350" s="139" t="s">
        <v>94</v>
      </c>
      <c r="E350" s="140">
        <v>194.9</v>
      </c>
      <c r="F350" s="90">
        <v>0</v>
      </c>
      <c r="G350" s="171">
        <f t="shared" si="38"/>
        <v>0</v>
      </c>
      <c r="H350" s="191"/>
    </row>
    <row r="351" spans="1:9" s="65" customFormat="1" ht="30" customHeight="1" x14ac:dyDescent="0.25">
      <c r="A351" s="136" t="s">
        <v>384</v>
      </c>
      <c r="B351" s="137" t="s">
        <v>391</v>
      </c>
      <c r="C351" s="138" t="s">
        <v>180</v>
      </c>
      <c r="D351" s="139" t="s">
        <v>39</v>
      </c>
      <c r="E351" s="140">
        <v>195</v>
      </c>
      <c r="F351" s="90">
        <v>0</v>
      </c>
      <c r="G351" s="171">
        <f t="shared" si="34"/>
        <v>0</v>
      </c>
      <c r="H351" s="191"/>
    </row>
    <row r="352" spans="1:9" s="65" customFormat="1" ht="30" customHeight="1" x14ac:dyDescent="0.25">
      <c r="A352" s="136" t="s">
        <v>384</v>
      </c>
      <c r="B352" s="137" t="s">
        <v>392</v>
      </c>
      <c r="C352" s="138" t="s">
        <v>393</v>
      </c>
      <c r="D352" s="139" t="s">
        <v>27</v>
      </c>
      <c r="E352" s="140">
        <v>194.9</v>
      </c>
      <c r="F352" s="90">
        <v>0</v>
      </c>
      <c r="G352" s="171">
        <f t="shared" si="34"/>
        <v>0</v>
      </c>
      <c r="H352" s="191"/>
    </row>
    <row r="353" spans="1:9" s="65" customFormat="1" ht="30" customHeight="1" x14ac:dyDescent="0.25">
      <c r="A353" s="136" t="s">
        <v>384</v>
      </c>
      <c r="B353" s="137" t="s">
        <v>394</v>
      </c>
      <c r="C353" s="138" t="s">
        <v>184</v>
      </c>
      <c r="D353" s="139" t="s">
        <v>94</v>
      </c>
      <c r="E353" s="140">
        <v>194.9</v>
      </c>
      <c r="F353" s="90">
        <v>0</v>
      </c>
      <c r="G353" s="171">
        <f t="shared" si="34"/>
        <v>0</v>
      </c>
      <c r="H353" s="191"/>
    </row>
    <row r="354" spans="1:9" s="65" customFormat="1" ht="30" customHeight="1" x14ac:dyDescent="0.25">
      <c r="A354" s="136" t="s">
        <v>384</v>
      </c>
      <c r="B354" s="137" t="s">
        <v>395</v>
      </c>
      <c r="C354" s="138" t="s">
        <v>186</v>
      </c>
      <c r="D354" s="139" t="s">
        <v>39</v>
      </c>
      <c r="E354" s="140">
        <v>195</v>
      </c>
      <c r="F354" s="90">
        <v>0</v>
      </c>
      <c r="G354" s="171">
        <f t="shared" si="34"/>
        <v>0</v>
      </c>
      <c r="H354" s="191"/>
    </row>
    <row r="355" spans="1:9" s="65" customFormat="1" ht="30" customHeight="1" x14ac:dyDescent="0.25">
      <c r="A355" s="136" t="s">
        <v>384</v>
      </c>
      <c r="B355" s="137" t="s">
        <v>396</v>
      </c>
      <c r="C355" s="138" t="s">
        <v>235</v>
      </c>
      <c r="D355" s="139" t="s">
        <v>27</v>
      </c>
      <c r="E355" s="140">
        <v>194.9</v>
      </c>
      <c r="F355" s="90">
        <v>0</v>
      </c>
      <c r="G355" s="171">
        <f t="shared" si="34"/>
        <v>0</v>
      </c>
      <c r="H355" s="191"/>
    </row>
    <row r="356" spans="1:9" s="65" customFormat="1" ht="30" customHeight="1" thickBot="1" x14ac:dyDescent="0.3">
      <c r="A356" s="160" t="s">
        <v>384</v>
      </c>
      <c r="B356" s="161" t="s">
        <v>397</v>
      </c>
      <c r="C356" s="162" t="s">
        <v>190</v>
      </c>
      <c r="D356" s="163" t="s">
        <v>27</v>
      </c>
      <c r="E356" s="164">
        <v>194.9</v>
      </c>
      <c r="F356" s="99">
        <v>0</v>
      </c>
      <c r="G356" s="167">
        <f t="shared" si="34"/>
        <v>0</v>
      </c>
      <c r="H356" s="191"/>
      <c r="I356" s="89"/>
    </row>
    <row r="357" spans="1:9" s="129" customFormat="1" ht="30" customHeight="1" x14ac:dyDescent="0.25">
      <c r="A357" s="94" t="s">
        <v>398</v>
      </c>
      <c r="B357" s="76" t="s">
        <v>385</v>
      </c>
      <c r="C357" s="77" t="s">
        <v>239</v>
      </c>
      <c r="D357" s="78" t="s">
        <v>60</v>
      </c>
      <c r="E357" s="79">
        <v>104</v>
      </c>
      <c r="F357" s="90">
        <v>40.659999999999997</v>
      </c>
      <c r="G357" s="171">
        <f t="shared" ref="G357:G367" si="39">ROUND((E357*F357),2)</f>
        <v>4228.6400000000003</v>
      </c>
      <c r="H357" s="191"/>
    </row>
    <row r="358" spans="1:9" s="129" customFormat="1" ht="30" customHeight="1" x14ac:dyDescent="0.25">
      <c r="A358" s="94" t="s">
        <v>398</v>
      </c>
      <c r="B358" s="76" t="s">
        <v>386</v>
      </c>
      <c r="C358" s="77" t="s">
        <v>195</v>
      </c>
      <c r="D358" s="78" t="s">
        <v>27</v>
      </c>
      <c r="E358" s="79">
        <v>194.9</v>
      </c>
      <c r="F358" s="90">
        <v>15.27</v>
      </c>
      <c r="G358" s="171">
        <f t="shared" si="39"/>
        <v>2976.12</v>
      </c>
      <c r="H358" s="191"/>
    </row>
    <row r="359" spans="1:9" s="129" customFormat="1" ht="30" customHeight="1" x14ac:dyDescent="0.25">
      <c r="A359" s="94" t="s">
        <v>398</v>
      </c>
      <c r="B359" s="76" t="s">
        <v>387</v>
      </c>
      <c r="C359" s="77" t="s">
        <v>174</v>
      </c>
      <c r="D359" s="78" t="s">
        <v>39</v>
      </c>
      <c r="E359" s="79">
        <v>195</v>
      </c>
      <c r="F359" s="90">
        <v>3.08</v>
      </c>
      <c r="G359" s="171">
        <f t="shared" si="39"/>
        <v>600.6</v>
      </c>
      <c r="H359" s="191"/>
    </row>
    <row r="360" spans="1:9" s="129" customFormat="1" ht="30" customHeight="1" x14ac:dyDescent="0.25">
      <c r="A360" s="94" t="s">
        <v>398</v>
      </c>
      <c r="B360" s="76" t="s">
        <v>388</v>
      </c>
      <c r="C360" s="77" t="s">
        <v>389</v>
      </c>
      <c r="D360" s="78" t="s">
        <v>27</v>
      </c>
      <c r="E360" s="79">
        <v>194.9</v>
      </c>
      <c r="F360" s="90">
        <v>38.049999999999997</v>
      </c>
      <c r="G360" s="171">
        <f t="shared" si="39"/>
        <v>7415.95</v>
      </c>
      <c r="H360" s="191"/>
    </row>
    <row r="361" spans="1:9" s="129" customFormat="1" ht="30" customHeight="1" x14ac:dyDescent="0.25">
      <c r="A361" s="94" t="s">
        <v>398</v>
      </c>
      <c r="B361" s="76" t="s">
        <v>390</v>
      </c>
      <c r="C361" s="77" t="s">
        <v>178</v>
      </c>
      <c r="D361" s="78" t="s">
        <v>94</v>
      </c>
      <c r="E361" s="79">
        <v>194.9</v>
      </c>
      <c r="F361" s="90">
        <v>0.87</v>
      </c>
      <c r="G361" s="171">
        <f t="shared" si="39"/>
        <v>169.56</v>
      </c>
      <c r="H361" s="191"/>
    </row>
    <row r="362" spans="1:9" s="129" customFormat="1" ht="30" customHeight="1" x14ac:dyDescent="0.25">
      <c r="A362" s="94" t="s">
        <v>398</v>
      </c>
      <c r="B362" s="76" t="s">
        <v>391</v>
      </c>
      <c r="C362" s="77" t="s">
        <v>180</v>
      </c>
      <c r="D362" s="78" t="s">
        <v>39</v>
      </c>
      <c r="E362" s="79">
        <v>195</v>
      </c>
      <c r="F362" s="90">
        <v>3.07</v>
      </c>
      <c r="G362" s="171">
        <f t="shared" si="39"/>
        <v>598.65</v>
      </c>
      <c r="H362" s="191"/>
    </row>
    <row r="363" spans="1:9" s="129" customFormat="1" ht="30" customHeight="1" x14ac:dyDescent="0.25">
      <c r="A363" s="94" t="s">
        <v>398</v>
      </c>
      <c r="B363" s="76" t="s">
        <v>392</v>
      </c>
      <c r="C363" s="77" t="s">
        <v>393</v>
      </c>
      <c r="D363" s="78" t="s">
        <v>27</v>
      </c>
      <c r="E363" s="79">
        <v>194.9</v>
      </c>
      <c r="F363" s="90">
        <v>23.88</v>
      </c>
      <c r="G363" s="171">
        <f t="shared" si="39"/>
        <v>4654.21</v>
      </c>
      <c r="H363" s="191"/>
    </row>
    <row r="364" spans="1:9" s="129" customFormat="1" ht="30" customHeight="1" x14ac:dyDescent="0.25">
      <c r="A364" s="94" t="s">
        <v>398</v>
      </c>
      <c r="B364" s="76" t="s">
        <v>394</v>
      </c>
      <c r="C364" s="77" t="s">
        <v>184</v>
      </c>
      <c r="D364" s="78" t="s">
        <v>94</v>
      </c>
      <c r="E364" s="79">
        <v>194.9</v>
      </c>
      <c r="F364" s="90">
        <v>0.67</v>
      </c>
      <c r="G364" s="171">
        <f t="shared" si="39"/>
        <v>130.58000000000001</v>
      </c>
      <c r="H364" s="191"/>
    </row>
    <row r="365" spans="1:9" s="129" customFormat="1" ht="30" customHeight="1" x14ac:dyDescent="0.25">
      <c r="A365" s="94" t="s">
        <v>398</v>
      </c>
      <c r="B365" s="76" t="s">
        <v>395</v>
      </c>
      <c r="C365" s="77" t="s">
        <v>186</v>
      </c>
      <c r="D365" s="78" t="s">
        <v>39</v>
      </c>
      <c r="E365" s="79">
        <v>195</v>
      </c>
      <c r="F365" s="90">
        <v>2.02</v>
      </c>
      <c r="G365" s="171">
        <f t="shared" si="39"/>
        <v>393.9</v>
      </c>
      <c r="H365" s="191"/>
    </row>
    <row r="366" spans="1:9" s="129" customFormat="1" ht="30" customHeight="1" thickBot="1" x14ac:dyDescent="0.3">
      <c r="A366" s="94" t="s">
        <v>398</v>
      </c>
      <c r="B366" s="76" t="s">
        <v>396</v>
      </c>
      <c r="C366" s="77" t="s">
        <v>235</v>
      </c>
      <c r="D366" s="78" t="s">
        <v>27</v>
      </c>
      <c r="E366" s="79">
        <v>194.9</v>
      </c>
      <c r="F366" s="90">
        <v>21.67</v>
      </c>
      <c r="G366" s="171">
        <f t="shared" si="39"/>
        <v>4223.4799999999996</v>
      </c>
      <c r="H366" s="192"/>
    </row>
    <row r="367" spans="1:9" s="129" customFormat="1" ht="30" customHeight="1" thickBot="1" x14ac:dyDescent="0.3">
      <c r="A367" s="69" t="s">
        <v>398</v>
      </c>
      <c r="B367" s="96" t="s">
        <v>397</v>
      </c>
      <c r="C367" s="134" t="s">
        <v>190</v>
      </c>
      <c r="D367" s="97" t="s">
        <v>27</v>
      </c>
      <c r="E367" s="98">
        <v>194.9</v>
      </c>
      <c r="F367" s="99">
        <v>0.63</v>
      </c>
      <c r="G367" s="100">
        <f t="shared" si="39"/>
        <v>122.79</v>
      </c>
      <c r="H367" s="22" t="s">
        <v>399</v>
      </c>
      <c r="I367" s="130">
        <f>ROUND(SUM(G346:G367),2)</f>
        <v>25514.48</v>
      </c>
    </row>
    <row r="368" spans="1:9" s="65" customFormat="1" ht="30" customHeight="1" x14ac:dyDescent="0.25">
      <c r="A368" s="136" t="s">
        <v>400</v>
      </c>
      <c r="B368" s="137" t="s">
        <v>401</v>
      </c>
      <c r="C368" s="138" t="s">
        <v>226</v>
      </c>
      <c r="D368" s="139" t="s">
        <v>60</v>
      </c>
      <c r="E368" s="140">
        <v>36</v>
      </c>
      <c r="F368" s="90">
        <v>0</v>
      </c>
      <c r="G368" s="171">
        <f t="shared" si="34"/>
        <v>0</v>
      </c>
      <c r="H368" s="190" t="s">
        <v>170</v>
      </c>
    </row>
    <row r="369" spans="1:9" s="65" customFormat="1" ht="30" customHeight="1" x14ac:dyDescent="0.25">
      <c r="A369" s="136" t="s">
        <v>400</v>
      </c>
      <c r="B369" s="137" t="s">
        <v>402</v>
      </c>
      <c r="C369" s="138" t="s">
        <v>228</v>
      </c>
      <c r="D369" s="139" t="s">
        <v>27</v>
      </c>
      <c r="E369" s="140">
        <v>77</v>
      </c>
      <c r="F369" s="90">
        <v>0</v>
      </c>
      <c r="G369" s="171">
        <f t="shared" ref="G369:G372" si="40">ROUND((E369*F369),2)</f>
        <v>0</v>
      </c>
      <c r="H369" s="191"/>
    </row>
    <row r="370" spans="1:9" s="65" customFormat="1" ht="30" customHeight="1" x14ac:dyDescent="0.25">
      <c r="A370" s="136" t="s">
        <v>400</v>
      </c>
      <c r="B370" s="137" t="s">
        <v>403</v>
      </c>
      <c r="C370" s="138" t="s">
        <v>174</v>
      </c>
      <c r="D370" s="139" t="s">
        <v>39</v>
      </c>
      <c r="E370" s="140">
        <v>77</v>
      </c>
      <c r="F370" s="90">
        <v>0</v>
      </c>
      <c r="G370" s="171">
        <f t="shared" si="40"/>
        <v>0</v>
      </c>
      <c r="H370" s="191"/>
    </row>
    <row r="371" spans="1:9" s="65" customFormat="1" ht="30" customHeight="1" x14ac:dyDescent="0.25">
      <c r="A371" s="136" t="s">
        <v>400</v>
      </c>
      <c r="B371" s="137" t="s">
        <v>404</v>
      </c>
      <c r="C371" s="138" t="s">
        <v>389</v>
      </c>
      <c r="D371" s="139" t="s">
        <v>27</v>
      </c>
      <c r="E371" s="140">
        <v>77</v>
      </c>
      <c r="F371" s="90">
        <v>0</v>
      </c>
      <c r="G371" s="171">
        <f t="shared" si="40"/>
        <v>0</v>
      </c>
      <c r="H371" s="191"/>
    </row>
    <row r="372" spans="1:9" s="65" customFormat="1" ht="30" customHeight="1" x14ac:dyDescent="0.25">
      <c r="A372" s="136" t="s">
        <v>400</v>
      </c>
      <c r="B372" s="137" t="s">
        <v>405</v>
      </c>
      <c r="C372" s="138" t="s">
        <v>178</v>
      </c>
      <c r="D372" s="139" t="s">
        <v>94</v>
      </c>
      <c r="E372" s="140">
        <v>77</v>
      </c>
      <c r="F372" s="90">
        <v>0</v>
      </c>
      <c r="G372" s="171">
        <f t="shared" si="40"/>
        <v>0</v>
      </c>
      <c r="H372" s="191"/>
    </row>
    <row r="373" spans="1:9" s="65" customFormat="1" ht="30" customHeight="1" x14ac:dyDescent="0.25">
      <c r="A373" s="136" t="s">
        <v>400</v>
      </c>
      <c r="B373" s="137" t="s">
        <v>406</v>
      </c>
      <c r="C373" s="138" t="s">
        <v>180</v>
      </c>
      <c r="D373" s="139" t="s">
        <v>39</v>
      </c>
      <c r="E373" s="140">
        <v>77</v>
      </c>
      <c r="F373" s="90">
        <v>0</v>
      </c>
      <c r="G373" s="171">
        <f t="shared" si="34"/>
        <v>0</v>
      </c>
      <c r="H373" s="191"/>
    </row>
    <row r="374" spans="1:9" s="65" customFormat="1" ht="30" customHeight="1" x14ac:dyDescent="0.25">
      <c r="A374" s="136" t="s">
        <v>400</v>
      </c>
      <c r="B374" s="137" t="s">
        <v>407</v>
      </c>
      <c r="C374" s="138" t="s">
        <v>393</v>
      </c>
      <c r="D374" s="139" t="s">
        <v>27</v>
      </c>
      <c r="E374" s="140">
        <v>77</v>
      </c>
      <c r="F374" s="90">
        <v>0</v>
      </c>
      <c r="G374" s="171">
        <f t="shared" si="34"/>
        <v>0</v>
      </c>
      <c r="H374" s="191"/>
    </row>
    <row r="375" spans="1:9" s="65" customFormat="1" ht="30" customHeight="1" x14ac:dyDescent="0.25">
      <c r="A375" s="136" t="s">
        <v>400</v>
      </c>
      <c r="B375" s="137" t="s">
        <v>408</v>
      </c>
      <c r="C375" s="138" t="s">
        <v>184</v>
      </c>
      <c r="D375" s="139" t="s">
        <v>94</v>
      </c>
      <c r="E375" s="140">
        <v>77</v>
      </c>
      <c r="F375" s="90">
        <v>0</v>
      </c>
      <c r="G375" s="171">
        <f t="shared" si="34"/>
        <v>0</v>
      </c>
      <c r="H375" s="191"/>
    </row>
    <row r="376" spans="1:9" s="65" customFormat="1" ht="30" customHeight="1" x14ac:dyDescent="0.25">
      <c r="A376" s="136" t="s">
        <v>400</v>
      </c>
      <c r="B376" s="137" t="s">
        <v>409</v>
      </c>
      <c r="C376" s="138" t="s">
        <v>186</v>
      </c>
      <c r="D376" s="139" t="s">
        <v>39</v>
      </c>
      <c r="E376" s="140">
        <v>77</v>
      </c>
      <c r="F376" s="90">
        <v>0</v>
      </c>
      <c r="G376" s="171">
        <f t="shared" si="34"/>
        <v>0</v>
      </c>
      <c r="H376" s="191"/>
    </row>
    <row r="377" spans="1:9" s="65" customFormat="1" ht="30" customHeight="1" x14ac:dyDescent="0.25">
      <c r="A377" s="136" t="s">
        <v>400</v>
      </c>
      <c r="B377" s="137" t="s">
        <v>410</v>
      </c>
      <c r="C377" s="138" t="s">
        <v>235</v>
      </c>
      <c r="D377" s="139" t="s">
        <v>27</v>
      </c>
      <c r="E377" s="140">
        <v>77</v>
      </c>
      <c r="F377" s="90">
        <v>0</v>
      </c>
      <c r="G377" s="171">
        <f t="shared" si="34"/>
        <v>0</v>
      </c>
      <c r="H377" s="191"/>
    </row>
    <row r="378" spans="1:9" s="65" customFormat="1" ht="30" customHeight="1" x14ac:dyDescent="0.25">
      <c r="A378" s="136" t="s">
        <v>400</v>
      </c>
      <c r="B378" s="137" t="s">
        <v>411</v>
      </c>
      <c r="C378" s="138" t="s">
        <v>190</v>
      </c>
      <c r="D378" s="139" t="s">
        <v>27</v>
      </c>
      <c r="E378" s="140">
        <v>77</v>
      </c>
      <c r="F378" s="90">
        <v>0</v>
      </c>
      <c r="G378" s="171">
        <f t="shared" si="34"/>
        <v>0</v>
      </c>
      <c r="H378" s="191"/>
    </row>
    <row r="379" spans="1:9" s="65" customFormat="1" ht="30" customHeight="1" thickBot="1" x14ac:dyDescent="0.3">
      <c r="A379" s="160" t="s">
        <v>400</v>
      </c>
      <c r="B379" s="161" t="s">
        <v>412</v>
      </c>
      <c r="C379" s="162" t="s">
        <v>192</v>
      </c>
      <c r="D379" s="163" t="s">
        <v>39</v>
      </c>
      <c r="E379" s="164">
        <v>18</v>
      </c>
      <c r="F379" s="99">
        <v>0</v>
      </c>
      <c r="G379" s="167">
        <f t="shared" si="34"/>
        <v>0</v>
      </c>
      <c r="H379" s="191"/>
      <c r="I379" s="89"/>
    </row>
    <row r="380" spans="1:9" s="65" customFormat="1" ht="30" customHeight="1" x14ac:dyDescent="0.25">
      <c r="A380" s="94" t="s">
        <v>413</v>
      </c>
      <c r="B380" s="76" t="s">
        <v>401</v>
      </c>
      <c r="C380" s="77" t="s">
        <v>239</v>
      </c>
      <c r="D380" s="78" t="s">
        <v>60</v>
      </c>
      <c r="E380" s="79">
        <v>41</v>
      </c>
      <c r="F380" s="90">
        <v>40.659999999999997</v>
      </c>
      <c r="G380" s="171">
        <f t="shared" ref="G380:G391" si="41">ROUND((E380*F380),2)</f>
        <v>1667.06</v>
      </c>
      <c r="H380" s="191"/>
    </row>
    <row r="381" spans="1:9" s="65" customFormat="1" ht="30" customHeight="1" x14ac:dyDescent="0.25">
      <c r="A381" s="94" t="s">
        <v>413</v>
      </c>
      <c r="B381" s="76" t="s">
        <v>402</v>
      </c>
      <c r="C381" s="77" t="s">
        <v>195</v>
      </c>
      <c r="D381" s="78" t="s">
        <v>27</v>
      </c>
      <c r="E381" s="79">
        <v>77</v>
      </c>
      <c r="F381" s="90">
        <v>15.27</v>
      </c>
      <c r="G381" s="171">
        <f t="shared" si="41"/>
        <v>1175.79</v>
      </c>
      <c r="H381" s="191"/>
    </row>
    <row r="382" spans="1:9" s="65" customFormat="1" ht="30" customHeight="1" x14ac:dyDescent="0.25">
      <c r="A382" s="94" t="s">
        <v>413</v>
      </c>
      <c r="B382" s="76" t="s">
        <v>403</v>
      </c>
      <c r="C382" s="77" t="s">
        <v>174</v>
      </c>
      <c r="D382" s="78" t="s">
        <v>39</v>
      </c>
      <c r="E382" s="79">
        <v>77</v>
      </c>
      <c r="F382" s="90">
        <v>3.08</v>
      </c>
      <c r="G382" s="171">
        <f t="shared" si="41"/>
        <v>237.16</v>
      </c>
      <c r="H382" s="191"/>
    </row>
    <row r="383" spans="1:9" s="65" customFormat="1" ht="30" customHeight="1" x14ac:dyDescent="0.25">
      <c r="A383" s="94" t="s">
        <v>413</v>
      </c>
      <c r="B383" s="76" t="s">
        <v>404</v>
      </c>
      <c r="C383" s="77" t="s">
        <v>389</v>
      </c>
      <c r="D383" s="78" t="s">
        <v>27</v>
      </c>
      <c r="E383" s="79">
        <v>77</v>
      </c>
      <c r="F383" s="90">
        <v>38.049999999999997</v>
      </c>
      <c r="G383" s="171">
        <f t="shared" si="41"/>
        <v>2929.85</v>
      </c>
      <c r="H383" s="191"/>
    </row>
    <row r="384" spans="1:9" s="65" customFormat="1" ht="30" customHeight="1" x14ac:dyDescent="0.25">
      <c r="A384" s="94" t="s">
        <v>413</v>
      </c>
      <c r="B384" s="76" t="s">
        <v>405</v>
      </c>
      <c r="C384" s="77" t="s">
        <v>178</v>
      </c>
      <c r="D384" s="78" t="s">
        <v>94</v>
      </c>
      <c r="E384" s="79">
        <v>77</v>
      </c>
      <c r="F384" s="90">
        <v>0.87</v>
      </c>
      <c r="G384" s="171">
        <f t="shared" si="41"/>
        <v>66.989999999999995</v>
      </c>
      <c r="H384" s="191"/>
    </row>
    <row r="385" spans="1:9" s="65" customFormat="1" ht="30" customHeight="1" x14ac:dyDescent="0.25">
      <c r="A385" s="94" t="s">
        <v>413</v>
      </c>
      <c r="B385" s="76" t="s">
        <v>406</v>
      </c>
      <c r="C385" s="77" t="s">
        <v>180</v>
      </c>
      <c r="D385" s="78" t="s">
        <v>39</v>
      </c>
      <c r="E385" s="79">
        <v>77</v>
      </c>
      <c r="F385" s="90">
        <v>3.07</v>
      </c>
      <c r="G385" s="171">
        <f t="shared" si="41"/>
        <v>236.39</v>
      </c>
      <c r="H385" s="191"/>
    </row>
    <row r="386" spans="1:9" s="65" customFormat="1" ht="30" customHeight="1" x14ac:dyDescent="0.25">
      <c r="A386" s="94" t="s">
        <v>413</v>
      </c>
      <c r="B386" s="76" t="s">
        <v>407</v>
      </c>
      <c r="C386" s="77" t="s">
        <v>393</v>
      </c>
      <c r="D386" s="78" t="s">
        <v>27</v>
      </c>
      <c r="E386" s="79">
        <v>77</v>
      </c>
      <c r="F386" s="90">
        <v>23.88</v>
      </c>
      <c r="G386" s="171">
        <f t="shared" si="41"/>
        <v>1838.76</v>
      </c>
      <c r="H386" s="191"/>
    </row>
    <row r="387" spans="1:9" s="65" customFormat="1" ht="30" customHeight="1" x14ac:dyDescent="0.25">
      <c r="A387" s="94" t="s">
        <v>413</v>
      </c>
      <c r="B387" s="76" t="s">
        <v>408</v>
      </c>
      <c r="C387" s="77" t="s">
        <v>184</v>
      </c>
      <c r="D387" s="78" t="s">
        <v>94</v>
      </c>
      <c r="E387" s="79">
        <v>77</v>
      </c>
      <c r="F387" s="90">
        <v>0.67</v>
      </c>
      <c r="G387" s="171">
        <f t="shared" si="41"/>
        <v>51.59</v>
      </c>
      <c r="H387" s="191"/>
    </row>
    <row r="388" spans="1:9" s="65" customFormat="1" ht="30" customHeight="1" x14ac:dyDescent="0.25">
      <c r="A388" s="94" t="s">
        <v>413</v>
      </c>
      <c r="B388" s="76" t="s">
        <v>409</v>
      </c>
      <c r="C388" s="77" t="s">
        <v>186</v>
      </c>
      <c r="D388" s="78" t="s">
        <v>39</v>
      </c>
      <c r="E388" s="79">
        <v>77</v>
      </c>
      <c r="F388" s="90">
        <v>2.02</v>
      </c>
      <c r="G388" s="171">
        <f t="shared" si="41"/>
        <v>155.54</v>
      </c>
      <c r="H388" s="191"/>
    </row>
    <row r="389" spans="1:9" s="65" customFormat="1" ht="30" customHeight="1" x14ac:dyDescent="0.25">
      <c r="A389" s="94" t="s">
        <v>413</v>
      </c>
      <c r="B389" s="76" t="s">
        <v>410</v>
      </c>
      <c r="C389" s="77" t="s">
        <v>235</v>
      </c>
      <c r="D389" s="78" t="s">
        <v>27</v>
      </c>
      <c r="E389" s="79">
        <v>77</v>
      </c>
      <c r="F389" s="90">
        <v>21.67</v>
      </c>
      <c r="G389" s="171">
        <f t="shared" si="41"/>
        <v>1668.59</v>
      </c>
      <c r="H389" s="191"/>
    </row>
    <row r="390" spans="1:9" s="65" customFormat="1" ht="30" customHeight="1" thickBot="1" x14ac:dyDescent="0.3">
      <c r="A390" s="94" t="s">
        <v>413</v>
      </c>
      <c r="B390" s="76" t="s">
        <v>411</v>
      </c>
      <c r="C390" s="77" t="s">
        <v>190</v>
      </c>
      <c r="D390" s="78" t="s">
        <v>27</v>
      </c>
      <c r="E390" s="79">
        <v>77</v>
      </c>
      <c r="F390" s="90">
        <v>0.63</v>
      </c>
      <c r="G390" s="171">
        <f t="shared" si="41"/>
        <v>48.51</v>
      </c>
      <c r="H390" s="192"/>
    </row>
    <row r="391" spans="1:9" s="65" customFormat="1" ht="30" customHeight="1" thickBot="1" x14ac:dyDescent="0.3">
      <c r="A391" s="69" t="s">
        <v>413</v>
      </c>
      <c r="B391" s="96" t="s">
        <v>412</v>
      </c>
      <c r="C391" s="134" t="s">
        <v>192</v>
      </c>
      <c r="D391" s="97" t="s">
        <v>39</v>
      </c>
      <c r="E391" s="98">
        <v>18</v>
      </c>
      <c r="F391" s="99">
        <v>2.02</v>
      </c>
      <c r="G391" s="100">
        <f t="shared" si="41"/>
        <v>36.36</v>
      </c>
      <c r="H391" s="22" t="s">
        <v>414</v>
      </c>
      <c r="I391" s="64">
        <f>ROUND(SUM(G368:G391),2)</f>
        <v>10112.59</v>
      </c>
    </row>
    <row r="392" spans="1:9" s="65" customFormat="1" ht="30" customHeight="1" x14ac:dyDescent="0.25">
      <c r="A392" s="136" t="s">
        <v>415</v>
      </c>
      <c r="B392" s="137" t="s">
        <v>416</v>
      </c>
      <c r="C392" s="138" t="s">
        <v>417</v>
      </c>
      <c r="D392" s="139" t="s">
        <v>60</v>
      </c>
      <c r="E392" s="140">
        <v>284</v>
      </c>
      <c r="F392" s="90">
        <v>0</v>
      </c>
      <c r="G392" s="171">
        <f t="shared" si="34"/>
        <v>0</v>
      </c>
      <c r="H392" s="190" t="s">
        <v>170</v>
      </c>
    </row>
    <row r="393" spans="1:9" s="65" customFormat="1" ht="30" customHeight="1" x14ac:dyDescent="0.25">
      <c r="A393" s="136" t="s">
        <v>415</v>
      </c>
      <c r="B393" s="137" t="s">
        <v>418</v>
      </c>
      <c r="C393" s="138" t="s">
        <v>419</v>
      </c>
      <c r="D393" s="139" t="s">
        <v>27</v>
      </c>
      <c r="E393" s="140">
        <v>767.5</v>
      </c>
      <c r="F393" s="90">
        <v>0</v>
      </c>
      <c r="G393" s="171">
        <f t="shared" si="34"/>
        <v>0</v>
      </c>
      <c r="H393" s="191"/>
    </row>
    <row r="394" spans="1:9" s="65" customFormat="1" ht="30" customHeight="1" x14ac:dyDescent="0.25">
      <c r="A394" s="136" t="s">
        <v>415</v>
      </c>
      <c r="B394" s="137" t="s">
        <v>420</v>
      </c>
      <c r="C394" s="138" t="s">
        <v>421</v>
      </c>
      <c r="D394" s="139" t="s">
        <v>27</v>
      </c>
      <c r="E394" s="140">
        <v>767.5</v>
      </c>
      <c r="F394" s="90">
        <v>0</v>
      </c>
      <c r="G394" s="171">
        <f t="shared" si="34"/>
        <v>0</v>
      </c>
      <c r="H394" s="191"/>
    </row>
    <row r="395" spans="1:9" s="65" customFormat="1" ht="30" customHeight="1" thickBot="1" x14ac:dyDescent="0.3">
      <c r="A395" s="160" t="s">
        <v>415</v>
      </c>
      <c r="B395" s="161" t="s">
        <v>422</v>
      </c>
      <c r="C395" s="162" t="s">
        <v>190</v>
      </c>
      <c r="D395" s="163" t="s">
        <v>27</v>
      </c>
      <c r="E395" s="164">
        <v>767.5</v>
      </c>
      <c r="F395" s="99">
        <v>0</v>
      </c>
      <c r="G395" s="167">
        <f t="shared" si="34"/>
        <v>0</v>
      </c>
      <c r="H395" s="191"/>
      <c r="I395" s="89"/>
    </row>
    <row r="396" spans="1:9" s="65" customFormat="1" ht="30" customHeight="1" x14ac:dyDescent="0.25">
      <c r="A396" s="94" t="s">
        <v>423</v>
      </c>
      <c r="B396" s="76" t="s">
        <v>416</v>
      </c>
      <c r="C396" s="77" t="s">
        <v>424</v>
      </c>
      <c r="D396" s="78" t="s">
        <v>60</v>
      </c>
      <c r="E396" s="79">
        <v>284</v>
      </c>
      <c r="F396" s="90">
        <v>40.659999999999997</v>
      </c>
      <c r="G396" s="171">
        <f t="shared" ref="G396:G399" si="42">ROUND((E396*F396),2)</f>
        <v>11547.44</v>
      </c>
      <c r="H396" s="191"/>
    </row>
    <row r="397" spans="1:9" s="65" customFormat="1" ht="30" customHeight="1" x14ac:dyDescent="0.25">
      <c r="A397" s="94" t="s">
        <v>423</v>
      </c>
      <c r="B397" s="76" t="s">
        <v>418</v>
      </c>
      <c r="C397" s="77" t="s">
        <v>419</v>
      </c>
      <c r="D397" s="78" t="s">
        <v>27</v>
      </c>
      <c r="E397" s="79">
        <v>767.5</v>
      </c>
      <c r="F397" s="90">
        <v>19.62</v>
      </c>
      <c r="G397" s="171">
        <f t="shared" si="42"/>
        <v>15058.35</v>
      </c>
      <c r="H397" s="191"/>
    </row>
    <row r="398" spans="1:9" s="65" customFormat="1" ht="30" customHeight="1" thickBot="1" x14ac:dyDescent="0.3">
      <c r="A398" s="94" t="s">
        <v>423</v>
      </c>
      <c r="B398" s="76" t="s">
        <v>420</v>
      </c>
      <c r="C398" s="77" t="s">
        <v>421</v>
      </c>
      <c r="D398" s="78" t="s">
        <v>27</v>
      </c>
      <c r="E398" s="79">
        <v>767.5</v>
      </c>
      <c r="F398" s="90">
        <v>25.51</v>
      </c>
      <c r="G398" s="171">
        <f t="shared" si="42"/>
        <v>19578.93</v>
      </c>
      <c r="H398" s="192"/>
    </row>
    <row r="399" spans="1:9" s="65" customFormat="1" ht="30" customHeight="1" thickBot="1" x14ac:dyDescent="0.3">
      <c r="A399" s="69" t="s">
        <v>423</v>
      </c>
      <c r="B399" s="96" t="s">
        <v>422</v>
      </c>
      <c r="C399" s="134" t="s">
        <v>190</v>
      </c>
      <c r="D399" s="97" t="s">
        <v>27</v>
      </c>
      <c r="E399" s="98">
        <v>767.5</v>
      </c>
      <c r="F399" s="99">
        <v>0.44</v>
      </c>
      <c r="G399" s="100">
        <f t="shared" si="42"/>
        <v>337.7</v>
      </c>
      <c r="H399" s="22" t="s">
        <v>425</v>
      </c>
      <c r="I399" s="64">
        <f>ROUND(SUM(G392:G399),2)</f>
        <v>46522.42</v>
      </c>
    </row>
    <row r="400" spans="1:9" s="65" customFormat="1" ht="30" customHeight="1" x14ac:dyDescent="0.25">
      <c r="A400" s="136" t="s">
        <v>426</v>
      </c>
      <c r="B400" s="137" t="s">
        <v>427</v>
      </c>
      <c r="C400" s="138" t="s">
        <v>417</v>
      </c>
      <c r="D400" s="139" t="s">
        <v>60</v>
      </c>
      <c r="E400" s="140">
        <v>130</v>
      </c>
      <c r="F400" s="90">
        <v>0</v>
      </c>
      <c r="G400" s="171">
        <f t="shared" ref="G400:G405" si="43">ROUND((E400*F400),2)</f>
        <v>0</v>
      </c>
      <c r="H400" s="190" t="s">
        <v>170</v>
      </c>
    </row>
    <row r="401" spans="1:9" s="65" customFormat="1" ht="30" customHeight="1" x14ac:dyDescent="0.25">
      <c r="A401" s="136" t="s">
        <v>426</v>
      </c>
      <c r="B401" s="137" t="s">
        <v>428</v>
      </c>
      <c r="C401" s="138" t="s">
        <v>195</v>
      </c>
      <c r="D401" s="139" t="s">
        <v>27</v>
      </c>
      <c r="E401" s="140">
        <v>270.2</v>
      </c>
      <c r="F401" s="90">
        <v>0</v>
      </c>
      <c r="G401" s="171">
        <f t="shared" si="43"/>
        <v>0</v>
      </c>
      <c r="H401" s="191"/>
    </row>
    <row r="402" spans="1:9" s="65" customFormat="1" ht="30" customHeight="1" x14ac:dyDescent="0.25">
      <c r="A402" s="136" t="s">
        <v>426</v>
      </c>
      <c r="B402" s="137" t="s">
        <v>429</v>
      </c>
      <c r="C402" s="138" t="s">
        <v>430</v>
      </c>
      <c r="D402" s="139" t="s">
        <v>27</v>
      </c>
      <c r="E402" s="140">
        <v>270.2</v>
      </c>
      <c r="F402" s="90">
        <v>0</v>
      </c>
      <c r="G402" s="171">
        <f t="shared" si="43"/>
        <v>0</v>
      </c>
      <c r="H402" s="191"/>
    </row>
    <row r="403" spans="1:9" s="65" customFormat="1" ht="30" customHeight="1" x14ac:dyDescent="0.25">
      <c r="A403" s="136" t="s">
        <v>426</v>
      </c>
      <c r="B403" s="137" t="s">
        <v>431</v>
      </c>
      <c r="C403" s="138" t="s">
        <v>190</v>
      </c>
      <c r="D403" s="139" t="s">
        <v>27</v>
      </c>
      <c r="E403" s="140">
        <v>270.2</v>
      </c>
      <c r="F403" s="90">
        <v>0</v>
      </c>
      <c r="G403" s="171">
        <f t="shared" si="43"/>
        <v>0</v>
      </c>
      <c r="H403" s="191"/>
    </row>
    <row r="404" spans="1:9" s="65" customFormat="1" ht="30" customHeight="1" x14ac:dyDescent="0.25">
      <c r="A404" s="136" t="s">
        <v>426</v>
      </c>
      <c r="B404" s="137" t="s">
        <v>432</v>
      </c>
      <c r="C404" s="138" t="s">
        <v>192</v>
      </c>
      <c r="D404" s="139" t="s">
        <v>39</v>
      </c>
      <c r="E404" s="140">
        <v>32</v>
      </c>
      <c r="F404" s="90">
        <v>0</v>
      </c>
      <c r="G404" s="171">
        <f t="shared" si="43"/>
        <v>0</v>
      </c>
      <c r="H404" s="191"/>
    </row>
    <row r="405" spans="1:9" s="65" customFormat="1" ht="30" customHeight="1" thickBot="1" x14ac:dyDescent="0.3">
      <c r="A405" s="160" t="s">
        <v>426</v>
      </c>
      <c r="B405" s="161" t="s">
        <v>433</v>
      </c>
      <c r="C405" s="162" t="s">
        <v>434</v>
      </c>
      <c r="D405" s="163" t="s">
        <v>27</v>
      </c>
      <c r="E405" s="164">
        <v>764</v>
      </c>
      <c r="F405" s="99">
        <v>0</v>
      </c>
      <c r="G405" s="167">
        <f t="shared" si="43"/>
        <v>0</v>
      </c>
      <c r="H405" s="191"/>
      <c r="I405" s="89"/>
    </row>
    <row r="406" spans="1:9" s="65" customFormat="1" ht="30" customHeight="1" x14ac:dyDescent="0.25">
      <c r="A406" s="94" t="s">
        <v>435</v>
      </c>
      <c r="B406" s="76" t="s">
        <v>427</v>
      </c>
      <c r="C406" s="77" t="s">
        <v>424</v>
      </c>
      <c r="D406" s="78" t="s">
        <v>60</v>
      </c>
      <c r="E406" s="79">
        <v>130</v>
      </c>
      <c r="F406" s="90">
        <v>40.659999999999997</v>
      </c>
      <c r="G406" s="171">
        <f t="shared" ref="G406:G411" si="44">ROUND((E406*F406),2)</f>
        <v>5285.8</v>
      </c>
      <c r="H406" s="191"/>
    </row>
    <row r="407" spans="1:9" s="65" customFormat="1" ht="30" customHeight="1" x14ac:dyDescent="0.25">
      <c r="A407" s="94" t="s">
        <v>435</v>
      </c>
      <c r="B407" s="76" t="s">
        <v>428</v>
      </c>
      <c r="C407" s="77" t="s">
        <v>195</v>
      </c>
      <c r="D407" s="78" t="s">
        <v>27</v>
      </c>
      <c r="E407" s="79">
        <v>270.2</v>
      </c>
      <c r="F407" s="90">
        <v>19.62</v>
      </c>
      <c r="G407" s="171">
        <f t="shared" si="44"/>
        <v>5301.32</v>
      </c>
      <c r="H407" s="191"/>
    </row>
    <row r="408" spans="1:9" s="65" customFormat="1" ht="30" customHeight="1" x14ac:dyDescent="0.25">
      <c r="A408" s="94" t="s">
        <v>435</v>
      </c>
      <c r="B408" s="76" t="s">
        <v>429</v>
      </c>
      <c r="C408" s="77" t="s">
        <v>430</v>
      </c>
      <c r="D408" s="78" t="s">
        <v>27</v>
      </c>
      <c r="E408" s="79">
        <v>270.2</v>
      </c>
      <c r="F408" s="90">
        <v>25.51</v>
      </c>
      <c r="G408" s="171">
        <f t="shared" si="44"/>
        <v>6892.8</v>
      </c>
      <c r="H408" s="191"/>
    </row>
    <row r="409" spans="1:9" s="65" customFormat="1" ht="30" customHeight="1" x14ac:dyDescent="0.25">
      <c r="A409" s="94" t="s">
        <v>435</v>
      </c>
      <c r="B409" s="76" t="s">
        <v>431</v>
      </c>
      <c r="C409" s="77" t="s">
        <v>190</v>
      </c>
      <c r="D409" s="78" t="s">
        <v>27</v>
      </c>
      <c r="E409" s="79">
        <v>270.2</v>
      </c>
      <c r="F409" s="90">
        <v>0.44</v>
      </c>
      <c r="G409" s="171">
        <f t="shared" si="44"/>
        <v>118.89</v>
      </c>
      <c r="H409" s="191"/>
    </row>
    <row r="410" spans="1:9" s="65" customFormat="1" ht="30" customHeight="1" thickBot="1" x14ac:dyDescent="0.3">
      <c r="A410" s="94" t="s">
        <v>435</v>
      </c>
      <c r="B410" s="76" t="s">
        <v>432</v>
      </c>
      <c r="C410" s="77" t="s">
        <v>192</v>
      </c>
      <c r="D410" s="78" t="s">
        <v>436</v>
      </c>
      <c r="E410" s="79">
        <v>32</v>
      </c>
      <c r="F410" s="90">
        <v>2.02</v>
      </c>
      <c r="G410" s="171">
        <f t="shared" si="44"/>
        <v>64.64</v>
      </c>
      <c r="H410" s="192"/>
    </row>
    <row r="411" spans="1:9" s="65" customFormat="1" ht="30" customHeight="1" thickBot="1" x14ac:dyDescent="0.3">
      <c r="A411" s="69" t="s">
        <v>435</v>
      </c>
      <c r="B411" s="96" t="s">
        <v>433</v>
      </c>
      <c r="C411" s="134" t="s">
        <v>434</v>
      </c>
      <c r="D411" s="97" t="s">
        <v>27</v>
      </c>
      <c r="E411" s="98">
        <v>764</v>
      </c>
      <c r="F411" s="99">
        <v>20.72</v>
      </c>
      <c r="G411" s="100">
        <f t="shared" si="44"/>
        <v>15830.08</v>
      </c>
      <c r="H411" s="22" t="s">
        <v>437</v>
      </c>
      <c r="I411" s="64">
        <f>ROUND(SUM(G400:G411),2)</f>
        <v>33493.53</v>
      </c>
    </row>
    <row r="412" spans="1:9" s="65" customFormat="1" ht="30" customHeight="1" x14ac:dyDescent="0.25">
      <c r="A412" s="94" t="s">
        <v>438</v>
      </c>
      <c r="B412" s="76" t="s">
        <v>439</v>
      </c>
      <c r="C412" s="77" t="s">
        <v>440</v>
      </c>
      <c r="D412" s="78" t="s">
        <v>39</v>
      </c>
      <c r="E412" s="79">
        <v>5</v>
      </c>
      <c r="F412" s="90">
        <v>849.55</v>
      </c>
      <c r="G412" s="81">
        <f t="shared" ref="G412:G418" si="45">ROUND((E412*F412),2)</f>
        <v>4247.75</v>
      </c>
      <c r="H412" s="179"/>
    </row>
    <row r="413" spans="1:9" s="65" customFormat="1" ht="30" customHeight="1" x14ac:dyDescent="0.25">
      <c r="A413" s="94" t="s">
        <v>438</v>
      </c>
      <c r="B413" s="76" t="s">
        <v>441</v>
      </c>
      <c r="C413" s="77" t="s">
        <v>442</v>
      </c>
      <c r="D413" s="78" t="s">
        <v>19</v>
      </c>
      <c r="E413" s="79">
        <v>1</v>
      </c>
      <c r="F413" s="90">
        <v>3778.39</v>
      </c>
      <c r="G413" s="81">
        <f t="shared" si="45"/>
        <v>3778.39</v>
      </c>
      <c r="H413" s="179"/>
    </row>
    <row r="414" spans="1:9" s="65" customFormat="1" ht="30" customHeight="1" x14ac:dyDescent="0.25">
      <c r="A414" s="94" t="s">
        <v>438</v>
      </c>
      <c r="B414" s="76" t="s">
        <v>443</v>
      </c>
      <c r="C414" s="77" t="s">
        <v>444</v>
      </c>
      <c r="D414" s="78" t="s">
        <v>19</v>
      </c>
      <c r="E414" s="79">
        <v>1</v>
      </c>
      <c r="F414" s="90">
        <v>1898.83</v>
      </c>
      <c r="G414" s="81">
        <f t="shared" si="45"/>
        <v>1898.83</v>
      </c>
      <c r="H414" s="179"/>
    </row>
    <row r="415" spans="1:9" s="65" customFormat="1" ht="30" customHeight="1" x14ac:dyDescent="0.25">
      <c r="A415" s="94" t="s">
        <v>438</v>
      </c>
      <c r="B415" s="76" t="s">
        <v>445</v>
      </c>
      <c r="C415" s="77" t="s">
        <v>446</v>
      </c>
      <c r="D415" s="78" t="s">
        <v>60</v>
      </c>
      <c r="E415" s="79">
        <v>23</v>
      </c>
      <c r="F415" s="90">
        <v>71.69</v>
      </c>
      <c r="G415" s="81">
        <f t="shared" si="45"/>
        <v>1648.87</v>
      </c>
      <c r="H415" s="179"/>
    </row>
    <row r="416" spans="1:9" s="65" customFormat="1" ht="30" customHeight="1" x14ac:dyDescent="0.25">
      <c r="A416" s="94" t="s">
        <v>438</v>
      </c>
      <c r="B416" s="76" t="s">
        <v>447</v>
      </c>
      <c r="C416" s="77" t="s">
        <v>448</v>
      </c>
      <c r="D416" s="78" t="s">
        <v>27</v>
      </c>
      <c r="E416" s="79">
        <v>29</v>
      </c>
      <c r="F416" s="90">
        <v>118.22</v>
      </c>
      <c r="G416" s="81">
        <f t="shared" si="45"/>
        <v>3428.38</v>
      </c>
      <c r="H416" s="179"/>
    </row>
    <row r="417" spans="1:9" s="65" customFormat="1" ht="30" customHeight="1" thickBot="1" x14ac:dyDescent="0.3">
      <c r="A417" s="94" t="s">
        <v>438</v>
      </c>
      <c r="B417" s="76" t="s">
        <v>449</v>
      </c>
      <c r="C417" s="77" t="s">
        <v>450</v>
      </c>
      <c r="D417" s="78" t="s">
        <v>27</v>
      </c>
      <c r="E417" s="79">
        <v>31</v>
      </c>
      <c r="F417" s="90">
        <v>8.83</v>
      </c>
      <c r="G417" s="81">
        <f t="shared" si="45"/>
        <v>273.73</v>
      </c>
      <c r="H417" s="179"/>
    </row>
    <row r="418" spans="1:9" s="65" customFormat="1" ht="30" customHeight="1" thickBot="1" x14ac:dyDescent="0.3">
      <c r="A418" s="95" t="s">
        <v>438</v>
      </c>
      <c r="B418" s="96" t="s">
        <v>451</v>
      </c>
      <c r="C418" s="134" t="s">
        <v>452</v>
      </c>
      <c r="D418" s="97" t="s">
        <v>27</v>
      </c>
      <c r="E418" s="98">
        <v>2.5</v>
      </c>
      <c r="F418" s="99">
        <v>182.39</v>
      </c>
      <c r="G418" s="100">
        <f t="shared" si="45"/>
        <v>455.98</v>
      </c>
      <c r="H418" s="22" t="s">
        <v>453</v>
      </c>
      <c r="I418" s="64">
        <f>ROUND(SUM(G412:G418),2)</f>
        <v>15731.93</v>
      </c>
    </row>
    <row r="419" spans="1:9" s="65" customFormat="1" ht="30" customHeight="1" x14ac:dyDescent="0.25">
      <c r="A419" s="94" t="s">
        <v>454</v>
      </c>
      <c r="B419" s="76" t="s">
        <v>455</v>
      </c>
      <c r="C419" s="77" t="s">
        <v>456</v>
      </c>
      <c r="D419" s="78" t="s">
        <v>19</v>
      </c>
      <c r="E419" s="79">
        <v>88</v>
      </c>
      <c r="F419" s="90">
        <v>125.71</v>
      </c>
      <c r="G419" s="81">
        <f t="shared" ref="G419:G438" si="46">ROUND((E419*F419),2)</f>
        <v>11062.48</v>
      </c>
      <c r="H419" s="179"/>
    </row>
    <row r="420" spans="1:9" s="65" customFormat="1" ht="30" customHeight="1" x14ac:dyDescent="0.25">
      <c r="A420" s="94" t="s">
        <v>454</v>
      </c>
      <c r="B420" s="76" t="s">
        <v>457</v>
      </c>
      <c r="C420" s="77" t="s">
        <v>458</v>
      </c>
      <c r="D420" s="78" t="s">
        <v>19</v>
      </c>
      <c r="E420" s="79">
        <v>22</v>
      </c>
      <c r="F420" s="90">
        <v>207.19</v>
      </c>
      <c r="G420" s="81">
        <f t="shared" si="46"/>
        <v>4558.18</v>
      </c>
      <c r="H420" s="179"/>
    </row>
    <row r="421" spans="1:9" s="65" customFormat="1" ht="30" customHeight="1" x14ac:dyDescent="0.25">
      <c r="A421" s="94" t="s">
        <v>454</v>
      </c>
      <c r="B421" s="76" t="s">
        <v>459</v>
      </c>
      <c r="C421" s="77" t="s">
        <v>460</v>
      </c>
      <c r="D421" s="78" t="s">
        <v>19</v>
      </c>
      <c r="E421" s="79">
        <v>20</v>
      </c>
      <c r="F421" s="90">
        <v>285.18</v>
      </c>
      <c r="G421" s="81">
        <f t="shared" si="46"/>
        <v>5703.6</v>
      </c>
      <c r="H421" s="179"/>
    </row>
    <row r="422" spans="1:9" s="65" customFormat="1" ht="30" customHeight="1" x14ac:dyDescent="0.25">
      <c r="A422" s="94" t="s">
        <v>454</v>
      </c>
      <c r="B422" s="76" t="s">
        <v>461</v>
      </c>
      <c r="C422" s="77" t="s">
        <v>462</v>
      </c>
      <c r="D422" s="78" t="s">
        <v>19</v>
      </c>
      <c r="E422" s="79">
        <v>144</v>
      </c>
      <c r="F422" s="90">
        <v>69.14</v>
      </c>
      <c r="G422" s="81">
        <f t="shared" si="46"/>
        <v>9956.16</v>
      </c>
      <c r="H422" s="179"/>
    </row>
    <row r="423" spans="1:9" s="65" customFormat="1" ht="30" customHeight="1" x14ac:dyDescent="0.25">
      <c r="A423" s="94" t="s">
        <v>454</v>
      </c>
      <c r="B423" s="76" t="s">
        <v>463</v>
      </c>
      <c r="C423" s="77" t="s">
        <v>464</v>
      </c>
      <c r="D423" s="78" t="s">
        <v>19</v>
      </c>
      <c r="E423" s="79">
        <v>27</v>
      </c>
      <c r="F423" s="90">
        <v>226.98</v>
      </c>
      <c r="G423" s="81">
        <f t="shared" si="46"/>
        <v>6128.46</v>
      </c>
      <c r="H423" s="179"/>
    </row>
    <row r="424" spans="1:9" s="65" customFormat="1" ht="30" customHeight="1" x14ac:dyDescent="0.25">
      <c r="A424" s="94" t="s">
        <v>454</v>
      </c>
      <c r="B424" s="76" t="s">
        <v>465</v>
      </c>
      <c r="C424" s="77" t="s">
        <v>466</v>
      </c>
      <c r="D424" s="78" t="s">
        <v>19</v>
      </c>
      <c r="E424" s="79">
        <v>52</v>
      </c>
      <c r="F424" s="90">
        <v>72.28</v>
      </c>
      <c r="G424" s="81">
        <f t="shared" si="46"/>
        <v>3758.56</v>
      </c>
      <c r="H424" s="179"/>
    </row>
    <row r="425" spans="1:9" s="65" customFormat="1" ht="30" customHeight="1" thickBot="1" x14ac:dyDescent="0.3">
      <c r="A425" s="94" t="s">
        <v>454</v>
      </c>
      <c r="B425" s="76" t="s">
        <v>467</v>
      </c>
      <c r="C425" s="77" t="s">
        <v>468</v>
      </c>
      <c r="D425" s="78" t="s">
        <v>19</v>
      </c>
      <c r="E425" s="79">
        <v>37</v>
      </c>
      <c r="F425" s="90">
        <v>71.7</v>
      </c>
      <c r="G425" s="81">
        <f t="shared" si="46"/>
        <v>2652.9</v>
      </c>
      <c r="H425" s="179"/>
    </row>
    <row r="426" spans="1:9" s="65" customFormat="1" ht="30" customHeight="1" thickBot="1" x14ac:dyDescent="0.3">
      <c r="A426" s="69" t="s">
        <v>454</v>
      </c>
      <c r="B426" s="70" t="s">
        <v>469</v>
      </c>
      <c r="C426" s="134" t="s">
        <v>470</v>
      </c>
      <c r="D426" s="97" t="s">
        <v>19</v>
      </c>
      <c r="E426" s="98">
        <v>8</v>
      </c>
      <c r="F426" s="99">
        <v>88.46</v>
      </c>
      <c r="G426" s="100">
        <f t="shared" si="46"/>
        <v>707.68</v>
      </c>
      <c r="H426" s="22" t="s">
        <v>471</v>
      </c>
      <c r="I426" s="64">
        <f>ROUND(SUM(G419:G426),2)</f>
        <v>44528.02</v>
      </c>
    </row>
    <row r="427" spans="1:9" s="65" customFormat="1" ht="30" customHeight="1" x14ac:dyDescent="0.25">
      <c r="A427" s="94" t="s">
        <v>472</v>
      </c>
      <c r="B427" s="76" t="s">
        <v>473</v>
      </c>
      <c r="C427" s="77" t="s">
        <v>474</v>
      </c>
      <c r="D427" s="78" t="s">
        <v>39</v>
      </c>
      <c r="E427" s="79">
        <v>1812</v>
      </c>
      <c r="F427" s="90">
        <v>2.5099999999999998</v>
      </c>
      <c r="G427" s="81">
        <f t="shared" si="46"/>
        <v>4548.12</v>
      </c>
      <c r="H427" s="179"/>
    </row>
    <row r="428" spans="1:9" s="65" customFormat="1" ht="30" customHeight="1" x14ac:dyDescent="0.25">
      <c r="A428" s="94" t="s">
        <v>472</v>
      </c>
      <c r="B428" s="76" t="s">
        <v>475</v>
      </c>
      <c r="C428" s="77" t="s">
        <v>476</v>
      </c>
      <c r="D428" s="78" t="s">
        <v>39</v>
      </c>
      <c r="E428" s="79">
        <v>908</v>
      </c>
      <c r="F428" s="90">
        <v>0.63</v>
      </c>
      <c r="G428" s="81">
        <f t="shared" ref="G428:G435" si="47">ROUND((E428*F428),2)</f>
        <v>572.04</v>
      </c>
      <c r="H428" s="179"/>
    </row>
    <row r="429" spans="1:9" s="65" customFormat="1" ht="30" customHeight="1" x14ac:dyDescent="0.25">
      <c r="A429" s="94" t="s">
        <v>472</v>
      </c>
      <c r="B429" s="76" t="s">
        <v>477</v>
      </c>
      <c r="C429" s="77" t="s">
        <v>478</v>
      </c>
      <c r="D429" s="78" t="s">
        <v>39</v>
      </c>
      <c r="E429" s="79">
        <v>572</v>
      </c>
      <c r="F429" s="90">
        <v>1.89</v>
      </c>
      <c r="G429" s="81">
        <f t="shared" si="47"/>
        <v>1081.08</v>
      </c>
      <c r="H429" s="179"/>
    </row>
    <row r="430" spans="1:9" s="65" customFormat="1" ht="30" customHeight="1" x14ac:dyDescent="0.25">
      <c r="A430" s="94" t="s">
        <v>472</v>
      </c>
      <c r="B430" s="76" t="s">
        <v>479</v>
      </c>
      <c r="C430" s="77" t="s">
        <v>480</v>
      </c>
      <c r="D430" s="78" t="s">
        <v>39</v>
      </c>
      <c r="E430" s="79">
        <v>1058</v>
      </c>
      <c r="F430" s="90">
        <v>1.26</v>
      </c>
      <c r="G430" s="81">
        <f t="shared" si="47"/>
        <v>1333.08</v>
      </c>
      <c r="H430" s="179"/>
    </row>
    <row r="431" spans="1:9" s="65" customFormat="1" ht="30" customHeight="1" x14ac:dyDescent="0.25">
      <c r="A431" s="94" t="s">
        <v>472</v>
      </c>
      <c r="B431" s="76" t="s">
        <v>481</v>
      </c>
      <c r="C431" s="77" t="s">
        <v>482</v>
      </c>
      <c r="D431" s="78" t="s">
        <v>39</v>
      </c>
      <c r="E431" s="79">
        <v>101</v>
      </c>
      <c r="F431" s="90">
        <v>4.4000000000000004</v>
      </c>
      <c r="G431" s="81">
        <f t="shared" si="47"/>
        <v>444.4</v>
      </c>
      <c r="H431" s="179"/>
    </row>
    <row r="432" spans="1:9" s="65" customFormat="1" ht="30" customHeight="1" x14ac:dyDescent="0.25">
      <c r="A432" s="94" t="s">
        <v>472</v>
      </c>
      <c r="B432" s="76" t="s">
        <v>483</v>
      </c>
      <c r="C432" s="77" t="s">
        <v>484</v>
      </c>
      <c r="D432" s="78" t="s">
        <v>27</v>
      </c>
      <c r="E432" s="79">
        <v>97.999999999999986</v>
      </c>
      <c r="F432" s="90">
        <v>20.95</v>
      </c>
      <c r="G432" s="81">
        <f t="shared" si="47"/>
        <v>2053.1</v>
      </c>
      <c r="H432" s="179"/>
    </row>
    <row r="433" spans="1:9" s="65" customFormat="1" ht="30" customHeight="1" x14ac:dyDescent="0.25">
      <c r="A433" s="94" t="s">
        <v>472</v>
      </c>
      <c r="B433" s="76" t="s">
        <v>485</v>
      </c>
      <c r="C433" s="77" t="s">
        <v>486</v>
      </c>
      <c r="D433" s="78" t="s">
        <v>27</v>
      </c>
      <c r="E433" s="79">
        <v>124</v>
      </c>
      <c r="F433" s="90">
        <v>20.95</v>
      </c>
      <c r="G433" s="81">
        <f t="shared" si="47"/>
        <v>2597.8000000000002</v>
      </c>
      <c r="H433" s="179"/>
    </row>
    <row r="434" spans="1:9" s="65" customFormat="1" ht="30" customHeight="1" x14ac:dyDescent="0.25">
      <c r="A434" s="94" t="s">
        <v>472</v>
      </c>
      <c r="B434" s="76" t="s">
        <v>487</v>
      </c>
      <c r="C434" s="77" t="s">
        <v>488</v>
      </c>
      <c r="D434" s="78" t="s">
        <v>27</v>
      </c>
      <c r="E434" s="79">
        <v>12.4</v>
      </c>
      <c r="F434" s="90">
        <v>20.95</v>
      </c>
      <c r="G434" s="81">
        <f t="shared" si="47"/>
        <v>259.77999999999997</v>
      </c>
      <c r="H434" s="179"/>
    </row>
    <row r="435" spans="1:9" s="65" customFormat="1" ht="30" customHeight="1" x14ac:dyDescent="0.25">
      <c r="A435" s="94" t="s">
        <v>472</v>
      </c>
      <c r="B435" s="76" t="s">
        <v>489</v>
      </c>
      <c r="C435" s="77" t="s">
        <v>490</v>
      </c>
      <c r="D435" s="78" t="s">
        <v>27</v>
      </c>
      <c r="E435" s="79">
        <v>5.4</v>
      </c>
      <c r="F435" s="90">
        <v>20.95</v>
      </c>
      <c r="G435" s="81">
        <f t="shared" si="47"/>
        <v>113.13</v>
      </c>
      <c r="H435" s="179"/>
    </row>
    <row r="436" spans="1:9" s="65" customFormat="1" ht="30" customHeight="1" x14ac:dyDescent="0.25">
      <c r="A436" s="94" t="s">
        <v>472</v>
      </c>
      <c r="B436" s="76" t="s">
        <v>491</v>
      </c>
      <c r="C436" s="77" t="s">
        <v>492</v>
      </c>
      <c r="D436" s="78" t="s">
        <v>27</v>
      </c>
      <c r="E436" s="79">
        <v>125.7</v>
      </c>
      <c r="F436" s="90">
        <v>20.95</v>
      </c>
      <c r="G436" s="81">
        <f t="shared" si="46"/>
        <v>2633.42</v>
      </c>
      <c r="H436" s="179"/>
    </row>
    <row r="437" spans="1:9" s="65" customFormat="1" ht="30" customHeight="1" thickBot="1" x14ac:dyDescent="0.3">
      <c r="A437" s="94" t="s">
        <v>472</v>
      </c>
      <c r="B437" s="76" t="s">
        <v>493</v>
      </c>
      <c r="C437" s="77" t="s">
        <v>494</v>
      </c>
      <c r="D437" s="78" t="s">
        <v>27</v>
      </c>
      <c r="E437" s="79">
        <v>19.499999999999996</v>
      </c>
      <c r="F437" s="90">
        <v>20.95</v>
      </c>
      <c r="G437" s="81">
        <f t="shared" si="46"/>
        <v>408.53</v>
      </c>
      <c r="H437" s="179"/>
    </row>
    <row r="438" spans="1:9" s="65" customFormat="1" ht="30" customHeight="1" thickBot="1" x14ac:dyDescent="0.3">
      <c r="A438" s="69" t="s">
        <v>472</v>
      </c>
      <c r="B438" s="96" t="s">
        <v>495</v>
      </c>
      <c r="C438" s="134" t="s">
        <v>496</v>
      </c>
      <c r="D438" s="97" t="s">
        <v>39</v>
      </c>
      <c r="E438" s="98">
        <v>212</v>
      </c>
      <c r="F438" s="99">
        <v>3.63</v>
      </c>
      <c r="G438" s="100">
        <f t="shared" si="46"/>
        <v>769.56</v>
      </c>
      <c r="H438" s="22" t="s">
        <v>497</v>
      </c>
      <c r="I438" s="64">
        <f>ROUND(SUM(G427:G438),2)</f>
        <v>16814.04</v>
      </c>
    </row>
    <row r="439" spans="1:9" s="65" customFormat="1" ht="30" customHeight="1" thickBot="1" x14ac:dyDescent="0.3">
      <c r="A439" s="95" t="s">
        <v>498</v>
      </c>
      <c r="B439" s="96" t="s">
        <v>499</v>
      </c>
      <c r="C439" s="134" t="s">
        <v>500</v>
      </c>
      <c r="D439" s="97" t="s">
        <v>39</v>
      </c>
      <c r="E439" s="98">
        <v>600</v>
      </c>
      <c r="F439" s="99">
        <v>49.59</v>
      </c>
      <c r="G439" s="100">
        <f t="shared" ref="G439:G461" si="48">ROUND((E439*F439),2)</f>
        <v>29754</v>
      </c>
      <c r="H439" s="22" t="s">
        <v>501</v>
      </c>
      <c r="I439" s="64">
        <f>ROUND(SUM(G439:G439),2)</f>
        <v>29754</v>
      </c>
    </row>
    <row r="440" spans="1:9" s="65" customFormat="1" ht="30" customHeight="1" x14ac:dyDescent="0.25">
      <c r="A440" s="136" t="s">
        <v>502</v>
      </c>
      <c r="B440" s="137" t="s">
        <v>503</v>
      </c>
      <c r="C440" s="138" t="s">
        <v>265</v>
      </c>
      <c r="D440" s="139" t="s">
        <v>60</v>
      </c>
      <c r="E440" s="140">
        <v>122.6</v>
      </c>
      <c r="F440" s="90">
        <v>0</v>
      </c>
      <c r="G440" s="171">
        <f t="shared" si="48"/>
        <v>0</v>
      </c>
      <c r="H440" s="190" t="s">
        <v>170</v>
      </c>
    </row>
    <row r="441" spans="1:9" s="65" customFormat="1" ht="30" customHeight="1" x14ac:dyDescent="0.25">
      <c r="A441" s="136" t="s">
        <v>502</v>
      </c>
      <c r="B441" s="137" t="s">
        <v>504</v>
      </c>
      <c r="C441" s="138" t="s">
        <v>195</v>
      </c>
      <c r="D441" s="139" t="s">
        <v>27</v>
      </c>
      <c r="E441" s="140">
        <v>554.79999999999995</v>
      </c>
      <c r="F441" s="90">
        <v>0</v>
      </c>
      <c r="G441" s="171">
        <f t="shared" si="48"/>
        <v>0</v>
      </c>
      <c r="H441" s="191"/>
    </row>
    <row r="442" spans="1:9" s="65" customFormat="1" ht="30" customHeight="1" x14ac:dyDescent="0.25">
      <c r="A442" s="136" t="s">
        <v>502</v>
      </c>
      <c r="B442" s="137" t="s">
        <v>505</v>
      </c>
      <c r="C442" s="138" t="s">
        <v>268</v>
      </c>
      <c r="D442" s="139" t="s">
        <v>27</v>
      </c>
      <c r="E442" s="140">
        <v>419.4</v>
      </c>
      <c r="F442" s="90">
        <v>0</v>
      </c>
      <c r="G442" s="171">
        <f t="shared" si="48"/>
        <v>0</v>
      </c>
      <c r="H442" s="191"/>
    </row>
    <row r="443" spans="1:9" s="65" customFormat="1" ht="30" customHeight="1" x14ac:dyDescent="0.25">
      <c r="A443" s="136" t="s">
        <v>502</v>
      </c>
      <c r="B443" s="137" t="s">
        <v>506</v>
      </c>
      <c r="C443" s="138" t="s">
        <v>190</v>
      </c>
      <c r="D443" s="139" t="s">
        <v>27</v>
      </c>
      <c r="E443" s="140">
        <v>419.4</v>
      </c>
      <c r="F443" s="90">
        <v>0</v>
      </c>
      <c r="G443" s="171">
        <f t="shared" si="48"/>
        <v>0</v>
      </c>
      <c r="H443" s="191"/>
    </row>
    <row r="444" spans="1:9" s="65" customFormat="1" ht="30" customHeight="1" x14ac:dyDescent="0.25">
      <c r="A444" s="136" t="s">
        <v>502</v>
      </c>
      <c r="B444" s="137" t="s">
        <v>507</v>
      </c>
      <c r="C444" s="138" t="s">
        <v>271</v>
      </c>
      <c r="D444" s="139" t="s">
        <v>27</v>
      </c>
      <c r="E444" s="140">
        <v>135.4</v>
      </c>
      <c r="F444" s="90">
        <v>0</v>
      </c>
      <c r="G444" s="171">
        <f t="shared" si="48"/>
        <v>0</v>
      </c>
      <c r="H444" s="191"/>
    </row>
    <row r="445" spans="1:9" s="65" customFormat="1" ht="30" customHeight="1" x14ac:dyDescent="0.25">
      <c r="A445" s="136" t="s">
        <v>502</v>
      </c>
      <c r="B445" s="137" t="s">
        <v>508</v>
      </c>
      <c r="C445" s="138" t="s">
        <v>273</v>
      </c>
      <c r="D445" s="139" t="s">
        <v>27</v>
      </c>
      <c r="E445" s="140">
        <v>13.9</v>
      </c>
      <c r="F445" s="90">
        <v>0</v>
      </c>
      <c r="G445" s="171">
        <f t="shared" si="48"/>
        <v>0</v>
      </c>
      <c r="H445" s="191"/>
    </row>
    <row r="446" spans="1:9" s="65" customFormat="1" ht="30" customHeight="1" thickBot="1" x14ac:dyDescent="0.3">
      <c r="A446" s="146" t="s">
        <v>502</v>
      </c>
      <c r="B446" s="147" t="s">
        <v>509</v>
      </c>
      <c r="C446" s="165" t="s">
        <v>275</v>
      </c>
      <c r="D446" s="163" t="s">
        <v>27</v>
      </c>
      <c r="E446" s="164">
        <v>121.5</v>
      </c>
      <c r="F446" s="99">
        <v>0</v>
      </c>
      <c r="G446" s="167">
        <f t="shared" si="48"/>
        <v>0</v>
      </c>
      <c r="H446" s="191"/>
      <c r="I446" s="89"/>
    </row>
    <row r="447" spans="1:9" s="65" customFormat="1" ht="30" customHeight="1" x14ac:dyDescent="0.25">
      <c r="A447" s="94" t="s">
        <v>510</v>
      </c>
      <c r="B447" s="76" t="s">
        <v>503</v>
      </c>
      <c r="C447" s="77" t="s">
        <v>276</v>
      </c>
      <c r="D447" s="78" t="s">
        <v>60</v>
      </c>
      <c r="E447" s="79">
        <v>122.6</v>
      </c>
      <c r="F447" s="90">
        <v>25.61</v>
      </c>
      <c r="G447" s="171">
        <f t="shared" ref="G447:G453" si="49">ROUND((E447*F447),2)</f>
        <v>3139.79</v>
      </c>
      <c r="H447" s="191"/>
    </row>
    <row r="448" spans="1:9" s="65" customFormat="1" ht="30" customHeight="1" x14ac:dyDescent="0.25">
      <c r="A448" s="94" t="s">
        <v>510</v>
      </c>
      <c r="B448" s="76" t="s">
        <v>504</v>
      </c>
      <c r="C448" s="77" t="s">
        <v>195</v>
      </c>
      <c r="D448" s="78" t="s">
        <v>27</v>
      </c>
      <c r="E448" s="79">
        <v>554.79999999999995</v>
      </c>
      <c r="F448" s="90">
        <v>15.13</v>
      </c>
      <c r="G448" s="171">
        <f t="shared" si="49"/>
        <v>8394.1200000000008</v>
      </c>
      <c r="H448" s="191"/>
    </row>
    <row r="449" spans="1:9" s="65" customFormat="1" ht="30" customHeight="1" x14ac:dyDescent="0.25">
      <c r="A449" s="94" t="s">
        <v>510</v>
      </c>
      <c r="B449" s="76" t="s">
        <v>505</v>
      </c>
      <c r="C449" s="77" t="s">
        <v>268</v>
      </c>
      <c r="D449" s="78" t="s">
        <v>27</v>
      </c>
      <c r="E449" s="79">
        <v>419.4</v>
      </c>
      <c r="F449" s="90">
        <v>26.36</v>
      </c>
      <c r="G449" s="171">
        <f t="shared" si="49"/>
        <v>11055.38</v>
      </c>
      <c r="H449" s="191"/>
    </row>
    <row r="450" spans="1:9" s="65" customFormat="1" ht="30" customHeight="1" x14ac:dyDescent="0.25">
      <c r="A450" s="94" t="s">
        <v>510</v>
      </c>
      <c r="B450" s="76" t="s">
        <v>506</v>
      </c>
      <c r="C450" s="77" t="s">
        <v>190</v>
      </c>
      <c r="D450" s="78" t="s">
        <v>27</v>
      </c>
      <c r="E450" s="79">
        <v>419.4</v>
      </c>
      <c r="F450" s="90">
        <v>0.44</v>
      </c>
      <c r="G450" s="171">
        <f t="shared" si="49"/>
        <v>184.54</v>
      </c>
      <c r="H450" s="191"/>
    </row>
    <row r="451" spans="1:9" s="65" customFormat="1" ht="30" customHeight="1" x14ac:dyDescent="0.25">
      <c r="A451" s="94" t="s">
        <v>510</v>
      </c>
      <c r="B451" s="76" t="s">
        <v>507</v>
      </c>
      <c r="C451" s="77" t="s">
        <v>271</v>
      </c>
      <c r="D451" s="78" t="s">
        <v>27</v>
      </c>
      <c r="E451" s="79">
        <v>135.4</v>
      </c>
      <c r="F451" s="90">
        <v>4.66</v>
      </c>
      <c r="G451" s="171">
        <f t="shared" si="49"/>
        <v>630.96</v>
      </c>
      <c r="H451" s="191"/>
    </row>
    <row r="452" spans="1:9" s="65" customFormat="1" ht="30" customHeight="1" thickBot="1" x14ac:dyDescent="0.3">
      <c r="A452" s="94" t="s">
        <v>510</v>
      </c>
      <c r="B452" s="76" t="s">
        <v>508</v>
      </c>
      <c r="C452" s="77" t="s">
        <v>273</v>
      </c>
      <c r="D452" s="78" t="s">
        <v>27</v>
      </c>
      <c r="E452" s="79">
        <v>13.9</v>
      </c>
      <c r="F452" s="90">
        <v>52.38</v>
      </c>
      <c r="G452" s="171">
        <f t="shared" si="49"/>
        <v>728.08</v>
      </c>
      <c r="H452" s="192"/>
    </row>
    <row r="453" spans="1:9" s="65" customFormat="1" ht="30" customHeight="1" thickBot="1" x14ac:dyDescent="0.3">
      <c r="A453" s="69" t="s">
        <v>510</v>
      </c>
      <c r="B453" s="96" t="s">
        <v>509</v>
      </c>
      <c r="C453" s="135" t="s">
        <v>275</v>
      </c>
      <c r="D453" s="97" t="s">
        <v>27</v>
      </c>
      <c r="E453" s="98">
        <v>121.5</v>
      </c>
      <c r="F453" s="99">
        <v>52.38</v>
      </c>
      <c r="G453" s="100">
        <f t="shared" si="49"/>
        <v>6364.17</v>
      </c>
      <c r="H453" s="22" t="s">
        <v>511</v>
      </c>
      <c r="I453" s="64">
        <f>ROUND(SUM(G440:G453),2)</f>
        <v>30497.040000000001</v>
      </c>
    </row>
    <row r="454" spans="1:9" s="65" customFormat="1" ht="30" customHeight="1" x14ac:dyDescent="0.25">
      <c r="A454" s="94" t="s">
        <v>512</v>
      </c>
      <c r="B454" s="76" t="s">
        <v>513</v>
      </c>
      <c r="C454" s="77" t="s">
        <v>514</v>
      </c>
      <c r="D454" s="78" t="s">
        <v>39</v>
      </c>
      <c r="E454" s="79">
        <v>5941</v>
      </c>
      <c r="F454" s="90">
        <v>24.08</v>
      </c>
      <c r="G454" s="81">
        <f t="shared" si="48"/>
        <v>143059.28</v>
      </c>
      <c r="H454" s="179"/>
    </row>
    <row r="455" spans="1:9" s="65" customFormat="1" ht="30" customHeight="1" x14ac:dyDescent="0.25">
      <c r="A455" s="94" t="s">
        <v>512</v>
      </c>
      <c r="B455" s="76" t="s">
        <v>515</v>
      </c>
      <c r="C455" s="77" t="s">
        <v>516</v>
      </c>
      <c r="D455" s="78" t="s">
        <v>77</v>
      </c>
      <c r="E455" s="79">
        <v>4277</v>
      </c>
      <c r="F455" s="90">
        <v>4.72</v>
      </c>
      <c r="G455" s="81">
        <f t="shared" si="48"/>
        <v>20187.439999999999</v>
      </c>
      <c r="H455" s="179"/>
    </row>
    <row r="456" spans="1:9" s="65" customFormat="1" ht="30" customHeight="1" x14ac:dyDescent="0.25">
      <c r="A456" s="94" t="s">
        <v>512</v>
      </c>
      <c r="B456" s="76" t="s">
        <v>517</v>
      </c>
      <c r="C456" s="77" t="s">
        <v>518</v>
      </c>
      <c r="D456" s="78" t="s">
        <v>77</v>
      </c>
      <c r="E456" s="79">
        <v>3505</v>
      </c>
      <c r="F456" s="90">
        <v>5.85</v>
      </c>
      <c r="G456" s="81">
        <f t="shared" si="48"/>
        <v>20504.25</v>
      </c>
      <c r="H456" s="179"/>
    </row>
    <row r="457" spans="1:9" s="65" customFormat="1" ht="30" customHeight="1" x14ac:dyDescent="0.25">
      <c r="A457" s="94" t="s">
        <v>512</v>
      </c>
      <c r="B457" s="76" t="s">
        <v>519</v>
      </c>
      <c r="C457" s="77" t="s">
        <v>520</v>
      </c>
      <c r="D457" s="78" t="s">
        <v>77</v>
      </c>
      <c r="E457" s="79">
        <v>238</v>
      </c>
      <c r="F457" s="90">
        <v>20.100000000000001</v>
      </c>
      <c r="G457" s="81">
        <f t="shared" si="48"/>
        <v>4783.8</v>
      </c>
      <c r="H457" s="179"/>
    </row>
    <row r="458" spans="1:9" s="65" customFormat="1" ht="30" customHeight="1" x14ac:dyDescent="0.25">
      <c r="A458" s="94" t="s">
        <v>512</v>
      </c>
      <c r="B458" s="76" t="s">
        <v>521</v>
      </c>
      <c r="C458" s="77" t="s">
        <v>522</v>
      </c>
      <c r="D458" s="78" t="s">
        <v>77</v>
      </c>
      <c r="E458" s="79">
        <v>475</v>
      </c>
      <c r="F458" s="90">
        <v>34.49</v>
      </c>
      <c r="G458" s="81">
        <f t="shared" si="48"/>
        <v>16382.75</v>
      </c>
      <c r="H458" s="179"/>
    </row>
    <row r="459" spans="1:9" s="65" customFormat="1" ht="30" customHeight="1" x14ac:dyDescent="0.25">
      <c r="A459" s="94" t="s">
        <v>512</v>
      </c>
      <c r="B459" s="76" t="s">
        <v>523</v>
      </c>
      <c r="C459" s="77" t="s">
        <v>524</v>
      </c>
      <c r="D459" s="78" t="s">
        <v>19</v>
      </c>
      <c r="E459" s="79">
        <v>9</v>
      </c>
      <c r="F459" s="90">
        <v>9265.44</v>
      </c>
      <c r="G459" s="81">
        <f t="shared" si="48"/>
        <v>83388.960000000006</v>
      </c>
      <c r="H459" s="179"/>
    </row>
    <row r="460" spans="1:9" s="65" customFormat="1" ht="30" customHeight="1" thickBot="1" x14ac:dyDescent="0.3">
      <c r="A460" s="94" t="s">
        <v>512</v>
      </c>
      <c r="B460" s="76" t="s">
        <v>525</v>
      </c>
      <c r="C460" s="77" t="s">
        <v>526</v>
      </c>
      <c r="D460" s="78" t="s">
        <v>19</v>
      </c>
      <c r="E460" s="79">
        <v>19</v>
      </c>
      <c r="F460" s="90">
        <v>448.14</v>
      </c>
      <c r="G460" s="81">
        <f t="shared" si="48"/>
        <v>8514.66</v>
      </c>
      <c r="H460" s="179"/>
    </row>
    <row r="461" spans="1:9" s="65" customFormat="1" ht="30" customHeight="1" thickBot="1" x14ac:dyDescent="0.3">
      <c r="A461" s="94" t="s">
        <v>512</v>
      </c>
      <c r="B461" s="76" t="s">
        <v>527</v>
      </c>
      <c r="C461" s="134" t="s">
        <v>528</v>
      </c>
      <c r="D461" s="97" t="s">
        <v>19</v>
      </c>
      <c r="E461" s="98">
        <v>10</v>
      </c>
      <c r="F461" s="99">
        <v>547.08000000000004</v>
      </c>
      <c r="G461" s="100">
        <f t="shared" si="48"/>
        <v>5470.8</v>
      </c>
      <c r="H461" s="22" t="s">
        <v>529</v>
      </c>
      <c r="I461" s="64">
        <f>ROUND(SUM(G454:G461),2)</f>
        <v>302291.94</v>
      </c>
    </row>
    <row r="462" spans="1:9" s="65" customFormat="1" ht="78" customHeight="1" thickBot="1" x14ac:dyDescent="0.3">
      <c r="A462" s="101" t="s">
        <v>530</v>
      </c>
      <c r="B462" s="102" t="s">
        <v>531</v>
      </c>
      <c r="C462" s="103" t="s">
        <v>532</v>
      </c>
      <c r="D462" s="104" t="s">
        <v>24</v>
      </c>
      <c r="E462" s="105">
        <v>1</v>
      </c>
      <c r="F462" s="99">
        <v>8718.36</v>
      </c>
      <c r="G462" s="100">
        <f t="shared" ref="G462" si="50">ROUND((E462*F462),2)</f>
        <v>8718.36</v>
      </c>
      <c r="H462" s="22" t="s">
        <v>533</v>
      </c>
      <c r="I462" s="64">
        <f>ROUND(SUM(G462),2)</f>
        <v>8718.36</v>
      </c>
    </row>
    <row r="463" spans="1:9" ht="44.25" customHeight="1" thickBot="1" x14ac:dyDescent="0.3">
      <c r="A463" s="106"/>
      <c r="B463" s="106"/>
      <c r="C463" s="106"/>
      <c r="D463" s="107"/>
      <c r="E463" s="107"/>
      <c r="F463" s="108" t="s">
        <v>534</v>
      </c>
      <c r="G463" s="109">
        <f>SUM(G6:G462)</f>
        <v>4043464.609999998</v>
      </c>
      <c r="H463" s="176"/>
      <c r="I463" s="89"/>
    </row>
    <row r="464" spans="1:9" ht="20.25" customHeight="1" x14ac:dyDescent="0.25">
      <c r="A464" s="110"/>
      <c r="B464" s="110"/>
      <c r="C464" s="111"/>
      <c r="D464" s="111"/>
      <c r="E464" s="112"/>
      <c r="F464" s="111"/>
      <c r="G464" s="113"/>
    </row>
  </sheetData>
  <sheetProtection algorithmName="SHA-512" hashValue="o/9gFMtQseQyCv6icLEVcpEbCyfrMx+q/0wgMUbTpuU6u4KTvkVM74SN58vwq3qmKovIlbdcCtdZX5ccCU7TJA==" saltValue="6fCIY26dA7KcHY+ohW2zng==" spinCount="100000" sheet="1" objects="1" scenarios="1"/>
  <mergeCells count="21">
    <mergeCell ref="H392:H398"/>
    <mergeCell ref="H400:H410"/>
    <mergeCell ref="H440:H452"/>
    <mergeCell ref="H288:H310"/>
    <mergeCell ref="H312:H326"/>
    <mergeCell ref="H328:H344"/>
    <mergeCell ref="H346:H366"/>
    <mergeCell ref="H368:H390"/>
    <mergeCell ref="H220:H240"/>
    <mergeCell ref="H242:H264"/>
    <mergeCell ref="H266:H286"/>
    <mergeCell ref="H128:H142"/>
    <mergeCell ref="H144:H160"/>
    <mergeCell ref="H162:H178"/>
    <mergeCell ref="H180:H192"/>
    <mergeCell ref="H194:H206"/>
    <mergeCell ref="A2:G2"/>
    <mergeCell ref="A4:G4"/>
    <mergeCell ref="A1:G1"/>
    <mergeCell ref="H80:H102"/>
    <mergeCell ref="H104:H126"/>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DD86-42D6-4C53-9A3B-1938B82D22C3}">
  <sheetPr codeName="Lapas4"/>
  <dimension ref="A1:I60"/>
  <sheetViews>
    <sheetView topLeftCell="A54" zoomScale="70" zoomScaleNormal="70" workbookViewId="0">
      <selection activeCell="K58" sqref="K58"/>
    </sheetView>
  </sheetViews>
  <sheetFormatPr defaultColWidth="9.21875" defaultRowHeight="13.8" x14ac:dyDescent="0.25"/>
  <cols>
    <col min="1" max="1" width="30.77734375" style="9" customWidth="1"/>
    <col min="2" max="2" width="8.77734375" style="9" customWidth="1"/>
    <col min="3" max="3" width="80.77734375" style="4" customWidth="1"/>
    <col min="4" max="4" width="10.77734375" style="3" customWidth="1"/>
    <col min="5" max="5" width="20.77734375" style="3" customWidth="1"/>
    <col min="6" max="6" width="20.77734375" style="5" customWidth="1"/>
    <col min="7" max="7" width="20.77734375" style="3" customWidth="1"/>
    <col min="8" max="8" width="21.5546875" style="6" customWidth="1"/>
    <col min="9" max="9" width="16.21875" style="2" customWidth="1"/>
    <col min="10" max="16384" width="9.21875" style="2"/>
  </cols>
  <sheetData>
    <row r="1" spans="1:7" ht="30" customHeight="1" x14ac:dyDescent="0.25">
      <c r="A1" s="189" t="s">
        <v>0</v>
      </c>
      <c r="B1" s="189"/>
      <c r="C1" s="189"/>
      <c r="D1" s="189"/>
      <c r="E1" s="189"/>
      <c r="F1" s="189"/>
      <c r="G1" s="189"/>
    </row>
    <row r="2" spans="1:7" ht="40.049999999999997" customHeight="1" x14ac:dyDescent="0.25">
      <c r="A2" s="186" t="s">
        <v>1</v>
      </c>
      <c r="B2" s="186"/>
      <c r="C2" s="186"/>
      <c r="D2" s="186"/>
      <c r="E2" s="186"/>
      <c r="F2" s="186"/>
      <c r="G2" s="186"/>
    </row>
    <row r="3" spans="1:7" ht="20.25" customHeight="1" thickBot="1" x14ac:dyDescent="0.3">
      <c r="A3" s="26"/>
      <c r="B3" s="26"/>
      <c r="C3" s="25"/>
      <c r="D3" s="25"/>
      <c r="E3" s="36"/>
      <c r="F3" s="25"/>
      <c r="G3" s="24"/>
    </row>
    <row r="4" spans="1:7" ht="30" customHeight="1" x14ac:dyDescent="0.25">
      <c r="A4" s="193" t="s">
        <v>535</v>
      </c>
      <c r="B4" s="193"/>
      <c r="C4" s="193"/>
      <c r="D4" s="193"/>
      <c r="E4" s="193"/>
      <c r="F4" s="193"/>
      <c r="G4" s="194"/>
    </row>
    <row r="5" spans="1:7" ht="49.2" customHeight="1" thickBot="1" x14ac:dyDescent="0.3">
      <c r="A5" s="19" t="s">
        <v>3</v>
      </c>
      <c r="B5" s="19" t="s">
        <v>4</v>
      </c>
      <c r="C5" s="19" t="s">
        <v>5</v>
      </c>
      <c r="D5" s="19" t="s">
        <v>6</v>
      </c>
      <c r="E5" s="37" t="s">
        <v>7</v>
      </c>
      <c r="F5" s="20" t="s">
        <v>536</v>
      </c>
      <c r="G5" s="21" t="s">
        <v>9</v>
      </c>
    </row>
    <row r="6" spans="1:7" ht="30" customHeight="1" x14ac:dyDescent="0.25">
      <c r="A6" s="31" t="s">
        <v>537</v>
      </c>
      <c r="B6" s="39" t="s">
        <v>11</v>
      </c>
      <c r="C6" s="118" t="s">
        <v>538</v>
      </c>
      <c r="D6" s="7" t="s">
        <v>39</v>
      </c>
      <c r="E6" s="32">
        <v>1177</v>
      </c>
      <c r="F6" s="1">
        <v>6.81</v>
      </c>
      <c r="G6" s="14">
        <f t="shared" ref="G6:G39" si="0">ROUND((E6*F6),2)</f>
        <v>8015.37</v>
      </c>
    </row>
    <row r="7" spans="1:7" ht="30" customHeight="1" x14ac:dyDescent="0.25">
      <c r="A7" s="31" t="s">
        <v>537</v>
      </c>
      <c r="B7" s="39" t="s">
        <v>14</v>
      </c>
      <c r="C7" s="118" t="s">
        <v>539</v>
      </c>
      <c r="D7" s="7" t="s">
        <v>39</v>
      </c>
      <c r="E7" s="32">
        <v>2746</v>
      </c>
      <c r="F7" s="1">
        <v>5.18</v>
      </c>
      <c r="G7" s="14">
        <f t="shared" si="0"/>
        <v>14224.28</v>
      </c>
    </row>
    <row r="8" spans="1:7" ht="30" customHeight="1" x14ac:dyDescent="0.25">
      <c r="A8" s="31" t="s">
        <v>537</v>
      </c>
      <c r="B8" s="39" t="s">
        <v>17</v>
      </c>
      <c r="C8" s="118" t="s">
        <v>540</v>
      </c>
      <c r="D8" s="7" t="s">
        <v>39</v>
      </c>
      <c r="E8" s="32">
        <v>3923</v>
      </c>
      <c r="F8" s="1">
        <v>1.23</v>
      </c>
      <c r="G8" s="14">
        <f t="shared" si="0"/>
        <v>4825.29</v>
      </c>
    </row>
    <row r="9" spans="1:7" ht="30" customHeight="1" x14ac:dyDescent="0.25">
      <c r="A9" s="31" t="s">
        <v>537</v>
      </c>
      <c r="B9" s="39" t="s">
        <v>20</v>
      </c>
      <c r="C9" s="118" t="s">
        <v>541</v>
      </c>
      <c r="D9" s="7" t="s">
        <v>39</v>
      </c>
      <c r="E9" s="32">
        <v>291</v>
      </c>
      <c r="F9" s="1">
        <v>1.23</v>
      </c>
      <c r="G9" s="14">
        <f t="shared" si="0"/>
        <v>357.93</v>
      </c>
    </row>
    <row r="10" spans="1:7" ht="30" customHeight="1" x14ac:dyDescent="0.25">
      <c r="A10" s="31" t="s">
        <v>537</v>
      </c>
      <c r="B10" s="39" t="s">
        <v>22</v>
      </c>
      <c r="C10" s="118" t="s">
        <v>542</v>
      </c>
      <c r="D10" s="7" t="s">
        <v>39</v>
      </c>
      <c r="E10" s="32">
        <v>576</v>
      </c>
      <c r="F10" s="1">
        <v>1.77</v>
      </c>
      <c r="G10" s="14">
        <f t="shared" si="0"/>
        <v>1019.52</v>
      </c>
    </row>
    <row r="11" spans="1:7" ht="30" customHeight="1" x14ac:dyDescent="0.25">
      <c r="A11" s="31" t="s">
        <v>537</v>
      </c>
      <c r="B11" s="39" t="s">
        <v>25</v>
      </c>
      <c r="C11" s="118" t="s">
        <v>543</v>
      </c>
      <c r="D11" s="7" t="s">
        <v>39</v>
      </c>
      <c r="E11" s="32">
        <v>1422</v>
      </c>
      <c r="F11" s="1">
        <v>0.93</v>
      </c>
      <c r="G11" s="14">
        <f t="shared" si="0"/>
        <v>1322.46</v>
      </c>
    </row>
    <row r="12" spans="1:7" ht="30" customHeight="1" x14ac:dyDescent="0.25">
      <c r="A12" s="31" t="s">
        <v>537</v>
      </c>
      <c r="B12" s="39" t="s">
        <v>28</v>
      </c>
      <c r="C12" s="118" t="s">
        <v>544</v>
      </c>
      <c r="D12" s="7" t="s">
        <v>39</v>
      </c>
      <c r="E12" s="32">
        <v>3923</v>
      </c>
      <c r="F12" s="1">
        <v>1.34</v>
      </c>
      <c r="G12" s="14">
        <f t="shared" si="0"/>
        <v>5256.82</v>
      </c>
    </row>
    <row r="13" spans="1:7" ht="30" customHeight="1" x14ac:dyDescent="0.25">
      <c r="A13" s="31" t="s">
        <v>537</v>
      </c>
      <c r="B13" s="39" t="s">
        <v>30</v>
      </c>
      <c r="C13" s="118" t="s">
        <v>545</v>
      </c>
      <c r="D13" s="7" t="s">
        <v>39</v>
      </c>
      <c r="E13" s="32">
        <v>3923</v>
      </c>
      <c r="F13" s="1">
        <v>0.28999999999999998</v>
      </c>
      <c r="G13" s="14">
        <f t="shared" si="0"/>
        <v>1137.67</v>
      </c>
    </row>
    <row r="14" spans="1:7" ht="30" customHeight="1" x14ac:dyDescent="0.25">
      <c r="A14" s="31" t="s">
        <v>537</v>
      </c>
      <c r="B14" s="39" t="s">
        <v>32</v>
      </c>
      <c r="C14" s="118" t="s">
        <v>546</v>
      </c>
      <c r="D14" s="7" t="s">
        <v>39</v>
      </c>
      <c r="E14" s="32">
        <v>3923</v>
      </c>
      <c r="F14" s="1">
        <v>1.3</v>
      </c>
      <c r="G14" s="14">
        <f t="shared" si="0"/>
        <v>5099.8999999999996</v>
      </c>
    </row>
    <row r="15" spans="1:7" ht="30" customHeight="1" x14ac:dyDescent="0.25">
      <c r="A15" s="31" t="s">
        <v>537</v>
      </c>
      <c r="B15" s="39" t="s">
        <v>35</v>
      </c>
      <c r="C15" s="118" t="s">
        <v>547</v>
      </c>
      <c r="D15" s="7" t="s">
        <v>39</v>
      </c>
      <c r="E15" s="32">
        <v>291</v>
      </c>
      <c r="F15" s="1">
        <v>36.67</v>
      </c>
      <c r="G15" s="14">
        <f t="shared" si="0"/>
        <v>10670.97</v>
      </c>
    </row>
    <row r="16" spans="1:7" ht="30" customHeight="1" x14ac:dyDescent="0.25">
      <c r="A16" s="31" t="s">
        <v>537</v>
      </c>
      <c r="B16" s="39" t="s">
        <v>37</v>
      </c>
      <c r="C16" s="118" t="s">
        <v>548</v>
      </c>
      <c r="D16" s="7" t="s">
        <v>19</v>
      </c>
      <c r="E16" s="32">
        <v>288</v>
      </c>
      <c r="F16" s="1">
        <v>7.57</v>
      </c>
      <c r="G16" s="14">
        <f t="shared" si="0"/>
        <v>2180.16</v>
      </c>
    </row>
    <row r="17" spans="1:7" ht="30" customHeight="1" x14ac:dyDescent="0.25">
      <c r="A17" s="31" t="s">
        <v>537</v>
      </c>
      <c r="B17" s="39" t="s">
        <v>40</v>
      </c>
      <c r="C17" s="118" t="s">
        <v>549</v>
      </c>
      <c r="D17" s="7" t="s">
        <v>19</v>
      </c>
      <c r="E17" s="32">
        <v>128</v>
      </c>
      <c r="F17" s="1">
        <v>108.08</v>
      </c>
      <c r="G17" s="14">
        <f t="shared" si="0"/>
        <v>13834.24</v>
      </c>
    </row>
    <row r="18" spans="1:7" ht="30" customHeight="1" x14ac:dyDescent="0.25">
      <c r="A18" s="31" t="s">
        <v>537</v>
      </c>
      <c r="B18" s="39" t="s">
        <v>42</v>
      </c>
      <c r="C18" s="118" t="s">
        <v>550</v>
      </c>
      <c r="D18" s="7" t="s">
        <v>19</v>
      </c>
      <c r="E18" s="32">
        <v>16</v>
      </c>
      <c r="F18" s="1">
        <v>98.53</v>
      </c>
      <c r="G18" s="14">
        <f t="shared" si="0"/>
        <v>1576.48</v>
      </c>
    </row>
    <row r="19" spans="1:7" ht="30" customHeight="1" x14ac:dyDescent="0.25">
      <c r="A19" s="31" t="s">
        <v>537</v>
      </c>
      <c r="B19" s="39" t="s">
        <v>44</v>
      </c>
      <c r="C19" s="118" t="s">
        <v>551</v>
      </c>
      <c r="D19" s="7" t="s">
        <v>552</v>
      </c>
      <c r="E19" s="32">
        <v>128</v>
      </c>
      <c r="F19" s="1">
        <v>32.18</v>
      </c>
      <c r="G19" s="14">
        <f t="shared" si="0"/>
        <v>4119.04</v>
      </c>
    </row>
    <row r="20" spans="1:7" ht="30" customHeight="1" x14ac:dyDescent="0.25">
      <c r="A20" s="31" t="s">
        <v>537</v>
      </c>
      <c r="B20" s="39" t="s">
        <v>46</v>
      </c>
      <c r="C20" s="118" t="s">
        <v>553</v>
      </c>
      <c r="D20" s="7" t="s">
        <v>19</v>
      </c>
      <c r="E20" s="32">
        <v>2</v>
      </c>
      <c r="F20" s="1">
        <v>41.46</v>
      </c>
      <c r="G20" s="14">
        <f t="shared" si="0"/>
        <v>82.92</v>
      </c>
    </row>
    <row r="21" spans="1:7" ht="30" customHeight="1" x14ac:dyDescent="0.25">
      <c r="A21" s="31" t="s">
        <v>537</v>
      </c>
      <c r="B21" s="39" t="s">
        <v>48</v>
      </c>
      <c r="C21" s="118" t="s">
        <v>554</v>
      </c>
      <c r="D21" s="7" t="s">
        <v>19</v>
      </c>
      <c r="E21" s="32">
        <v>144</v>
      </c>
      <c r="F21" s="1">
        <v>19.21</v>
      </c>
      <c r="G21" s="14">
        <f t="shared" si="0"/>
        <v>2766.24</v>
      </c>
    </row>
    <row r="22" spans="1:7" ht="30" customHeight="1" x14ac:dyDescent="0.25">
      <c r="A22" s="31" t="s">
        <v>537</v>
      </c>
      <c r="B22" s="39" t="s">
        <v>50</v>
      </c>
      <c r="C22" s="118" t="s">
        <v>555</v>
      </c>
      <c r="D22" s="7" t="s">
        <v>19</v>
      </c>
      <c r="E22" s="32">
        <v>164</v>
      </c>
      <c r="F22" s="1">
        <v>4.07</v>
      </c>
      <c r="G22" s="14">
        <f t="shared" si="0"/>
        <v>667.48</v>
      </c>
    </row>
    <row r="23" spans="1:7" ht="30" customHeight="1" x14ac:dyDescent="0.25">
      <c r="A23" s="31" t="s">
        <v>537</v>
      </c>
      <c r="B23" s="39" t="s">
        <v>52</v>
      </c>
      <c r="C23" s="118" t="s">
        <v>556</v>
      </c>
      <c r="D23" s="7" t="s">
        <v>19</v>
      </c>
      <c r="E23" s="32">
        <v>128</v>
      </c>
      <c r="F23" s="1">
        <v>35.68</v>
      </c>
      <c r="G23" s="14">
        <f t="shared" si="0"/>
        <v>4567.04</v>
      </c>
    </row>
    <row r="24" spans="1:7" ht="30" customHeight="1" x14ac:dyDescent="0.25">
      <c r="A24" s="31" t="s">
        <v>537</v>
      </c>
      <c r="B24" s="39" t="s">
        <v>54</v>
      </c>
      <c r="C24" s="118" t="s">
        <v>557</v>
      </c>
      <c r="D24" s="7" t="s">
        <v>19</v>
      </c>
      <c r="E24" s="32">
        <v>18</v>
      </c>
      <c r="F24" s="1">
        <v>35.68</v>
      </c>
      <c r="G24" s="14">
        <f t="shared" si="0"/>
        <v>642.24</v>
      </c>
    </row>
    <row r="25" spans="1:7" ht="30" customHeight="1" x14ac:dyDescent="0.25">
      <c r="A25" s="31" t="s">
        <v>537</v>
      </c>
      <c r="B25" s="39" t="s">
        <v>56</v>
      </c>
      <c r="C25" s="118" t="s">
        <v>558</v>
      </c>
      <c r="D25" s="7" t="s">
        <v>19</v>
      </c>
      <c r="E25" s="32">
        <v>18</v>
      </c>
      <c r="F25" s="1">
        <v>53.37</v>
      </c>
      <c r="G25" s="14">
        <f t="shared" si="0"/>
        <v>960.66</v>
      </c>
    </row>
    <row r="26" spans="1:7" ht="30" customHeight="1" x14ac:dyDescent="0.25">
      <c r="A26" s="31" t="s">
        <v>537</v>
      </c>
      <c r="B26" s="39" t="s">
        <v>58</v>
      </c>
      <c r="C26" s="118" t="s">
        <v>559</v>
      </c>
      <c r="D26" s="7" t="s">
        <v>60</v>
      </c>
      <c r="E26" s="38">
        <v>589</v>
      </c>
      <c r="F26" s="1">
        <v>2.4700000000000002</v>
      </c>
      <c r="G26" s="14">
        <f t="shared" si="0"/>
        <v>1454.83</v>
      </c>
    </row>
    <row r="27" spans="1:7" ht="30" customHeight="1" x14ac:dyDescent="0.25">
      <c r="A27" s="31" t="s">
        <v>537</v>
      </c>
      <c r="B27" s="39" t="s">
        <v>61</v>
      </c>
      <c r="C27" s="118" t="s">
        <v>560</v>
      </c>
      <c r="D27" s="7" t="s">
        <v>27</v>
      </c>
      <c r="E27" s="32">
        <v>3923</v>
      </c>
      <c r="F27" s="1">
        <v>1.69</v>
      </c>
      <c r="G27" s="14">
        <f t="shared" si="0"/>
        <v>6629.87</v>
      </c>
    </row>
    <row r="28" spans="1:7" ht="30" customHeight="1" x14ac:dyDescent="0.25">
      <c r="A28" s="31" t="s">
        <v>537</v>
      </c>
      <c r="B28" s="39" t="s">
        <v>63</v>
      </c>
      <c r="C28" s="118" t="s">
        <v>561</v>
      </c>
      <c r="D28" s="7" t="s">
        <v>24</v>
      </c>
      <c r="E28" s="32">
        <v>144</v>
      </c>
      <c r="F28" s="1">
        <v>36.67</v>
      </c>
      <c r="G28" s="14">
        <f t="shared" si="0"/>
        <v>5280.48</v>
      </c>
    </row>
    <row r="29" spans="1:7" ht="30" customHeight="1" x14ac:dyDescent="0.25">
      <c r="A29" s="31" t="s">
        <v>537</v>
      </c>
      <c r="B29" s="39" t="s">
        <v>65</v>
      </c>
      <c r="C29" s="118" t="s">
        <v>562</v>
      </c>
      <c r="D29" s="7" t="s">
        <v>19</v>
      </c>
      <c r="E29" s="32">
        <v>145</v>
      </c>
      <c r="F29" s="1">
        <v>7.57</v>
      </c>
      <c r="G29" s="14">
        <f t="shared" si="0"/>
        <v>1097.6500000000001</v>
      </c>
    </row>
    <row r="30" spans="1:7" ht="30" customHeight="1" x14ac:dyDescent="0.25">
      <c r="A30" s="31" t="s">
        <v>537</v>
      </c>
      <c r="B30" s="39" t="s">
        <v>67</v>
      </c>
      <c r="C30" s="118" t="s">
        <v>563</v>
      </c>
      <c r="D30" s="7" t="s">
        <v>24</v>
      </c>
      <c r="E30" s="32">
        <v>1</v>
      </c>
      <c r="F30" s="1">
        <v>523.79999999999995</v>
      </c>
      <c r="G30" s="14">
        <f t="shared" si="0"/>
        <v>523.79999999999995</v>
      </c>
    </row>
    <row r="31" spans="1:7" ht="30" customHeight="1" x14ac:dyDescent="0.25">
      <c r="A31" s="31" t="s">
        <v>537</v>
      </c>
      <c r="B31" s="39" t="s">
        <v>69</v>
      </c>
      <c r="C31" s="118" t="s">
        <v>564</v>
      </c>
      <c r="D31" s="7" t="s">
        <v>24</v>
      </c>
      <c r="E31" s="32">
        <v>1</v>
      </c>
      <c r="F31" s="1">
        <v>465.6</v>
      </c>
      <c r="G31" s="14">
        <f t="shared" si="0"/>
        <v>465.6</v>
      </c>
    </row>
    <row r="32" spans="1:7" ht="30" customHeight="1" x14ac:dyDescent="0.25">
      <c r="A32" s="31" t="s">
        <v>537</v>
      </c>
      <c r="B32" s="39" t="s">
        <v>71</v>
      </c>
      <c r="C32" s="118" t="s">
        <v>565</v>
      </c>
      <c r="D32" s="7" t="s">
        <v>24</v>
      </c>
      <c r="E32" s="32">
        <v>1</v>
      </c>
      <c r="F32" s="1">
        <v>378.3</v>
      </c>
      <c r="G32" s="14">
        <f t="shared" si="0"/>
        <v>378.3</v>
      </c>
    </row>
    <row r="33" spans="1:9" ht="30" customHeight="1" x14ac:dyDescent="0.25">
      <c r="A33" s="31" t="s">
        <v>537</v>
      </c>
      <c r="B33" s="39" t="s">
        <v>566</v>
      </c>
      <c r="C33" s="118" t="s">
        <v>567</v>
      </c>
      <c r="D33" s="7" t="s">
        <v>24</v>
      </c>
      <c r="E33" s="32">
        <v>1</v>
      </c>
      <c r="F33" s="1">
        <v>291</v>
      </c>
      <c r="G33" s="14">
        <f t="shared" si="0"/>
        <v>291</v>
      </c>
    </row>
    <row r="34" spans="1:9" ht="30" customHeight="1" x14ac:dyDescent="0.25">
      <c r="A34" s="31" t="s">
        <v>537</v>
      </c>
      <c r="B34" s="39" t="s">
        <v>568</v>
      </c>
      <c r="C34" s="118" t="s">
        <v>569</v>
      </c>
      <c r="D34" s="7" t="s">
        <v>24</v>
      </c>
      <c r="E34" s="32">
        <v>1</v>
      </c>
      <c r="F34" s="1">
        <v>41.44</v>
      </c>
      <c r="G34" s="14">
        <f t="shared" si="0"/>
        <v>41.44</v>
      </c>
    </row>
    <row r="35" spans="1:9" ht="30" customHeight="1" x14ac:dyDescent="0.25">
      <c r="A35" s="31" t="s">
        <v>537</v>
      </c>
      <c r="B35" s="39" t="s">
        <v>570</v>
      </c>
      <c r="C35" s="118" t="s">
        <v>571</v>
      </c>
      <c r="D35" s="7" t="s">
        <v>60</v>
      </c>
      <c r="E35" s="32">
        <v>0.15</v>
      </c>
      <c r="F35" s="1">
        <v>52.38</v>
      </c>
      <c r="G35" s="14">
        <f t="shared" si="0"/>
        <v>7.86</v>
      </c>
    </row>
    <row r="36" spans="1:9" ht="30" customHeight="1" x14ac:dyDescent="0.25">
      <c r="A36" s="31" t="s">
        <v>537</v>
      </c>
      <c r="B36" s="39" t="s">
        <v>572</v>
      </c>
      <c r="C36" s="118" t="s">
        <v>573</v>
      </c>
      <c r="D36" s="7" t="s">
        <v>60</v>
      </c>
      <c r="E36" s="32">
        <v>0.15</v>
      </c>
      <c r="F36" s="1">
        <v>29.1</v>
      </c>
      <c r="G36" s="14">
        <f t="shared" si="0"/>
        <v>4.37</v>
      </c>
    </row>
    <row r="37" spans="1:9" ht="30" customHeight="1" x14ac:dyDescent="0.25">
      <c r="A37" s="31" t="s">
        <v>537</v>
      </c>
      <c r="B37" s="39" t="s">
        <v>574</v>
      </c>
      <c r="C37" s="118" t="s">
        <v>575</v>
      </c>
      <c r="D37" s="7" t="s">
        <v>60</v>
      </c>
      <c r="E37" s="32">
        <v>0.05</v>
      </c>
      <c r="F37" s="1">
        <v>407.4</v>
      </c>
      <c r="G37" s="14">
        <f t="shared" si="0"/>
        <v>20.37</v>
      </c>
    </row>
    <row r="38" spans="1:9" ht="30" customHeight="1" thickBot="1" x14ac:dyDescent="0.3">
      <c r="A38" s="31" t="s">
        <v>537</v>
      </c>
      <c r="B38" s="39" t="s">
        <v>576</v>
      </c>
      <c r="C38" s="118" t="s">
        <v>577</v>
      </c>
      <c r="D38" s="7" t="s">
        <v>24</v>
      </c>
      <c r="E38" s="32">
        <v>1</v>
      </c>
      <c r="F38" s="1">
        <v>407.4</v>
      </c>
      <c r="G38" s="14">
        <f t="shared" si="0"/>
        <v>407.4</v>
      </c>
    </row>
    <row r="39" spans="1:9" ht="30" customHeight="1" thickBot="1" x14ac:dyDescent="0.3">
      <c r="A39" s="31" t="s">
        <v>537</v>
      </c>
      <c r="B39" s="15" t="s">
        <v>578</v>
      </c>
      <c r="C39" s="119" t="s">
        <v>579</v>
      </c>
      <c r="D39" s="16" t="s">
        <v>24</v>
      </c>
      <c r="E39" s="35">
        <v>1</v>
      </c>
      <c r="F39" s="17">
        <v>4074</v>
      </c>
      <c r="G39" s="18">
        <f t="shared" si="0"/>
        <v>4074</v>
      </c>
      <c r="H39" s="22" t="s">
        <v>73</v>
      </c>
      <c r="I39" s="23">
        <f>ROUND(SUM(G6:G39),2)</f>
        <v>104003.68</v>
      </c>
    </row>
    <row r="40" spans="1:9" ht="30" customHeight="1" x14ac:dyDescent="0.25">
      <c r="A40" s="29" t="s">
        <v>580</v>
      </c>
      <c r="B40" s="10" t="s">
        <v>75</v>
      </c>
      <c r="C40" s="120" t="s">
        <v>581</v>
      </c>
      <c r="D40" s="11" t="s">
        <v>19</v>
      </c>
      <c r="E40" s="34">
        <v>128</v>
      </c>
      <c r="F40" s="12">
        <v>711.47</v>
      </c>
      <c r="G40" s="13">
        <f t="shared" ref="G40:G59" si="1">ROUND((E40*F40),2)</f>
        <v>91068.160000000003</v>
      </c>
    </row>
    <row r="41" spans="1:9" ht="30" customHeight="1" x14ac:dyDescent="0.25">
      <c r="A41" s="31" t="s">
        <v>580</v>
      </c>
      <c r="B41" s="8" t="s">
        <v>78</v>
      </c>
      <c r="C41" s="121" t="s">
        <v>582</v>
      </c>
      <c r="D41" s="7" t="s">
        <v>19</v>
      </c>
      <c r="E41" s="32">
        <v>16</v>
      </c>
      <c r="F41" s="1">
        <v>588.19000000000005</v>
      </c>
      <c r="G41" s="14">
        <f t="shared" si="1"/>
        <v>9411.0400000000009</v>
      </c>
    </row>
    <row r="42" spans="1:9" ht="30" customHeight="1" x14ac:dyDescent="0.25">
      <c r="A42" s="31" t="s">
        <v>580</v>
      </c>
      <c r="B42" s="8" t="s">
        <v>80</v>
      </c>
      <c r="C42" s="121" t="s">
        <v>583</v>
      </c>
      <c r="D42" s="7" t="s">
        <v>19</v>
      </c>
      <c r="E42" s="32">
        <v>144</v>
      </c>
      <c r="F42" s="1">
        <v>161.38999999999999</v>
      </c>
      <c r="G42" s="14">
        <f t="shared" si="1"/>
        <v>23240.16</v>
      </c>
    </row>
    <row r="43" spans="1:9" ht="30" customHeight="1" x14ac:dyDescent="0.25">
      <c r="A43" s="31" t="s">
        <v>580</v>
      </c>
      <c r="B43" s="8" t="s">
        <v>82</v>
      </c>
      <c r="C43" s="121" t="s">
        <v>584</v>
      </c>
      <c r="D43" s="7" t="s">
        <v>77</v>
      </c>
      <c r="E43" s="32">
        <v>197</v>
      </c>
      <c r="F43" s="1">
        <v>16.88</v>
      </c>
      <c r="G43" s="14">
        <f t="shared" si="1"/>
        <v>3325.36</v>
      </c>
    </row>
    <row r="44" spans="1:9" ht="30" customHeight="1" x14ac:dyDescent="0.25">
      <c r="A44" s="31" t="s">
        <v>580</v>
      </c>
      <c r="B44" s="8" t="s">
        <v>84</v>
      </c>
      <c r="C44" s="121" t="s">
        <v>585</v>
      </c>
      <c r="D44" s="7" t="s">
        <v>19</v>
      </c>
      <c r="E44" s="32">
        <v>128</v>
      </c>
      <c r="F44" s="1">
        <v>216.8</v>
      </c>
      <c r="G44" s="14">
        <f t="shared" si="1"/>
        <v>27750.400000000001</v>
      </c>
    </row>
    <row r="45" spans="1:9" ht="30" customHeight="1" x14ac:dyDescent="0.25">
      <c r="A45" s="31" t="s">
        <v>580</v>
      </c>
      <c r="B45" s="8" t="s">
        <v>86</v>
      </c>
      <c r="C45" s="121" t="s">
        <v>586</v>
      </c>
      <c r="D45" s="7" t="s">
        <v>19</v>
      </c>
      <c r="E45" s="32">
        <v>18</v>
      </c>
      <c r="F45" s="1">
        <v>214.78</v>
      </c>
      <c r="G45" s="14">
        <f t="shared" si="1"/>
        <v>3866.04</v>
      </c>
    </row>
    <row r="46" spans="1:9" ht="30" customHeight="1" x14ac:dyDescent="0.25">
      <c r="A46" s="31" t="s">
        <v>580</v>
      </c>
      <c r="B46" s="8" t="s">
        <v>88</v>
      </c>
      <c r="C46" s="121" t="s">
        <v>587</v>
      </c>
      <c r="D46" s="7" t="s">
        <v>19</v>
      </c>
      <c r="E46" s="32">
        <v>18</v>
      </c>
      <c r="F46" s="1">
        <v>262.69</v>
      </c>
      <c r="G46" s="14">
        <f t="shared" si="1"/>
        <v>4728.42</v>
      </c>
    </row>
    <row r="47" spans="1:9" ht="30" customHeight="1" x14ac:dyDescent="0.25">
      <c r="A47" s="31" t="s">
        <v>580</v>
      </c>
      <c r="B47" s="8" t="s">
        <v>90</v>
      </c>
      <c r="C47" s="121" t="s">
        <v>588</v>
      </c>
      <c r="D47" s="7" t="s">
        <v>19</v>
      </c>
      <c r="E47" s="32">
        <v>128</v>
      </c>
      <c r="F47" s="1">
        <v>67.069999999999993</v>
      </c>
      <c r="G47" s="14">
        <f t="shared" si="1"/>
        <v>8584.9599999999991</v>
      </c>
    </row>
    <row r="48" spans="1:9" ht="30" customHeight="1" x14ac:dyDescent="0.25">
      <c r="A48" s="31" t="s">
        <v>580</v>
      </c>
      <c r="B48" s="8" t="s">
        <v>92</v>
      </c>
      <c r="C48" s="121" t="s">
        <v>589</v>
      </c>
      <c r="D48" s="7" t="s">
        <v>19</v>
      </c>
      <c r="E48" s="32">
        <v>2</v>
      </c>
      <c r="F48" s="1">
        <v>59.63</v>
      </c>
      <c r="G48" s="14">
        <f t="shared" si="1"/>
        <v>119.26</v>
      </c>
    </row>
    <row r="49" spans="1:9" ht="30" customHeight="1" x14ac:dyDescent="0.25">
      <c r="A49" s="31" t="s">
        <v>580</v>
      </c>
      <c r="B49" s="8" t="s">
        <v>95</v>
      </c>
      <c r="C49" s="121" t="s">
        <v>590</v>
      </c>
      <c r="D49" s="7" t="s">
        <v>39</v>
      </c>
      <c r="E49" s="32">
        <v>4790</v>
      </c>
      <c r="F49" s="1">
        <v>3.72</v>
      </c>
      <c r="G49" s="14">
        <f t="shared" si="1"/>
        <v>17818.8</v>
      </c>
    </row>
    <row r="50" spans="1:9" ht="30" customHeight="1" x14ac:dyDescent="0.25">
      <c r="A50" s="31" t="s">
        <v>580</v>
      </c>
      <c r="B50" s="8" t="s">
        <v>97</v>
      </c>
      <c r="C50" s="121" t="s">
        <v>591</v>
      </c>
      <c r="D50" s="7" t="s">
        <v>39</v>
      </c>
      <c r="E50" s="32">
        <v>1422</v>
      </c>
      <c r="F50" s="1">
        <v>0.91</v>
      </c>
      <c r="G50" s="14">
        <f t="shared" si="1"/>
        <v>1294.02</v>
      </c>
    </row>
    <row r="51" spans="1:9" ht="30" customHeight="1" x14ac:dyDescent="0.25">
      <c r="A51" s="31" t="s">
        <v>580</v>
      </c>
      <c r="B51" s="8" t="s">
        <v>99</v>
      </c>
      <c r="C51" s="121" t="s">
        <v>592</v>
      </c>
      <c r="D51" s="7" t="s">
        <v>19</v>
      </c>
      <c r="E51" s="32">
        <v>144</v>
      </c>
      <c r="F51" s="1">
        <v>22.41</v>
      </c>
      <c r="G51" s="14">
        <f t="shared" si="1"/>
        <v>3227.04</v>
      </c>
    </row>
    <row r="52" spans="1:9" ht="30" customHeight="1" x14ac:dyDescent="0.25">
      <c r="A52" s="31" t="s">
        <v>580</v>
      </c>
      <c r="B52" s="8" t="s">
        <v>101</v>
      </c>
      <c r="C52" s="121" t="s">
        <v>593</v>
      </c>
      <c r="D52" s="7" t="s">
        <v>19</v>
      </c>
      <c r="E52" s="32">
        <v>164</v>
      </c>
      <c r="F52" s="1">
        <v>4.07</v>
      </c>
      <c r="G52" s="14">
        <f t="shared" si="1"/>
        <v>667.48</v>
      </c>
    </row>
    <row r="53" spans="1:9" ht="30" customHeight="1" x14ac:dyDescent="0.25">
      <c r="A53" s="31" t="s">
        <v>580</v>
      </c>
      <c r="B53" s="8" t="s">
        <v>103</v>
      </c>
      <c r="C53" s="121" t="s">
        <v>594</v>
      </c>
      <c r="D53" s="7" t="s">
        <v>39</v>
      </c>
      <c r="E53" s="32">
        <v>3923</v>
      </c>
      <c r="F53" s="1">
        <v>1.73</v>
      </c>
      <c r="G53" s="14">
        <f t="shared" si="1"/>
        <v>6786.79</v>
      </c>
    </row>
    <row r="54" spans="1:9" ht="30" customHeight="1" x14ac:dyDescent="0.25">
      <c r="A54" s="31" t="s">
        <v>580</v>
      </c>
      <c r="B54" s="8" t="s">
        <v>105</v>
      </c>
      <c r="C54" s="121" t="s">
        <v>595</v>
      </c>
      <c r="D54" s="7" t="s">
        <v>39</v>
      </c>
      <c r="E54" s="32">
        <v>291</v>
      </c>
      <c r="F54" s="1">
        <v>4.3099999999999996</v>
      </c>
      <c r="G54" s="14">
        <f t="shared" si="1"/>
        <v>1254.21</v>
      </c>
    </row>
    <row r="55" spans="1:9" ht="30" customHeight="1" x14ac:dyDescent="0.25">
      <c r="A55" s="31" t="s">
        <v>580</v>
      </c>
      <c r="B55" s="8" t="s">
        <v>107</v>
      </c>
      <c r="C55" s="121" t="s">
        <v>596</v>
      </c>
      <c r="D55" s="7" t="s">
        <v>39</v>
      </c>
      <c r="E55" s="32">
        <v>3923</v>
      </c>
      <c r="F55" s="1">
        <v>0.28999999999999998</v>
      </c>
      <c r="G55" s="14">
        <f t="shared" si="1"/>
        <v>1137.67</v>
      </c>
    </row>
    <row r="56" spans="1:9" ht="30" customHeight="1" x14ac:dyDescent="0.25">
      <c r="A56" s="31" t="s">
        <v>580</v>
      </c>
      <c r="B56" s="8" t="s">
        <v>109</v>
      </c>
      <c r="C56" s="121" t="s">
        <v>597</v>
      </c>
      <c r="D56" s="7" t="s">
        <v>19</v>
      </c>
      <c r="E56" s="32">
        <v>288</v>
      </c>
      <c r="F56" s="1">
        <v>6.75</v>
      </c>
      <c r="G56" s="14">
        <f t="shared" si="1"/>
        <v>1944</v>
      </c>
    </row>
    <row r="57" spans="1:9" ht="98.25" customHeight="1" x14ac:dyDescent="0.25">
      <c r="A57" s="31" t="s">
        <v>580</v>
      </c>
      <c r="B57" s="8" t="s">
        <v>111</v>
      </c>
      <c r="C57" s="121" t="s">
        <v>598</v>
      </c>
      <c r="D57" s="7" t="s">
        <v>24</v>
      </c>
      <c r="E57" s="32">
        <v>1</v>
      </c>
      <c r="F57" s="1">
        <v>53.08</v>
      </c>
      <c r="G57" s="14">
        <f t="shared" si="1"/>
        <v>53.08</v>
      </c>
    </row>
    <row r="58" spans="1:9" ht="91.5" customHeight="1" thickBot="1" x14ac:dyDescent="0.3">
      <c r="A58" s="31" t="s">
        <v>580</v>
      </c>
      <c r="B58" s="8" t="s">
        <v>112</v>
      </c>
      <c r="C58" s="121" t="s">
        <v>599</v>
      </c>
      <c r="D58" s="7" t="s">
        <v>24</v>
      </c>
      <c r="E58" s="32">
        <v>1</v>
      </c>
      <c r="F58" s="1">
        <v>53.08</v>
      </c>
      <c r="G58" s="14">
        <f t="shared" si="1"/>
        <v>53.08</v>
      </c>
    </row>
    <row r="59" spans="1:9" ht="105" customHeight="1" thickBot="1" x14ac:dyDescent="0.3">
      <c r="A59" s="30" t="s">
        <v>580</v>
      </c>
      <c r="B59" s="15" t="s">
        <v>114</v>
      </c>
      <c r="C59" s="122" t="s">
        <v>600</v>
      </c>
      <c r="D59" s="16" t="s">
        <v>24</v>
      </c>
      <c r="E59" s="35">
        <v>1</v>
      </c>
      <c r="F59" s="17">
        <v>2083.56</v>
      </c>
      <c r="G59" s="18">
        <f t="shared" si="1"/>
        <v>2083.56</v>
      </c>
      <c r="H59" s="22" t="s">
        <v>120</v>
      </c>
      <c r="I59" s="23">
        <f>ROUND(SUM(G40:G59),2)</f>
        <v>208413.53</v>
      </c>
    </row>
    <row r="60" spans="1:9" ht="42" thickBot="1" x14ac:dyDescent="0.3">
      <c r="F60" s="27" t="s">
        <v>601</v>
      </c>
      <c r="G60" s="28">
        <f>SUM(G6:G59)</f>
        <v>312417.20999999996</v>
      </c>
    </row>
  </sheetData>
  <sheetProtection algorithmName="SHA-512" hashValue="CZVGP/S32NiV6F8BH7QHQv/Wno8PBvIs/+PjF7aZC/UqMguHQOxYSB9tNc73tE96vYaew9x1oVmudPZicqGJDA==" saltValue="El1NpaQ+5p6daYAoLIRBpw==" spinCount="100000" sheet="1" objects="1" scenarios="1"/>
  <mergeCells count="3">
    <mergeCell ref="A2:G2"/>
    <mergeCell ref="A4:G4"/>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sheetPr codeName="Lapas7"/>
  <dimension ref="A1:C9"/>
  <sheetViews>
    <sheetView zoomScale="70" zoomScaleNormal="70" workbookViewId="0">
      <selection activeCell="B6" sqref="B6"/>
    </sheetView>
  </sheetViews>
  <sheetFormatPr defaultColWidth="9.21875" defaultRowHeight="14.4" x14ac:dyDescent="0.3"/>
  <cols>
    <col min="1" max="1" width="15.77734375" style="40" customWidth="1"/>
    <col min="2" max="2" width="80.77734375" style="40" customWidth="1"/>
    <col min="3" max="3" width="20.77734375" style="40" customWidth="1"/>
    <col min="4" max="4" width="23.77734375" style="40" customWidth="1"/>
    <col min="5" max="16384" width="9.21875" style="40"/>
  </cols>
  <sheetData>
    <row r="1" spans="1:3" ht="30" customHeight="1" x14ac:dyDescent="0.3">
      <c r="A1" s="195" t="s">
        <v>0</v>
      </c>
      <c r="B1" s="195"/>
      <c r="C1" s="195"/>
    </row>
    <row r="2" spans="1:3" ht="55.05" customHeight="1" x14ac:dyDescent="0.3">
      <c r="A2" s="196" t="s">
        <v>1</v>
      </c>
      <c r="B2" s="196"/>
      <c r="C2" s="196"/>
    </row>
    <row r="3" spans="1:3" ht="30" customHeight="1" x14ac:dyDescent="0.3">
      <c r="A3" s="197" t="s">
        <v>602</v>
      </c>
      <c r="B3" s="197"/>
      <c r="C3" s="197"/>
    </row>
    <row r="4" spans="1:3" ht="27.6" x14ac:dyDescent="0.3">
      <c r="A4" s="41" t="s">
        <v>603</v>
      </c>
      <c r="B4" s="41" t="s">
        <v>604</v>
      </c>
      <c r="C4" s="41" t="s">
        <v>605</v>
      </c>
    </row>
    <row r="5" spans="1:3" ht="30" customHeight="1" x14ac:dyDescent="0.3">
      <c r="A5" s="32">
        <v>1</v>
      </c>
      <c r="B5" s="42" t="s">
        <v>606</v>
      </c>
      <c r="C5" s="43">
        <f>'1. Susisiekimas'!G463</f>
        <v>4043464.609999998</v>
      </c>
    </row>
    <row r="6" spans="1:3" ht="30" customHeight="1" x14ac:dyDescent="0.3">
      <c r="A6" s="32">
        <v>2</v>
      </c>
      <c r="B6" s="42" t="s">
        <v>607</v>
      </c>
      <c r="C6" s="43">
        <f>'2. Apšvietimas'!G60</f>
        <v>312417.20999999996</v>
      </c>
    </row>
    <row r="7" spans="1:3" ht="41.4" x14ac:dyDescent="0.3">
      <c r="A7" s="41" t="s">
        <v>608</v>
      </c>
      <c r="B7" s="44" t="s">
        <v>609</v>
      </c>
      <c r="C7" s="45">
        <f>ROUND(SUM(C5:C6),2)</f>
        <v>4355881.82</v>
      </c>
    </row>
    <row r="8" spans="1:3" x14ac:dyDescent="0.3">
      <c r="A8" s="33"/>
      <c r="B8" s="33"/>
      <c r="C8" s="33"/>
    </row>
    <row r="9" spans="1:3" ht="80.099999999999994" customHeight="1" x14ac:dyDescent="0.3">
      <c r="A9" s="198" t="s">
        <v>610</v>
      </c>
      <c r="B9" s="198"/>
      <c r="C9" s="198"/>
    </row>
  </sheetData>
  <sheetProtection algorithmName="SHA-512" hashValue="XseZaBxX484/e49U1pfntPnWJM7QuIS0/Q+lrT1BdVjqekRDPcD4k2xy8MpHQ303/+MwvcJnH/1PJNeeuWkrOA==" saltValue="KS96DXVLCk2thg6DBSSZqg==" spinCount="100000" sheet="1" objects="1" scenarios="1"/>
  <mergeCells count="4">
    <mergeCell ref="A1:C1"/>
    <mergeCell ref="A2:C2"/>
    <mergeCell ref="A3:C3"/>
    <mergeCell ref="A9:C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D7C7-BA10-4E16-ABAA-1E580E43406F}">
  <dimension ref="A2:A6"/>
  <sheetViews>
    <sheetView zoomScale="70" zoomScaleNormal="70" workbookViewId="0">
      <selection activeCell="L4" sqref="L4"/>
    </sheetView>
  </sheetViews>
  <sheetFormatPr defaultColWidth="9.21875" defaultRowHeight="13.8" x14ac:dyDescent="0.25"/>
  <cols>
    <col min="1" max="1" width="135.21875" style="3" customWidth="1"/>
    <col min="2" max="16384" width="9.21875" style="3"/>
  </cols>
  <sheetData>
    <row r="2" spans="1:1" x14ac:dyDescent="0.25">
      <c r="A2" s="168" t="s">
        <v>611</v>
      </c>
    </row>
    <row r="3" spans="1:1" x14ac:dyDescent="0.25">
      <c r="A3" s="169"/>
    </row>
    <row r="4" spans="1:1" s="170" customFormat="1" ht="250.05" customHeight="1" x14ac:dyDescent="0.3">
      <c r="A4" s="4" t="s">
        <v>612</v>
      </c>
    </row>
    <row r="5" spans="1:1" s="170" customFormat="1" ht="130.05000000000001" customHeight="1" x14ac:dyDescent="0.3">
      <c r="A5" s="4" t="s">
        <v>613</v>
      </c>
    </row>
    <row r="6" spans="1:1" s="170" customFormat="1" ht="70.05" customHeight="1" x14ac:dyDescent="0.3">
      <c r="A6" s="4" t="s">
        <v>614</v>
      </c>
    </row>
  </sheetData>
  <sheetProtection algorithmName="SHA-512" hashValue="esfdG9+U+xPkhQkjOzBoBSl+83JTe9eo7i552oePlUOLdHZ98qoDaRS0SKu+s7tMUcr0vvkPP/llmkSUDEfAgg==" saltValue="JTIreeKiQX8uR9BAfG8w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B76E265C8C984EB64E26C844CB9C43" ma:contentTypeVersion="14" ma:contentTypeDescription="Create a new document." ma:contentTypeScope="" ma:versionID="590b45251f56cef8893a28f0c41b76b1">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7629f1f9ddafa3caa7403eb3a8d4ff13"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Props1.xml><?xml version="1.0" encoding="utf-8"?>
<ds:datastoreItem xmlns:ds="http://schemas.openxmlformats.org/officeDocument/2006/customXml" ds:itemID="{CB99559A-75B1-4A2A-9D30-7C6E2859CFD8}">
  <ds:schemaRefs>
    <ds:schemaRef ds:uri="http://schemas.microsoft.com/sharepoint/v3/contenttype/forms"/>
  </ds:schemaRefs>
</ds:datastoreItem>
</file>

<file path=customXml/itemProps2.xml><?xml version="1.0" encoding="utf-8"?>
<ds:datastoreItem xmlns:ds="http://schemas.openxmlformats.org/officeDocument/2006/customXml" ds:itemID="{0AE1C17E-CBCE-49C3-A11F-DF79B1ED4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1B7EA-6230-42F2-A9D8-09AA409CA9D6}">
  <ds:schemaRefs>
    <ds:schemaRef ds:uri="http://schemas.microsoft.com/office/2006/metadata/properties"/>
    <ds:schemaRef ds:uri="http://schemas.microsoft.com/office/infopath/2007/PartnerControls"/>
    <ds:schemaRef ds:uri="d490cdd6-07a9-441e-9dcf-c038f999323a"/>
    <ds:schemaRef ds:uri="a931e33f-e39b-46a4-bdb0-0fdf918434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Susisiekimas</vt:lpstr>
      <vt:lpstr>2. Apšvietimas</vt:lpstr>
      <vt:lpstr>SANTRAUKA</vt:lpstr>
      <vt:lpstr>DKŽ priedas dėl atliekų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MULIUOLIS Ignas</cp:lastModifiedBy>
  <cp:revision/>
  <dcterms:created xsi:type="dcterms:W3CDTF">2020-10-05T14:48:34Z</dcterms:created>
  <dcterms:modified xsi:type="dcterms:W3CDTF">2025-09-04T07:39:00Z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ies>
</file>