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Šios_darbaknygės" defaultThemeVersion="166925"/>
  <mc:AlternateContent xmlns:mc="http://schemas.openxmlformats.org/markup-compatibility/2006">
    <mc:Choice Requires="x15">
      <x15ac:absPath xmlns:x15ac="http://schemas.microsoft.com/office/spreadsheetml/2010/11/ac" url="\\ltviln-001sv004\Work\01 Rinkotyra\KONKURSAI\2025\Via Lietuva_Kelias Nr. 2212 Klaipėda-Radailiai-Kretinga 07-02\Pasiūlymo dokumentai\"/>
    </mc:Choice>
  </mc:AlternateContent>
  <xr:revisionPtr revIDLastSave="0" documentId="13_ncr:1_{3CDFFAFB-CD7A-451F-AFBD-B193A13217C8}" xr6:coauthVersionLast="47" xr6:coauthVersionMax="47" xr10:uidLastSave="{00000000-0000-0000-0000-000000000000}"/>
  <bookViews>
    <workbookView xWindow="-108" yWindow="-108" windowWidth="23256" windowHeight="12576" tabRatio="462" activeTab="3" xr2:uid="{6BC1EAF5-0D01-43F1-AE22-A39552859E42}"/>
  </bookViews>
  <sheets>
    <sheet name="1. Susisiekimas" sheetId="5" r:id="rId1"/>
    <sheet name="2. Apšvietimas" sheetId="7" r:id="rId2"/>
    <sheet name="SANTRAUKA" sheetId="3" r:id="rId3"/>
    <sheet name="DKŽ priedas dėl atliekų" sheetId="8" r:id="rId4"/>
  </sheets>
  <definedNames>
    <definedName name="_Hlk148616549" localSheetId="0">'1. Susisiekimas'!#REF!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7" l="1"/>
  <c r="G56" i="7"/>
  <c r="G55" i="7"/>
  <c r="G54" i="7"/>
  <c r="G53" i="7"/>
  <c r="G52" i="7"/>
  <c r="G51" i="7"/>
  <c r="G50" i="7"/>
  <c r="G49" i="7"/>
  <c r="G48" i="7"/>
  <c r="G47" i="7"/>
  <c r="G46" i="7"/>
  <c r="G45" i="7"/>
  <c r="G58" i="7"/>
  <c r="G30" i="7"/>
  <c r="G29" i="7"/>
  <c r="G28" i="7"/>
  <c r="G27" i="7"/>
  <c r="G224" i="5" l="1"/>
  <c r="G223" i="5"/>
  <c r="I224" i="5" l="1"/>
  <c r="G115" i="5" l="1"/>
  <c r="G114" i="5"/>
  <c r="G113" i="5"/>
  <c r="G112" i="5"/>
  <c r="G111" i="5"/>
  <c r="G110" i="5"/>
  <c r="G109" i="5"/>
  <c r="G256" i="5"/>
  <c r="G255" i="5"/>
  <c r="G254" i="5"/>
  <c r="G253" i="5"/>
  <c r="G252" i="5"/>
  <c r="G251" i="5"/>
  <c r="G250" i="5"/>
  <c r="G222" i="5"/>
  <c r="G221" i="5"/>
  <c r="G220" i="5"/>
  <c r="G219" i="5"/>
  <c r="G214" i="5"/>
  <c r="G213" i="5"/>
  <c r="G212" i="5"/>
  <c r="G211" i="5"/>
  <c r="G210" i="5"/>
  <c r="G209" i="5"/>
  <c r="G208" i="5"/>
  <c r="G207" i="5"/>
  <c r="G206" i="5"/>
  <c r="G205" i="5"/>
  <c r="G204" i="5"/>
  <c r="G203" i="5"/>
  <c r="G190" i="5"/>
  <c r="G189" i="5"/>
  <c r="G188" i="5"/>
  <c r="G187" i="5"/>
  <c r="G186" i="5"/>
  <c r="G185" i="5"/>
  <c r="G184" i="5"/>
  <c r="G183" i="5"/>
  <c r="G182" i="5"/>
  <c r="G181" i="5"/>
  <c r="G180" i="5"/>
  <c r="G168" i="5"/>
  <c r="G167" i="5"/>
  <c r="G166" i="5"/>
  <c r="G165" i="5"/>
  <c r="G164" i="5"/>
  <c r="G163" i="5"/>
  <c r="G162" i="5"/>
  <c r="G161" i="5"/>
  <c r="G160" i="5"/>
  <c r="G150" i="5"/>
  <c r="G149" i="5"/>
  <c r="G148" i="5"/>
  <c r="G147" i="5"/>
  <c r="G146" i="5"/>
  <c r="G145" i="5"/>
  <c r="G144" i="5"/>
  <c r="G143" i="5"/>
  <c r="G129" i="5"/>
  <c r="G128" i="5"/>
  <c r="G127" i="5"/>
  <c r="G126" i="5"/>
  <c r="G125" i="5"/>
  <c r="G124" i="5"/>
  <c r="G123" i="5"/>
  <c r="G101" i="5"/>
  <c r="G100" i="5"/>
  <c r="G99" i="5"/>
  <c r="G98" i="5"/>
  <c r="G97" i="5"/>
  <c r="G96" i="5"/>
  <c r="G95" i="5"/>
  <c r="G94" i="5"/>
  <c r="G85" i="5"/>
  <c r="G84" i="5"/>
  <c r="G83" i="5"/>
  <c r="G82" i="5"/>
  <c r="G81" i="5"/>
  <c r="G80" i="5"/>
  <c r="G79" i="5"/>
  <c r="G78" i="5"/>
  <c r="G77" i="5"/>
  <c r="G46" i="5"/>
  <c r="G7" i="5"/>
  <c r="G59" i="7"/>
  <c r="G44" i="7"/>
  <c r="G43" i="7"/>
  <c r="G42" i="7"/>
  <c r="G41" i="7"/>
  <c r="G40" i="7"/>
  <c r="I59" i="7" l="1"/>
  <c r="G54" i="5"/>
  <c r="G64" i="5" l="1"/>
  <c r="G240" i="5"/>
  <c r="G239" i="5"/>
  <c r="G238" i="5"/>
  <c r="G237" i="5"/>
  <c r="G236" i="5"/>
  <c r="G235" i="5"/>
  <c r="G234" i="5"/>
  <c r="G233" i="5"/>
  <c r="G264" i="5"/>
  <c r="G263" i="5"/>
  <c r="G262" i="5"/>
  <c r="G261" i="5"/>
  <c r="G260" i="5"/>
  <c r="G259" i="5"/>
  <c r="G258" i="5"/>
  <c r="G257" i="5"/>
  <c r="G249" i="5"/>
  <c r="G248" i="5"/>
  <c r="G247" i="5"/>
  <c r="G246" i="5"/>
  <c r="G245" i="5"/>
  <c r="G244" i="5"/>
  <c r="G243" i="5"/>
  <c r="G242" i="5"/>
  <c r="G241" i="5"/>
  <c r="G232" i="5"/>
  <c r="G231" i="5"/>
  <c r="G230" i="5"/>
  <c r="G229" i="5"/>
  <c r="G228" i="5"/>
  <c r="G227" i="5"/>
  <c r="G226" i="5"/>
  <c r="G225" i="5"/>
  <c r="G218" i="5"/>
  <c r="G217" i="5"/>
  <c r="G196" i="5"/>
  <c r="G195" i="5"/>
  <c r="G194" i="5"/>
  <c r="G193" i="5"/>
  <c r="G175" i="5"/>
  <c r="G174" i="5"/>
  <c r="G173" i="5"/>
  <c r="G172" i="5"/>
  <c r="G158" i="5"/>
  <c r="G157" i="5"/>
  <c r="G156" i="5"/>
  <c r="G155" i="5"/>
  <c r="G154" i="5"/>
  <c r="G140" i="5"/>
  <c r="G139" i="5"/>
  <c r="G138" i="5"/>
  <c r="G216" i="5"/>
  <c r="G215" i="5"/>
  <c r="G202" i="5"/>
  <c r="G201" i="5"/>
  <c r="G200" i="5"/>
  <c r="G199" i="5"/>
  <c r="G198" i="5"/>
  <c r="G197" i="5"/>
  <c r="G192" i="5"/>
  <c r="G191" i="5"/>
  <c r="G179" i="5"/>
  <c r="G178" i="5"/>
  <c r="G177" i="5"/>
  <c r="G176" i="5"/>
  <c r="G171" i="5"/>
  <c r="G170" i="5"/>
  <c r="G169" i="5"/>
  <c r="G159" i="5"/>
  <c r="G153" i="5"/>
  <c r="G152" i="5"/>
  <c r="G151" i="5"/>
  <c r="G142" i="5"/>
  <c r="G141" i="5"/>
  <c r="G137" i="5"/>
  <c r="G136" i="5"/>
  <c r="G135" i="5"/>
  <c r="G134" i="5"/>
  <c r="G133" i="5"/>
  <c r="G132" i="5"/>
  <c r="G131" i="5"/>
  <c r="G130" i="5"/>
  <c r="G121" i="5"/>
  <c r="G120" i="5"/>
  <c r="G119" i="5"/>
  <c r="G107" i="5"/>
  <c r="G106" i="5"/>
  <c r="G105" i="5"/>
  <c r="G104" i="5"/>
  <c r="G92" i="5"/>
  <c r="G91" i="5"/>
  <c r="G90" i="5"/>
  <c r="G72" i="5"/>
  <c r="G71" i="5"/>
  <c r="G70" i="5"/>
  <c r="G69" i="5"/>
  <c r="G68" i="5"/>
  <c r="G60" i="5"/>
  <c r="G59" i="5"/>
  <c r="G58" i="5"/>
  <c r="G57" i="5"/>
  <c r="G56" i="5"/>
  <c r="G55" i="5"/>
  <c r="G53" i="5"/>
  <c r="G52" i="5"/>
  <c r="G51" i="5"/>
  <c r="G65" i="5"/>
  <c r="G63" i="5"/>
  <c r="G62" i="5"/>
  <c r="G61" i="5"/>
  <c r="G50" i="5"/>
  <c r="G49" i="5"/>
  <c r="G37" i="5"/>
  <c r="G36" i="5"/>
  <c r="G35" i="5"/>
  <c r="I222" i="5" l="1"/>
  <c r="I168" i="5"/>
  <c r="I150" i="5"/>
  <c r="I190" i="5"/>
  <c r="I256" i="5"/>
  <c r="I214" i="5"/>
  <c r="I231" i="5"/>
  <c r="I242" i="5"/>
  <c r="I264" i="5"/>
  <c r="I241" i="5"/>
  <c r="I134" i="5"/>
  <c r="G6" i="5" l="1"/>
  <c r="G13" i="5"/>
  <c r="G14" i="5"/>
  <c r="G15" i="5"/>
  <c r="G265" i="5" l="1"/>
  <c r="I265" i="5" s="1"/>
  <c r="G7" i="7" l="1"/>
  <c r="G8" i="7"/>
  <c r="G9" i="7"/>
  <c r="G10" i="7"/>
  <c r="G11" i="7"/>
  <c r="G12" i="7"/>
  <c r="G13" i="7"/>
  <c r="G14" i="7"/>
  <c r="G15" i="7"/>
  <c r="G16" i="7"/>
  <c r="G17" i="7"/>
  <c r="G18" i="7"/>
  <c r="G19" i="7"/>
  <c r="G33" i="5"/>
  <c r="G34" i="5"/>
  <c r="G38" i="5"/>
  <c r="G39" i="5"/>
  <c r="G40" i="5"/>
  <c r="G41" i="5"/>
  <c r="G42" i="5"/>
  <c r="G43" i="5"/>
  <c r="G44" i="5"/>
  <c r="G88" i="5" l="1"/>
  <c r="G39" i="7"/>
  <c r="G6" i="7"/>
  <c r="G20" i="7"/>
  <c r="G21" i="7"/>
  <c r="G22" i="7"/>
  <c r="G23" i="7"/>
  <c r="G24" i="7"/>
  <c r="G25" i="7"/>
  <c r="G26" i="7"/>
  <c r="G31" i="7"/>
  <c r="G32" i="7"/>
  <c r="G33" i="7"/>
  <c r="G34" i="7"/>
  <c r="G35" i="7"/>
  <c r="G36" i="7"/>
  <c r="G37" i="7"/>
  <c r="G38" i="7"/>
  <c r="G60" i="7" l="1"/>
  <c r="G17" i="5"/>
  <c r="I39" i="7" l="1"/>
  <c r="C6" i="3"/>
  <c r="G122" i="5" l="1"/>
  <c r="G108" i="5"/>
  <c r="G93" i="5"/>
  <c r="G102" i="5"/>
  <c r="G103" i="5"/>
  <c r="G116" i="5"/>
  <c r="G117" i="5"/>
  <c r="G118" i="5"/>
  <c r="G73" i="5"/>
  <c r="G74" i="5"/>
  <c r="G75" i="5"/>
  <c r="G76" i="5"/>
  <c r="G86" i="5"/>
  <c r="G87" i="5"/>
  <c r="G47" i="5"/>
  <c r="G48" i="5"/>
  <c r="G66" i="5"/>
  <c r="G16" i="5"/>
  <c r="G18" i="5"/>
  <c r="G19" i="5"/>
  <c r="G20" i="5"/>
  <c r="G21" i="5"/>
  <c r="G22" i="5"/>
  <c r="G23" i="5"/>
  <c r="G24" i="5"/>
  <c r="G25" i="5"/>
  <c r="G26" i="5"/>
  <c r="G89" i="5"/>
  <c r="G67" i="5"/>
  <c r="G45" i="5"/>
  <c r="G32" i="5"/>
  <c r="G31" i="5"/>
  <c r="G30" i="5"/>
  <c r="G29" i="5"/>
  <c r="G28" i="5"/>
  <c r="G27" i="5"/>
  <c r="G12" i="5"/>
  <c r="G11" i="5"/>
  <c r="G10" i="5"/>
  <c r="G9" i="5"/>
  <c r="G8" i="5"/>
  <c r="I101" i="5" l="1"/>
  <c r="I85" i="5"/>
  <c r="I129" i="5"/>
  <c r="I115" i="5"/>
  <c r="G266" i="5"/>
  <c r="C5" i="3" s="1"/>
  <c r="I26" i="5"/>
  <c r="I45" i="5"/>
  <c r="I67" i="5"/>
  <c r="C7" i="3" l="1"/>
</calcChain>
</file>

<file path=xl/sharedStrings.xml><?xml version="1.0" encoding="utf-8"?>
<sst xmlns="http://schemas.openxmlformats.org/spreadsheetml/2006/main" count="1326" uniqueCount="460">
  <si>
    <t>II  PIRKIMO DALIS</t>
  </si>
  <si>
    <t>Valstybinės reikšmės rajoninio kelio Nr. 2212 Klaipėda–Radailiai–Kretinga ruožo nuo 8,802 iki 11,500 km kapitalinis remontas, įrengiant takus, apšvietimą ir inžinerines eismo saugos priemones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</si>
  <si>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</si>
  <si>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</si>
  <si>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</si>
  <si>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</si>
  <si>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</si>
  <si>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</si>
  <si>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rPr>
      <t>(pildo Rangovas)</t>
    </r>
  </si>
  <si>
    <t>Iš viso, Eur be PVM</t>
  </si>
  <si>
    <t>1. Paruošiamieji darbai</t>
  </si>
  <si>
    <t>1.1</t>
  </si>
  <si>
    <t>Geodezinis trasos nužymėjimas</t>
  </si>
  <si>
    <t>km</t>
  </si>
  <si>
    <t>1.2</t>
  </si>
  <si>
    <t>Krūmų pašalinimas ir utilizavimas</t>
  </si>
  <si>
    <t>ha</t>
  </si>
  <si>
    <t>1.3</t>
  </si>
  <si>
    <t>Asfaltbetonio dangos nufrezavimas arba išlaužimas hvid = 0,03 m</t>
  </si>
  <si>
    <t>m²</t>
  </si>
  <si>
    <t>1.4</t>
  </si>
  <si>
    <t>Asfaltbetonio dangos nufrezavimas arba išlaužimas hvid = 0,06 m</t>
  </si>
  <si>
    <t>1.5</t>
  </si>
  <si>
    <t>Asfaltbetonio dangos nufrezavimas arba išlaužimas hvid = 0,10 m</t>
  </si>
  <si>
    <t>1.6</t>
  </si>
  <si>
    <t>Negrąžinamos medžiagos (nufrezuotas asfaltas), įkainis 7 Eur/t (sąmatoje įvertinamas su minuso ženklu)</t>
  </si>
  <si>
    <t>t</t>
  </si>
  <si>
    <t>1.7</t>
  </si>
  <si>
    <r>
      <t>Betoninių plytelių/trinkelių dangų išardymas ir išvežimas</t>
    </r>
    <r>
      <rPr>
        <sz val="11"/>
        <color rgb="FFFF0000"/>
        <rFont val="Times New Roman"/>
        <family val="1"/>
        <charset val="186"/>
      </rPr>
      <t xml:space="preserve"> (žiūrėti žiniaraščio priedą dėl išvežimo)</t>
    </r>
  </si>
  <si>
    <t>1.8</t>
  </si>
  <si>
    <t>Vejos bordiūrų su pamatais demontavimas</t>
  </si>
  <si>
    <t>m</t>
  </si>
  <si>
    <t>1.9</t>
  </si>
  <si>
    <t>Gatvės bordiūrų su pamatais demontavimas</t>
  </si>
  <si>
    <t>1.10</t>
  </si>
  <si>
    <r>
      <t xml:space="preserve">Esamų betoninių (vejos ir gatvės) bordiūrų bei betono pagrindo po bortais išardymas ir išvežimas </t>
    </r>
    <r>
      <rPr>
        <sz val="11"/>
        <color rgb="FFFF0000"/>
        <rFont val="Times New Roman"/>
        <family val="1"/>
        <charset val="186"/>
      </rPr>
      <t>(žiūrėti žiniaraščio priedą dėl išvežimo)</t>
    </r>
  </si>
  <si>
    <t>1.11</t>
  </si>
  <si>
    <r>
      <t>Esamų šiukšlių dėžių išardymas ir išvežimas (</t>
    </r>
    <r>
      <rPr>
        <sz val="11"/>
        <color rgb="FFFF0000"/>
        <rFont val="Times New Roman"/>
        <family val="1"/>
        <charset val="186"/>
      </rPr>
      <t>žiūrėti žiniaraščio priedą dėl išvežimo)</t>
    </r>
  </si>
  <si>
    <t>vnt.</t>
  </si>
  <si>
    <t>1.12</t>
  </si>
  <si>
    <r>
      <t>Esamų keleivių paviljonų išardymas ir išvežimas</t>
    </r>
    <r>
      <rPr>
        <sz val="11"/>
        <color rgb="FFFF0000"/>
        <rFont val="Times New Roman"/>
        <family val="1"/>
        <charset val="186"/>
      </rPr>
      <t xml:space="preserve"> (žiūrėti žiniaraščio priedą dėl išvežimo)</t>
    </r>
  </si>
  <si>
    <t>1.13</t>
  </si>
  <si>
    <r>
      <t xml:space="preserve">Esamų apsauginių atitvarų išardymas ir išvežimas </t>
    </r>
    <r>
      <rPr>
        <sz val="11"/>
        <color rgb="FFFF0000"/>
        <rFont val="Times New Roman"/>
        <family val="1"/>
        <charset val="186"/>
      </rPr>
      <t>(žiūrėti žiniaraščio priedą dėl išvežimo)</t>
    </r>
  </si>
  <si>
    <t>1.14</t>
  </si>
  <si>
    <r>
      <t xml:space="preserve">Esamų signalinių stulpelių išardymas ir išvežimas </t>
    </r>
    <r>
      <rPr>
        <sz val="11"/>
        <color rgb="FFFF0000"/>
        <rFont val="Times New Roman"/>
        <family val="1"/>
        <charset val="186"/>
      </rPr>
      <t>(žiūrėti žiniaraščio priedą dėl išvežimo)</t>
    </r>
  </si>
  <si>
    <t>1.15</t>
  </si>
  <si>
    <r>
      <t xml:space="preserve">Esamų kelio ženklų skydų demontavimas ir išvežimas </t>
    </r>
    <r>
      <rPr>
        <sz val="11"/>
        <color rgb="FFFF0000"/>
        <rFont val="Times New Roman"/>
        <family val="1"/>
        <charset val="186"/>
      </rPr>
      <t>(žiūrėti žiniaraščio priedą dėl išvežimo)</t>
    </r>
  </si>
  <si>
    <t>1.16</t>
  </si>
  <si>
    <r>
      <t>Esamų vienstiebių kelio ženklų metalinių atramų ant monolitinių betoninių atramų išardymas ir išvežimas</t>
    </r>
    <r>
      <rPr>
        <sz val="11"/>
        <color rgb="FFFF0000"/>
        <rFont val="Times New Roman"/>
        <family val="1"/>
        <charset val="186"/>
      </rPr>
      <t xml:space="preserve"> (žiūrėti žiniaraščio priedą dėl išvežimo)</t>
    </r>
  </si>
  <si>
    <t>1.17</t>
  </si>
  <si>
    <r>
      <t>Esamų daugiastiebių kelio ženklų metalinių atramų ant monolitinių betoninių atramų išardymas  ir išvežimas</t>
    </r>
    <r>
      <rPr>
        <sz val="11"/>
        <color rgb="FFFF0000"/>
        <rFont val="Times New Roman"/>
        <family val="1"/>
        <charset val="186"/>
      </rPr>
      <t xml:space="preserve"> (žiūrėti žiniaraščio priedą dėl išvežimo)</t>
    </r>
  </si>
  <si>
    <t>1.18</t>
  </si>
  <si>
    <r>
      <t xml:space="preserve">Esamų g/b konstrukcijų išardymas (pralaidos ir k.t.) ir išvežimas </t>
    </r>
    <r>
      <rPr>
        <sz val="11"/>
        <color rgb="FFFF0000"/>
        <rFont val="Times New Roman"/>
        <family val="1"/>
        <charset val="186"/>
      </rPr>
      <t>(žiūrėti žiniaraščio priedą dėl išvežimo)</t>
    </r>
  </si>
  <si>
    <t>m³</t>
  </si>
  <si>
    <t>1.19</t>
  </si>
  <si>
    <r>
      <t xml:space="preserve">Esamų PVC D110 plastikinių pralaidų išardymas ir išvežimas </t>
    </r>
    <r>
      <rPr>
        <sz val="11"/>
        <color rgb="FFFF0000"/>
        <rFont val="Times New Roman"/>
        <family val="1"/>
        <charset val="186"/>
      </rPr>
      <t>(žiūrėti žiniaraščio priedą dėl išvežimo)</t>
    </r>
  </si>
  <si>
    <t>1.20</t>
  </si>
  <si>
    <r>
      <t>Esamų PVC D350 plastikinių pralaidų išardymas ir išvežimas</t>
    </r>
    <r>
      <rPr>
        <sz val="11"/>
        <color rgb="FFFF0000"/>
        <rFont val="Times New Roman"/>
        <family val="1"/>
        <charset val="186"/>
      </rPr>
      <t xml:space="preserve"> (žiūrėti žiniaraščio priedą dėl išvežimo)</t>
    </r>
  </si>
  <si>
    <t>1.21</t>
  </si>
  <si>
    <r>
      <t xml:space="preserve">Esamų PVC D400 plastikinių pralaidų išardymas ir išvežimas </t>
    </r>
    <r>
      <rPr>
        <sz val="11"/>
        <color rgb="FFFF0000"/>
        <rFont val="Times New Roman"/>
        <family val="1"/>
        <charset val="186"/>
      </rPr>
      <t>(žiūrėti žiniaraščio priedą dėl išvežimo)</t>
    </r>
  </si>
  <si>
    <t>Iš viso skyriuje 1, 
Eur be PVM</t>
  </si>
  <si>
    <t>2. Žemės darbai</t>
  </si>
  <si>
    <t>2.1</t>
  </si>
  <si>
    <t>Dirvožemio sluoksnio pašalinimas hvid = 0,20 m, perstumiant jį mechanizuotai iki 50 m atstumu</t>
  </si>
  <si>
    <t>m3</t>
  </si>
  <si>
    <t>2.2</t>
  </si>
  <si>
    <t>Į krūvas sustumto dirvožemio pakrovimas mechanizuotai į savivarčius ir išvežimas iki 1 km atstumu (sandėliavimui)</t>
  </si>
  <si>
    <t>2.3</t>
  </si>
  <si>
    <t>Dirvožemio kasimas ekskavatoriais, pakrovimas į savivarčius, atvežimas ir paskleidimas</t>
  </si>
  <si>
    <t>2.4</t>
  </si>
  <si>
    <t>Dirvožemio kasimas ekskavatoriais, pakrovimas į savivarčius ir išvežimas į rangovo pasirinktą vietą</t>
  </si>
  <si>
    <t>2.5</t>
  </si>
  <si>
    <t>II grupės grunto kasimas ekskavatoriais, pakrovimas į savivarčius ir transportavimas Rangovo pasirinktu atstumu (sandėliavimui)</t>
  </si>
  <si>
    <t>2.6</t>
  </si>
  <si>
    <t>II grupės grunto kasimas ekskavatoriais, pakrovimas į savivarčius ir transportavimas Rangovo pasirinktu atstumu (panaudojamas sankasai rengti)</t>
  </si>
  <si>
    <t>2.7</t>
  </si>
  <si>
    <t>II grupės grunto kasimas ekskavatoriais, pakrovimas į savivarčius ir išvežimas Rangovo pasirinktu atstumu (perteklinis gruntas)</t>
  </si>
  <si>
    <t>2.8</t>
  </si>
  <si>
    <t>Grunto kasimas karjere, pakrovimas į savivarčius, atvežimas Rangovo pasirinktu atstumu, paskleidimas ir sutankinimas (papildomas gruntas sankasos įrengimui)</t>
  </si>
  <si>
    <t>2.9</t>
  </si>
  <si>
    <t>Žemės sankasos, išvalomų griovių, šlaitų, bei pakelės plotų planiravimas mechanizuotu būdu</t>
  </si>
  <si>
    <t>m2</t>
  </si>
  <si>
    <t>2.10</t>
  </si>
  <si>
    <t>Žemės sankasos, išvalomų griovių, šlaitų, bei pakelės plotų planiravimas rankiniu būdu</t>
  </si>
  <si>
    <t>2.11</t>
  </si>
  <si>
    <t>30 cm storio grunto sluoksnio sutankinimas nelaistant vandeniu</t>
  </si>
  <si>
    <t>2.12</t>
  </si>
  <si>
    <t xml:space="preserve">Šlaitų ir pakelės plotų tvirtinimas 10 cm storio dirvožemio sluoksniu mechanizuotai, užsėjant žole </t>
  </si>
  <si>
    <t>2.13</t>
  </si>
  <si>
    <t>Šlaitų tvirtinimas prieš eroziniu dembliu</t>
  </si>
  <si>
    <t>2.14</t>
  </si>
  <si>
    <t>Šlaitų tvirtinimas armuotais segmentais sistema (8x10mm ;Zn95Al5; D2,2mm) PMCGL, vieno segmento matmenys: 3.0x3.0x0.7m</t>
  </si>
  <si>
    <t>2.15</t>
  </si>
  <si>
    <t>C50 formos jungiamieji žiedai, padengtos ZnAl antikorozine danga, viela 3mm</t>
  </si>
  <si>
    <t>2.16</t>
  </si>
  <si>
    <t>Esamų griovių išvalymas hvid = 0,30 m</t>
  </si>
  <si>
    <t>2.17</t>
  </si>
  <si>
    <t>Gruntų pakeitimas geresnių savybių gruntu h = 0,25 m</t>
  </si>
  <si>
    <t>2.18</t>
  </si>
  <si>
    <t>Griovių tvirtinimas žvyru fr. 16/32, h = 0,10 m</t>
  </si>
  <si>
    <t>2.19</t>
  </si>
  <si>
    <t>Griovių tvirtinimas skalda fr. 22/32, h = 0,10 m</t>
  </si>
  <si>
    <t>Iš viso skyriuje 2, 
Eur be PVM</t>
  </si>
  <si>
    <t>3. Paviršinio vandens nuvedimo sprendinių ir konstrukcinio drenažo įrengimas</t>
  </si>
  <si>
    <t>3.1</t>
  </si>
  <si>
    <t>II grupės grunto kasimas ekskavatoriais, pakrovimas į savivarčius ir išvežimas Rangovo pasirinktu atstumu</t>
  </si>
  <si>
    <t>3.2</t>
  </si>
  <si>
    <t>Grunto kasimas karjere, pakrovimas į savivarčius, atvežimas Rangovo pasirinktu atstumu, paskleidimas ir sutankinimas (papildomas gruntas užpylimui vamzdžiams, šuliniams)</t>
  </si>
  <si>
    <t>3.3</t>
  </si>
  <si>
    <t>Infiltracinių šulinių tranšėjos kraštų ir pagrindo užpylimas skalda fr.11/22</t>
  </si>
  <si>
    <t>3.4</t>
  </si>
  <si>
    <t>Drenažo iš plastikinių D113/126 mm su geotekstilės filtru įrengimas</t>
  </si>
  <si>
    <t>3.5</t>
  </si>
  <si>
    <t>Neausetinės geotekstilės GRK-3 klasės drenažui įrengimas</t>
  </si>
  <si>
    <t>3.6</t>
  </si>
  <si>
    <t>Skaldos užpildo fr.11/22 drenažo prizmei įrengimas</t>
  </si>
  <si>
    <t>3.7</t>
  </si>
  <si>
    <t>Infiltracinių šulinių D2000 mm iki 2,30 m gylio (Ketaus dangtis, g/b šulinio dangtis, g/b šulinio perforuoti žiedai, g/b šulinio dugnas) su kalaus ketaus dangčiu 40t įrengimas</t>
  </si>
  <si>
    <t>3.8</t>
  </si>
  <si>
    <t>Neaustinės geotekstilės GRK-3 klasės infiltraciniams šuliniams</t>
  </si>
  <si>
    <t>3.9</t>
  </si>
  <si>
    <t>G/b D700 mm šulinių (bordiūrinės grotelės, g/b šulinio žiedas, g/b šulinio dangtis, g/b šulinio dugnas) iki 1,9 m gylio su kalaus ketaus grotelėmis 40t apkrovai įrengimas</t>
  </si>
  <si>
    <t>3.10</t>
  </si>
  <si>
    <t>G/b D1000 mm šulinių (keturkampis ketaus liuko perdangos su grotelėmis rėmas, g/b atramos žiedas, g/b perdangos atrama, g/b šulinio dangčiu, g/b šulinio žiedais, g/b šulinio dugnu, šiukšlių surinkimo kibiru montuojamas ant liuko) iki 2,8 m gylio su kalaus ketaus grotelėmis 40t apkrovai įrengimas</t>
  </si>
  <si>
    <t>3.11</t>
  </si>
  <si>
    <t>Plastikinių D200 mm vamzdžių įrengimas</t>
  </si>
  <si>
    <t>3.12</t>
  </si>
  <si>
    <t>Plastikinių D400 mm vamzdžių įrengimas</t>
  </si>
  <si>
    <t>3.13</t>
  </si>
  <si>
    <t>Smėlio pagrindo sluoksnio po šuliniais ir vamzdžiais įrengimas</t>
  </si>
  <si>
    <t>3.14</t>
  </si>
  <si>
    <t>Smėlio pirminis h = 0,20 m užpylimas plastikiniams vamzdžiams</t>
  </si>
  <si>
    <t>3.15</t>
  </si>
  <si>
    <t>PP D400 mm pralaidos įrengimas</t>
  </si>
  <si>
    <t>3.16</t>
  </si>
  <si>
    <t>Betoninių antgalių D400 mm plastikiniai pralaidai įrengimas</t>
  </si>
  <si>
    <t>3.17</t>
  </si>
  <si>
    <t>Betoninių antgalių D400 mm plastikiniams vamzdžiams įrengimas</t>
  </si>
  <si>
    <t>3.18</t>
  </si>
  <si>
    <t>Betoninių antgalių D200 mm plastikiniams vamzdžiams įrengimas</t>
  </si>
  <si>
    <t>3.19</t>
  </si>
  <si>
    <t>Grotelės D200 mm vamzdziams apsaugai nuo gyvunų iš armatūros padengtos antikorozine danga;</t>
  </si>
  <si>
    <t>3.20</t>
  </si>
  <si>
    <t>Grotelės D400 mm vamzdziams apsaugai nuo gyvunų iš armatūros padengtos antikorozine danga;</t>
  </si>
  <si>
    <t>3.21</t>
  </si>
  <si>
    <t>Pagrindas iš skaldos fr. 22/32, h = 0,10 m įrengimas</t>
  </si>
  <si>
    <t>3.22</t>
  </si>
  <si>
    <t>Tvirtinimas P-1 betono plokštėmis h = 0,10 m</t>
  </si>
  <si>
    <t>Iš viso skyriuje 3, 
Eur be PVM</t>
  </si>
  <si>
    <t>4.1 Kelio dangos konstrukcijos atstatymas, DK1 dangos konstrukcijos klasė (I dangos konstrukcijos variantas)</t>
  </si>
  <si>
    <t>4.1.1</t>
  </si>
  <si>
    <t>Šalčiui nejautrių medžiagų sluoksnio, h-0,36 m įrengimas</t>
  </si>
  <si>
    <t>Pildomas pasirinktinai I arba II konstrukcijos variantas</t>
  </si>
  <si>
    <t>4.1.2</t>
  </si>
  <si>
    <t>Skaldos pagrindo sluoksnis iš nesurištųjų mineralinių medžiagų mišinio fr. 0/45, h-0,25 m įrengimas</t>
  </si>
  <si>
    <t>4.1.3</t>
  </si>
  <si>
    <t xml:space="preserve">Asfalto dangos briaunų pagruntavimas bitumo mase (klojant asfalto pagrindo sluoksnį)  </t>
  </si>
  <si>
    <t>4.1.4</t>
  </si>
  <si>
    <t>Asfalto pagrindo sluoksnio iš mišinio AC 22 PN, rišiklis 70/100, h-0,10 m įrengimas</t>
  </si>
  <si>
    <t>4.1.5</t>
  </si>
  <si>
    <t>Asfalto dangos pagruntavimas bitumine emulsija (prieš klojant asfalto viršutinį sluoksnį)</t>
  </si>
  <si>
    <t>4.1.6</t>
  </si>
  <si>
    <t xml:space="preserve">Asfalto dangos briaunų pagruntavimas bitumo mase (klojant asfalto viršutinį sluoksnį)  </t>
  </si>
  <si>
    <t>4.1.7</t>
  </si>
  <si>
    <t>Asfalto viršutinio sluoksnis iš mišinio AC 11 VN, rišiklis 70/100, h-0,04 m įrengimas</t>
  </si>
  <si>
    <t>4.1.8</t>
  </si>
  <si>
    <t>Asfalto viršutinio dangos sluoksnio pabarstymas skaldyta mineraline medžiaga (pašiurkštinimas)</t>
  </si>
  <si>
    <t>4.1.9</t>
  </si>
  <si>
    <t>Asfalto dangos sluoksnių sujungimas karštas prie šalto (50 g/1 cm sluoksnio storiui)</t>
  </si>
  <si>
    <t>4.1 Kelio dangos konstrukcijos atstatymas, DK1 dangos konstrukcijos klasė (II dangos konstrukcijos variantas)</t>
  </si>
  <si>
    <t>Apsauginio šalčiui atsparaus sluoksnio, h-0,41 m įrengimas</t>
  </si>
  <si>
    <t>Skaldos pagrindo sluoksnis iš nesurištųjų mineralinių medžiagų mišinio fr. 0/45, h-0,20 m įrengimas</t>
  </si>
  <si>
    <t>Iš viso skyriuje 4.1, 
Eur be PVM</t>
  </si>
  <si>
    <t>4.2 Autobusų įvažų įrengimas, DK1 dangos konstrukcijos klasė (I dangos konstrukcijos variantas)</t>
  </si>
  <si>
    <t>4.2.1</t>
  </si>
  <si>
    <t>4.2.2</t>
  </si>
  <si>
    <t>4.2.3</t>
  </si>
  <si>
    <t>4.2.4</t>
  </si>
  <si>
    <t>4.2.5</t>
  </si>
  <si>
    <t>4.2.6</t>
  </si>
  <si>
    <t>4.2.7</t>
  </si>
  <si>
    <t>4.2.8</t>
  </si>
  <si>
    <t>4.2 Autobusų įvažų įrengimas, DK1 dangos konstrukcijos klasė (II dangos konstrukcijos variantas)</t>
  </si>
  <si>
    <t>Iš viso skyriuje 4.2, 
Eur be PVM</t>
  </si>
  <si>
    <t>4.3 Kelio dangos konstrukcijos atstatymas ties greičio mažinimo kalneliais įrengimas, DK1 dangos konstrukcijos klasė (I dangos konstrukcijos variantas)</t>
  </si>
  <si>
    <t>4.3.1</t>
  </si>
  <si>
    <t>4.3.2</t>
  </si>
  <si>
    <t>Asfalto pagrindo sluoksnio iš mišinio AC 16 AN, rišiklis 50/70, h-0,06 m įrengimas</t>
  </si>
  <si>
    <t>4.3.3</t>
  </si>
  <si>
    <t>4.3.4</t>
  </si>
  <si>
    <t>4.3.5</t>
  </si>
  <si>
    <t>4.3.6</t>
  </si>
  <si>
    <t>4.3.7</t>
  </si>
  <si>
    <t>4.3 Kelio dangos konstrukcijos atstatymas ties greičio mažinimo kalneliais įrengimas, DK1 dangos konstrukcijos klasė (II dangos konstrukcijos variantas)</t>
  </si>
  <si>
    <t>Iš viso skyriuje 4.3, 
Eur be PVM</t>
  </si>
  <si>
    <t>4.4.1</t>
  </si>
  <si>
    <t>Šalčiui nejautrių medžiagų sluoksnio, h-0,17 m įrengimas</t>
  </si>
  <si>
    <t>4.4.2</t>
  </si>
  <si>
    <t>4.4.3</t>
  </si>
  <si>
    <t>Asfalto viršutinio sluoksnis iš mišinio AC 16 PD, rišiklis 100/150, h-0,08 m įrengimas</t>
  </si>
  <si>
    <t>4.4.4</t>
  </si>
  <si>
    <t>4.4.5</t>
  </si>
  <si>
    <t>Pasluoksnio iš nesurištųjų mineralinių medžiagų fr. 0/5 įrengimas</t>
  </si>
  <si>
    <t>4.4.6</t>
  </si>
  <si>
    <t>žmonėms su negalia vedimo sistemos iš konstrastingų betoninių trinkelių h-0.08 m įrengimas</t>
  </si>
  <si>
    <t>4.4.7</t>
  </si>
  <si>
    <t>Žmonėms su negalia įspėjamųjų paviršių iš konstrastingų betoninių trinkelių h-0.08 m įrengimas</t>
  </si>
  <si>
    <t>Apsauginio šalčiui atsparaus sluoksnio, h-0,17 m įrengimas</t>
  </si>
  <si>
    <t>Iš viso skyriuje 4.4, 
Eur be PVM</t>
  </si>
  <si>
    <t>4.5 Bordiūrų ir kelkraščių įrengimas</t>
  </si>
  <si>
    <t>4.5.1</t>
  </si>
  <si>
    <t>betoninių bordiūrų 100.15.30 cm ant betoninio pagrindo C25/30 įrengimas</t>
  </si>
  <si>
    <t>4.5.2</t>
  </si>
  <si>
    <t>betoninių bordiūrų 100.15.22 cm ant betoninio pagrindo C25/30 įrengimas</t>
  </si>
  <si>
    <t>4.5.3</t>
  </si>
  <si>
    <t>betoninių vejos bordiūrų 100.8.20 cm ant betoninio pagrindo C25/30 įrengimas</t>
  </si>
  <si>
    <t>4.5.4</t>
  </si>
  <si>
    <t>Bordiūrų užsandarinimas bitumine juosta h-0.04 m</t>
  </si>
  <si>
    <t>4.5.5</t>
  </si>
  <si>
    <t>Kelkraščių viršutinio sluoksnio iš skaldažolės mišinio h-0,08 m santykiu 85/15 (skaldos fr. 11/22 ir dirvožemio mišinio) įrengimas</t>
  </si>
  <si>
    <t>Iš viso skyriuje 4.5, 
Eur be PVM</t>
  </si>
  <si>
    <t>5.1 Sankryžų įrengimas, DK1 dangos konstrukcija (I dangos konstrukcijos variantas)</t>
  </si>
  <si>
    <t>5.1.1</t>
  </si>
  <si>
    <t>5.1.2</t>
  </si>
  <si>
    <t>5.1.3</t>
  </si>
  <si>
    <t>5.1.4</t>
  </si>
  <si>
    <t>5.1.5</t>
  </si>
  <si>
    <t>5.1.6</t>
  </si>
  <si>
    <t>5.1.7</t>
  </si>
  <si>
    <t>5.1.8</t>
  </si>
  <si>
    <t>5.1 Sankryžų įrengimas, DK1 dangos konstrukcija (II dangos konstrukcijos variantas)</t>
  </si>
  <si>
    <t>Iš viso skyriuje 5.1, 
Eur be PVM</t>
  </si>
  <si>
    <t>5.2 Sankryžų suvedimas, DK1 dangos konstrukcija (I dangos konstrukcijos variantas)</t>
  </si>
  <si>
    <t>5.2.1</t>
  </si>
  <si>
    <t>5.2.2</t>
  </si>
  <si>
    <t>5.2.3</t>
  </si>
  <si>
    <t>5.2.4</t>
  </si>
  <si>
    <t>5.2.5</t>
  </si>
  <si>
    <t>5.2.6</t>
  </si>
  <si>
    <t>5.2.7</t>
  </si>
  <si>
    <t>5.2.8</t>
  </si>
  <si>
    <t>5.2.9</t>
  </si>
  <si>
    <t>5.2 Sankryžų suvedimas, DK1 dangos konstrukcija (II dangos konstrukcijos variantas)</t>
  </si>
  <si>
    <t>Iš viso skyriuje 5.2, 
Eur be PVM</t>
  </si>
  <si>
    <t>5.3 Iškilių sankryžų įrengimas, DK1 dangos konstrukcija (I dangos konstrukcijos variantas):</t>
  </si>
  <si>
    <t>5.3.1</t>
  </si>
  <si>
    <t>5.3.2</t>
  </si>
  <si>
    <t>5.3.3</t>
  </si>
  <si>
    <t>5.3.4</t>
  </si>
  <si>
    <t>Asfalto pagrindo sluoksnio iš mišinio AC 22 PN, rišiklis 70/100, h-0,14 m įrengimas</t>
  </si>
  <si>
    <t>5.3.5</t>
  </si>
  <si>
    <t>Asfalto dangos pagruntavimas bitumine emulsija (prieš klojant asfalto apatinį sluoksnį)</t>
  </si>
  <si>
    <t>5.3.6</t>
  </si>
  <si>
    <t xml:space="preserve">Asfalto dangos briaunų pagruntavimas bitumo mase (klojant asfalto apatinį sluoksnį)  </t>
  </si>
  <si>
    <t>5.3.7</t>
  </si>
  <si>
    <t>Asfalto apatinis sluoksnis iš mišinio AC 16 AN, rišiklis 50/70, h-0,06 m įrengimas</t>
  </si>
  <si>
    <t>5.3.8</t>
  </si>
  <si>
    <t>5.3.9</t>
  </si>
  <si>
    <t>5.3.10</t>
  </si>
  <si>
    <t>5.3.11</t>
  </si>
  <si>
    <t>5.3 Iškilių sankryžų įrengimas, DK1 dangos konstrukcija (II dangos konstrukcijos variantas):</t>
  </si>
  <si>
    <t>Iš viso skyriuje 5.3, 
Eur be PVM</t>
  </si>
  <si>
    <t>5.4 Iškilių sankryžų suvedimas, DK1 dangos konstrukcija (I dangos konstrukcijos variantas)</t>
  </si>
  <si>
    <t>5.4.1</t>
  </si>
  <si>
    <t>5.4.2</t>
  </si>
  <si>
    <t>5.4.3</t>
  </si>
  <si>
    <t>5.4.4</t>
  </si>
  <si>
    <t>5.4.5</t>
  </si>
  <si>
    <t>5.4.6</t>
  </si>
  <si>
    <t>m/</t>
  </si>
  <si>
    <t>5.4.7</t>
  </si>
  <si>
    <t>5.4.8</t>
  </si>
  <si>
    <t>5.4.9</t>
  </si>
  <si>
    <t>5.4.10</t>
  </si>
  <si>
    <t>5.4.11</t>
  </si>
  <si>
    <t>5.4.12</t>
  </si>
  <si>
    <t>5.4 Iškilių sankryžų suvedimas, DK1 dangos konstrukcija (II dangos konstrukcijos variantas)</t>
  </si>
  <si>
    <t>Iš viso skyriuje 5.4, 
Eur be PVM</t>
  </si>
  <si>
    <t>6.1 Iškilių nuovažų dangos konstrukcijos įrengimas (I dangos konstrukcijos variantas)</t>
  </si>
  <si>
    <t>6.1.1</t>
  </si>
  <si>
    <t>Šalčiui nejautrių medžiagų sluoksnio, h-0,37 m įrengimas</t>
  </si>
  <si>
    <t>6.1.2</t>
  </si>
  <si>
    <t>Skaldos pagrindo sluoksnis iš nesurištųjų mineralinių medžiagų mišinio fr. 0/45, h-0,28 m įrengimas</t>
  </si>
  <si>
    <t>6.1.3</t>
  </si>
  <si>
    <t>Asfalto viršutinio sluoksnis iš mišinio AC 16 PD, rišiklis 70/100, h-0,10 m įrengimas</t>
  </si>
  <si>
    <t>6.1.4</t>
  </si>
  <si>
    <t>6.1 Iškilių nuovažų dangos konstrukcijos įrengimas (II dangos konstrukcijos variantas)</t>
  </si>
  <si>
    <t>Apsauginio šalčiui atsparaus sluoksnio, h-0,37 m įrengimas</t>
  </si>
  <si>
    <t>Iš viso skyriuje 6.1, 
Eur be PVM</t>
  </si>
  <si>
    <t>6.2 Nuovažų dangos konstrukcijos suvedimas žvyro
danga (I dangos konstrukcijos variantas)</t>
  </si>
  <si>
    <t>6.2.1</t>
  </si>
  <si>
    <t>Suvedimas žvyro danga fr.0/45 hvid-0.30 m</t>
  </si>
  <si>
    <t>6.2 Nuovažų dangos konstrukcijos suvedimas žvyro
danga (II dangos konstrukcijos variantas)</t>
  </si>
  <si>
    <t>6.2.2</t>
  </si>
  <si>
    <t>Iš viso skyriuje 6.2, 
Eur be PVM</t>
  </si>
  <si>
    <t>7. Kelio apstatymas ir saugaus eismo organizavimas (kelio ženklai)</t>
  </si>
  <si>
    <t>7.1</t>
  </si>
  <si>
    <t>Kelio ženklų vienstiebių metalinių atramų (d=60mm) ant monolitinių betoninių pamatų pastatymas</t>
  </si>
  <si>
    <t>7.2</t>
  </si>
  <si>
    <t>Kelio ženklų vienstiebių metalinių gembinių atramų (d=76mm) ant monolitinių betoninių pamatų pastatymas</t>
  </si>
  <si>
    <t>7.3</t>
  </si>
  <si>
    <t>Kelio ženklų dvistiebių metalinių atramų (d=76mm) ant monolitinių betoninių pamatų pastatymas</t>
  </si>
  <si>
    <t>7.4</t>
  </si>
  <si>
    <t>Kelio ženklų skydų montavimas prie vienstiebių atramų</t>
  </si>
  <si>
    <t>7.5</t>
  </si>
  <si>
    <t>Kelio ženklų skydų montavimas prie dvistiebių atramų</t>
  </si>
  <si>
    <t>7.6</t>
  </si>
  <si>
    <t>Kelio ženklų skydų montavimas prie apšvietimo atramų</t>
  </si>
  <si>
    <t>7.7</t>
  </si>
  <si>
    <t>Kelio ženklų skydų montavimas prie gembinių atramų</t>
  </si>
  <si>
    <t>Iš viso skyriuje 7, 
Eur be PVM</t>
  </si>
  <si>
    <t>8. Kelio apstatymas ir saugaus eismo organizavimas (horizontalusis ženklinimas)</t>
  </si>
  <si>
    <t>8.1</t>
  </si>
  <si>
    <t>Horizontaliojo ženklinimo 1.1 „Siaura ištisinė linja“ įrengimas</t>
  </si>
  <si>
    <t>8.2</t>
  </si>
  <si>
    <t>Horizontaliojo ženklinimo 1.5 „Siaura brūkšninė linija“ įrengimas</t>
  </si>
  <si>
    <t>8.3</t>
  </si>
  <si>
    <t>Horizontaliojo ženklinimo 1.6 „Siaura brūkšninė linija“ įrengimas</t>
  </si>
  <si>
    <t>8.4</t>
  </si>
  <si>
    <t>Horizontaliojo ženklinimo 1.7 „Siaura brūkšninė linija“ įrengimas</t>
  </si>
  <si>
    <t>8.5</t>
  </si>
  <si>
    <t>Horizontaliojo ženklinimo 1.12 „Iš trikampių sudaryta linija“ įrengimas</t>
  </si>
  <si>
    <t>8.6</t>
  </si>
  <si>
    <t>Horizontaliojo ženklinimo 1.13.1 „Pėsčiųjų perėja „Zebras““ įrengimas</t>
  </si>
  <si>
    <t>8.7</t>
  </si>
  <si>
    <t>Horizontaliojo ženklinimo 1.21 „Raidė „A“ žymi eismo juostą, skirtą tik maršrutiniam transportui, arba maršrutinio transporto stotelę“ įrengimas</t>
  </si>
  <si>
    <t>8.8</t>
  </si>
  <si>
    <t>Horizontaliojo ženklinimo 1.22 „Plati brūkšninė linija“ įrengimas</t>
  </si>
  <si>
    <t>8.9</t>
  </si>
  <si>
    <t>Horizontaliojo ženklinimo 1.25 „Šachmatų tvarka išdėstyti langeliai“ įrengimas</t>
  </si>
  <si>
    <t>8.10</t>
  </si>
  <si>
    <t>Horizontaliojo ženklinimo 1.27 „Geltona siaura linija pažymėtas zigzagas“ įrengimas</t>
  </si>
  <si>
    <t>Iš viso skyriuje 8, 
Eur be PVM</t>
  </si>
  <si>
    <t>9. Eismo saugumo priemonės</t>
  </si>
  <si>
    <t>9.1</t>
  </si>
  <si>
    <t xml:space="preserve">Apsauginės tvorelės pėstiesiems ant betoninio pagrindo C25/30 įrengimas </t>
  </si>
  <si>
    <t>Iš viso skyriuje 9, 
Eur be PVM</t>
  </si>
  <si>
    <t>10. Autobuso sustojimo peronų įrengimas (I dangos konstrukcijos variantas)</t>
  </si>
  <si>
    <t>10.1</t>
  </si>
  <si>
    <t>10.2</t>
  </si>
  <si>
    <t>10.3</t>
  </si>
  <si>
    <t>10.4</t>
  </si>
  <si>
    <t>10.5</t>
  </si>
  <si>
    <t>10.6</t>
  </si>
  <si>
    <t>10.7</t>
  </si>
  <si>
    <t>10. Autobuso sustojimo peronų įrengimas (II dangos konstrukcijos variantas)</t>
  </si>
  <si>
    <t>Iš viso skyriuje 10, 
Eur be PVM</t>
  </si>
  <si>
    <t>11. Kiti darbai</t>
  </si>
  <si>
    <t>11.1</t>
  </si>
  <si>
    <t>Apsauginiai kabelių remontiniai vamzdžiai PE/PP D110mm</t>
  </si>
  <si>
    <t>11.2</t>
  </si>
  <si>
    <t>Tranšėjos iškasimas mechanizuotu būdu, pakrovimas ir išvežimas rangovo pasirinktu atstumu</t>
  </si>
  <si>
    <t>11.3</t>
  </si>
  <si>
    <t>Tranšėjos iškasimas mechanizuotu būdu, sandėliavimas vietoje ir užpylimas</t>
  </si>
  <si>
    <t>11.4</t>
  </si>
  <si>
    <t>Smėlio pagrindas</t>
  </si>
  <si>
    <t>11.5</t>
  </si>
  <si>
    <t>Pirminis užpylimas</t>
  </si>
  <si>
    <t>11.6</t>
  </si>
  <si>
    <t>Paviljono 4.90x1.40 m su suoliuku įrengimas</t>
  </si>
  <si>
    <t>11.7</t>
  </si>
  <si>
    <t>Šiukšliadėžių įrengimas</t>
  </si>
  <si>
    <t>11.8</t>
  </si>
  <si>
    <t>Suoliukų įrengimas</t>
  </si>
  <si>
    <t>Iš viso skyriuje 11, 
Eur be PVM</t>
  </si>
  <si>
    <t>12. Kitos paslaugos</t>
  </si>
  <si>
    <t>12.1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</si>
  <si>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</si>
  <si>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</si>
  <si>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Iš viso skyriuje 12, 
Eur be PVM</t>
  </si>
  <si>
    <t>IŠ VISO ŽINIARAŠTYJE 1, EUR BE PVM</t>
  </si>
  <si>
    <t>DARBŲ KIEKIŲ ŽINIARAŠTIS NR. 2 – ELEKTROTECHNIKOS DALIS. APŠVIETIMAS</t>
  </si>
  <si>
    <r>
      <t xml:space="preserve">Vieneto kaina, Eur be PVM  </t>
    </r>
    <r>
      <rPr>
        <b/>
        <sz val="11"/>
        <color rgb="FFFF0000"/>
        <rFont val="Times New Roman"/>
        <family val="1"/>
        <charset val="186"/>
      </rPr>
      <t>(pildo Rangovas)</t>
    </r>
  </si>
  <si>
    <t>1. Montavimo darbai</t>
  </si>
  <si>
    <t>Tranšėjos kasimas ir užpylimas kabeliams (rankiniu būdu)</t>
  </si>
  <si>
    <t>Tranšėjos kasimas ir užpylimas kabeliams (mechanizuotai)</t>
  </si>
  <si>
    <t>Projektuojamų kabelių 4x35 Al montavimas (PEHD d75 vamzdyje atviru būdu)</t>
  </si>
  <si>
    <t>Projektuojamų kabelių 4x35 Al montavimas (PEHD d75 vamzdyje uždaru būdu)</t>
  </si>
  <si>
    <t>Projektuojamų kabelių 4x35 Al montavimas (apšvietimo atramoje)</t>
  </si>
  <si>
    <t>Kabelio Cu 3x1,5 mm² montavimas atramoje</t>
  </si>
  <si>
    <t>Pakloto tranšėjoje įrengimas</t>
  </si>
  <si>
    <t>Signalinės juostos montavimas</t>
  </si>
  <si>
    <t>PEHD d75 mm vamz. paklojimas tranšėjoje atviru būdu</t>
  </si>
  <si>
    <t>PEHD d75 mm vamz. paklojimas tranšėjoje uždaru būdu</t>
  </si>
  <si>
    <t>1kV galinės movos kabeliui su plastikine izoliacija ir 4x35 Al gyslomis montavimas</t>
  </si>
  <si>
    <t>Plieninės cinkuotos konusinės atramos pastatymas H = 8 m, išgręžiant duobę pamatui ir sumontuojant pamatą</t>
  </si>
  <si>
    <t>Plieninės cinkuotos konusinės atramos pastatymas H = 6 m, išgręžiant duobę pamatui ir sumontuojant pamatą</t>
  </si>
  <si>
    <t>Viengubos gembės L = 1,5 m montavimas</t>
  </si>
  <si>
    <t>vnt</t>
  </si>
  <si>
    <t>Viengubos gembės L = 0,1 m perėjos šviestuvui montavimas</t>
  </si>
  <si>
    <t>Atsišakojimų gnybtynų montavimas apšvietimo atramose</t>
  </si>
  <si>
    <t>Automatinio jungiklio C6A montavimas apšvietimo atramose</t>
  </si>
  <si>
    <t>Gatvės apšvietimo LED šviestuvo 50 W montavimas ant gembės</t>
  </si>
  <si>
    <t>Perėjų apšvietimo LED šviestuvo 40 W montavimas ant atramos</t>
  </si>
  <si>
    <t>Signalinio šviestuvo montavimas</t>
  </si>
  <si>
    <t>Grunto tankinimas</t>
  </si>
  <si>
    <t>1.22</t>
  </si>
  <si>
    <t>Dangos atstatymas</t>
  </si>
  <si>
    <t>1.23</t>
  </si>
  <si>
    <t>Įžeminimo R ≤ 30 Ω montavimas apšvietimo atramoms</t>
  </si>
  <si>
    <t>1.24</t>
  </si>
  <si>
    <t>Įžeminimo kontūro varžos matavimas</t>
  </si>
  <si>
    <t>1.25</t>
  </si>
  <si>
    <t>Kabelio izoliacijos varžos matavimas</t>
  </si>
  <si>
    <t>1.26</t>
  </si>
  <si>
    <t>Pereinamų varžų matavimas</t>
  </si>
  <si>
    <t>1.27</t>
  </si>
  <si>
    <t>Įžeminimo įrenginių kontaktinių jungčių, PEN, PE ir N laidų pereinamosios varžos matavimai</t>
  </si>
  <si>
    <t>1.28</t>
  </si>
  <si>
    <t>Fazinio ir nulinio laidų grandinės varžos matavimai</t>
  </si>
  <si>
    <t>1.29</t>
  </si>
  <si>
    <t>Įžeminimo R ≤10 Ω montavimas AVS</t>
  </si>
  <si>
    <t>1.30</t>
  </si>
  <si>
    <t>Duobės pamatui kasimas</t>
  </si>
  <si>
    <t>1.31</t>
  </si>
  <si>
    <t>Duobės užpylimas</t>
  </si>
  <si>
    <t>1.32</t>
  </si>
  <si>
    <t>Pamato betonavimas</t>
  </si>
  <si>
    <t>1.33</t>
  </si>
  <si>
    <t>AVS su įranga montavimas ant pamato</t>
  </si>
  <si>
    <t>1.34</t>
  </si>
  <si>
    <t>Išpildomoji nuotrauka</t>
  </si>
  <si>
    <t>2. Medžiagos</t>
  </si>
  <si>
    <t>Plieninė karštai cinkuota konusinė atrama h = 8 m, su įleistomis durelėmis (su apsaugine guma atramoms)</t>
  </si>
  <si>
    <t>Plieninė karštai cinkuota konusinė atrama h = 6 m, su įleistomis durelėmis (su apsaugine guma atramoms)</t>
  </si>
  <si>
    <t>G/b pamatas apšvietimo atramai</t>
  </si>
  <si>
    <t>Smėlio paklotas tranšėjai</t>
  </si>
  <si>
    <t>Gatvės apšvietimo LED šviestuvas 50 W 4000 K su autonominiu šviesos srauto reguliavimu</t>
  </si>
  <si>
    <t>Perėjos apšvietimo LED šviestuvas 40 W 5700 K</t>
  </si>
  <si>
    <t>Pėsčiųjų perėjų žymėjimo signaliniai žiburiai</t>
  </si>
  <si>
    <t>Vienguba gembė L = 1,5 m</t>
  </si>
  <si>
    <t>Vienguba gembė L = 0,1 m</t>
  </si>
  <si>
    <t>Projektuojamas kabelis aliuminio gyslomis, gyslos skerspjūvis AL 4x35 mm2</t>
  </si>
  <si>
    <t>Kabelis vario gyslomis, gyslos skerspjūvis Cu 3x1,5 mm²</t>
  </si>
  <si>
    <t>Atsišakojimų gnybtynai montuojami apšvietimo atramose</t>
  </si>
  <si>
    <t>Automatiniai jungikliai C6A montuojami apšvietimo atramose</t>
  </si>
  <si>
    <t>Atviru būdu žemėje klojami kabelių apsaugos vamzdžiai d75 mm</t>
  </si>
  <si>
    <t>Uždaru būdu žemėje klojami kabelių apsaugos vamzdžiai d75 mm</t>
  </si>
  <si>
    <t>Signalinė juosta („Kabelis“)</t>
  </si>
  <si>
    <t>Galinė mova kabeliui AL 4x35 mm²</t>
  </si>
  <si>
    <t>Įžeminimo R ≤ 30 Ω komplektas atramoms:
  - įžeminimo strypas d20 mm cinkuotas sumaunamas - 297 vnt.
  - kalimo galvutė - 99 vnt.
  - antgalis - 99 vnt.
  - jungtis strypas-juosta - 99 vnt.
  - įžeminimo juosta 25x4 - 198 m</t>
  </si>
  <si>
    <t>Įžeminimo R ≤ 10 Ω komplektas AVS:
  - įžeminimo strypas d20 mm cinkuotas sumaunamas - 7 vnt.
  - kalimo galvutė - 1 vnt.
  - antgalis - 1 vnt.
  - jungtis strypas-juosta - 1 vnt.
  - įžeminimo juosta 25x4 - 2 m</t>
  </si>
  <si>
    <t>2.20</t>
  </si>
  <si>
    <t>Apšvietimo valdymo skydas su skyde sumontuota įranga:
  - automatinis jungiklis 400V;25A;3P;“C“ - 2 vnt.
  - automatinis jungiklis 230V;6A;1P;“C“ - 1 vnt.
  - astronominis laikrodis 230V/5A/IP20 - 1 vnt.
  - kontaktorius 230V;25A;1P; su 2NA+2NU kontakt. - 2 vnt.
  - valdymo raktas 230V 6A IP23 Rankinis/Automatinis - 2 vnt.</t>
  </si>
  <si>
    <t>IŠ VISO ŽINIARAŠTYJE 2, EUR BE PVM</t>
  </si>
  <si>
    <t>DARBŲ KIEKIŲ ŽINIARAŠČIŲ SANTRAUKA</t>
  </si>
  <si>
    <t>Darbų kiekių žiniaraščio Nr.</t>
  </si>
  <si>
    <t>Žiniaraščio pavadinimas</t>
  </si>
  <si>
    <t>Vertė, EUR be PVM</t>
  </si>
  <si>
    <t>Susisiekimo dalis</t>
  </si>
  <si>
    <t>Elektrotechnikos dalis. Apšvietimas</t>
  </si>
  <si>
    <t>Vertės į pasiūlymo formą</t>
  </si>
  <si>
    <t>Iš viso žiniaraščiuose (Eur be PVM):</t>
  </si>
  <si>
    <r>
      <rPr>
        <b/>
        <i/>
        <sz val="11"/>
        <rFont val="Times New Roman"/>
        <family val="1"/>
        <charset val="186"/>
      </rPr>
      <t>Pastaba:</t>
    </r>
    <r>
      <rPr>
        <i/>
        <sz val="11"/>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r>
  </si>
  <si>
    <t>Žiniaraščio priedas</t>
  </si>
  <si>
    <r>
      <rPr>
        <b/>
        <sz val="11"/>
        <color theme="1"/>
        <rFont val="Times New Roman"/>
        <family val="1"/>
        <charset val="186"/>
      </rPr>
      <t>Sandėliavimo medžiagos</t>
    </r>
    <r>
      <rPr>
        <sz val="11"/>
        <color theme="1"/>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 </t>
    </r>
    <r>
      <rPr>
        <b/>
        <sz val="11"/>
        <color theme="1"/>
        <rFont val="Times New Roman"/>
        <family val="1"/>
        <charset val="186"/>
      </rPr>
      <t>AB „Kelių priežiūra“ Kretingos kelių tarnybos Plungės meistriją, Stoties g. 11a, Plungė.</t>
    </r>
    <r>
      <rPr>
        <sz val="11"/>
        <color theme="1"/>
        <rFont val="Times New Roman"/>
        <family val="1"/>
        <charset val="186"/>
      </rPr>
      <t xml:space="preserve">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</si>
  <si>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1"/>
        <color theme="1"/>
        <rFont val="Times New Roman"/>
        <family val="1"/>
        <charset val="186"/>
      </rPr>
      <t>Negrąžinamos medžiagos</t>
    </r>
    <r>
      <rPr>
        <sz val="11"/>
        <color theme="1"/>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</si>
  <si>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color theme="1"/>
        <rFont val="Times New Roman"/>
        <family val="1"/>
        <charset val="186"/>
      </rPr>
      <t>Statybinės atliekos</t>
    </r>
    <r>
      <rPr>
        <sz val="11"/>
        <color theme="1"/>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</si>
  <si>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4.4 Šaligatvių įrengimas (I dangos konstrukcijos variantas)</t>
  </si>
  <si>
    <t>4.4 Šaligatvių įrengimas (II dangos konstrukcijos variantas)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</si>
</sst>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Arial"/>
      <family val="2"/>
      <charset val="186"/>
    </font>
    <font>
      <sz val="11"/>
      <color theme="1"/>
      <name val="Calibri"/>
      <family val="2"/>
      <scheme val="minor"/>
    </font>
    <font>
      <sz val="11"/>
      <name val="Times New Roman"/>
      <family val="1"/>
    </font>
    <font>
      <b/>
      <i/>
      <sz val="11"/>
      <name val="Times New Roman"/>
      <family val="1"/>
      <charset val="186"/>
    </font>
    <font>
      <sz val="11"/>
      <color theme="1"/>
      <name val="Calibri"/>
      <family val="2"/>
      <charset val="186"/>
      <scheme val="minor"/>
    </font>
    <font>
      <b/>
      <sz val="14"/>
      <name val="Times New Roman"/>
      <family val="1"/>
      <charset val="186"/>
    </font>
    <font>
      <b/>
      <sz val="12"/>
      <name val="Times New Roman"/>
      <family val="1"/>
      <charset val="186"/>
    </font>
    <font>
      <b/>
      <sz val="14"/>
      <name val="Times New Roman"/>
      <family val="1"/>
    </font>
    <font>
      <sz val="11"/>
      <color rgb="FFFF0000"/>
      <name val="Times New Roman"/>
      <family val="1"/>
    </font>
    <font>
      <sz val="11"/>
      <color theme="1"/>
      <name val="Times New Roman"/>
      <family val="1"/>
    </font>
    <font>
      <b/>
      <sz val="11"/>
      <name val="Times New Roman"/>
      <family val="1"/>
    </font>
    <font>
      <b/>
      <sz val="11"/>
      <color rgb="FF000000"/>
      <name val="Times New Roman"/>
      <family val="1"/>
    </font>
    <font>
      <b/>
      <sz val="11"/>
      <color rgb="FFFF0000"/>
      <name val="Times New Roman"/>
      <family val="1"/>
    </font>
    <font>
      <i/>
      <sz val="11"/>
      <name val="Times New Roman"/>
      <family val="1"/>
    </font>
    <font>
      <b/>
      <sz val="11"/>
      <color theme="1"/>
      <name val="Times New Roman"/>
      <family val="1"/>
    </font>
    <font>
      <sz val="11"/>
      <color rgb="FF000000"/>
      <name val="Times New Roman"/>
      <family val="1"/>
      <charset val="186"/>
    </font>
    <font>
      <b/>
      <sz val="12"/>
      <color theme="1"/>
      <name val="Times New Roman"/>
      <family val="1"/>
      <charset val="186"/>
    </font>
    <font>
      <i/>
      <sz val="11"/>
      <color rgb="FF0070C0"/>
      <name val="Times New Roman"/>
      <family val="1"/>
    </font>
    <font>
      <sz val="11"/>
      <color rgb="FF0070C0"/>
      <name val="Times New Roman"/>
      <family val="1"/>
    </font>
    <font>
      <i/>
      <sz val="11"/>
      <color theme="1"/>
      <name val="Times New Roman"/>
      <family val="1"/>
      <charset val="186"/>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1" fillId="0" borderId="0"/>
    <xf numFmtId="0" fontId="12" fillId="0" borderId="0"/>
  </cellStyleXfs>
  <cellXfs count="204">
    <xf numFmtId="0" fontId="0" fillId="0" borderId="0" xfId="0"/>
    <xf numFmtId="4" fontId="4" fillId="3"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 fontId="4" fillId="3"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 fontId="4" fillId="3"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6" xfId="3" applyFont="1" applyBorder="1" applyAlignment="1">
      <alignment horizontal="center" vertical="center" wrapText="1"/>
    </xf>
    <xf numFmtId="4" fontId="4" fillId="0" borderId="18" xfId="3"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4" fillId="0" borderId="0" xfId="4" applyFont="1" applyAlignment="1">
      <alignment horizontal="right" vertical="center"/>
    </xf>
    <xf numFmtId="0" fontId="2" fillId="0" borderId="5" xfId="2" applyNumberFormat="1" applyFont="1" applyBorder="1" applyAlignment="1" applyProtection="1">
      <alignment horizontal="center" vertical="center" wrapText="1"/>
    </xf>
    <xf numFmtId="0" fontId="5" fillId="0" borderId="1" xfId="0" quotePrefix="1" applyFont="1" applyBorder="1" applyAlignment="1">
      <alignment horizontal="center" vertical="center"/>
    </xf>
    <xf numFmtId="0" fontId="9" fillId="0" borderId="1" xfId="0" applyFont="1" applyBorder="1" applyAlignment="1">
      <alignment horizontal="center" vertical="center" wrapText="1"/>
    </xf>
    <xf numFmtId="0" fontId="15" fillId="0" borderId="0" xfId="0" applyFont="1"/>
    <xf numFmtId="0" fontId="4" fillId="0" borderId="1" xfId="0" applyFont="1" applyBorder="1" applyAlignment="1">
      <alignment horizontal="center" vertical="center" wrapText="1"/>
    </xf>
    <xf numFmtId="0" fontId="5" fillId="0" borderId="1" xfId="0" applyFont="1" applyBorder="1" applyAlignment="1">
      <alignment vertical="center"/>
    </xf>
    <xf numFmtId="4" fontId="5" fillId="0" borderId="1" xfId="0" applyNumberFormat="1" applyFont="1" applyBorder="1" applyAlignment="1">
      <alignment horizontal="center" vertical="center"/>
    </xf>
    <xf numFmtId="0" fontId="4" fillId="0" borderId="1" xfId="0" applyFont="1" applyBorder="1" applyAlignment="1">
      <alignment horizontal="right" vertical="center"/>
    </xf>
    <xf numFmtId="4" fontId="4" fillId="0" borderId="1" xfId="0" applyNumberFormat="1" applyFont="1" applyBorder="1" applyAlignment="1">
      <alignment horizontal="center" vertical="center"/>
    </xf>
    <xf numFmtId="0" fontId="20" fillId="0" borderId="0" xfId="0" applyFont="1" applyProtection="1">
      <protection locked="0"/>
    </xf>
    <xf numFmtId="0" fontId="21" fillId="0" borderId="0" xfId="1" applyFont="1" applyAlignment="1" applyProtection="1">
      <alignment horizontal="center" vertical="center" wrapText="1"/>
    </xf>
    <xf numFmtId="0" fontId="21" fillId="0" borderId="0" xfId="1" applyNumberFormat="1" applyFont="1" applyAlignment="1" applyProtection="1">
      <alignment horizontal="center" vertical="center" wrapText="1"/>
    </xf>
    <xf numFmtId="0" fontId="22" fillId="0" borderId="0" xfId="1" applyFont="1" applyAlignment="1" applyProtection="1">
      <alignment horizontal="center" vertical="center" wrapText="1"/>
    </xf>
    <xf numFmtId="0" fontId="21" fillId="0" borderId="5" xfId="2" applyFont="1" applyBorder="1" applyAlignment="1" applyProtection="1">
      <alignment horizontal="center" vertical="center" wrapText="1"/>
    </xf>
    <xf numFmtId="0" fontId="21" fillId="0" borderId="5" xfId="2" applyNumberFormat="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21" fillId="0" borderId="6" xfId="1" applyFont="1" applyBorder="1" applyAlignment="1" applyProtection="1">
      <alignment horizontal="center" vertical="center" wrapText="1"/>
    </xf>
    <xf numFmtId="49" fontId="24" fillId="0" borderId="1" xfId="0" applyNumberFormat="1" applyFont="1" applyBorder="1" applyAlignment="1">
      <alignment horizontal="center" vertical="center" wrapText="1"/>
    </xf>
    <xf numFmtId="0" fontId="13" fillId="0" borderId="26" xfId="0" applyFont="1" applyBorder="1" applyAlignment="1">
      <alignment vertical="center" wrapText="1"/>
    </xf>
    <xf numFmtId="0" fontId="13" fillId="0" borderId="1" xfId="0" applyFont="1" applyBorder="1" applyAlignment="1">
      <alignment horizontal="center" vertical="center"/>
    </xf>
    <xf numFmtId="0" fontId="13" fillId="4" borderId="1" xfId="3" applyFont="1" applyFill="1" applyBorder="1" applyAlignment="1" applyProtection="1">
      <alignment horizontal="center" vertical="center" wrapText="1"/>
      <protection locked="0"/>
    </xf>
    <xf numFmtId="4" fontId="21" fillId="3" borderId="1" xfId="3" applyNumberFormat="1" applyFont="1" applyFill="1" applyBorder="1" applyAlignment="1" applyProtection="1">
      <alignment horizontal="center" vertical="center" wrapText="1"/>
      <protection locked="0"/>
    </xf>
    <xf numFmtId="4" fontId="13" fillId="0" borderId="4"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0" fontId="19" fillId="0" borderId="26" xfId="0" applyFont="1" applyBorder="1" applyAlignment="1">
      <alignment vertical="center" wrapText="1"/>
    </xf>
    <xf numFmtId="4" fontId="23" fillId="3" borderId="26" xfId="3" applyNumberFormat="1" applyFont="1" applyFill="1" applyBorder="1" applyAlignment="1" applyProtection="1">
      <alignment horizontal="center" vertical="center" wrapText="1"/>
      <protection locked="0"/>
    </xf>
    <xf numFmtId="4" fontId="25" fillId="0" borderId="10" xfId="0" applyNumberFormat="1" applyFont="1" applyBorder="1" applyAlignment="1" applyProtection="1">
      <alignment horizontal="center" vertical="center"/>
      <protection locked="0"/>
    </xf>
    <xf numFmtId="0" fontId="20" fillId="0" borderId="0" xfId="0" applyFont="1" applyAlignment="1" applyProtection="1">
      <alignment wrapText="1"/>
      <protection locked="0"/>
    </xf>
    <xf numFmtId="49" fontId="24" fillId="0" borderId="20" xfId="0" applyNumberFormat="1" applyFont="1" applyBorder="1" applyAlignment="1">
      <alignment horizontal="center" vertical="center" wrapText="1"/>
    </xf>
    <xf numFmtId="164" fontId="21" fillId="3"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left" vertical="center" wrapText="1"/>
    </xf>
    <xf numFmtId="49" fontId="24" fillId="0" borderId="21" xfId="0" applyNumberFormat="1" applyFont="1" applyBorder="1" applyAlignment="1">
      <alignment horizontal="center" vertical="center" wrapText="1"/>
    </xf>
    <xf numFmtId="49" fontId="24" fillId="0" borderId="5" xfId="0" applyNumberFormat="1" applyFont="1" applyBorder="1" applyAlignment="1">
      <alignment horizontal="center" vertical="center" wrapText="1"/>
    </xf>
    <xf numFmtId="49" fontId="13" fillId="0" borderId="5" xfId="0" applyNumberFormat="1" applyFont="1" applyBorder="1" applyAlignment="1">
      <alignment horizontal="left" vertical="center" wrapText="1"/>
    </xf>
    <xf numFmtId="49" fontId="13"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164" fontId="21" fillId="3" borderId="5" xfId="0" applyNumberFormat="1" applyFont="1" applyFill="1" applyBorder="1" applyAlignment="1" applyProtection="1">
      <alignment horizontal="center" vertical="center"/>
      <protection locked="0"/>
    </xf>
    <xf numFmtId="4" fontId="13" fillId="0" borderId="6" xfId="0" applyNumberFormat="1" applyFont="1" applyBorder="1" applyAlignment="1">
      <alignment horizontal="center" vertical="center" wrapText="1"/>
    </xf>
    <xf numFmtId="49" fontId="24" fillId="0" borderId="14" xfId="0" applyNumberFormat="1" applyFont="1" applyBorder="1" applyAlignment="1">
      <alignment horizontal="center" vertical="center" wrapText="1"/>
    </xf>
    <xf numFmtId="49" fontId="13" fillId="0" borderId="14" xfId="0" applyNumberFormat="1" applyFont="1" applyBorder="1" applyAlignment="1">
      <alignment horizontal="left" vertical="center" wrapText="1"/>
    </xf>
    <xf numFmtId="49" fontId="13" fillId="0" borderId="14" xfId="0" applyNumberFormat="1" applyFont="1" applyBorder="1" applyAlignment="1">
      <alignment horizontal="center" vertical="center" wrapText="1"/>
    </xf>
    <xf numFmtId="0" fontId="13" fillId="0" borderId="14" xfId="0" applyFont="1" applyBorder="1" applyAlignment="1">
      <alignment horizontal="center" vertical="center"/>
    </xf>
    <xf numFmtId="164" fontId="21" fillId="3" borderId="14" xfId="0" applyNumberFormat="1" applyFont="1" applyFill="1" applyBorder="1" applyAlignment="1" applyProtection="1">
      <alignment horizontal="center" vertical="center"/>
      <protection locked="0"/>
    </xf>
    <xf numFmtId="4" fontId="13" fillId="0" borderId="17" xfId="0" applyNumberFormat="1" applyFont="1" applyBorder="1" applyAlignment="1">
      <alignment horizontal="center" vertical="center" wrapText="1"/>
    </xf>
    <xf numFmtId="49" fontId="13" fillId="0" borderId="12" xfId="0" applyNumberFormat="1" applyFont="1" applyBorder="1" applyAlignment="1">
      <alignment horizontal="left" vertical="center"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xf>
    <xf numFmtId="164" fontId="21" fillId="3" borderId="12" xfId="0" applyNumberFormat="1" applyFont="1" applyFill="1" applyBorder="1" applyAlignment="1" applyProtection="1">
      <alignment horizontal="center" vertical="center"/>
      <protection locked="0"/>
    </xf>
    <xf numFmtId="0" fontId="13" fillId="0" borderId="0" xfId="0" applyFont="1" applyAlignment="1">
      <alignment horizontal="left" vertical="center" wrapText="1"/>
    </xf>
    <xf numFmtId="4" fontId="21" fillId="3" borderId="1" xfId="0" applyNumberFormat="1" applyFont="1" applyFill="1" applyBorder="1" applyAlignment="1" applyProtection="1">
      <alignment horizontal="center" vertical="center" wrapText="1"/>
      <protection locked="0"/>
    </xf>
    <xf numFmtId="49" fontId="24" fillId="0" borderId="12" xfId="0" applyNumberFormat="1" applyFont="1" applyBorder="1" applyAlignment="1">
      <alignment horizontal="center" vertical="center" wrapText="1"/>
    </xf>
    <xf numFmtId="4" fontId="25" fillId="0" borderId="0" xfId="0" applyNumberFormat="1" applyFont="1" applyAlignment="1" applyProtection="1">
      <alignment horizontal="center" vertical="center"/>
      <protection locked="0"/>
    </xf>
    <xf numFmtId="4" fontId="21" fillId="3" borderId="14" xfId="4" applyNumberFormat="1" applyFont="1" applyFill="1" applyBorder="1" applyAlignment="1" applyProtection="1">
      <alignment horizontal="center" vertical="center" wrapText="1"/>
      <protection locked="0"/>
    </xf>
    <xf numFmtId="4" fontId="21" fillId="3" borderId="1" xfId="4" applyNumberFormat="1" applyFont="1" applyFill="1" applyBorder="1" applyAlignment="1" applyProtection="1">
      <alignment horizontal="center" vertical="center" wrapText="1"/>
      <protection locked="0"/>
    </xf>
    <xf numFmtId="4" fontId="21" fillId="3" borderId="5" xfId="4" applyNumberFormat="1" applyFont="1" applyFill="1" applyBorder="1" applyAlignment="1" applyProtection="1">
      <alignment horizontal="center" vertical="center" wrapText="1"/>
      <protection locked="0"/>
    </xf>
    <xf numFmtId="49" fontId="24" fillId="0" borderId="24" xfId="0" applyNumberFormat="1" applyFont="1" applyBorder="1" applyAlignment="1">
      <alignment horizontal="center" vertical="center" wrapText="1"/>
    </xf>
    <xf numFmtId="49" fontId="24" fillId="0" borderId="22" xfId="0" applyNumberFormat="1" applyFont="1" applyBorder="1" applyAlignment="1">
      <alignment horizontal="center" vertical="center" wrapText="1"/>
    </xf>
    <xf numFmtId="49" fontId="24" fillId="0" borderId="23" xfId="0" applyNumberFormat="1" applyFont="1" applyBorder="1" applyAlignment="1">
      <alignment horizontal="center" vertical="center" wrapText="1"/>
    </xf>
    <xf numFmtId="49" fontId="24" fillId="0" borderId="15"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0" fontId="13" fillId="0" borderId="15" xfId="0" applyFont="1" applyBorder="1" applyAlignment="1">
      <alignment horizontal="center" vertical="center"/>
    </xf>
    <xf numFmtId="4" fontId="21" fillId="3" borderId="15" xfId="4" applyNumberFormat="1" applyFont="1" applyFill="1" applyBorder="1" applyAlignment="1" applyProtection="1">
      <alignment horizontal="center" vertical="center" wrapText="1"/>
      <protection locked="0"/>
    </xf>
    <xf numFmtId="4" fontId="13" fillId="0" borderId="18" xfId="0" applyNumberFormat="1" applyFont="1" applyBorder="1" applyAlignment="1">
      <alignment horizontal="center" vertical="center" wrapText="1"/>
    </xf>
    <xf numFmtId="49" fontId="24" fillId="0" borderId="9" xfId="4" applyNumberFormat="1" applyFont="1" applyBorder="1" applyAlignment="1">
      <alignment horizontal="center" vertical="center" wrapText="1"/>
    </xf>
    <xf numFmtId="49" fontId="13" fillId="0" borderId="25" xfId="4" applyNumberFormat="1" applyFont="1" applyBorder="1" applyAlignment="1">
      <alignment horizontal="center" vertical="center" wrapText="1"/>
    </xf>
    <xf numFmtId="0" fontId="13" fillId="0" borderId="27" xfId="4" applyFont="1" applyBorder="1" applyAlignment="1">
      <alignment horizontal="left" vertical="center" wrapText="1"/>
    </xf>
    <xf numFmtId="0" fontId="13" fillId="0" borderId="27" xfId="0" applyFont="1" applyBorder="1" applyAlignment="1">
      <alignment horizontal="center" vertical="center"/>
    </xf>
    <xf numFmtId="0" fontId="13" fillId="0" borderId="27" xfId="0" applyFont="1" applyBorder="1" applyAlignment="1">
      <alignment horizontal="center" vertical="center" wrapText="1"/>
    </xf>
    <xf numFmtId="0" fontId="21" fillId="0" borderId="0" xfId="4" applyFont="1" applyAlignment="1">
      <alignment vertical="center" wrapText="1"/>
    </xf>
    <xf numFmtId="0" fontId="21" fillId="0" borderId="0" xfId="4" applyFont="1" applyAlignment="1">
      <alignment vertical="center"/>
    </xf>
    <xf numFmtId="0" fontId="21" fillId="0" borderId="11" xfId="3" applyFont="1" applyBorder="1" applyAlignment="1">
      <alignment horizontal="center" vertical="center" wrapText="1"/>
    </xf>
    <xf numFmtId="4" fontId="21" fillId="0" borderId="10" xfId="3" applyNumberFormat="1" applyFont="1" applyBorder="1" applyAlignment="1">
      <alignment horizontal="center" vertical="center" wrapText="1"/>
    </xf>
    <xf numFmtId="4" fontId="21" fillId="0" borderId="0" xfId="4" applyNumberFormat="1" applyFont="1" applyAlignment="1">
      <alignment horizontal="right" vertical="center" wrapText="1"/>
    </xf>
    <xf numFmtId="4" fontId="21" fillId="0" borderId="0" xfId="4" applyNumberFormat="1" applyFont="1" applyAlignment="1">
      <alignment horizontal="right" vertical="center"/>
    </xf>
    <xf numFmtId="0" fontId="21" fillId="0" borderId="0" xfId="4" applyFont="1" applyAlignment="1">
      <alignment horizontal="right" vertical="center"/>
    </xf>
    <xf numFmtId="4" fontId="21" fillId="0" borderId="0" xfId="3" applyNumberFormat="1" applyFont="1" applyAlignment="1">
      <alignment horizontal="center" vertical="center" wrapText="1"/>
    </xf>
    <xf numFmtId="0" fontId="13" fillId="0" borderId="0" xfId="0" applyFont="1" applyAlignment="1">
      <alignment wrapText="1"/>
    </xf>
    <xf numFmtId="0" fontId="13" fillId="0" borderId="0" xfId="0" applyFont="1" applyAlignment="1">
      <alignment vertical="center" wrapText="1"/>
    </xf>
    <xf numFmtId="0" fontId="13" fillId="0" borderId="0" xfId="0" applyFont="1"/>
    <xf numFmtId="0" fontId="20" fillId="0" borderId="0" xfId="0" applyFont="1" applyAlignment="1" applyProtection="1">
      <alignment horizontal="center" vertical="center"/>
      <protection locked="0"/>
    </xf>
    <xf numFmtId="0" fontId="5" fillId="0" borderId="1" xfId="0" applyFont="1" applyBorder="1" applyAlignment="1">
      <alignment vertical="center" wrapText="1"/>
    </xf>
    <xf numFmtId="0" fontId="5" fillId="0" borderId="5" xfId="0" applyFont="1" applyBorder="1" applyAlignment="1">
      <alignment vertical="center" wrapText="1"/>
    </xf>
    <xf numFmtId="0" fontId="26" fillId="0" borderId="2" xfId="0" applyFont="1" applyBorder="1" applyAlignment="1">
      <alignment vertical="center" wrapText="1"/>
    </xf>
    <xf numFmtId="0" fontId="26" fillId="0" borderId="1" xfId="0" applyFont="1" applyBorder="1" applyAlignment="1">
      <alignment vertical="center" wrapText="1"/>
    </xf>
    <xf numFmtId="0" fontId="26" fillId="0" borderId="5" xfId="0" applyFont="1" applyBorder="1" applyAlignment="1">
      <alignment vertical="center" wrapText="1"/>
    </xf>
    <xf numFmtId="0" fontId="20" fillId="0" borderId="0" xfId="0" applyFont="1" applyAlignment="1" applyProtection="1">
      <alignment vertical="center"/>
      <protection locked="0"/>
    </xf>
    <xf numFmtId="4" fontId="21" fillId="3" borderId="5" xfId="3" applyNumberFormat="1" applyFont="1" applyFill="1" applyBorder="1" applyAlignment="1" applyProtection="1">
      <alignment horizontal="center" vertical="center" wrapText="1"/>
      <protection locked="0"/>
    </xf>
    <xf numFmtId="4" fontId="21" fillId="3" borderId="14" xfId="0" applyNumberFormat="1" applyFont="1" applyFill="1" applyBorder="1" applyAlignment="1" applyProtection="1">
      <alignment horizontal="center" vertical="center" wrapText="1"/>
      <protection locked="0"/>
    </xf>
    <xf numFmtId="4" fontId="21" fillId="3" borderId="5" xfId="0" applyNumberFormat="1" applyFont="1" applyFill="1" applyBorder="1" applyAlignment="1" applyProtection="1">
      <alignment horizontal="center" vertical="center" wrapText="1"/>
      <protection locked="0"/>
    </xf>
    <xf numFmtId="49" fontId="24" fillId="0" borderId="13" xfId="0" applyNumberFormat="1" applyFont="1" applyBorder="1" applyAlignment="1">
      <alignment horizontal="center" vertical="center" wrapText="1"/>
    </xf>
    <xf numFmtId="4" fontId="21" fillId="0" borderId="0" xfId="0" applyNumberFormat="1" applyFont="1" applyAlignment="1" applyProtection="1">
      <alignment horizontal="center" vertical="center"/>
      <protection locked="0"/>
    </xf>
    <xf numFmtId="0" fontId="13" fillId="0" borderId="0" xfId="0" applyFont="1" applyAlignment="1" applyProtection="1">
      <alignment wrapText="1"/>
      <protection locked="0"/>
    </xf>
    <xf numFmtId="4" fontId="21" fillId="0" borderId="10" xfId="0" applyNumberFormat="1" applyFont="1" applyBorder="1" applyAlignment="1" applyProtection="1">
      <alignment horizontal="center" vertical="center"/>
      <protection locked="0"/>
    </xf>
    <xf numFmtId="49" fontId="13" fillId="0" borderId="13" xfId="0" applyNumberFormat="1" applyFont="1" applyBorder="1" applyAlignment="1">
      <alignment horizontal="left" vertical="center" wrapText="1"/>
    </xf>
    <xf numFmtId="49" fontId="13" fillId="0" borderId="13" xfId="0" applyNumberFormat="1" applyFont="1" applyBorder="1" applyAlignment="1">
      <alignment horizontal="center" vertical="center" wrapText="1"/>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vertical="center" wrapText="1"/>
    </xf>
    <xf numFmtId="49" fontId="28" fillId="0" borderId="22" xfId="0" applyNumberFormat="1" applyFont="1" applyBorder="1" applyAlignment="1">
      <alignment horizontal="center" vertical="center" wrapText="1"/>
    </xf>
    <xf numFmtId="49" fontId="28" fillId="0" borderId="14" xfId="0" applyNumberFormat="1" applyFont="1" applyBorder="1" applyAlignment="1">
      <alignment horizontal="center" vertical="center" wrapText="1"/>
    </xf>
    <xf numFmtId="49" fontId="29" fillId="0" borderId="14" xfId="0" applyNumberFormat="1" applyFont="1" applyBorder="1" applyAlignment="1">
      <alignment horizontal="left" vertical="center" wrapText="1"/>
    </xf>
    <xf numFmtId="49" fontId="29" fillId="0" borderId="14" xfId="0" applyNumberFormat="1" applyFont="1" applyBorder="1" applyAlignment="1">
      <alignment horizontal="center" vertical="center" wrapText="1"/>
    </xf>
    <xf numFmtId="0" fontId="29" fillId="0" borderId="14" xfId="0" applyFont="1" applyBorder="1" applyAlignment="1">
      <alignment horizontal="center" vertical="center"/>
    </xf>
    <xf numFmtId="49" fontId="28" fillId="0" borderId="20"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49" fontId="28" fillId="0" borderId="21" xfId="0" applyNumberFormat="1" applyFont="1" applyBorder="1" applyAlignment="1">
      <alignment horizontal="center" vertical="center" wrapText="1"/>
    </xf>
    <xf numFmtId="49" fontId="28" fillId="0" borderId="5" xfId="0" applyNumberFormat="1" applyFont="1" applyBorder="1" applyAlignment="1">
      <alignment horizontal="center" vertical="center" wrapText="1"/>
    </xf>
    <xf numFmtId="49" fontId="29" fillId="0" borderId="5" xfId="0" applyNumberFormat="1" applyFont="1" applyBorder="1" applyAlignment="1">
      <alignment horizontal="left" vertical="center" wrapText="1"/>
    </xf>
    <xf numFmtId="49" fontId="29" fillId="0" borderId="5" xfId="0" applyNumberFormat="1" applyFont="1" applyBorder="1" applyAlignment="1">
      <alignment horizontal="center" vertical="center" wrapText="1"/>
    </xf>
    <xf numFmtId="0" fontId="29" fillId="0" borderId="5" xfId="0" applyFont="1" applyBorder="1" applyAlignment="1">
      <alignment horizontal="center" vertical="center"/>
    </xf>
    <xf numFmtId="49" fontId="28" fillId="0" borderId="13" xfId="0" applyNumberFormat="1" applyFont="1" applyBorder="1" applyAlignment="1">
      <alignment horizontal="center" vertical="center" wrapText="1"/>
    </xf>
    <xf numFmtId="49" fontId="28" fillId="0" borderId="12" xfId="0" applyNumberFormat="1" applyFont="1" applyBorder="1" applyAlignment="1">
      <alignment horizontal="center" vertical="center" wrapText="1"/>
    </xf>
    <xf numFmtId="49" fontId="29"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wrapText="1"/>
    </xf>
    <xf numFmtId="0" fontId="29" fillId="0" borderId="12" xfId="0" applyFont="1" applyBorder="1" applyAlignment="1">
      <alignment horizontal="center" vertical="center"/>
    </xf>
    <xf numFmtId="49" fontId="29" fillId="0" borderId="13" xfId="0" applyNumberFormat="1" applyFont="1" applyBorder="1" applyAlignment="1">
      <alignment horizontal="left" vertical="center" wrapText="1"/>
    </xf>
    <xf numFmtId="49" fontId="29" fillId="0" borderId="13" xfId="0" applyNumberFormat="1" applyFont="1" applyBorder="1" applyAlignment="1">
      <alignment horizontal="center" vertical="center" wrapText="1"/>
    </xf>
    <xf numFmtId="0" fontId="29" fillId="0" borderId="13" xfId="0" applyFont="1" applyBorder="1" applyAlignment="1">
      <alignment horizontal="center" vertical="center"/>
    </xf>
    <xf numFmtId="49" fontId="28" fillId="0" borderId="23" xfId="0" applyNumberFormat="1" applyFont="1" applyBorder="1" applyAlignment="1">
      <alignment horizontal="center" vertical="center" wrapText="1"/>
    </xf>
    <xf numFmtId="49" fontId="28" fillId="0" borderId="15" xfId="0" applyNumberFormat="1" applyFont="1" applyBorder="1" applyAlignment="1">
      <alignment horizontal="center" vertical="center" wrapText="1"/>
    </xf>
    <xf numFmtId="0" fontId="29" fillId="0" borderId="5" xfId="0" applyFont="1" applyBorder="1" applyAlignment="1">
      <alignment vertical="center"/>
    </xf>
    <xf numFmtId="49" fontId="29" fillId="0" borderId="15" xfId="0" applyNumberFormat="1" applyFont="1" applyBorder="1" applyAlignment="1">
      <alignment horizontal="center" vertical="center" wrapText="1"/>
    </xf>
    <xf numFmtId="0" fontId="29" fillId="0" borderId="15" xfId="0" applyFont="1" applyBorder="1" applyAlignment="1">
      <alignment horizontal="center" vertical="center"/>
    </xf>
    <xf numFmtId="0" fontId="29" fillId="0" borderId="5" xfId="0" applyFont="1" applyBorder="1" applyAlignment="1">
      <alignment vertical="center" wrapText="1"/>
    </xf>
    <xf numFmtId="4" fontId="13" fillId="0" borderId="28" xfId="0" applyNumberFormat="1" applyFont="1" applyBorder="1" applyAlignment="1">
      <alignment horizontal="center" vertical="center" wrapText="1"/>
    </xf>
    <xf numFmtId="4" fontId="13" fillId="0" borderId="29" xfId="0" applyNumberFormat="1" applyFont="1" applyBorder="1" applyAlignment="1">
      <alignment horizontal="center" vertical="center" wrapText="1"/>
    </xf>
    <xf numFmtId="0" fontId="30" fillId="0" borderId="0" xfId="0" applyFont="1" applyAlignment="1">
      <alignment horizontal="right"/>
    </xf>
    <xf numFmtId="0" fontId="7" fillId="0" borderId="0" xfId="0" applyFont="1" applyAlignment="1">
      <alignment horizontal="right"/>
    </xf>
    <xf numFmtId="0" fontId="7" fillId="0" borderId="0" xfId="0" applyFont="1" applyAlignment="1">
      <alignment vertical="center"/>
    </xf>
    <xf numFmtId="4" fontId="13" fillId="0" borderId="30"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0" fontId="3" fillId="0" borderId="0" xfId="0" applyFont="1" applyAlignment="1" applyProtection="1">
      <alignment vertical="center"/>
      <protection locked="0"/>
    </xf>
    <xf numFmtId="0" fontId="4" fillId="0" borderId="0" xfId="0" applyFont="1" applyAlignment="1">
      <alignment vertical="center" wrapText="1"/>
    </xf>
    <xf numFmtId="0" fontId="3" fillId="0" borderId="0" xfId="0" applyFont="1" applyProtection="1">
      <protection locked="0"/>
    </xf>
    <xf numFmtId="0" fontId="4" fillId="0" borderId="0" xfId="0" applyFont="1" applyAlignment="1" applyProtection="1">
      <alignment horizontal="center" vertical="center" wrapText="1"/>
      <protection locked="0"/>
    </xf>
    <xf numFmtId="0" fontId="10" fillId="0" borderId="0" xfId="0" applyFont="1" applyProtection="1">
      <protection locked="0"/>
    </xf>
    <xf numFmtId="0" fontId="3" fillId="0" borderId="0" xfId="0" applyFont="1" applyAlignment="1" applyProtection="1">
      <alignment wrapText="1"/>
      <protection locked="0"/>
    </xf>
    <xf numFmtId="4" fontId="4" fillId="0" borderId="11" xfId="0" applyNumberFormat="1" applyFont="1" applyBorder="1" applyAlignment="1" applyProtection="1">
      <alignment horizontal="center" vertical="center" wrapText="1"/>
      <protection locked="0"/>
    </xf>
    <xf numFmtId="4" fontId="4" fillId="0" borderId="25" xfId="0" applyNumberFormat="1" applyFont="1" applyBorder="1" applyAlignment="1" applyProtection="1">
      <alignment horizontal="center" vertical="center" wrapText="1"/>
      <protection locked="0"/>
    </xf>
    <xf numFmtId="49" fontId="28" fillId="0" borderId="34" xfId="0" applyNumberFormat="1" applyFont="1" applyBorder="1" applyAlignment="1">
      <alignment horizontal="center" vertical="center" wrapText="1"/>
    </xf>
    <xf numFmtId="0" fontId="3" fillId="0" borderId="31" xfId="0" applyFont="1" applyBorder="1" applyAlignment="1" applyProtection="1">
      <alignment horizontal="center" vertical="center" wrapText="1"/>
      <protection locked="0"/>
    </xf>
    <xf numFmtId="0" fontId="13" fillId="0" borderId="15" xfId="0" applyFont="1" applyBorder="1" applyAlignment="1">
      <alignment vertical="center"/>
    </xf>
    <xf numFmtId="49" fontId="28" fillId="0" borderId="9" xfId="0" applyNumberFormat="1" applyFont="1" applyBorder="1" applyAlignment="1">
      <alignment horizontal="center" vertical="center" wrapText="1"/>
    </xf>
    <xf numFmtId="49" fontId="28" fillId="0" borderId="27" xfId="0" applyNumberFormat="1" applyFont="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27" xfId="0" applyNumberFormat="1" applyFont="1" applyBorder="1" applyAlignment="1">
      <alignment horizontal="center" vertical="center" wrapText="1"/>
    </xf>
    <xf numFmtId="0" fontId="29" fillId="0" borderId="27" xfId="0" applyFont="1" applyBorder="1" applyAlignment="1">
      <alignment horizontal="center" vertical="center"/>
    </xf>
    <xf numFmtId="4" fontId="21" fillId="3" borderId="27" xfId="4" applyNumberFormat="1" applyFont="1" applyFill="1" applyBorder="1" applyAlignment="1" applyProtection="1">
      <alignment horizontal="center" vertical="center" wrapText="1"/>
      <protection locked="0"/>
    </xf>
    <xf numFmtId="4" fontId="13" fillId="0" borderId="10" xfId="0" applyNumberFormat="1" applyFont="1" applyBorder="1" applyAlignment="1">
      <alignment horizontal="center" vertical="center" wrapText="1"/>
    </xf>
    <xf numFmtId="4" fontId="21" fillId="3" borderId="26" xfId="3" applyNumberFormat="1" applyFont="1" applyFill="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18" fillId="6" borderId="1" xfId="1" applyFont="1" applyFill="1" applyBorder="1" applyAlignment="1" applyProtection="1">
      <alignment horizontal="center" vertical="center" wrapText="1"/>
    </xf>
    <xf numFmtId="0" fontId="22" fillId="2" borderId="7" xfId="1" applyFont="1" applyFill="1" applyBorder="1" applyAlignment="1" applyProtection="1">
      <alignment horizontal="center" vertical="center"/>
    </xf>
    <xf numFmtId="0" fontId="22" fillId="2" borderId="8" xfId="1" applyFont="1" applyFill="1" applyBorder="1" applyAlignment="1" applyProtection="1">
      <alignment horizontal="center" vertical="center"/>
    </xf>
    <xf numFmtId="0" fontId="17" fillId="0" borderId="1" xfId="0" applyFont="1" applyBorder="1" applyAlignment="1">
      <alignment horizontal="center" vertical="center" wrapText="1"/>
    </xf>
    <xf numFmtId="0" fontId="2" fillId="2" borderId="7" xfId="1" applyFont="1" applyFill="1" applyBorder="1" applyAlignment="1" applyProtection="1">
      <alignment horizontal="center" vertical="center"/>
    </xf>
    <xf numFmtId="0" fontId="2" fillId="2" borderId="8" xfId="1" applyFont="1" applyFill="1" applyBorder="1" applyAlignment="1" applyProtection="1">
      <alignment horizontal="center" vertical="center"/>
    </xf>
    <xf numFmtId="0" fontId="27" fillId="0" borderId="1" xfId="0" applyFont="1" applyBorder="1" applyAlignment="1">
      <alignment horizontal="center" vertical="center"/>
    </xf>
    <xf numFmtId="0" fontId="16" fillId="6" borderId="1"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xf>
    <xf numFmtId="0" fontId="9" fillId="0" borderId="0" xfId="0" applyFont="1" applyAlignment="1">
      <alignment horizontal="left" vertical="center" wrapText="1"/>
    </xf>
  </cellXfs>
  <cellStyles count="7">
    <cellStyle name="Įprastas 2" xfId="5" xr:uid="{7B2FC5F9-26DE-41CD-96A4-516864D5524F}"/>
    <cellStyle name="Įprastas 2 2" xfId="6" xr:uid="{694BAB0D-5E0C-4426-8321-580A7597A051}"/>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sheetPr codeName="Lapas1"/>
  <dimension ref="A1:I267"/>
  <sheetViews>
    <sheetView zoomScale="70" zoomScaleNormal="70" workbookViewId="0">
      <pane ySplit="5" topLeftCell="A259" activePane="bottomLeft" state="frozen"/>
      <selection pane="bottomLeft" activeCell="I260" sqref="I260"/>
    </sheetView>
  </sheetViews>
  <sheetFormatPr defaultColWidth="9.21875" defaultRowHeight="13.8" x14ac:dyDescent="0.25"/>
  <cols>
    <col min="1" max="1" width="50.77734375" style="114" customWidth="1"/>
    <col min="2" max="2" width="8.77734375" style="114" customWidth="1"/>
    <col min="3" max="3" width="80.77734375" style="115" customWidth="1"/>
    <col min="4" max="4" width="10.77734375" style="116" customWidth="1"/>
    <col min="5" max="5" width="20.77734375" style="116" customWidth="1"/>
    <col min="6" max="6" width="20.77734375" style="117" customWidth="1"/>
    <col min="7" max="7" width="20.77734375" style="116" customWidth="1"/>
    <col min="8" max="8" width="30.77734375" style="174" customWidth="1"/>
    <col min="9" max="9" width="20.77734375" style="46" customWidth="1"/>
    <col min="10" max="10" width="24.44140625" style="46" customWidth="1"/>
    <col min="11" max="16384" width="9.21875" style="46"/>
  </cols>
  <sheetData>
    <row r="1" spans="1:8" s="115" customFormat="1" ht="30" customHeight="1" x14ac:dyDescent="0.3">
      <c r="A1" s="197" t="s">
        <v>0</v>
      </c>
      <c r="B1" s="197"/>
      <c r="C1" s="197"/>
      <c r="D1" s="197"/>
      <c r="E1" s="197"/>
      <c r="F1" s="197"/>
      <c r="G1" s="197"/>
      <c r="H1" s="173"/>
    </row>
    <row r="2" spans="1:8" s="123" customFormat="1" ht="40.049999999999997" customHeight="1" x14ac:dyDescent="0.3">
      <c r="A2" s="194" t="s">
        <v>1</v>
      </c>
      <c r="B2" s="194"/>
      <c r="C2" s="194"/>
      <c r="D2" s="194"/>
      <c r="E2" s="194"/>
      <c r="F2" s="194"/>
      <c r="G2" s="194"/>
      <c r="H2" s="172"/>
    </row>
    <row r="3" spans="1:8" ht="21.75" customHeight="1" thickBot="1" x14ac:dyDescent="0.3">
      <c r="A3" s="47"/>
      <c r="B3" s="47"/>
      <c r="C3" s="47"/>
      <c r="D3" s="47"/>
      <c r="E3" s="48"/>
      <c r="F3" s="49"/>
      <c r="G3" s="47"/>
    </row>
    <row r="4" spans="1:8" ht="30" customHeight="1" x14ac:dyDescent="0.25">
      <c r="A4" s="195" t="s">
        <v>2</v>
      </c>
      <c r="B4" s="195"/>
      <c r="C4" s="195"/>
      <c r="D4" s="195"/>
      <c r="E4" s="195"/>
      <c r="F4" s="195"/>
      <c r="G4" s="196"/>
    </row>
    <row r="5" spans="1:8" ht="50.55" customHeight="1" thickBot="1" x14ac:dyDescent="0.3">
      <c r="A5" s="50" t="s">
        <v>3</v>
      </c>
      <c r="B5" s="50" t="s">
        <v>4</v>
      </c>
      <c r="C5" s="50" t="s">
        <v>5</v>
      </c>
      <c r="D5" s="50" t="s">
        <v>6</v>
      </c>
      <c r="E5" s="51" t="s">
        <v>7</v>
      </c>
      <c r="F5" s="52" t="s">
        <v>8</v>
      </c>
      <c r="G5" s="53" t="s">
        <v>9</v>
      </c>
    </row>
    <row r="6" spans="1:8" ht="30" customHeight="1" x14ac:dyDescent="0.25">
      <c r="A6" s="54" t="s">
        <v>10</v>
      </c>
      <c r="B6" s="54" t="s">
        <v>11</v>
      </c>
      <c r="C6" s="55" t="s">
        <v>12</v>
      </c>
      <c r="D6" s="56" t="s">
        <v>13</v>
      </c>
      <c r="E6" s="57">
        <v>2.6980000000000004</v>
      </c>
      <c r="F6" s="58">
        <v>585.30999999999995</v>
      </c>
      <c r="G6" s="59">
        <f t="shared" ref="G6:G7" si="0">ROUND((E6*F6),2)</f>
        <v>1579.17</v>
      </c>
    </row>
    <row r="7" spans="1:8" ht="30" customHeight="1" x14ac:dyDescent="0.25">
      <c r="A7" s="54" t="s">
        <v>10</v>
      </c>
      <c r="B7" s="54" t="s">
        <v>14</v>
      </c>
      <c r="C7" s="60" t="s">
        <v>15</v>
      </c>
      <c r="D7" s="61" t="s">
        <v>16</v>
      </c>
      <c r="E7" s="56">
        <v>2.1399999999999999E-2</v>
      </c>
      <c r="F7" s="58">
        <v>23675.45</v>
      </c>
      <c r="G7" s="59">
        <f t="shared" si="0"/>
        <v>506.65</v>
      </c>
    </row>
    <row r="8" spans="1:8" ht="30" customHeight="1" x14ac:dyDescent="0.25">
      <c r="A8" s="54" t="s">
        <v>10</v>
      </c>
      <c r="B8" s="54" t="s">
        <v>17</v>
      </c>
      <c r="C8" s="60" t="s">
        <v>18</v>
      </c>
      <c r="D8" s="61" t="s">
        <v>19</v>
      </c>
      <c r="E8" s="56">
        <v>74</v>
      </c>
      <c r="F8" s="58">
        <v>22.03</v>
      </c>
      <c r="G8" s="59">
        <f t="shared" ref="G8:G122" si="1">ROUND((E8*F8),2)</f>
        <v>1630.22</v>
      </c>
    </row>
    <row r="9" spans="1:8" ht="30" customHeight="1" x14ac:dyDescent="0.25">
      <c r="A9" s="54" t="s">
        <v>10</v>
      </c>
      <c r="B9" s="54" t="s">
        <v>20</v>
      </c>
      <c r="C9" s="55" t="s">
        <v>21</v>
      </c>
      <c r="D9" s="61" t="s">
        <v>19</v>
      </c>
      <c r="E9" s="56">
        <v>330</v>
      </c>
      <c r="F9" s="58">
        <v>3.16</v>
      </c>
      <c r="G9" s="59">
        <f t="shared" si="1"/>
        <v>1042.8</v>
      </c>
    </row>
    <row r="10" spans="1:8" ht="30" customHeight="1" x14ac:dyDescent="0.25">
      <c r="A10" s="54" t="s">
        <v>10</v>
      </c>
      <c r="B10" s="54" t="s">
        <v>22</v>
      </c>
      <c r="C10" s="60" t="s">
        <v>23</v>
      </c>
      <c r="D10" s="61" t="s">
        <v>19</v>
      </c>
      <c r="E10" s="56">
        <v>7924</v>
      </c>
      <c r="F10" s="58">
        <v>3.16</v>
      </c>
      <c r="G10" s="59">
        <f t="shared" si="1"/>
        <v>25039.84</v>
      </c>
    </row>
    <row r="11" spans="1:8" ht="30" customHeight="1" x14ac:dyDescent="0.25">
      <c r="A11" s="54" t="s">
        <v>10</v>
      </c>
      <c r="B11" s="54" t="s">
        <v>24</v>
      </c>
      <c r="C11" s="62" t="s">
        <v>25</v>
      </c>
      <c r="D11" s="61" t="s">
        <v>26</v>
      </c>
      <c r="E11" s="56">
        <v>1955</v>
      </c>
      <c r="F11" s="190">
        <v>-7</v>
      </c>
      <c r="G11" s="59">
        <f t="shared" si="1"/>
        <v>-13685</v>
      </c>
    </row>
    <row r="12" spans="1:8" ht="30" customHeight="1" x14ac:dyDescent="0.25">
      <c r="A12" s="54" t="s">
        <v>10</v>
      </c>
      <c r="B12" s="54" t="s">
        <v>27</v>
      </c>
      <c r="C12" s="60" t="s">
        <v>28</v>
      </c>
      <c r="D12" s="61" t="s">
        <v>19</v>
      </c>
      <c r="E12" s="56">
        <v>125</v>
      </c>
      <c r="F12" s="58">
        <v>10.5</v>
      </c>
      <c r="G12" s="59">
        <f t="shared" si="1"/>
        <v>1312.5</v>
      </c>
      <c r="H12" s="175"/>
    </row>
    <row r="13" spans="1:8" ht="30" customHeight="1" x14ac:dyDescent="0.25">
      <c r="A13" s="54" t="s">
        <v>10</v>
      </c>
      <c r="B13" s="54" t="s">
        <v>29</v>
      </c>
      <c r="C13" s="55" t="s">
        <v>30</v>
      </c>
      <c r="D13" s="56" t="s">
        <v>31</v>
      </c>
      <c r="E13" s="57">
        <v>76</v>
      </c>
      <c r="F13" s="63">
        <v>2.99</v>
      </c>
      <c r="G13" s="59">
        <f t="shared" si="1"/>
        <v>227.24</v>
      </c>
      <c r="H13" s="175"/>
    </row>
    <row r="14" spans="1:8" ht="30" customHeight="1" x14ac:dyDescent="0.25">
      <c r="A14" s="54" t="s">
        <v>10</v>
      </c>
      <c r="B14" s="54" t="s">
        <v>32</v>
      </c>
      <c r="C14" s="60" t="s">
        <v>33</v>
      </c>
      <c r="D14" s="61" t="s">
        <v>31</v>
      </c>
      <c r="E14" s="56">
        <v>94</v>
      </c>
      <c r="F14" s="58">
        <v>4.47</v>
      </c>
      <c r="G14" s="59">
        <f t="shared" si="1"/>
        <v>420.18</v>
      </c>
      <c r="H14" s="176"/>
    </row>
    <row r="15" spans="1:8" ht="30" customHeight="1" x14ac:dyDescent="0.25">
      <c r="A15" s="54" t="s">
        <v>10</v>
      </c>
      <c r="B15" s="54" t="s">
        <v>34</v>
      </c>
      <c r="C15" s="60" t="s">
        <v>35</v>
      </c>
      <c r="D15" s="61" t="s">
        <v>26</v>
      </c>
      <c r="E15" s="56">
        <v>61.4</v>
      </c>
      <c r="F15" s="58">
        <v>3.84</v>
      </c>
      <c r="G15" s="59">
        <f t="shared" si="1"/>
        <v>235.78</v>
      </c>
      <c r="H15" s="176"/>
    </row>
    <row r="16" spans="1:8" ht="30" customHeight="1" x14ac:dyDescent="0.25">
      <c r="A16" s="54" t="s">
        <v>10</v>
      </c>
      <c r="B16" s="54" t="s">
        <v>36</v>
      </c>
      <c r="C16" s="60" t="s">
        <v>37</v>
      </c>
      <c r="D16" s="61" t="s">
        <v>38</v>
      </c>
      <c r="E16" s="56">
        <v>2</v>
      </c>
      <c r="F16" s="58">
        <v>107.79</v>
      </c>
      <c r="G16" s="59">
        <f t="shared" ref="G16:G26" si="2">ROUND((E16*F16),2)</f>
        <v>215.58</v>
      </c>
      <c r="H16" s="176"/>
    </row>
    <row r="17" spans="1:9" ht="30" customHeight="1" x14ac:dyDescent="0.25">
      <c r="A17" s="54" t="s">
        <v>10</v>
      </c>
      <c r="B17" s="54" t="s">
        <v>39</v>
      </c>
      <c r="C17" s="60" t="s">
        <v>40</v>
      </c>
      <c r="D17" s="61" t="s">
        <v>38</v>
      </c>
      <c r="E17" s="56">
        <v>1</v>
      </c>
      <c r="F17" s="58">
        <v>391.3</v>
      </c>
      <c r="G17" s="59">
        <f t="shared" si="2"/>
        <v>391.3</v>
      </c>
      <c r="H17" s="176"/>
    </row>
    <row r="18" spans="1:9" ht="30" customHeight="1" x14ac:dyDescent="0.25">
      <c r="A18" s="54" t="s">
        <v>10</v>
      </c>
      <c r="B18" s="54" t="s">
        <v>41</v>
      </c>
      <c r="C18" s="60" t="s">
        <v>42</v>
      </c>
      <c r="D18" s="61" t="s">
        <v>31</v>
      </c>
      <c r="E18" s="56">
        <v>96</v>
      </c>
      <c r="F18" s="58">
        <v>12.52</v>
      </c>
      <c r="G18" s="59">
        <f t="shared" si="2"/>
        <v>1201.92</v>
      </c>
      <c r="H18" s="176"/>
    </row>
    <row r="19" spans="1:9" ht="30" customHeight="1" x14ac:dyDescent="0.25">
      <c r="A19" s="54" t="s">
        <v>10</v>
      </c>
      <c r="B19" s="54" t="s">
        <v>43</v>
      </c>
      <c r="C19" s="60" t="s">
        <v>44</v>
      </c>
      <c r="D19" s="61" t="s">
        <v>38</v>
      </c>
      <c r="E19" s="56">
        <v>36</v>
      </c>
      <c r="F19" s="58">
        <v>3.96</v>
      </c>
      <c r="G19" s="59">
        <f t="shared" si="2"/>
        <v>142.56</v>
      </c>
      <c r="H19" s="176"/>
    </row>
    <row r="20" spans="1:9" ht="30" customHeight="1" x14ac:dyDescent="0.25">
      <c r="A20" s="54" t="s">
        <v>10</v>
      </c>
      <c r="B20" s="54" t="s">
        <v>45</v>
      </c>
      <c r="C20" s="60" t="s">
        <v>46</v>
      </c>
      <c r="D20" s="61" t="s">
        <v>38</v>
      </c>
      <c r="E20" s="56">
        <v>70</v>
      </c>
      <c r="F20" s="58">
        <v>22.62</v>
      </c>
      <c r="G20" s="59">
        <f t="shared" si="2"/>
        <v>1583.4</v>
      </c>
      <c r="H20" s="176"/>
    </row>
    <row r="21" spans="1:9" ht="30" customHeight="1" x14ac:dyDescent="0.25">
      <c r="A21" s="54" t="s">
        <v>10</v>
      </c>
      <c r="B21" s="54" t="s">
        <v>47</v>
      </c>
      <c r="C21" s="60" t="s">
        <v>48</v>
      </c>
      <c r="D21" s="61" t="s">
        <v>38</v>
      </c>
      <c r="E21" s="56">
        <v>51</v>
      </c>
      <c r="F21" s="58">
        <v>11.31</v>
      </c>
      <c r="G21" s="59">
        <f t="shared" si="2"/>
        <v>576.80999999999995</v>
      </c>
      <c r="H21" s="176"/>
    </row>
    <row r="22" spans="1:9" ht="30" customHeight="1" x14ac:dyDescent="0.25">
      <c r="A22" s="54" t="s">
        <v>10</v>
      </c>
      <c r="B22" s="54" t="s">
        <v>49</v>
      </c>
      <c r="C22" s="60" t="s">
        <v>50</v>
      </c>
      <c r="D22" s="61" t="s">
        <v>38</v>
      </c>
      <c r="E22" s="56">
        <v>2</v>
      </c>
      <c r="F22" s="58">
        <v>22.62</v>
      </c>
      <c r="G22" s="59">
        <f t="shared" si="2"/>
        <v>45.24</v>
      </c>
      <c r="H22" s="176"/>
    </row>
    <row r="23" spans="1:9" ht="30" customHeight="1" x14ac:dyDescent="0.25">
      <c r="A23" s="54" t="s">
        <v>10</v>
      </c>
      <c r="B23" s="54" t="s">
        <v>51</v>
      </c>
      <c r="C23" s="60" t="s">
        <v>52</v>
      </c>
      <c r="D23" s="61" t="s">
        <v>53</v>
      </c>
      <c r="E23" s="56">
        <v>18.100000000000001</v>
      </c>
      <c r="F23" s="58">
        <v>32.25</v>
      </c>
      <c r="G23" s="59">
        <f t="shared" si="2"/>
        <v>583.73</v>
      </c>
      <c r="H23" s="176"/>
    </row>
    <row r="24" spans="1:9" ht="30" customHeight="1" x14ac:dyDescent="0.25">
      <c r="A24" s="54" t="s">
        <v>10</v>
      </c>
      <c r="B24" s="54" t="s">
        <v>54</v>
      </c>
      <c r="C24" s="60" t="s">
        <v>55</v>
      </c>
      <c r="D24" s="61" t="s">
        <v>31</v>
      </c>
      <c r="E24" s="56">
        <v>6</v>
      </c>
      <c r="F24" s="58">
        <v>31.57</v>
      </c>
      <c r="G24" s="59">
        <f t="shared" si="2"/>
        <v>189.42</v>
      </c>
      <c r="H24" s="176"/>
    </row>
    <row r="25" spans="1:9" ht="30" customHeight="1" thickBot="1" x14ac:dyDescent="0.3">
      <c r="A25" s="54" t="s">
        <v>10</v>
      </c>
      <c r="B25" s="54" t="s">
        <v>56</v>
      </c>
      <c r="C25" s="60" t="s">
        <v>57</v>
      </c>
      <c r="D25" s="61" t="s">
        <v>31</v>
      </c>
      <c r="E25" s="56">
        <v>250</v>
      </c>
      <c r="F25" s="58">
        <v>31.57</v>
      </c>
      <c r="G25" s="59">
        <f t="shared" si="2"/>
        <v>7892.5</v>
      </c>
      <c r="H25" s="176"/>
    </row>
    <row r="26" spans="1:9" ht="30" customHeight="1" thickBot="1" x14ac:dyDescent="0.3">
      <c r="A26" s="70" t="s">
        <v>10</v>
      </c>
      <c r="B26" s="70" t="s">
        <v>58</v>
      </c>
      <c r="C26" s="71" t="s">
        <v>59</v>
      </c>
      <c r="D26" s="72" t="s">
        <v>31</v>
      </c>
      <c r="E26" s="73">
        <v>10</v>
      </c>
      <c r="F26" s="124">
        <v>31.57</v>
      </c>
      <c r="G26" s="75">
        <f t="shared" si="2"/>
        <v>315.7</v>
      </c>
      <c r="H26" s="22" t="s">
        <v>60</v>
      </c>
      <c r="I26" s="64">
        <f>ROUND(SUM(G6:G26),2)</f>
        <v>31447.54</v>
      </c>
    </row>
    <row r="27" spans="1:9" s="65" customFormat="1" ht="30" customHeight="1" x14ac:dyDescent="0.25">
      <c r="A27" s="94" t="s">
        <v>61</v>
      </c>
      <c r="B27" s="76" t="s">
        <v>62</v>
      </c>
      <c r="C27" s="77" t="s">
        <v>63</v>
      </c>
      <c r="D27" s="78" t="s">
        <v>64</v>
      </c>
      <c r="E27" s="79">
        <v>3309</v>
      </c>
      <c r="F27" s="80">
        <v>2.68</v>
      </c>
      <c r="G27" s="81">
        <f t="shared" si="1"/>
        <v>8868.1200000000008</v>
      </c>
      <c r="H27" s="177"/>
    </row>
    <row r="28" spans="1:9" s="65" customFormat="1" ht="30" customHeight="1" x14ac:dyDescent="0.25">
      <c r="A28" s="66" t="s">
        <v>61</v>
      </c>
      <c r="B28" s="54" t="s">
        <v>65</v>
      </c>
      <c r="C28" s="60" t="s">
        <v>66</v>
      </c>
      <c r="D28" s="61" t="s">
        <v>64</v>
      </c>
      <c r="E28" s="56">
        <v>3309</v>
      </c>
      <c r="F28" s="67">
        <v>4.3499999999999996</v>
      </c>
      <c r="G28" s="59">
        <f t="shared" si="1"/>
        <v>14394.15</v>
      </c>
      <c r="H28" s="177"/>
    </row>
    <row r="29" spans="1:9" s="65" customFormat="1" ht="30" customHeight="1" x14ac:dyDescent="0.25">
      <c r="A29" s="66" t="s">
        <v>61</v>
      </c>
      <c r="B29" s="54" t="s">
        <v>67</v>
      </c>
      <c r="C29" s="60" t="s">
        <v>68</v>
      </c>
      <c r="D29" s="61" t="s">
        <v>64</v>
      </c>
      <c r="E29" s="56">
        <v>2588</v>
      </c>
      <c r="F29" s="67">
        <v>5.2</v>
      </c>
      <c r="G29" s="59">
        <f t="shared" si="1"/>
        <v>13457.6</v>
      </c>
      <c r="H29" s="177"/>
    </row>
    <row r="30" spans="1:9" s="65" customFormat="1" ht="30" customHeight="1" x14ac:dyDescent="0.25">
      <c r="A30" s="66" t="s">
        <v>61</v>
      </c>
      <c r="B30" s="54" t="s">
        <v>69</v>
      </c>
      <c r="C30" s="60" t="s">
        <v>70</v>
      </c>
      <c r="D30" s="61" t="s">
        <v>64</v>
      </c>
      <c r="E30" s="56">
        <v>721</v>
      </c>
      <c r="F30" s="67">
        <v>2.39</v>
      </c>
      <c r="G30" s="59">
        <f t="shared" si="1"/>
        <v>1723.19</v>
      </c>
      <c r="H30" s="177"/>
    </row>
    <row r="31" spans="1:9" s="65" customFormat="1" ht="30" customHeight="1" x14ac:dyDescent="0.25">
      <c r="A31" s="66" t="s">
        <v>61</v>
      </c>
      <c r="B31" s="54" t="s">
        <v>71</v>
      </c>
      <c r="C31" s="60" t="s">
        <v>72</v>
      </c>
      <c r="D31" s="61" t="s">
        <v>64</v>
      </c>
      <c r="E31" s="56">
        <v>6525</v>
      </c>
      <c r="F31" s="67">
        <v>2.2400000000000002</v>
      </c>
      <c r="G31" s="59">
        <f t="shared" si="1"/>
        <v>14616</v>
      </c>
      <c r="H31" s="177"/>
    </row>
    <row r="32" spans="1:9" s="65" customFormat="1" ht="30" customHeight="1" x14ac:dyDescent="0.25">
      <c r="A32" s="66" t="s">
        <v>61</v>
      </c>
      <c r="B32" s="54" t="s">
        <v>73</v>
      </c>
      <c r="C32" s="60" t="s">
        <v>74</v>
      </c>
      <c r="D32" s="61" t="s">
        <v>64</v>
      </c>
      <c r="E32" s="56">
        <v>3525</v>
      </c>
      <c r="F32" s="67">
        <v>3.01</v>
      </c>
      <c r="G32" s="59">
        <f t="shared" si="1"/>
        <v>10610.25</v>
      </c>
      <c r="H32" s="177"/>
    </row>
    <row r="33" spans="1:9" s="65" customFormat="1" ht="30" customHeight="1" x14ac:dyDescent="0.25">
      <c r="A33" s="66" t="s">
        <v>61</v>
      </c>
      <c r="B33" s="54" t="s">
        <v>75</v>
      </c>
      <c r="C33" s="60" t="s">
        <v>76</v>
      </c>
      <c r="D33" s="61" t="s">
        <v>64</v>
      </c>
      <c r="E33" s="56">
        <v>3000</v>
      </c>
      <c r="F33" s="67">
        <v>2.0499999999999998</v>
      </c>
      <c r="G33" s="59">
        <f t="shared" si="1"/>
        <v>6150</v>
      </c>
      <c r="H33" s="177"/>
    </row>
    <row r="34" spans="1:9" s="65" customFormat="1" ht="30" customHeight="1" x14ac:dyDescent="0.25">
      <c r="A34" s="66" t="s">
        <v>61</v>
      </c>
      <c r="B34" s="54" t="s">
        <v>77</v>
      </c>
      <c r="C34" s="60" t="s">
        <v>78</v>
      </c>
      <c r="D34" s="61" t="s">
        <v>64</v>
      </c>
      <c r="E34" s="56">
        <v>15002</v>
      </c>
      <c r="F34" s="67">
        <v>19.62</v>
      </c>
      <c r="G34" s="59">
        <f t="shared" si="1"/>
        <v>294339.24</v>
      </c>
      <c r="H34" s="177"/>
    </row>
    <row r="35" spans="1:9" s="65" customFormat="1" ht="30" customHeight="1" x14ac:dyDescent="0.25">
      <c r="A35" s="66" t="s">
        <v>61</v>
      </c>
      <c r="B35" s="54" t="s">
        <v>79</v>
      </c>
      <c r="C35" s="60" t="s">
        <v>80</v>
      </c>
      <c r="D35" s="61" t="s">
        <v>81</v>
      </c>
      <c r="E35" s="56">
        <v>17735</v>
      </c>
      <c r="F35" s="67">
        <v>0.68</v>
      </c>
      <c r="G35" s="59">
        <f t="shared" ref="G35:G37" si="3">ROUND((E35*F35),2)</f>
        <v>12059.8</v>
      </c>
      <c r="H35" s="177"/>
    </row>
    <row r="36" spans="1:9" s="65" customFormat="1" ht="30" customHeight="1" x14ac:dyDescent="0.25">
      <c r="A36" s="66" t="s">
        <v>61</v>
      </c>
      <c r="B36" s="54" t="s">
        <v>82</v>
      </c>
      <c r="C36" s="60" t="s">
        <v>83</v>
      </c>
      <c r="D36" s="61" t="s">
        <v>81</v>
      </c>
      <c r="E36" s="56">
        <v>933</v>
      </c>
      <c r="F36" s="67">
        <v>1.78</v>
      </c>
      <c r="G36" s="59">
        <f t="shared" si="3"/>
        <v>1660.74</v>
      </c>
      <c r="H36" s="177"/>
    </row>
    <row r="37" spans="1:9" s="65" customFormat="1" ht="30" customHeight="1" x14ac:dyDescent="0.25">
      <c r="A37" s="66" t="s">
        <v>61</v>
      </c>
      <c r="B37" s="54" t="s">
        <v>84</v>
      </c>
      <c r="C37" s="60" t="s">
        <v>85</v>
      </c>
      <c r="D37" s="61" t="s">
        <v>64</v>
      </c>
      <c r="E37" s="56">
        <v>5321</v>
      </c>
      <c r="F37" s="67">
        <v>0.88</v>
      </c>
      <c r="G37" s="59">
        <f t="shared" si="3"/>
        <v>4682.4799999999996</v>
      </c>
      <c r="H37" s="177"/>
    </row>
    <row r="38" spans="1:9" s="65" customFormat="1" ht="30" customHeight="1" x14ac:dyDescent="0.25">
      <c r="A38" s="66" t="s">
        <v>61</v>
      </c>
      <c r="B38" s="54" t="s">
        <v>86</v>
      </c>
      <c r="C38" s="60" t="s">
        <v>87</v>
      </c>
      <c r="D38" s="61" t="s">
        <v>81</v>
      </c>
      <c r="E38" s="56">
        <v>5561</v>
      </c>
      <c r="F38" s="67">
        <v>2.79</v>
      </c>
      <c r="G38" s="59">
        <f t="shared" si="1"/>
        <v>15515.19</v>
      </c>
      <c r="H38" s="177"/>
    </row>
    <row r="39" spans="1:9" s="65" customFormat="1" ht="30" customHeight="1" x14ac:dyDescent="0.25">
      <c r="A39" s="66" t="s">
        <v>61</v>
      </c>
      <c r="B39" s="54" t="s">
        <v>88</v>
      </c>
      <c r="C39" s="60" t="s">
        <v>89</v>
      </c>
      <c r="D39" s="61" t="s">
        <v>81</v>
      </c>
      <c r="E39" s="56">
        <v>4107</v>
      </c>
      <c r="F39" s="67">
        <v>2.21</v>
      </c>
      <c r="G39" s="59">
        <f t="shared" si="1"/>
        <v>9076.4699999999993</v>
      </c>
      <c r="H39" s="177"/>
    </row>
    <row r="40" spans="1:9" s="65" customFormat="1" ht="30" customHeight="1" x14ac:dyDescent="0.25">
      <c r="A40" s="66" t="s">
        <v>61</v>
      </c>
      <c r="B40" s="54" t="s">
        <v>90</v>
      </c>
      <c r="C40" s="68" t="s">
        <v>91</v>
      </c>
      <c r="D40" s="61" t="s">
        <v>38</v>
      </c>
      <c r="E40" s="56">
        <v>58</v>
      </c>
      <c r="F40" s="67">
        <v>174.94</v>
      </c>
      <c r="G40" s="59">
        <f t="shared" si="1"/>
        <v>10146.52</v>
      </c>
      <c r="H40" s="177"/>
    </row>
    <row r="41" spans="1:9" s="65" customFormat="1" ht="30" customHeight="1" x14ac:dyDescent="0.25">
      <c r="A41" s="66" t="s">
        <v>61</v>
      </c>
      <c r="B41" s="54" t="s">
        <v>92</v>
      </c>
      <c r="C41" s="68" t="s">
        <v>93</v>
      </c>
      <c r="D41" s="61" t="s">
        <v>38</v>
      </c>
      <c r="E41" s="56">
        <v>2</v>
      </c>
      <c r="F41" s="67">
        <v>105.22</v>
      </c>
      <c r="G41" s="59">
        <f t="shared" si="1"/>
        <v>210.44</v>
      </c>
      <c r="H41" s="177"/>
    </row>
    <row r="42" spans="1:9" s="65" customFormat="1" ht="30" customHeight="1" x14ac:dyDescent="0.25">
      <c r="A42" s="66" t="s">
        <v>61</v>
      </c>
      <c r="B42" s="54" t="s">
        <v>94</v>
      </c>
      <c r="C42" s="60" t="s">
        <v>95</v>
      </c>
      <c r="D42" s="61" t="s">
        <v>81</v>
      </c>
      <c r="E42" s="56">
        <v>3154</v>
      </c>
      <c r="F42" s="67">
        <v>1.24</v>
      </c>
      <c r="G42" s="59">
        <f t="shared" si="1"/>
        <v>3910.96</v>
      </c>
      <c r="H42" s="177"/>
    </row>
    <row r="43" spans="1:9" s="65" customFormat="1" ht="30" customHeight="1" x14ac:dyDescent="0.25">
      <c r="A43" s="66" t="s">
        <v>61</v>
      </c>
      <c r="B43" s="54" t="s">
        <v>96</v>
      </c>
      <c r="C43" s="60" t="s">
        <v>97</v>
      </c>
      <c r="D43" s="61" t="s">
        <v>81</v>
      </c>
      <c r="E43" s="56">
        <v>1160</v>
      </c>
      <c r="F43" s="67">
        <v>8.06</v>
      </c>
      <c r="G43" s="59">
        <f t="shared" si="1"/>
        <v>9349.6</v>
      </c>
      <c r="H43" s="177"/>
    </row>
    <row r="44" spans="1:9" s="65" customFormat="1" ht="30" customHeight="1" thickBot="1" x14ac:dyDescent="0.3">
      <c r="A44" s="66" t="s">
        <v>61</v>
      </c>
      <c r="B44" s="54" t="s">
        <v>98</v>
      </c>
      <c r="C44" s="60" t="s">
        <v>99</v>
      </c>
      <c r="D44" s="61" t="s">
        <v>81</v>
      </c>
      <c r="E44" s="56">
        <v>934</v>
      </c>
      <c r="F44" s="67">
        <v>7.52</v>
      </c>
      <c r="G44" s="59">
        <f t="shared" si="1"/>
        <v>7023.68</v>
      </c>
      <c r="H44" s="177"/>
    </row>
    <row r="45" spans="1:9" s="65" customFormat="1" ht="30" customHeight="1" thickBot="1" x14ac:dyDescent="0.3">
      <c r="A45" s="69" t="s">
        <v>61</v>
      </c>
      <c r="B45" s="70" t="s">
        <v>100</v>
      </c>
      <c r="C45" s="71" t="s">
        <v>101</v>
      </c>
      <c r="D45" s="72" t="s">
        <v>81</v>
      </c>
      <c r="E45" s="73">
        <v>224</v>
      </c>
      <c r="F45" s="74">
        <v>7.52</v>
      </c>
      <c r="G45" s="75">
        <f t="shared" si="1"/>
        <v>1684.48</v>
      </c>
      <c r="H45" s="22" t="s">
        <v>102</v>
      </c>
      <c r="I45" s="64">
        <f>ROUND(SUM(G27:G45),2)</f>
        <v>439478.91</v>
      </c>
    </row>
    <row r="46" spans="1:9" s="65" customFormat="1" ht="30" customHeight="1" x14ac:dyDescent="0.25">
      <c r="A46" s="76" t="s">
        <v>103</v>
      </c>
      <c r="B46" s="76" t="s">
        <v>104</v>
      </c>
      <c r="C46" s="77" t="s">
        <v>105</v>
      </c>
      <c r="D46" s="78" t="s">
        <v>64</v>
      </c>
      <c r="E46" s="79">
        <v>4007</v>
      </c>
      <c r="F46" s="80">
        <v>8.15</v>
      </c>
      <c r="G46" s="59">
        <f t="shared" si="1"/>
        <v>32657.05</v>
      </c>
      <c r="H46" s="175"/>
    </row>
    <row r="47" spans="1:9" s="65" customFormat="1" ht="30" customHeight="1" x14ac:dyDescent="0.25">
      <c r="A47" s="76" t="s">
        <v>103</v>
      </c>
      <c r="B47" s="54" t="s">
        <v>106</v>
      </c>
      <c r="C47" s="82" t="s">
        <v>107</v>
      </c>
      <c r="D47" s="83" t="s">
        <v>64</v>
      </c>
      <c r="E47" s="84">
        <v>3000</v>
      </c>
      <c r="F47" s="85">
        <v>5.82</v>
      </c>
      <c r="G47" s="59">
        <f t="shared" si="1"/>
        <v>17460</v>
      </c>
      <c r="H47" s="175"/>
    </row>
    <row r="48" spans="1:9" s="65" customFormat="1" ht="30" customHeight="1" x14ac:dyDescent="0.25">
      <c r="A48" s="76" t="s">
        <v>103</v>
      </c>
      <c r="B48" s="54" t="s">
        <v>108</v>
      </c>
      <c r="C48" s="82" t="s">
        <v>109</v>
      </c>
      <c r="D48" s="83" t="s">
        <v>64</v>
      </c>
      <c r="E48" s="84">
        <v>515</v>
      </c>
      <c r="F48" s="85">
        <v>69.709999999999994</v>
      </c>
      <c r="G48" s="59">
        <f t="shared" si="1"/>
        <v>35900.65</v>
      </c>
      <c r="H48" s="175"/>
    </row>
    <row r="49" spans="1:8" s="65" customFormat="1" ht="30" customHeight="1" x14ac:dyDescent="0.25">
      <c r="A49" s="76" t="s">
        <v>103</v>
      </c>
      <c r="B49" s="54" t="s">
        <v>110</v>
      </c>
      <c r="C49" s="82" t="s">
        <v>111</v>
      </c>
      <c r="D49" s="83" t="s">
        <v>31</v>
      </c>
      <c r="E49" s="84">
        <v>2579</v>
      </c>
      <c r="F49" s="85">
        <v>21.51</v>
      </c>
      <c r="G49" s="59">
        <f t="shared" ref="G49:G64" si="4">ROUND((E49*F49),2)</f>
        <v>55474.29</v>
      </c>
      <c r="H49" s="175"/>
    </row>
    <row r="50" spans="1:8" s="65" customFormat="1" ht="30" customHeight="1" x14ac:dyDescent="0.25">
      <c r="A50" s="76" t="s">
        <v>103</v>
      </c>
      <c r="B50" s="54" t="s">
        <v>112</v>
      </c>
      <c r="C50" s="82" t="s">
        <v>113</v>
      </c>
      <c r="D50" s="83" t="s">
        <v>19</v>
      </c>
      <c r="E50" s="84">
        <v>4900</v>
      </c>
      <c r="F50" s="85">
        <v>0.84</v>
      </c>
      <c r="G50" s="59">
        <f t="shared" si="4"/>
        <v>4116</v>
      </c>
      <c r="H50" s="175"/>
    </row>
    <row r="51" spans="1:8" s="65" customFormat="1" ht="30" customHeight="1" x14ac:dyDescent="0.25">
      <c r="A51" s="76" t="s">
        <v>103</v>
      </c>
      <c r="B51" s="54" t="s">
        <v>114</v>
      </c>
      <c r="C51" s="82" t="s">
        <v>115</v>
      </c>
      <c r="D51" s="83" t="s">
        <v>53</v>
      </c>
      <c r="E51" s="84">
        <v>392</v>
      </c>
      <c r="F51" s="85">
        <v>40.18</v>
      </c>
      <c r="G51" s="59">
        <f t="shared" ref="G51:G54" si="5">ROUND((E51*F51),2)</f>
        <v>15750.56</v>
      </c>
      <c r="H51" s="175"/>
    </row>
    <row r="52" spans="1:8" s="65" customFormat="1" ht="30" customHeight="1" x14ac:dyDescent="0.25">
      <c r="A52" s="76" t="s">
        <v>103</v>
      </c>
      <c r="B52" s="54" t="s">
        <v>116</v>
      </c>
      <c r="C52" s="82" t="s">
        <v>117</v>
      </c>
      <c r="D52" s="83" t="s">
        <v>38</v>
      </c>
      <c r="E52" s="84">
        <v>22</v>
      </c>
      <c r="F52" s="85">
        <v>2328</v>
      </c>
      <c r="G52" s="59">
        <f t="shared" si="5"/>
        <v>51216</v>
      </c>
      <c r="H52" s="175"/>
    </row>
    <row r="53" spans="1:8" s="65" customFormat="1" ht="30" customHeight="1" x14ac:dyDescent="0.25">
      <c r="A53" s="76" t="s">
        <v>103</v>
      </c>
      <c r="B53" s="54" t="s">
        <v>118</v>
      </c>
      <c r="C53" s="82" t="s">
        <v>119</v>
      </c>
      <c r="D53" s="83" t="s">
        <v>19</v>
      </c>
      <c r="E53" s="84">
        <v>139</v>
      </c>
      <c r="F53" s="85">
        <v>1.75</v>
      </c>
      <c r="G53" s="59">
        <f t="shared" si="5"/>
        <v>243.25</v>
      </c>
      <c r="H53" s="175"/>
    </row>
    <row r="54" spans="1:8" s="65" customFormat="1" ht="30" customHeight="1" x14ac:dyDescent="0.25">
      <c r="A54" s="76" t="s">
        <v>103</v>
      </c>
      <c r="B54" s="54" t="s">
        <v>120</v>
      </c>
      <c r="C54" s="60" t="s">
        <v>121</v>
      </c>
      <c r="D54" s="83" t="s">
        <v>38</v>
      </c>
      <c r="E54" s="84">
        <v>78</v>
      </c>
      <c r="F54" s="85">
        <v>1094.1600000000001</v>
      </c>
      <c r="G54" s="59">
        <f t="shared" si="5"/>
        <v>85344.48</v>
      </c>
      <c r="H54" s="175"/>
    </row>
    <row r="55" spans="1:8" s="65" customFormat="1" ht="60" customHeight="1" x14ac:dyDescent="0.25">
      <c r="A55" s="76" t="s">
        <v>103</v>
      </c>
      <c r="B55" s="54" t="s">
        <v>122</v>
      </c>
      <c r="C55" s="86" t="s">
        <v>123</v>
      </c>
      <c r="D55" s="83" t="s">
        <v>38</v>
      </c>
      <c r="E55" s="84">
        <v>20</v>
      </c>
      <c r="F55" s="85">
        <v>1396.8</v>
      </c>
      <c r="G55" s="59">
        <f t="shared" ref="G55:G60" si="6">ROUND((E55*F55),2)</f>
        <v>27936</v>
      </c>
      <c r="H55" s="175"/>
    </row>
    <row r="56" spans="1:8" s="65" customFormat="1" ht="30" customHeight="1" x14ac:dyDescent="0.25">
      <c r="A56" s="76" t="s">
        <v>103</v>
      </c>
      <c r="B56" s="54" t="s">
        <v>124</v>
      </c>
      <c r="C56" s="82" t="s">
        <v>125</v>
      </c>
      <c r="D56" s="83" t="s">
        <v>31</v>
      </c>
      <c r="E56" s="84">
        <v>568</v>
      </c>
      <c r="F56" s="85">
        <v>40.74</v>
      </c>
      <c r="G56" s="59">
        <f t="shared" si="6"/>
        <v>23140.32</v>
      </c>
      <c r="H56" s="175"/>
    </row>
    <row r="57" spans="1:8" s="65" customFormat="1" ht="30" customHeight="1" x14ac:dyDescent="0.25">
      <c r="A57" s="76" t="s">
        <v>103</v>
      </c>
      <c r="B57" s="54" t="s">
        <v>126</v>
      </c>
      <c r="C57" s="82" t="s">
        <v>127</v>
      </c>
      <c r="D57" s="83" t="s">
        <v>31</v>
      </c>
      <c r="E57" s="84">
        <v>851</v>
      </c>
      <c r="F57" s="85">
        <v>52.38</v>
      </c>
      <c r="G57" s="59">
        <f t="shared" si="6"/>
        <v>44575.38</v>
      </c>
      <c r="H57" s="175"/>
    </row>
    <row r="58" spans="1:8" s="65" customFormat="1" ht="30" customHeight="1" x14ac:dyDescent="0.25">
      <c r="A58" s="76" t="s">
        <v>103</v>
      </c>
      <c r="B58" s="54" t="s">
        <v>128</v>
      </c>
      <c r="C58" s="82" t="s">
        <v>129</v>
      </c>
      <c r="D58" s="83" t="s">
        <v>53</v>
      </c>
      <c r="E58" s="84">
        <v>115</v>
      </c>
      <c r="F58" s="85">
        <v>34.92</v>
      </c>
      <c r="G58" s="59">
        <f t="shared" si="6"/>
        <v>4015.8</v>
      </c>
      <c r="H58" s="175"/>
    </row>
    <row r="59" spans="1:8" s="65" customFormat="1" ht="30" customHeight="1" x14ac:dyDescent="0.25">
      <c r="A59" s="76" t="s">
        <v>103</v>
      </c>
      <c r="B59" s="54" t="s">
        <v>130</v>
      </c>
      <c r="C59" s="82" t="s">
        <v>131</v>
      </c>
      <c r="D59" s="83" t="s">
        <v>53</v>
      </c>
      <c r="E59" s="84">
        <v>198</v>
      </c>
      <c r="F59" s="85">
        <v>29.1</v>
      </c>
      <c r="G59" s="59">
        <f t="shared" si="6"/>
        <v>5761.8</v>
      </c>
      <c r="H59" s="175"/>
    </row>
    <row r="60" spans="1:8" s="65" customFormat="1" ht="30" customHeight="1" x14ac:dyDescent="0.25">
      <c r="A60" s="76" t="s">
        <v>103</v>
      </c>
      <c r="B60" s="54" t="s">
        <v>132</v>
      </c>
      <c r="C60" s="82" t="s">
        <v>133</v>
      </c>
      <c r="D60" s="83" t="s">
        <v>31</v>
      </c>
      <c r="E60" s="84">
        <v>36</v>
      </c>
      <c r="F60" s="85">
        <v>69.84</v>
      </c>
      <c r="G60" s="59">
        <f t="shared" si="6"/>
        <v>2514.2399999999998</v>
      </c>
      <c r="H60" s="175"/>
    </row>
    <row r="61" spans="1:8" s="65" customFormat="1" ht="30" customHeight="1" x14ac:dyDescent="0.25">
      <c r="A61" s="76" t="s">
        <v>103</v>
      </c>
      <c r="B61" s="54" t="s">
        <v>134</v>
      </c>
      <c r="C61" s="82" t="s">
        <v>135</v>
      </c>
      <c r="D61" s="83" t="s">
        <v>38</v>
      </c>
      <c r="E61" s="84">
        <v>4</v>
      </c>
      <c r="F61" s="85">
        <v>1280.4000000000001</v>
      </c>
      <c r="G61" s="59">
        <f t="shared" si="4"/>
        <v>5121.6000000000004</v>
      </c>
      <c r="H61" s="175"/>
    </row>
    <row r="62" spans="1:8" s="65" customFormat="1" ht="30" customHeight="1" x14ac:dyDescent="0.25">
      <c r="A62" s="76" t="s">
        <v>103</v>
      </c>
      <c r="B62" s="54" t="s">
        <v>136</v>
      </c>
      <c r="C62" s="82" t="s">
        <v>137</v>
      </c>
      <c r="D62" s="83" t="s">
        <v>38</v>
      </c>
      <c r="E62" s="84">
        <v>1</v>
      </c>
      <c r="F62" s="85">
        <v>1280.4000000000001</v>
      </c>
      <c r="G62" s="59">
        <f t="shared" si="4"/>
        <v>1280.4000000000001</v>
      </c>
      <c r="H62" s="175"/>
    </row>
    <row r="63" spans="1:8" s="65" customFormat="1" ht="30" customHeight="1" x14ac:dyDescent="0.25">
      <c r="A63" s="76" t="s">
        <v>103</v>
      </c>
      <c r="B63" s="54" t="s">
        <v>138</v>
      </c>
      <c r="C63" s="82" t="s">
        <v>139</v>
      </c>
      <c r="D63" s="83" t="s">
        <v>38</v>
      </c>
      <c r="E63" s="84">
        <v>22</v>
      </c>
      <c r="F63" s="85">
        <v>698.4</v>
      </c>
      <c r="G63" s="59">
        <f t="shared" si="4"/>
        <v>15364.8</v>
      </c>
      <c r="H63" s="175"/>
    </row>
    <row r="64" spans="1:8" s="65" customFormat="1" ht="30" customHeight="1" x14ac:dyDescent="0.25">
      <c r="A64" s="76" t="s">
        <v>103</v>
      </c>
      <c r="B64" s="54" t="s">
        <v>140</v>
      </c>
      <c r="C64" s="60" t="s">
        <v>141</v>
      </c>
      <c r="D64" s="83" t="s">
        <v>38</v>
      </c>
      <c r="E64" s="84">
        <v>22</v>
      </c>
      <c r="F64" s="85">
        <v>232.8</v>
      </c>
      <c r="G64" s="59">
        <f t="shared" si="4"/>
        <v>5121.6000000000004</v>
      </c>
      <c r="H64" s="175"/>
    </row>
    <row r="65" spans="1:9" s="65" customFormat="1" ht="30" customHeight="1" x14ac:dyDescent="0.25">
      <c r="A65" s="76" t="s">
        <v>103</v>
      </c>
      <c r="B65" s="54" t="s">
        <v>142</v>
      </c>
      <c r="C65" s="86" t="s">
        <v>143</v>
      </c>
      <c r="D65" s="83" t="s">
        <v>38</v>
      </c>
      <c r="E65" s="84">
        <v>1</v>
      </c>
      <c r="F65" s="85">
        <v>349.2</v>
      </c>
      <c r="G65" s="59">
        <f t="shared" ref="G65" si="7">ROUND((E65*F65),2)</f>
        <v>349.2</v>
      </c>
      <c r="H65" s="175"/>
    </row>
    <row r="66" spans="1:9" s="65" customFormat="1" ht="30" customHeight="1" thickBot="1" x14ac:dyDescent="0.3">
      <c r="A66" s="76" t="s">
        <v>103</v>
      </c>
      <c r="B66" s="54" t="s">
        <v>144</v>
      </c>
      <c r="C66" s="82" t="s">
        <v>145</v>
      </c>
      <c r="D66" s="83" t="s">
        <v>19</v>
      </c>
      <c r="E66" s="84">
        <v>33.200000000000003</v>
      </c>
      <c r="F66" s="85">
        <v>23.28</v>
      </c>
      <c r="G66" s="59">
        <f t="shared" si="1"/>
        <v>772.9</v>
      </c>
      <c r="H66" s="175"/>
    </row>
    <row r="67" spans="1:9" s="65" customFormat="1" ht="30" customHeight="1" thickBot="1" x14ac:dyDescent="0.3">
      <c r="A67" s="70" t="s">
        <v>103</v>
      </c>
      <c r="B67" s="70" t="s">
        <v>146</v>
      </c>
      <c r="C67" s="71" t="s">
        <v>147</v>
      </c>
      <c r="D67" s="72" t="s">
        <v>19</v>
      </c>
      <c r="E67" s="73">
        <v>33.200000000000003</v>
      </c>
      <c r="F67" s="74">
        <v>58.2</v>
      </c>
      <c r="G67" s="75">
        <f t="shared" ref="G67" si="8">ROUND((E67*F67),2)</f>
        <v>1932.24</v>
      </c>
      <c r="H67" s="22" t="s">
        <v>148</v>
      </c>
      <c r="I67" s="64">
        <f>ROUND(SUM(G46:G67),2)</f>
        <v>436048.56</v>
      </c>
    </row>
    <row r="68" spans="1:9" s="65" customFormat="1" ht="30" customHeight="1" x14ac:dyDescent="0.25">
      <c r="A68" s="136" t="s">
        <v>149</v>
      </c>
      <c r="B68" s="137" t="s">
        <v>150</v>
      </c>
      <c r="C68" s="138" t="s">
        <v>151</v>
      </c>
      <c r="D68" s="139" t="s">
        <v>53</v>
      </c>
      <c r="E68" s="140">
        <v>1961</v>
      </c>
      <c r="F68" s="125"/>
      <c r="G68" s="170">
        <f t="shared" ref="G68:G72" si="9">ROUND((E68*F68),2)</f>
        <v>0</v>
      </c>
      <c r="H68" s="191" t="s">
        <v>152</v>
      </c>
    </row>
    <row r="69" spans="1:9" s="65" customFormat="1" ht="30" customHeight="1" x14ac:dyDescent="0.25">
      <c r="A69" s="141" t="s">
        <v>149</v>
      </c>
      <c r="B69" s="142" t="s">
        <v>153</v>
      </c>
      <c r="C69" s="143" t="s">
        <v>154</v>
      </c>
      <c r="D69" s="144" t="s">
        <v>19</v>
      </c>
      <c r="E69" s="145">
        <v>4190.7</v>
      </c>
      <c r="F69" s="87"/>
      <c r="G69" s="171">
        <f t="shared" si="9"/>
        <v>0</v>
      </c>
      <c r="H69" s="192"/>
    </row>
    <row r="70" spans="1:9" s="65" customFormat="1" ht="30" customHeight="1" x14ac:dyDescent="0.25">
      <c r="A70" s="141" t="s">
        <v>149</v>
      </c>
      <c r="B70" s="142" t="s">
        <v>155</v>
      </c>
      <c r="C70" s="143" t="s">
        <v>156</v>
      </c>
      <c r="D70" s="144" t="s">
        <v>31</v>
      </c>
      <c r="E70" s="145">
        <v>4191</v>
      </c>
      <c r="F70" s="87"/>
      <c r="G70" s="171">
        <f t="shared" si="9"/>
        <v>0</v>
      </c>
      <c r="H70" s="192"/>
    </row>
    <row r="71" spans="1:9" s="65" customFormat="1" ht="30" customHeight="1" x14ac:dyDescent="0.25">
      <c r="A71" s="141" t="s">
        <v>149</v>
      </c>
      <c r="B71" s="142" t="s">
        <v>157</v>
      </c>
      <c r="C71" s="143" t="s">
        <v>158</v>
      </c>
      <c r="D71" s="144" t="s">
        <v>19</v>
      </c>
      <c r="E71" s="145">
        <v>4190.7</v>
      </c>
      <c r="F71" s="87"/>
      <c r="G71" s="171">
        <f t="shared" si="9"/>
        <v>0</v>
      </c>
      <c r="H71" s="192"/>
    </row>
    <row r="72" spans="1:9" s="65" customFormat="1" ht="30" customHeight="1" x14ac:dyDescent="0.25">
      <c r="A72" s="141" t="s">
        <v>149</v>
      </c>
      <c r="B72" s="142" t="s">
        <v>159</v>
      </c>
      <c r="C72" s="143" t="s">
        <v>160</v>
      </c>
      <c r="D72" s="144" t="s">
        <v>81</v>
      </c>
      <c r="E72" s="145">
        <v>4190.7</v>
      </c>
      <c r="F72" s="87"/>
      <c r="G72" s="171">
        <f t="shared" si="9"/>
        <v>0</v>
      </c>
      <c r="H72" s="192"/>
    </row>
    <row r="73" spans="1:9" s="65" customFormat="1" ht="30" customHeight="1" x14ac:dyDescent="0.25">
      <c r="A73" s="141" t="s">
        <v>149</v>
      </c>
      <c r="B73" s="142" t="s">
        <v>161</v>
      </c>
      <c r="C73" s="143" t="s">
        <v>162</v>
      </c>
      <c r="D73" s="144" t="s">
        <v>31</v>
      </c>
      <c r="E73" s="145">
        <v>4191</v>
      </c>
      <c r="F73" s="87"/>
      <c r="G73" s="171">
        <f t="shared" si="1"/>
        <v>0</v>
      </c>
      <c r="H73" s="192"/>
    </row>
    <row r="74" spans="1:9" s="65" customFormat="1" ht="30" customHeight="1" x14ac:dyDescent="0.25">
      <c r="A74" s="141" t="s">
        <v>149</v>
      </c>
      <c r="B74" s="142" t="s">
        <v>163</v>
      </c>
      <c r="C74" s="143" t="s">
        <v>164</v>
      </c>
      <c r="D74" s="144" t="s">
        <v>19</v>
      </c>
      <c r="E74" s="145">
        <v>4190.7</v>
      </c>
      <c r="F74" s="87"/>
      <c r="G74" s="171">
        <f t="shared" si="1"/>
        <v>0</v>
      </c>
      <c r="H74" s="192"/>
    </row>
    <row r="75" spans="1:9" s="65" customFormat="1" ht="30" customHeight="1" x14ac:dyDescent="0.25">
      <c r="A75" s="141" t="s">
        <v>149</v>
      </c>
      <c r="B75" s="142" t="s">
        <v>165</v>
      </c>
      <c r="C75" s="143" t="s">
        <v>166</v>
      </c>
      <c r="D75" s="144" t="s">
        <v>19</v>
      </c>
      <c r="E75" s="145">
        <v>4190.7</v>
      </c>
      <c r="F75" s="87"/>
      <c r="G75" s="171">
        <f t="shared" si="1"/>
        <v>0</v>
      </c>
      <c r="H75" s="192"/>
    </row>
    <row r="76" spans="1:9" s="65" customFormat="1" ht="30" customHeight="1" thickBot="1" x14ac:dyDescent="0.3">
      <c r="A76" s="146" t="s">
        <v>149</v>
      </c>
      <c r="B76" s="147" t="s">
        <v>167</v>
      </c>
      <c r="C76" s="148" t="s">
        <v>168</v>
      </c>
      <c r="D76" s="149" t="s">
        <v>31</v>
      </c>
      <c r="E76" s="150">
        <v>4190.7</v>
      </c>
      <c r="F76" s="126"/>
      <c r="G76" s="165">
        <f t="shared" si="1"/>
        <v>0</v>
      </c>
      <c r="H76" s="192"/>
      <c r="I76" s="89"/>
    </row>
    <row r="77" spans="1:9" s="65" customFormat="1" ht="30" customHeight="1" x14ac:dyDescent="0.25">
      <c r="A77" s="94" t="s">
        <v>169</v>
      </c>
      <c r="B77" s="76" t="s">
        <v>150</v>
      </c>
      <c r="C77" s="77" t="s">
        <v>170</v>
      </c>
      <c r="D77" s="78" t="s">
        <v>53</v>
      </c>
      <c r="E77" s="79">
        <v>2234</v>
      </c>
      <c r="F77" s="125">
        <v>31.07</v>
      </c>
      <c r="G77" s="170">
        <f t="shared" si="1"/>
        <v>69410.38</v>
      </c>
      <c r="H77" s="192"/>
    </row>
    <row r="78" spans="1:9" s="65" customFormat="1" ht="30" customHeight="1" x14ac:dyDescent="0.25">
      <c r="A78" s="66" t="s">
        <v>169</v>
      </c>
      <c r="B78" s="54" t="s">
        <v>153</v>
      </c>
      <c r="C78" s="60" t="s">
        <v>171</v>
      </c>
      <c r="D78" s="61" t="s">
        <v>19</v>
      </c>
      <c r="E78" s="56">
        <v>4190.7</v>
      </c>
      <c r="F78" s="87">
        <v>16.34</v>
      </c>
      <c r="G78" s="171">
        <f t="shared" si="1"/>
        <v>68476.039999999994</v>
      </c>
      <c r="H78" s="192"/>
    </row>
    <row r="79" spans="1:9" s="65" customFormat="1" ht="30" customHeight="1" x14ac:dyDescent="0.25">
      <c r="A79" s="66" t="s">
        <v>169</v>
      </c>
      <c r="B79" s="54" t="s">
        <v>155</v>
      </c>
      <c r="C79" s="60" t="s">
        <v>156</v>
      </c>
      <c r="D79" s="61" t="s">
        <v>31</v>
      </c>
      <c r="E79" s="56">
        <v>4191</v>
      </c>
      <c r="F79" s="87">
        <v>3.16</v>
      </c>
      <c r="G79" s="171">
        <f t="shared" si="1"/>
        <v>13243.56</v>
      </c>
      <c r="H79" s="192"/>
    </row>
    <row r="80" spans="1:9" s="65" customFormat="1" ht="30" customHeight="1" x14ac:dyDescent="0.25">
      <c r="A80" s="66" t="s">
        <v>169</v>
      </c>
      <c r="B80" s="54" t="s">
        <v>157</v>
      </c>
      <c r="C80" s="60" t="s">
        <v>158</v>
      </c>
      <c r="D80" s="61" t="s">
        <v>19</v>
      </c>
      <c r="E80" s="56">
        <v>4190.7</v>
      </c>
      <c r="F80" s="87">
        <v>25.25</v>
      </c>
      <c r="G80" s="171">
        <f t="shared" si="1"/>
        <v>105815.18</v>
      </c>
      <c r="H80" s="192"/>
    </row>
    <row r="81" spans="1:9" s="65" customFormat="1" ht="30" customHeight="1" x14ac:dyDescent="0.25">
      <c r="A81" s="66" t="s">
        <v>169</v>
      </c>
      <c r="B81" s="54" t="s">
        <v>159</v>
      </c>
      <c r="C81" s="60" t="s">
        <v>160</v>
      </c>
      <c r="D81" s="61" t="s">
        <v>81</v>
      </c>
      <c r="E81" s="56">
        <v>4190.7</v>
      </c>
      <c r="F81" s="87">
        <v>0.89</v>
      </c>
      <c r="G81" s="171">
        <f t="shared" si="1"/>
        <v>3729.72</v>
      </c>
      <c r="H81" s="192"/>
    </row>
    <row r="82" spans="1:9" s="65" customFormat="1" ht="30" customHeight="1" x14ac:dyDescent="0.25">
      <c r="A82" s="66" t="s">
        <v>169</v>
      </c>
      <c r="B82" s="54" t="s">
        <v>161</v>
      </c>
      <c r="C82" s="60" t="s">
        <v>162</v>
      </c>
      <c r="D82" s="61" t="s">
        <v>31</v>
      </c>
      <c r="E82" s="56">
        <v>4191</v>
      </c>
      <c r="F82" s="87">
        <v>3.14</v>
      </c>
      <c r="G82" s="171">
        <f t="shared" ref="G82:G85" si="10">ROUND((E82*F82),2)</f>
        <v>13159.74</v>
      </c>
      <c r="H82" s="192"/>
    </row>
    <row r="83" spans="1:9" s="65" customFormat="1" ht="30" customHeight="1" x14ac:dyDescent="0.25">
      <c r="A83" s="66" t="s">
        <v>169</v>
      </c>
      <c r="B83" s="54" t="s">
        <v>163</v>
      </c>
      <c r="C83" s="60" t="s">
        <v>164</v>
      </c>
      <c r="D83" s="61" t="s">
        <v>19</v>
      </c>
      <c r="E83" s="56">
        <v>4190.7</v>
      </c>
      <c r="F83" s="87">
        <v>15.93</v>
      </c>
      <c r="G83" s="171">
        <f t="shared" si="10"/>
        <v>66757.850000000006</v>
      </c>
      <c r="H83" s="192"/>
    </row>
    <row r="84" spans="1:9" s="65" customFormat="1" ht="30" customHeight="1" thickBot="1" x14ac:dyDescent="0.3">
      <c r="A84" s="66" t="s">
        <v>169</v>
      </c>
      <c r="B84" s="54" t="s">
        <v>165</v>
      </c>
      <c r="C84" s="60" t="s">
        <v>166</v>
      </c>
      <c r="D84" s="61" t="s">
        <v>19</v>
      </c>
      <c r="E84" s="56">
        <v>4190.7</v>
      </c>
      <c r="F84" s="87">
        <v>0.64</v>
      </c>
      <c r="G84" s="171">
        <f t="shared" si="10"/>
        <v>2682.05</v>
      </c>
      <c r="H84" s="192"/>
    </row>
    <row r="85" spans="1:9" s="65" customFormat="1" ht="30" customHeight="1" thickBot="1" x14ac:dyDescent="0.3">
      <c r="A85" s="69" t="s">
        <v>169</v>
      </c>
      <c r="B85" s="70" t="s">
        <v>167</v>
      </c>
      <c r="C85" s="71" t="s">
        <v>168</v>
      </c>
      <c r="D85" s="72" t="s">
        <v>31</v>
      </c>
      <c r="E85" s="73">
        <v>4190.7</v>
      </c>
      <c r="F85" s="126">
        <v>2.99</v>
      </c>
      <c r="G85" s="75">
        <f t="shared" si="10"/>
        <v>12530.19</v>
      </c>
      <c r="H85" s="178" t="s">
        <v>172</v>
      </c>
      <c r="I85" s="64">
        <f>ROUND(SUM(G68:G85),2)</f>
        <v>355804.71</v>
      </c>
    </row>
    <row r="86" spans="1:9" s="65" customFormat="1" ht="30" customHeight="1" x14ac:dyDescent="0.25">
      <c r="A86" s="136" t="s">
        <v>173</v>
      </c>
      <c r="B86" s="151" t="s">
        <v>174</v>
      </c>
      <c r="C86" s="138" t="s">
        <v>151</v>
      </c>
      <c r="D86" s="139" t="s">
        <v>53</v>
      </c>
      <c r="E86" s="140">
        <v>115</v>
      </c>
      <c r="F86" s="125"/>
      <c r="G86" s="170">
        <f t="shared" si="1"/>
        <v>0</v>
      </c>
      <c r="H86" s="191" t="s">
        <v>152</v>
      </c>
      <c r="I86" s="89"/>
    </row>
    <row r="87" spans="1:9" s="65" customFormat="1" ht="30" customHeight="1" x14ac:dyDescent="0.25">
      <c r="A87" s="141" t="s">
        <v>173</v>
      </c>
      <c r="B87" s="152" t="s">
        <v>175</v>
      </c>
      <c r="C87" s="143" t="s">
        <v>154</v>
      </c>
      <c r="D87" s="144" t="s">
        <v>19</v>
      </c>
      <c r="E87" s="145">
        <v>244.8</v>
      </c>
      <c r="F87" s="87"/>
      <c r="G87" s="171">
        <f t="shared" si="1"/>
        <v>0</v>
      </c>
      <c r="H87" s="192"/>
      <c r="I87" s="89"/>
    </row>
    <row r="88" spans="1:9" s="65" customFormat="1" ht="30" customHeight="1" x14ac:dyDescent="0.25">
      <c r="A88" s="141" t="s">
        <v>173</v>
      </c>
      <c r="B88" s="152" t="s">
        <v>176</v>
      </c>
      <c r="C88" s="143" t="s">
        <v>156</v>
      </c>
      <c r="D88" s="139" t="s">
        <v>31</v>
      </c>
      <c r="E88" s="140">
        <v>245</v>
      </c>
      <c r="F88" s="90"/>
      <c r="G88" s="170">
        <f t="shared" si="1"/>
        <v>0</v>
      </c>
      <c r="H88" s="192"/>
    </row>
    <row r="89" spans="1:9" s="65" customFormat="1" ht="30" customHeight="1" x14ac:dyDescent="0.25">
      <c r="A89" s="141" t="s">
        <v>173</v>
      </c>
      <c r="B89" s="152" t="s">
        <v>177</v>
      </c>
      <c r="C89" s="143" t="s">
        <v>158</v>
      </c>
      <c r="D89" s="144" t="s">
        <v>19</v>
      </c>
      <c r="E89" s="145">
        <v>244.8</v>
      </c>
      <c r="F89" s="91"/>
      <c r="G89" s="171">
        <f t="shared" si="1"/>
        <v>0</v>
      </c>
      <c r="H89" s="192"/>
    </row>
    <row r="90" spans="1:9" s="65" customFormat="1" ht="30" customHeight="1" x14ac:dyDescent="0.25">
      <c r="A90" s="141" t="s">
        <v>173</v>
      </c>
      <c r="B90" s="152" t="s">
        <v>178</v>
      </c>
      <c r="C90" s="143" t="s">
        <v>160</v>
      </c>
      <c r="D90" s="144" t="s">
        <v>81</v>
      </c>
      <c r="E90" s="145">
        <v>244.8</v>
      </c>
      <c r="F90" s="91"/>
      <c r="G90" s="171">
        <f t="shared" ref="G90:G92" si="11">ROUND((E90*F90),2)</f>
        <v>0</v>
      </c>
      <c r="H90" s="192"/>
    </row>
    <row r="91" spans="1:9" s="65" customFormat="1" ht="30" customHeight="1" x14ac:dyDescent="0.25">
      <c r="A91" s="141" t="s">
        <v>173</v>
      </c>
      <c r="B91" s="152" t="s">
        <v>179</v>
      </c>
      <c r="C91" s="143" t="s">
        <v>162</v>
      </c>
      <c r="D91" s="144" t="s">
        <v>31</v>
      </c>
      <c r="E91" s="145">
        <v>245</v>
      </c>
      <c r="F91" s="91"/>
      <c r="G91" s="171">
        <f t="shared" si="11"/>
        <v>0</v>
      </c>
      <c r="H91" s="192"/>
    </row>
    <row r="92" spans="1:9" s="65" customFormat="1" ht="30" customHeight="1" x14ac:dyDescent="0.25">
      <c r="A92" s="141" t="s">
        <v>173</v>
      </c>
      <c r="B92" s="152" t="s">
        <v>180</v>
      </c>
      <c r="C92" s="143" t="s">
        <v>164</v>
      </c>
      <c r="D92" s="144" t="s">
        <v>19</v>
      </c>
      <c r="E92" s="145">
        <v>244.8</v>
      </c>
      <c r="F92" s="91"/>
      <c r="G92" s="171">
        <f t="shared" si="11"/>
        <v>0</v>
      </c>
      <c r="H92" s="192"/>
    </row>
    <row r="93" spans="1:9" s="65" customFormat="1" ht="30" customHeight="1" thickBot="1" x14ac:dyDescent="0.3">
      <c r="A93" s="146" t="s">
        <v>173</v>
      </c>
      <c r="B93" s="147" t="s">
        <v>181</v>
      </c>
      <c r="C93" s="148" t="s">
        <v>166</v>
      </c>
      <c r="D93" s="149" t="s">
        <v>19</v>
      </c>
      <c r="E93" s="150">
        <v>244.8</v>
      </c>
      <c r="F93" s="92"/>
      <c r="G93" s="165">
        <f t="shared" si="1"/>
        <v>0</v>
      </c>
      <c r="H93" s="192"/>
      <c r="I93" s="89"/>
    </row>
    <row r="94" spans="1:9" s="129" customFormat="1" ht="30" customHeight="1" x14ac:dyDescent="0.25">
      <c r="A94" s="94" t="s">
        <v>182</v>
      </c>
      <c r="B94" s="127" t="s">
        <v>174</v>
      </c>
      <c r="C94" s="77" t="s">
        <v>170</v>
      </c>
      <c r="D94" s="78" t="s">
        <v>53</v>
      </c>
      <c r="E94" s="79">
        <v>130</v>
      </c>
      <c r="F94" s="125">
        <v>29.32</v>
      </c>
      <c r="G94" s="170">
        <f t="shared" ref="G94:G101" si="12">ROUND((E94*F94),2)</f>
        <v>3811.6</v>
      </c>
      <c r="H94" s="192"/>
      <c r="I94" s="128"/>
    </row>
    <row r="95" spans="1:9" s="129" customFormat="1" ht="30" customHeight="1" x14ac:dyDescent="0.25">
      <c r="A95" s="66" t="s">
        <v>182</v>
      </c>
      <c r="B95" s="88" t="s">
        <v>175</v>
      </c>
      <c r="C95" s="60" t="s">
        <v>171</v>
      </c>
      <c r="D95" s="61" t="s">
        <v>19</v>
      </c>
      <c r="E95" s="56">
        <v>244.8</v>
      </c>
      <c r="F95" s="87">
        <v>13.76</v>
      </c>
      <c r="G95" s="171">
        <f t="shared" si="12"/>
        <v>3368.45</v>
      </c>
      <c r="H95" s="192"/>
      <c r="I95" s="128"/>
    </row>
    <row r="96" spans="1:9" s="129" customFormat="1" ht="30" customHeight="1" x14ac:dyDescent="0.25">
      <c r="A96" s="66" t="s">
        <v>182</v>
      </c>
      <c r="B96" s="88" t="s">
        <v>176</v>
      </c>
      <c r="C96" s="60" t="s">
        <v>156</v>
      </c>
      <c r="D96" s="78" t="s">
        <v>31</v>
      </c>
      <c r="E96" s="79">
        <v>245</v>
      </c>
      <c r="F96" s="90">
        <v>2.0699999999999998</v>
      </c>
      <c r="G96" s="170">
        <f t="shared" si="12"/>
        <v>507.15</v>
      </c>
      <c r="H96" s="192"/>
    </row>
    <row r="97" spans="1:9" s="129" customFormat="1" ht="30" customHeight="1" x14ac:dyDescent="0.25">
      <c r="A97" s="66" t="s">
        <v>182</v>
      </c>
      <c r="B97" s="88" t="s">
        <v>177</v>
      </c>
      <c r="C97" s="60" t="s">
        <v>158</v>
      </c>
      <c r="D97" s="61" t="s">
        <v>19</v>
      </c>
      <c r="E97" s="56">
        <v>244.8</v>
      </c>
      <c r="F97" s="91">
        <v>30.3</v>
      </c>
      <c r="G97" s="171">
        <f t="shared" si="12"/>
        <v>7417.44</v>
      </c>
      <c r="H97" s="192"/>
    </row>
    <row r="98" spans="1:9" s="129" customFormat="1" ht="30" customHeight="1" x14ac:dyDescent="0.25">
      <c r="A98" s="66" t="s">
        <v>182</v>
      </c>
      <c r="B98" s="88" t="s">
        <v>178</v>
      </c>
      <c r="C98" s="60" t="s">
        <v>160</v>
      </c>
      <c r="D98" s="61" t="s">
        <v>81</v>
      </c>
      <c r="E98" s="56">
        <v>244.8</v>
      </c>
      <c r="F98" s="91">
        <v>0.68</v>
      </c>
      <c r="G98" s="171">
        <f t="shared" si="12"/>
        <v>166.46</v>
      </c>
      <c r="H98" s="192"/>
    </row>
    <row r="99" spans="1:9" s="129" customFormat="1" ht="30" customHeight="1" x14ac:dyDescent="0.25">
      <c r="A99" s="66" t="s">
        <v>182</v>
      </c>
      <c r="B99" s="88" t="s">
        <v>179</v>
      </c>
      <c r="C99" s="60" t="s">
        <v>162</v>
      </c>
      <c r="D99" s="61" t="s">
        <v>31</v>
      </c>
      <c r="E99" s="56">
        <v>245</v>
      </c>
      <c r="F99" s="91">
        <v>2.0699999999999998</v>
      </c>
      <c r="G99" s="171">
        <f t="shared" si="12"/>
        <v>507.15</v>
      </c>
      <c r="H99" s="192"/>
    </row>
    <row r="100" spans="1:9" s="129" customFormat="1" ht="30" customHeight="1" thickBot="1" x14ac:dyDescent="0.3">
      <c r="A100" s="66" t="s">
        <v>182</v>
      </c>
      <c r="B100" s="88" t="s">
        <v>180</v>
      </c>
      <c r="C100" s="60" t="s">
        <v>164</v>
      </c>
      <c r="D100" s="61" t="s">
        <v>19</v>
      </c>
      <c r="E100" s="56">
        <v>244.8</v>
      </c>
      <c r="F100" s="91">
        <v>20.309999999999999</v>
      </c>
      <c r="G100" s="171">
        <f t="shared" si="12"/>
        <v>4971.8900000000003</v>
      </c>
      <c r="H100" s="192"/>
    </row>
    <row r="101" spans="1:9" s="129" customFormat="1" ht="30" customHeight="1" thickBot="1" x14ac:dyDescent="0.3">
      <c r="A101" s="69" t="s">
        <v>182</v>
      </c>
      <c r="B101" s="70" t="s">
        <v>181</v>
      </c>
      <c r="C101" s="71" t="s">
        <v>166</v>
      </c>
      <c r="D101" s="72" t="s">
        <v>19</v>
      </c>
      <c r="E101" s="73">
        <v>244.8</v>
      </c>
      <c r="F101" s="92">
        <v>0.45</v>
      </c>
      <c r="G101" s="75">
        <f t="shared" si="12"/>
        <v>110.16</v>
      </c>
      <c r="H101" s="178" t="s">
        <v>183</v>
      </c>
      <c r="I101" s="130">
        <f>ROUND(SUM(G86:G101),2)</f>
        <v>20860.3</v>
      </c>
    </row>
    <row r="102" spans="1:9" s="65" customFormat="1" ht="45" customHeight="1" x14ac:dyDescent="0.25">
      <c r="A102" s="136" t="s">
        <v>184</v>
      </c>
      <c r="B102" s="142" t="s">
        <v>185</v>
      </c>
      <c r="C102" s="153" t="s">
        <v>156</v>
      </c>
      <c r="D102" s="154" t="s">
        <v>31</v>
      </c>
      <c r="E102" s="155">
        <v>448</v>
      </c>
      <c r="F102" s="91"/>
      <c r="G102" s="171">
        <f t="shared" si="1"/>
        <v>0</v>
      </c>
      <c r="H102" s="191" t="s">
        <v>152</v>
      </c>
    </row>
    <row r="103" spans="1:9" s="65" customFormat="1" ht="45" customHeight="1" x14ac:dyDescent="0.25">
      <c r="A103" s="141" t="s">
        <v>184</v>
      </c>
      <c r="B103" s="142" t="s">
        <v>186</v>
      </c>
      <c r="C103" s="153" t="s">
        <v>187</v>
      </c>
      <c r="D103" s="154" t="s">
        <v>19</v>
      </c>
      <c r="E103" s="155">
        <v>448.49</v>
      </c>
      <c r="F103" s="91"/>
      <c r="G103" s="171">
        <f t="shared" si="1"/>
        <v>0</v>
      </c>
      <c r="H103" s="192"/>
    </row>
    <row r="104" spans="1:9" s="65" customFormat="1" ht="45" customHeight="1" x14ac:dyDescent="0.25">
      <c r="A104" s="141" t="s">
        <v>184</v>
      </c>
      <c r="B104" s="142" t="s">
        <v>188</v>
      </c>
      <c r="C104" s="143" t="s">
        <v>160</v>
      </c>
      <c r="D104" s="144" t="s">
        <v>81</v>
      </c>
      <c r="E104" s="145">
        <v>448.49</v>
      </c>
      <c r="F104" s="91"/>
      <c r="G104" s="171">
        <f t="shared" ref="G104:G107" si="13">ROUND((E104*F104),2)</f>
        <v>0</v>
      </c>
      <c r="H104" s="192"/>
    </row>
    <row r="105" spans="1:9" s="65" customFormat="1" ht="45" customHeight="1" x14ac:dyDescent="0.25">
      <c r="A105" s="141" t="s">
        <v>184</v>
      </c>
      <c r="B105" s="142" t="s">
        <v>189</v>
      </c>
      <c r="C105" s="156" t="s">
        <v>162</v>
      </c>
      <c r="D105" s="157" t="s">
        <v>31</v>
      </c>
      <c r="E105" s="158">
        <v>448</v>
      </c>
      <c r="F105" s="90"/>
      <c r="G105" s="170">
        <f t="shared" si="13"/>
        <v>0</v>
      </c>
      <c r="H105" s="192"/>
    </row>
    <row r="106" spans="1:9" s="65" customFormat="1" ht="45" customHeight="1" x14ac:dyDescent="0.25">
      <c r="A106" s="141" t="s">
        <v>184</v>
      </c>
      <c r="B106" s="142" t="s">
        <v>190</v>
      </c>
      <c r="C106" s="153" t="s">
        <v>164</v>
      </c>
      <c r="D106" s="154" t="s">
        <v>19</v>
      </c>
      <c r="E106" s="155">
        <v>448.49</v>
      </c>
      <c r="F106" s="91"/>
      <c r="G106" s="171">
        <f t="shared" si="13"/>
        <v>0</v>
      </c>
      <c r="H106" s="192"/>
    </row>
    <row r="107" spans="1:9" s="65" customFormat="1" ht="45" customHeight="1" x14ac:dyDescent="0.25">
      <c r="A107" s="141" t="s">
        <v>184</v>
      </c>
      <c r="B107" s="142" t="s">
        <v>191</v>
      </c>
      <c r="C107" s="153" t="s">
        <v>166</v>
      </c>
      <c r="D107" s="154" t="s">
        <v>19</v>
      </c>
      <c r="E107" s="155">
        <v>448.49</v>
      </c>
      <c r="F107" s="91"/>
      <c r="G107" s="171">
        <f t="shared" si="13"/>
        <v>0</v>
      </c>
      <c r="H107" s="192"/>
    </row>
    <row r="108" spans="1:9" s="65" customFormat="1" ht="45" customHeight="1" thickBot="1" x14ac:dyDescent="0.3">
      <c r="A108" s="146" t="s">
        <v>184</v>
      </c>
      <c r="B108" s="147" t="s">
        <v>192</v>
      </c>
      <c r="C108" s="148" t="s">
        <v>168</v>
      </c>
      <c r="D108" s="149" t="s">
        <v>31</v>
      </c>
      <c r="E108" s="150">
        <v>30</v>
      </c>
      <c r="F108" s="92"/>
      <c r="G108" s="165">
        <f t="shared" si="1"/>
        <v>0</v>
      </c>
      <c r="H108" s="192"/>
      <c r="I108" s="89"/>
    </row>
    <row r="109" spans="1:9" s="65" customFormat="1" ht="45" customHeight="1" x14ac:dyDescent="0.25">
      <c r="A109" s="94" t="s">
        <v>193</v>
      </c>
      <c r="B109" s="54" t="s">
        <v>185</v>
      </c>
      <c r="C109" s="82" t="s">
        <v>156</v>
      </c>
      <c r="D109" s="83" t="s">
        <v>31</v>
      </c>
      <c r="E109" s="84">
        <v>448</v>
      </c>
      <c r="F109" s="91">
        <v>2.0699999999999998</v>
      </c>
      <c r="G109" s="171">
        <f t="shared" ref="G109:G115" si="14">ROUND((E109*F109),2)</f>
        <v>927.36</v>
      </c>
      <c r="H109" s="192"/>
    </row>
    <row r="110" spans="1:9" s="65" customFormat="1" ht="45" customHeight="1" x14ac:dyDescent="0.25">
      <c r="A110" s="66" t="s">
        <v>193</v>
      </c>
      <c r="B110" s="54" t="s">
        <v>186</v>
      </c>
      <c r="C110" s="82" t="s">
        <v>187</v>
      </c>
      <c r="D110" s="83" t="s">
        <v>19</v>
      </c>
      <c r="E110" s="84">
        <v>448.49</v>
      </c>
      <c r="F110" s="91">
        <v>22.16</v>
      </c>
      <c r="G110" s="171">
        <f t="shared" si="14"/>
        <v>9938.5400000000009</v>
      </c>
      <c r="H110" s="192"/>
    </row>
    <row r="111" spans="1:9" s="65" customFormat="1" ht="45" customHeight="1" x14ac:dyDescent="0.25">
      <c r="A111" s="66" t="s">
        <v>193</v>
      </c>
      <c r="B111" s="54" t="s">
        <v>188</v>
      </c>
      <c r="C111" s="60" t="s">
        <v>160</v>
      </c>
      <c r="D111" s="61" t="s">
        <v>81</v>
      </c>
      <c r="E111" s="56">
        <v>448.49</v>
      </c>
      <c r="F111" s="91">
        <v>0.68</v>
      </c>
      <c r="G111" s="171">
        <f t="shared" si="14"/>
        <v>304.97000000000003</v>
      </c>
      <c r="H111" s="192"/>
    </row>
    <row r="112" spans="1:9" s="65" customFormat="1" ht="45" customHeight="1" x14ac:dyDescent="0.25">
      <c r="A112" s="66" t="s">
        <v>193</v>
      </c>
      <c r="B112" s="54" t="s">
        <v>189</v>
      </c>
      <c r="C112" s="131" t="s">
        <v>162</v>
      </c>
      <c r="D112" s="132" t="s">
        <v>31</v>
      </c>
      <c r="E112" s="133">
        <v>448</v>
      </c>
      <c r="F112" s="90">
        <v>2.0699999999999998</v>
      </c>
      <c r="G112" s="170">
        <f t="shared" si="14"/>
        <v>927.36</v>
      </c>
      <c r="H112" s="192"/>
    </row>
    <row r="113" spans="1:9" s="65" customFormat="1" ht="45" customHeight="1" x14ac:dyDescent="0.25">
      <c r="A113" s="66" t="s">
        <v>193</v>
      </c>
      <c r="B113" s="54" t="s">
        <v>190</v>
      </c>
      <c r="C113" s="82" t="s">
        <v>164</v>
      </c>
      <c r="D113" s="83" t="s">
        <v>19</v>
      </c>
      <c r="E113" s="84">
        <v>448.49</v>
      </c>
      <c r="F113" s="91">
        <v>19.22</v>
      </c>
      <c r="G113" s="171">
        <f t="shared" si="14"/>
        <v>8619.98</v>
      </c>
      <c r="H113" s="192"/>
    </row>
    <row r="114" spans="1:9" s="65" customFormat="1" ht="45" customHeight="1" thickBot="1" x14ac:dyDescent="0.3">
      <c r="A114" s="66" t="s">
        <v>193</v>
      </c>
      <c r="B114" s="54" t="s">
        <v>191</v>
      </c>
      <c r="C114" s="82" t="s">
        <v>166</v>
      </c>
      <c r="D114" s="83" t="s">
        <v>19</v>
      </c>
      <c r="E114" s="84">
        <v>448.49</v>
      </c>
      <c r="F114" s="91">
        <v>0.45</v>
      </c>
      <c r="G114" s="171">
        <f t="shared" si="14"/>
        <v>201.82</v>
      </c>
      <c r="H114" s="192"/>
    </row>
    <row r="115" spans="1:9" s="65" customFormat="1" ht="45" customHeight="1" thickBot="1" x14ac:dyDescent="0.3">
      <c r="A115" s="69" t="s">
        <v>193</v>
      </c>
      <c r="B115" s="70" t="s">
        <v>192</v>
      </c>
      <c r="C115" s="71" t="s">
        <v>168</v>
      </c>
      <c r="D115" s="72" t="s">
        <v>31</v>
      </c>
      <c r="E115" s="73">
        <v>30</v>
      </c>
      <c r="F115" s="92">
        <v>2.0699999999999998</v>
      </c>
      <c r="G115" s="75">
        <f t="shared" si="14"/>
        <v>62.1</v>
      </c>
      <c r="H115" s="179" t="s">
        <v>194</v>
      </c>
      <c r="I115" s="64">
        <f>ROUND(SUM(G102:G115),2)</f>
        <v>20982.13</v>
      </c>
    </row>
    <row r="116" spans="1:9" s="65" customFormat="1" ht="30" customHeight="1" x14ac:dyDescent="0.25">
      <c r="A116" s="180" t="s">
        <v>458</v>
      </c>
      <c r="B116" s="142" t="s">
        <v>195</v>
      </c>
      <c r="C116" s="153" t="s">
        <v>196</v>
      </c>
      <c r="D116" s="154" t="s">
        <v>53</v>
      </c>
      <c r="E116" s="155">
        <v>2770</v>
      </c>
      <c r="F116" s="91"/>
      <c r="G116" s="171">
        <f t="shared" si="1"/>
        <v>0</v>
      </c>
      <c r="H116" s="191" t="s">
        <v>152</v>
      </c>
    </row>
    <row r="117" spans="1:9" s="65" customFormat="1" ht="30" customHeight="1" x14ac:dyDescent="0.25">
      <c r="A117" s="180" t="s">
        <v>458</v>
      </c>
      <c r="B117" s="142" t="s">
        <v>197</v>
      </c>
      <c r="C117" s="153" t="s">
        <v>171</v>
      </c>
      <c r="D117" s="154" t="s">
        <v>19</v>
      </c>
      <c r="E117" s="155">
        <v>12532.6</v>
      </c>
      <c r="F117" s="91"/>
      <c r="G117" s="171">
        <f t="shared" si="1"/>
        <v>0</v>
      </c>
      <c r="H117" s="192"/>
    </row>
    <row r="118" spans="1:9" s="65" customFormat="1" ht="30" customHeight="1" x14ac:dyDescent="0.25">
      <c r="A118" s="180" t="s">
        <v>458</v>
      </c>
      <c r="B118" s="142" t="s">
        <v>198</v>
      </c>
      <c r="C118" s="153" t="s">
        <v>199</v>
      </c>
      <c r="D118" s="154" t="s">
        <v>19</v>
      </c>
      <c r="E118" s="155">
        <v>12424.8</v>
      </c>
      <c r="F118" s="91"/>
      <c r="G118" s="171">
        <f t="shared" si="1"/>
        <v>0</v>
      </c>
      <c r="H118" s="192"/>
    </row>
    <row r="119" spans="1:9" s="65" customFormat="1" ht="30" customHeight="1" x14ac:dyDescent="0.25">
      <c r="A119" s="180" t="s">
        <v>458</v>
      </c>
      <c r="B119" s="142" t="s">
        <v>200</v>
      </c>
      <c r="C119" s="153" t="s">
        <v>166</v>
      </c>
      <c r="D119" s="154" t="s">
        <v>19</v>
      </c>
      <c r="E119" s="155">
        <v>12424.8</v>
      </c>
      <c r="F119" s="91"/>
      <c r="G119" s="171">
        <f t="shared" ref="G119:G121" si="15">ROUND((E119*F119),2)</f>
        <v>0</v>
      </c>
      <c r="H119" s="192"/>
    </row>
    <row r="120" spans="1:9" s="65" customFormat="1" ht="30" customHeight="1" x14ac:dyDescent="0.25">
      <c r="A120" s="180" t="s">
        <v>458</v>
      </c>
      <c r="B120" s="142" t="s">
        <v>201</v>
      </c>
      <c r="C120" s="153" t="s">
        <v>202</v>
      </c>
      <c r="D120" s="154" t="s">
        <v>19</v>
      </c>
      <c r="E120" s="155">
        <v>107.8</v>
      </c>
      <c r="F120" s="91"/>
      <c r="G120" s="171">
        <f t="shared" si="15"/>
        <v>0</v>
      </c>
      <c r="H120" s="192"/>
    </row>
    <row r="121" spans="1:9" s="65" customFormat="1" ht="30" customHeight="1" x14ac:dyDescent="0.25">
      <c r="A121" s="180" t="s">
        <v>458</v>
      </c>
      <c r="B121" s="142" t="s">
        <v>203</v>
      </c>
      <c r="C121" s="143" t="s">
        <v>204</v>
      </c>
      <c r="D121" s="144" t="s">
        <v>19</v>
      </c>
      <c r="E121" s="145">
        <v>27.8</v>
      </c>
      <c r="F121" s="91"/>
      <c r="G121" s="171">
        <f t="shared" si="15"/>
        <v>0</v>
      </c>
      <c r="H121" s="192"/>
    </row>
    <row r="122" spans="1:9" s="65" customFormat="1" ht="30" customHeight="1" thickBot="1" x14ac:dyDescent="0.3">
      <c r="A122" s="180" t="s">
        <v>458</v>
      </c>
      <c r="B122" s="147" t="s">
        <v>205</v>
      </c>
      <c r="C122" s="148" t="s">
        <v>206</v>
      </c>
      <c r="D122" s="149" t="s">
        <v>19</v>
      </c>
      <c r="E122" s="150">
        <v>80</v>
      </c>
      <c r="F122" s="92"/>
      <c r="G122" s="165">
        <f t="shared" si="1"/>
        <v>0</v>
      </c>
      <c r="H122" s="192"/>
      <c r="I122" s="89"/>
    </row>
    <row r="123" spans="1:9" s="129" customFormat="1" ht="30" customHeight="1" x14ac:dyDescent="0.25">
      <c r="A123" s="93" t="s">
        <v>459</v>
      </c>
      <c r="B123" s="54" t="s">
        <v>195</v>
      </c>
      <c r="C123" s="82" t="s">
        <v>207</v>
      </c>
      <c r="D123" s="83" t="s">
        <v>53</v>
      </c>
      <c r="E123" s="84">
        <v>2770</v>
      </c>
      <c r="F123" s="91">
        <v>29.32</v>
      </c>
      <c r="G123" s="171">
        <f t="shared" ref="G123:G129" si="16">ROUND((E123*F123),2)</f>
        <v>81216.399999999994</v>
      </c>
      <c r="H123" s="192"/>
    </row>
    <row r="124" spans="1:9" s="129" customFormat="1" ht="30" customHeight="1" x14ac:dyDescent="0.25">
      <c r="A124" s="93" t="s">
        <v>459</v>
      </c>
      <c r="B124" s="54" t="s">
        <v>197</v>
      </c>
      <c r="C124" s="82" t="s">
        <v>171</v>
      </c>
      <c r="D124" s="83" t="s">
        <v>19</v>
      </c>
      <c r="E124" s="84">
        <v>12532.6</v>
      </c>
      <c r="F124" s="91">
        <v>13.76</v>
      </c>
      <c r="G124" s="171">
        <f t="shared" si="16"/>
        <v>172448.58</v>
      </c>
      <c r="H124" s="192"/>
    </row>
    <row r="125" spans="1:9" s="129" customFormat="1" ht="30" customHeight="1" x14ac:dyDescent="0.25">
      <c r="A125" s="93" t="s">
        <v>459</v>
      </c>
      <c r="B125" s="54" t="s">
        <v>198</v>
      </c>
      <c r="C125" s="82" t="s">
        <v>199</v>
      </c>
      <c r="D125" s="83" t="s">
        <v>19</v>
      </c>
      <c r="E125" s="84">
        <v>12424.8</v>
      </c>
      <c r="F125" s="91">
        <v>18.68</v>
      </c>
      <c r="G125" s="171">
        <f t="shared" si="16"/>
        <v>232095.26</v>
      </c>
      <c r="H125" s="192"/>
    </row>
    <row r="126" spans="1:9" s="129" customFormat="1" ht="30" customHeight="1" x14ac:dyDescent="0.25">
      <c r="A126" s="93" t="s">
        <v>459</v>
      </c>
      <c r="B126" s="54" t="s">
        <v>200</v>
      </c>
      <c r="C126" s="82" t="s">
        <v>166</v>
      </c>
      <c r="D126" s="83" t="s">
        <v>19</v>
      </c>
      <c r="E126" s="84">
        <v>12424.8</v>
      </c>
      <c r="F126" s="91">
        <v>0.43</v>
      </c>
      <c r="G126" s="171">
        <f t="shared" si="16"/>
        <v>5342.66</v>
      </c>
      <c r="H126" s="192"/>
    </row>
    <row r="127" spans="1:9" s="129" customFormat="1" ht="30" customHeight="1" x14ac:dyDescent="0.25">
      <c r="A127" s="93" t="s">
        <v>459</v>
      </c>
      <c r="B127" s="54" t="s">
        <v>201</v>
      </c>
      <c r="C127" s="82" t="s">
        <v>202</v>
      </c>
      <c r="D127" s="83" t="s">
        <v>19</v>
      </c>
      <c r="E127" s="84">
        <v>107.8</v>
      </c>
      <c r="F127" s="91">
        <v>5.16</v>
      </c>
      <c r="G127" s="171">
        <f t="shared" si="16"/>
        <v>556.25</v>
      </c>
      <c r="H127" s="192"/>
    </row>
    <row r="128" spans="1:9" s="129" customFormat="1" ht="30" customHeight="1" thickBot="1" x14ac:dyDescent="0.3">
      <c r="A128" s="93" t="s">
        <v>459</v>
      </c>
      <c r="B128" s="54" t="s">
        <v>203</v>
      </c>
      <c r="C128" s="60" t="s">
        <v>204</v>
      </c>
      <c r="D128" s="61" t="s">
        <v>19</v>
      </c>
      <c r="E128" s="56">
        <v>27.8</v>
      </c>
      <c r="F128" s="91">
        <v>49.22</v>
      </c>
      <c r="G128" s="171">
        <f t="shared" si="16"/>
        <v>1368.32</v>
      </c>
      <c r="H128" s="192"/>
    </row>
    <row r="129" spans="1:9" s="129" customFormat="1" ht="30" customHeight="1" thickBot="1" x14ac:dyDescent="0.3">
      <c r="A129" s="93" t="s">
        <v>459</v>
      </c>
      <c r="B129" s="70" t="s">
        <v>205</v>
      </c>
      <c r="C129" s="71" t="s">
        <v>206</v>
      </c>
      <c r="D129" s="72" t="s">
        <v>19</v>
      </c>
      <c r="E129" s="73">
        <v>80</v>
      </c>
      <c r="F129" s="92">
        <v>49.21</v>
      </c>
      <c r="G129" s="75">
        <f t="shared" si="16"/>
        <v>3936.8</v>
      </c>
      <c r="H129" s="179" t="s">
        <v>208</v>
      </c>
      <c r="I129" s="130">
        <f>ROUND(SUM(G116:G129),2)</f>
        <v>496964.27</v>
      </c>
    </row>
    <row r="130" spans="1:9" s="65" customFormat="1" ht="30" customHeight="1" x14ac:dyDescent="0.25">
      <c r="A130" s="94" t="s">
        <v>209</v>
      </c>
      <c r="B130" s="76" t="s">
        <v>210</v>
      </c>
      <c r="C130" s="77" t="s">
        <v>211</v>
      </c>
      <c r="D130" s="78" t="s">
        <v>31</v>
      </c>
      <c r="E130" s="79">
        <v>4394</v>
      </c>
      <c r="F130" s="90">
        <v>42.5</v>
      </c>
      <c r="G130" s="81">
        <f t="shared" ref="G130:G134" si="17">ROUND((E130*F130),2)</f>
        <v>186745</v>
      </c>
      <c r="H130" s="177"/>
    </row>
    <row r="131" spans="1:9" s="65" customFormat="1" ht="30" customHeight="1" x14ac:dyDescent="0.25">
      <c r="A131" s="94" t="s">
        <v>209</v>
      </c>
      <c r="B131" s="76" t="s">
        <v>212</v>
      </c>
      <c r="C131" s="77" t="s">
        <v>213</v>
      </c>
      <c r="D131" s="78" t="s">
        <v>31</v>
      </c>
      <c r="E131" s="79">
        <v>222</v>
      </c>
      <c r="F131" s="90">
        <v>40.47</v>
      </c>
      <c r="G131" s="81">
        <f t="shared" si="17"/>
        <v>8984.34</v>
      </c>
      <c r="H131" s="177"/>
    </row>
    <row r="132" spans="1:9" s="65" customFormat="1" ht="30" customHeight="1" x14ac:dyDescent="0.25">
      <c r="A132" s="94" t="s">
        <v>209</v>
      </c>
      <c r="B132" s="76" t="s">
        <v>214</v>
      </c>
      <c r="C132" s="77" t="s">
        <v>215</v>
      </c>
      <c r="D132" s="78" t="s">
        <v>31</v>
      </c>
      <c r="E132" s="79">
        <v>4498</v>
      </c>
      <c r="F132" s="90">
        <v>24.79</v>
      </c>
      <c r="G132" s="81">
        <f t="shared" si="17"/>
        <v>111505.42</v>
      </c>
      <c r="H132" s="177"/>
    </row>
    <row r="133" spans="1:9" s="65" customFormat="1" ht="30" customHeight="1" thickBot="1" x14ac:dyDescent="0.3">
      <c r="A133" s="94" t="s">
        <v>209</v>
      </c>
      <c r="B133" s="76" t="s">
        <v>216</v>
      </c>
      <c r="C133" s="77" t="s">
        <v>217</v>
      </c>
      <c r="D133" s="78" t="s">
        <v>31</v>
      </c>
      <c r="E133" s="79">
        <v>13728</v>
      </c>
      <c r="F133" s="90">
        <v>2.89</v>
      </c>
      <c r="G133" s="81">
        <f t="shared" si="17"/>
        <v>39673.919999999998</v>
      </c>
      <c r="H133" s="177"/>
    </row>
    <row r="134" spans="1:9" s="65" customFormat="1" ht="30" customHeight="1" thickBot="1" x14ac:dyDescent="0.3">
      <c r="A134" s="69" t="s">
        <v>209</v>
      </c>
      <c r="B134" s="70" t="s">
        <v>218</v>
      </c>
      <c r="C134" s="135" t="s">
        <v>219</v>
      </c>
      <c r="D134" s="97" t="s">
        <v>19</v>
      </c>
      <c r="E134" s="98">
        <v>1708</v>
      </c>
      <c r="F134" s="99">
        <v>4.37</v>
      </c>
      <c r="G134" s="100">
        <f t="shared" si="17"/>
        <v>7463.96</v>
      </c>
      <c r="H134" s="22" t="s">
        <v>220</v>
      </c>
      <c r="I134" s="64">
        <f>ROUND(SUM(G130:G134),2)</f>
        <v>354372.64</v>
      </c>
    </row>
    <row r="135" spans="1:9" s="65" customFormat="1" ht="30" customHeight="1" x14ac:dyDescent="0.25">
      <c r="A135" s="136" t="s">
        <v>221</v>
      </c>
      <c r="B135" s="137" t="s">
        <v>222</v>
      </c>
      <c r="C135" s="138" t="s">
        <v>151</v>
      </c>
      <c r="D135" s="139" t="s">
        <v>53</v>
      </c>
      <c r="E135" s="140">
        <v>300</v>
      </c>
      <c r="F135" s="90"/>
      <c r="G135" s="170">
        <f t="shared" ref="G135:G142" si="18">ROUND((E135*F135),2)</f>
        <v>0</v>
      </c>
      <c r="H135" s="191" t="s">
        <v>152</v>
      </c>
    </row>
    <row r="136" spans="1:9" s="65" customFormat="1" ht="30" customHeight="1" x14ac:dyDescent="0.25">
      <c r="A136" s="136" t="s">
        <v>221</v>
      </c>
      <c r="B136" s="137" t="s">
        <v>223</v>
      </c>
      <c r="C136" s="138" t="s">
        <v>154</v>
      </c>
      <c r="D136" s="139" t="s">
        <v>19</v>
      </c>
      <c r="E136" s="140">
        <v>640.6</v>
      </c>
      <c r="F136" s="90"/>
      <c r="G136" s="170">
        <f t="shared" si="18"/>
        <v>0</v>
      </c>
      <c r="H136" s="192"/>
    </row>
    <row r="137" spans="1:9" s="65" customFormat="1" ht="30" customHeight="1" x14ac:dyDescent="0.25">
      <c r="A137" s="136" t="s">
        <v>221</v>
      </c>
      <c r="B137" s="137" t="s">
        <v>224</v>
      </c>
      <c r="C137" s="138" t="s">
        <v>156</v>
      </c>
      <c r="D137" s="139" t="s">
        <v>31</v>
      </c>
      <c r="E137" s="140">
        <v>641</v>
      </c>
      <c r="F137" s="90"/>
      <c r="G137" s="170">
        <f t="shared" si="18"/>
        <v>0</v>
      </c>
      <c r="H137" s="192"/>
    </row>
    <row r="138" spans="1:9" s="65" customFormat="1" ht="30" customHeight="1" x14ac:dyDescent="0.25">
      <c r="A138" s="136" t="s">
        <v>221</v>
      </c>
      <c r="B138" s="137" t="s">
        <v>225</v>
      </c>
      <c r="C138" s="138" t="s">
        <v>158</v>
      </c>
      <c r="D138" s="139" t="s">
        <v>19</v>
      </c>
      <c r="E138" s="140">
        <v>640.6</v>
      </c>
      <c r="F138" s="90"/>
      <c r="G138" s="170">
        <f t="shared" ref="G138:G140" si="19">ROUND((E138*F138),2)</f>
        <v>0</v>
      </c>
      <c r="H138" s="192"/>
    </row>
    <row r="139" spans="1:9" s="65" customFormat="1" ht="30" customHeight="1" x14ac:dyDescent="0.25">
      <c r="A139" s="136" t="s">
        <v>221</v>
      </c>
      <c r="B139" s="137" t="s">
        <v>226</v>
      </c>
      <c r="C139" s="138" t="s">
        <v>160</v>
      </c>
      <c r="D139" s="139" t="s">
        <v>81</v>
      </c>
      <c r="E139" s="140">
        <v>640.6</v>
      </c>
      <c r="F139" s="90"/>
      <c r="G139" s="170">
        <f t="shared" si="19"/>
        <v>0</v>
      </c>
      <c r="H139" s="192"/>
    </row>
    <row r="140" spans="1:9" s="65" customFormat="1" ht="30" customHeight="1" x14ac:dyDescent="0.25">
      <c r="A140" s="136" t="s">
        <v>221</v>
      </c>
      <c r="B140" s="137" t="s">
        <v>227</v>
      </c>
      <c r="C140" s="138" t="s">
        <v>162</v>
      </c>
      <c r="D140" s="139" t="s">
        <v>31</v>
      </c>
      <c r="E140" s="140">
        <v>641</v>
      </c>
      <c r="F140" s="90"/>
      <c r="G140" s="170">
        <f t="shared" si="19"/>
        <v>0</v>
      </c>
      <c r="H140" s="192"/>
    </row>
    <row r="141" spans="1:9" s="65" customFormat="1" ht="30" customHeight="1" x14ac:dyDescent="0.25">
      <c r="A141" s="136" t="s">
        <v>221</v>
      </c>
      <c r="B141" s="137" t="s">
        <v>228</v>
      </c>
      <c r="C141" s="138" t="s">
        <v>164</v>
      </c>
      <c r="D141" s="139" t="s">
        <v>19</v>
      </c>
      <c r="E141" s="140">
        <v>640.6</v>
      </c>
      <c r="F141" s="90"/>
      <c r="G141" s="170">
        <f t="shared" si="18"/>
        <v>0</v>
      </c>
      <c r="H141" s="192"/>
    </row>
    <row r="142" spans="1:9" s="65" customFormat="1" ht="30" customHeight="1" thickBot="1" x14ac:dyDescent="0.3">
      <c r="A142" s="159" t="s">
        <v>221</v>
      </c>
      <c r="B142" s="160" t="s">
        <v>229</v>
      </c>
      <c r="C142" s="161" t="s">
        <v>166</v>
      </c>
      <c r="D142" s="162" t="s">
        <v>19</v>
      </c>
      <c r="E142" s="163">
        <v>640.6</v>
      </c>
      <c r="F142" s="99"/>
      <c r="G142" s="166">
        <f t="shared" si="18"/>
        <v>0</v>
      </c>
      <c r="H142" s="192"/>
      <c r="I142" s="89"/>
    </row>
    <row r="143" spans="1:9" s="129" customFormat="1" ht="30" customHeight="1" x14ac:dyDescent="0.25">
      <c r="A143" s="94" t="s">
        <v>230</v>
      </c>
      <c r="B143" s="76" t="s">
        <v>222</v>
      </c>
      <c r="C143" s="77" t="s">
        <v>170</v>
      </c>
      <c r="D143" s="78" t="s">
        <v>53</v>
      </c>
      <c r="E143" s="79">
        <v>341</v>
      </c>
      <c r="F143" s="90">
        <v>29.32</v>
      </c>
      <c r="G143" s="170">
        <f t="shared" ref="G143:G150" si="20">ROUND((E143*F143),2)</f>
        <v>9998.1200000000008</v>
      </c>
      <c r="H143" s="192"/>
    </row>
    <row r="144" spans="1:9" s="129" customFormat="1" ht="30" customHeight="1" x14ac:dyDescent="0.25">
      <c r="A144" s="94" t="s">
        <v>230</v>
      </c>
      <c r="B144" s="76" t="s">
        <v>223</v>
      </c>
      <c r="C144" s="77" t="s">
        <v>171</v>
      </c>
      <c r="D144" s="78" t="s">
        <v>19</v>
      </c>
      <c r="E144" s="79">
        <v>640.6</v>
      </c>
      <c r="F144" s="90">
        <v>13.76</v>
      </c>
      <c r="G144" s="170">
        <f t="shared" si="20"/>
        <v>8814.66</v>
      </c>
      <c r="H144" s="192"/>
    </row>
    <row r="145" spans="1:9" s="129" customFormat="1" ht="30" customHeight="1" x14ac:dyDescent="0.25">
      <c r="A145" s="94" t="s">
        <v>230</v>
      </c>
      <c r="B145" s="76" t="s">
        <v>224</v>
      </c>
      <c r="C145" s="77" t="s">
        <v>156</v>
      </c>
      <c r="D145" s="78" t="s">
        <v>31</v>
      </c>
      <c r="E145" s="79">
        <v>641</v>
      </c>
      <c r="F145" s="90">
        <v>2.0699999999999998</v>
      </c>
      <c r="G145" s="170">
        <f t="shared" si="20"/>
        <v>1326.87</v>
      </c>
      <c r="H145" s="192"/>
    </row>
    <row r="146" spans="1:9" s="129" customFormat="1" ht="30" customHeight="1" x14ac:dyDescent="0.25">
      <c r="A146" s="94" t="s">
        <v>230</v>
      </c>
      <c r="B146" s="76" t="s">
        <v>225</v>
      </c>
      <c r="C146" s="77" t="s">
        <v>158</v>
      </c>
      <c r="D146" s="78" t="s">
        <v>19</v>
      </c>
      <c r="E146" s="79">
        <v>640.6</v>
      </c>
      <c r="F146" s="90">
        <v>28.81</v>
      </c>
      <c r="G146" s="170">
        <f t="shared" si="20"/>
        <v>18455.689999999999</v>
      </c>
      <c r="H146" s="192"/>
    </row>
    <row r="147" spans="1:9" s="129" customFormat="1" ht="30" customHeight="1" x14ac:dyDescent="0.25">
      <c r="A147" s="94" t="s">
        <v>230</v>
      </c>
      <c r="B147" s="76" t="s">
        <v>226</v>
      </c>
      <c r="C147" s="77" t="s">
        <v>160</v>
      </c>
      <c r="D147" s="78" t="s">
        <v>81</v>
      </c>
      <c r="E147" s="79">
        <v>640.6</v>
      </c>
      <c r="F147" s="90">
        <v>0.68</v>
      </c>
      <c r="G147" s="170">
        <f t="shared" si="20"/>
        <v>435.61</v>
      </c>
      <c r="H147" s="192"/>
    </row>
    <row r="148" spans="1:9" s="129" customFormat="1" ht="30" customHeight="1" x14ac:dyDescent="0.25">
      <c r="A148" s="94" t="s">
        <v>230</v>
      </c>
      <c r="B148" s="76" t="s">
        <v>227</v>
      </c>
      <c r="C148" s="77" t="s">
        <v>162</v>
      </c>
      <c r="D148" s="78" t="s">
        <v>31</v>
      </c>
      <c r="E148" s="79">
        <v>641</v>
      </c>
      <c r="F148" s="90">
        <v>2.0699999999999998</v>
      </c>
      <c r="G148" s="170">
        <f t="shared" si="20"/>
        <v>1326.87</v>
      </c>
      <c r="H148" s="192"/>
    </row>
    <row r="149" spans="1:9" s="129" customFormat="1" ht="30" customHeight="1" thickBot="1" x14ac:dyDescent="0.3">
      <c r="A149" s="94" t="s">
        <v>230</v>
      </c>
      <c r="B149" s="76" t="s">
        <v>228</v>
      </c>
      <c r="C149" s="77" t="s">
        <v>164</v>
      </c>
      <c r="D149" s="78" t="s">
        <v>19</v>
      </c>
      <c r="E149" s="79">
        <v>640.6</v>
      </c>
      <c r="F149" s="90">
        <v>19.559999999999999</v>
      </c>
      <c r="G149" s="170">
        <f t="shared" si="20"/>
        <v>12530.14</v>
      </c>
      <c r="H149" s="192"/>
    </row>
    <row r="150" spans="1:9" s="129" customFormat="1" ht="30" customHeight="1" thickBot="1" x14ac:dyDescent="0.3">
      <c r="A150" s="69" t="s">
        <v>230</v>
      </c>
      <c r="B150" s="96" t="s">
        <v>229</v>
      </c>
      <c r="C150" s="134" t="s">
        <v>166</v>
      </c>
      <c r="D150" s="97" t="s">
        <v>19</v>
      </c>
      <c r="E150" s="98">
        <v>640.6</v>
      </c>
      <c r="F150" s="99">
        <v>0.45</v>
      </c>
      <c r="G150" s="100">
        <f t="shared" si="20"/>
        <v>288.27</v>
      </c>
      <c r="H150" s="22" t="s">
        <v>231</v>
      </c>
      <c r="I150" s="130">
        <f>ROUND(SUM(G135:G150),2)</f>
        <v>53176.23</v>
      </c>
    </row>
    <row r="151" spans="1:9" s="65" customFormat="1" ht="30" customHeight="1" x14ac:dyDescent="0.25">
      <c r="A151" s="136" t="s">
        <v>232</v>
      </c>
      <c r="B151" s="137" t="s">
        <v>233</v>
      </c>
      <c r="C151" s="138" t="s">
        <v>151</v>
      </c>
      <c r="D151" s="139" t="s">
        <v>53</v>
      </c>
      <c r="E151" s="140">
        <v>29</v>
      </c>
      <c r="F151" s="90"/>
      <c r="G151" s="170">
        <f t="shared" ref="G151:G202" si="21">ROUND((E151*F151),2)</f>
        <v>0</v>
      </c>
      <c r="H151" s="191" t="s">
        <v>152</v>
      </c>
    </row>
    <row r="152" spans="1:9" s="65" customFormat="1" ht="30" customHeight="1" x14ac:dyDescent="0.25">
      <c r="A152" s="136" t="s">
        <v>232</v>
      </c>
      <c r="B152" s="137" t="s">
        <v>234</v>
      </c>
      <c r="C152" s="138" t="s">
        <v>154</v>
      </c>
      <c r="D152" s="139" t="s">
        <v>19</v>
      </c>
      <c r="E152" s="140">
        <v>62</v>
      </c>
      <c r="F152" s="90"/>
      <c r="G152" s="170">
        <f t="shared" si="21"/>
        <v>0</v>
      </c>
      <c r="H152" s="192"/>
    </row>
    <row r="153" spans="1:9" s="65" customFormat="1" ht="30" customHeight="1" x14ac:dyDescent="0.25">
      <c r="A153" s="136" t="s">
        <v>232</v>
      </c>
      <c r="B153" s="137" t="s">
        <v>235</v>
      </c>
      <c r="C153" s="138" t="s">
        <v>156</v>
      </c>
      <c r="D153" s="139" t="s">
        <v>31</v>
      </c>
      <c r="E153" s="140">
        <v>62</v>
      </c>
      <c r="F153" s="90"/>
      <c r="G153" s="170">
        <f t="shared" si="21"/>
        <v>0</v>
      </c>
      <c r="H153" s="192"/>
    </row>
    <row r="154" spans="1:9" s="65" customFormat="1" ht="30" customHeight="1" x14ac:dyDescent="0.25">
      <c r="A154" s="136" t="s">
        <v>232</v>
      </c>
      <c r="B154" s="137" t="s">
        <v>236</v>
      </c>
      <c r="C154" s="138" t="s">
        <v>158</v>
      </c>
      <c r="D154" s="139" t="s">
        <v>19</v>
      </c>
      <c r="E154" s="140">
        <v>62</v>
      </c>
      <c r="F154" s="90"/>
      <c r="G154" s="170">
        <f t="shared" ref="G154:G158" si="22">ROUND((E154*F154),2)</f>
        <v>0</v>
      </c>
      <c r="H154" s="192"/>
    </row>
    <row r="155" spans="1:9" s="65" customFormat="1" ht="30" customHeight="1" x14ac:dyDescent="0.25">
      <c r="A155" s="136" t="s">
        <v>232</v>
      </c>
      <c r="B155" s="137" t="s">
        <v>237</v>
      </c>
      <c r="C155" s="138" t="s">
        <v>160</v>
      </c>
      <c r="D155" s="139" t="s">
        <v>81</v>
      </c>
      <c r="E155" s="140">
        <v>62</v>
      </c>
      <c r="F155" s="90"/>
      <c r="G155" s="170">
        <f t="shared" si="22"/>
        <v>0</v>
      </c>
      <c r="H155" s="192"/>
    </row>
    <row r="156" spans="1:9" s="65" customFormat="1" ht="30" customHeight="1" x14ac:dyDescent="0.25">
      <c r="A156" s="136" t="s">
        <v>232</v>
      </c>
      <c r="B156" s="137" t="s">
        <v>238</v>
      </c>
      <c r="C156" s="138" t="s">
        <v>162</v>
      </c>
      <c r="D156" s="139" t="s">
        <v>31</v>
      </c>
      <c r="E156" s="140">
        <v>62</v>
      </c>
      <c r="F156" s="90"/>
      <c r="G156" s="170">
        <f t="shared" si="22"/>
        <v>0</v>
      </c>
      <c r="H156" s="192"/>
    </row>
    <row r="157" spans="1:9" s="65" customFormat="1" ht="30" customHeight="1" x14ac:dyDescent="0.25">
      <c r="A157" s="136" t="s">
        <v>232</v>
      </c>
      <c r="B157" s="137" t="s">
        <v>239</v>
      </c>
      <c r="C157" s="138" t="s">
        <v>164</v>
      </c>
      <c r="D157" s="139" t="s">
        <v>19</v>
      </c>
      <c r="E157" s="140">
        <v>62</v>
      </c>
      <c r="F157" s="90"/>
      <c r="G157" s="170">
        <f t="shared" si="22"/>
        <v>0</v>
      </c>
      <c r="H157" s="192"/>
    </row>
    <row r="158" spans="1:9" s="65" customFormat="1" ht="30" customHeight="1" x14ac:dyDescent="0.25">
      <c r="A158" s="136" t="s">
        <v>232</v>
      </c>
      <c r="B158" s="137" t="s">
        <v>240</v>
      </c>
      <c r="C158" s="138" t="s">
        <v>166</v>
      </c>
      <c r="D158" s="139" t="s">
        <v>19</v>
      </c>
      <c r="E158" s="140">
        <v>62</v>
      </c>
      <c r="F158" s="90"/>
      <c r="G158" s="170">
        <f t="shared" si="22"/>
        <v>0</v>
      </c>
      <c r="H158" s="192"/>
    </row>
    <row r="159" spans="1:9" s="65" customFormat="1" ht="30" customHeight="1" thickBot="1" x14ac:dyDescent="0.3">
      <c r="A159" s="146" t="s">
        <v>232</v>
      </c>
      <c r="B159" s="147" t="s">
        <v>241</v>
      </c>
      <c r="C159" s="161" t="s">
        <v>168</v>
      </c>
      <c r="D159" s="162" t="s">
        <v>31</v>
      </c>
      <c r="E159" s="163">
        <v>66</v>
      </c>
      <c r="F159" s="99"/>
      <c r="G159" s="166">
        <f t="shared" si="21"/>
        <v>0</v>
      </c>
      <c r="H159" s="192"/>
      <c r="I159" s="89"/>
    </row>
    <row r="160" spans="1:9" s="65" customFormat="1" ht="30" customHeight="1" x14ac:dyDescent="0.25">
      <c r="A160" s="94" t="s">
        <v>242</v>
      </c>
      <c r="B160" s="76" t="s">
        <v>233</v>
      </c>
      <c r="C160" s="77" t="s">
        <v>170</v>
      </c>
      <c r="D160" s="78" t="s">
        <v>53</v>
      </c>
      <c r="E160" s="79">
        <v>33</v>
      </c>
      <c r="F160" s="90">
        <v>41.62</v>
      </c>
      <c r="G160" s="170">
        <f t="shared" ref="G160:G168" si="23">ROUND((E160*F160),2)</f>
        <v>1373.46</v>
      </c>
      <c r="H160" s="192"/>
    </row>
    <row r="161" spans="1:9" s="65" customFormat="1" ht="30" customHeight="1" x14ac:dyDescent="0.25">
      <c r="A161" s="94" t="s">
        <v>242</v>
      </c>
      <c r="B161" s="76" t="s">
        <v>234</v>
      </c>
      <c r="C161" s="77" t="s">
        <v>171</v>
      </c>
      <c r="D161" s="78" t="s">
        <v>19</v>
      </c>
      <c r="E161" s="79">
        <v>62</v>
      </c>
      <c r="F161" s="90">
        <v>15.63</v>
      </c>
      <c r="G161" s="170">
        <f t="shared" si="23"/>
        <v>969.06</v>
      </c>
      <c r="H161" s="192"/>
    </row>
    <row r="162" spans="1:9" s="65" customFormat="1" ht="30" customHeight="1" x14ac:dyDescent="0.25">
      <c r="A162" s="94" t="s">
        <v>242</v>
      </c>
      <c r="B162" s="76" t="s">
        <v>235</v>
      </c>
      <c r="C162" s="77" t="s">
        <v>156</v>
      </c>
      <c r="D162" s="78" t="s">
        <v>31</v>
      </c>
      <c r="E162" s="79">
        <v>62</v>
      </c>
      <c r="F162" s="90">
        <v>3.16</v>
      </c>
      <c r="G162" s="170">
        <f t="shared" si="23"/>
        <v>195.92</v>
      </c>
      <c r="H162" s="192"/>
    </row>
    <row r="163" spans="1:9" s="65" customFormat="1" ht="30" customHeight="1" x14ac:dyDescent="0.25">
      <c r="A163" s="94" t="s">
        <v>242</v>
      </c>
      <c r="B163" s="76" t="s">
        <v>236</v>
      </c>
      <c r="C163" s="77" t="s">
        <v>158</v>
      </c>
      <c r="D163" s="78" t="s">
        <v>19</v>
      </c>
      <c r="E163" s="79">
        <v>62</v>
      </c>
      <c r="F163" s="90">
        <v>47.71</v>
      </c>
      <c r="G163" s="170">
        <f t="shared" si="23"/>
        <v>2958.02</v>
      </c>
      <c r="H163" s="192"/>
    </row>
    <row r="164" spans="1:9" s="65" customFormat="1" ht="30" customHeight="1" x14ac:dyDescent="0.25">
      <c r="A164" s="94" t="s">
        <v>242</v>
      </c>
      <c r="B164" s="76" t="s">
        <v>237</v>
      </c>
      <c r="C164" s="77" t="s">
        <v>160</v>
      </c>
      <c r="D164" s="78" t="s">
        <v>81</v>
      </c>
      <c r="E164" s="79">
        <v>62</v>
      </c>
      <c r="F164" s="90">
        <v>0.89</v>
      </c>
      <c r="G164" s="170">
        <f t="shared" si="23"/>
        <v>55.18</v>
      </c>
      <c r="H164" s="192"/>
    </row>
    <row r="165" spans="1:9" s="65" customFormat="1" ht="30" customHeight="1" x14ac:dyDescent="0.25">
      <c r="A165" s="94" t="s">
        <v>242</v>
      </c>
      <c r="B165" s="76" t="s">
        <v>238</v>
      </c>
      <c r="C165" s="77" t="s">
        <v>162</v>
      </c>
      <c r="D165" s="78" t="s">
        <v>31</v>
      </c>
      <c r="E165" s="79">
        <v>62</v>
      </c>
      <c r="F165" s="90">
        <v>3.14</v>
      </c>
      <c r="G165" s="170">
        <f t="shared" si="23"/>
        <v>194.68</v>
      </c>
      <c r="H165" s="192"/>
    </row>
    <row r="166" spans="1:9" s="65" customFormat="1" ht="30" customHeight="1" x14ac:dyDescent="0.25">
      <c r="A166" s="94" t="s">
        <v>242</v>
      </c>
      <c r="B166" s="76" t="s">
        <v>239</v>
      </c>
      <c r="C166" s="77" t="s">
        <v>164</v>
      </c>
      <c r="D166" s="78" t="s">
        <v>19</v>
      </c>
      <c r="E166" s="79">
        <v>62</v>
      </c>
      <c r="F166" s="90">
        <v>39.090000000000003</v>
      </c>
      <c r="G166" s="170">
        <f t="shared" si="23"/>
        <v>2423.58</v>
      </c>
      <c r="H166" s="192"/>
    </row>
    <row r="167" spans="1:9" s="65" customFormat="1" ht="30" customHeight="1" thickBot="1" x14ac:dyDescent="0.3">
      <c r="A167" s="94" t="s">
        <v>242</v>
      </c>
      <c r="B167" s="76" t="s">
        <v>240</v>
      </c>
      <c r="C167" s="77" t="s">
        <v>166</v>
      </c>
      <c r="D167" s="78" t="s">
        <v>19</v>
      </c>
      <c r="E167" s="79">
        <v>62</v>
      </c>
      <c r="F167" s="90">
        <v>0.64</v>
      </c>
      <c r="G167" s="170">
        <f t="shared" si="23"/>
        <v>39.68</v>
      </c>
      <c r="H167" s="192"/>
    </row>
    <row r="168" spans="1:9" s="65" customFormat="1" ht="30" customHeight="1" thickBot="1" x14ac:dyDescent="0.3">
      <c r="A168" s="69" t="s">
        <v>242</v>
      </c>
      <c r="B168" s="96" t="s">
        <v>241</v>
      </c>
      <c r="C168" s="134" t="s">
        <v>168</v>
      </c>
      <c r="D168" s="97" t="s">
        <v>31</v>
      </c>
      <c r="E168" s="98">
        <v>66</v>
      </c>
      <c r="F168" s="99">
        <v>2.99</v>
      </c>
      <c r="G168" s="100">
        <f t="shared" si="23"/>
        <v>197.34</v>
      </c>
      <c r="H168" s="22" t="s">
        <v>243</v>
      </c>
      <c r="I168" s="64">
        <f>ROUND(SUM(G151:G168),2)</f>
        <v>8406.92</v>
      </c>
    </row>
    <row r="169" spans="1:9" s="65" customFormat="1" ht="30" customHeight="1" x14ac:dyDescent="0.25">
      <c r="A169" s="136" t="s">
        <v>244</v>
      </c>
      <c r="B169" s="137" t="s">
        <v>245</v>
      </c>
      <c r="C169" s="138" t="s">
        <v>151</v>
      </c>
      <c r="D169" s="139" t="s">
        <v>53</v>
      </c>
      <c r="E169" s="140">
        <v>73</v>
      </c>
      <c r="F169" s="90"/>
      <c r="G169" s="170">
        <f t="shared" si="21"/>
        <v>0</v>
      </c>
      <c r="H169" s="191" t="s">
        <v>152</v>
      </c>
    </row>
    <row r="170" spans="1:9" s="65" customFormat="1" ht="30" customHeight="1" x14ac:dyDescent="0.25">
      <c r="A170" s="136" t="s">
        <v>244</v>
      </c>
      <c r="B170" s="137" t="s">
        <v>246</v>
      </c>
      <c r="C170" s="138" t="s">
        <v>154</v>
      </c>
      <c r="D170" s="139" t="s">
        <v>19</v>
      </c>
      <c r="E170" s="140">
        <v>155.80000000000001</v>
      </c>
      <c r="F170" s="90"/>
      <c r="G170" s="170">
        <f t="shared" si="21"/>
        <v>0</v>
      </c>
      <c r="H170" s="192"/>
    </row>
    <row r="171" spans="1:9" s="65" customFormat="1" ht="30" customHeight="1" x14ac:dyDescent="0.25">
      <c r="A171" s="136" t="s">
        <v>244</v>
      </c>
      <c r="B171" s="137" t="s">
        <v>247</v>
      </c>
      <c r="C171" s="138" t="s">
        <v>156</v>
      </c>
      <c r="D171" s="139" t="s">
        <v>31</v>
      </c>
      <c r="E171" s="140">
        <v>156</v>
      </c>
      <c r="F171" s="90"/>
      <c r="G171" s="170">
        <f t="shared" si="21"/>
        <v>0</v>
      </c>
      <c r="H171" s="192"/>
    </row>
    <row r="172" spans="1:9" s="65" customFormat="1" ht="30" customHeight="1" x14ac:dyDescent="0.25">
      <c r="A172" s="136" t="s">
        <v>244</v>
      </c>
      <c r="B172" s="137" t="s">
        <v>248</v>
      </c>
      <c r="C172" s="138" t="s">
        <v>249</v>
      </c>
      <c r="D172" s="139" t="s">
        <v>19</v>
      </c>
      <c r="E172" s="140">
        <v>155.80000000000001</v>
      </c>
      <c r="F172" s="90"/>
      <c r="G172" s="170">
        <f t="shared" ref="G172:G175" si="24">ROUND((E172*F172),2)</f>
        <v>0</v>
      </c>
      <c r="H172" s="192"/>
    </row>
    <row r="173" spans="1:9" s="65" customFormat="1" ht="30" customHeight="1" x14ac:dyDescent="0.25">
      <c r="A173" s="136" t="s">
        <v>244</v>
      </c>
      <c r="B173" s="137" t="s">
        <v>250</v>
      </c>
      <c r="C173" s="138" t="s">
        <v>251</v>
      </c>
      <c r="D173" s="139" t="s">
        <v>81</v>
      </c>
      <c r="E173" s="140">
        <v>155.80000000000001</v>
      </c>
      <c r="F173" s="90"/>
      <c r="G173" s="170">
        <f t="shared" si="24"/>
        <v>0</v>
      </c>
      <c r="H173" s="192"/>
    </row>
    <row r="174" spans="1:9" s="65" customFormat="1" ht="30" customHeight="1" x14ac:dyDescent="0.25">
      <c r="A174" s="136" t="s">
        <v>244</v>
      </c>
      <c r="B174" s="137" t="s">
        <v>252</v>
      </c>
      <c r="C174" s="138" t="s">
        <v>253</v>
      </c>
      <c r="D174" s="139" t="s">
        <v>31</v>
      </c>
      <c r="E174" s="140">
        <v>156</v>
      </c>
      <c r="F174" s="90"/>
      <c r="G174" s="170">
        <f t="shared" si="24"/>
        <v>0</v>
      </c>
      <c r="H174" s="192"/>
    </row>
    <row r="175" spans="1:9" s="65" customFormat="1" ht="30" customHeight="1" x14ac:dyDescent="0.25">
      <c r="A175" s="136" t="s">
        <v>244</v>
      </c>
      <c r="B175" s="137" t="s">
        <v>254</v>
      </c>
      <c r="C175" s="138" t="s">
        <v>255</v>
      </c>
      <c r="D175" s="139" t="s">
        <v>19</v>
      </c>
      <c r="E175" s="140">
        <v>155.80000000000001</v>
      </c>
      <c r="F175" s="90"/>
      <c r="G175" s="170">
        <f t="shared" si="24"/>
        <v>0</v>
      </c>
      <c r="H175" s="192"/>
    </row>
    <row r="176" spans="1:9" s="65" customFormat="1" ht="30" customHeight="1" x14ac:dyDescent="0.25">
      <c r="A176" s="136" t="s">
        <v>244</v>
      </c>
      <c r="B176" s="137" t="s">
        <v>256</v>
      </c>
      <c r="C176" s="138" t="s">
        <v>160</v>
      </c>
      <c r="D176" s="139" t="s">
        <v>81</v>
      </c>
      <c r="E176" s="140">
        <v>155.80000000000001</v>
      </c>
      <c r="F176" s="90"/>
      <c r="G176" s="170">
        <f t="shared" si="21"/>
        <v>0</v>
      </c>
      <c r="H176" s="192"/>
    </row>
    <row r="177" spans="1:9" s="65" customFormat="1" ht="30" customHeight="1" x14ac:dyDescent="0.25">
      <c r="A177" s="136" t="s">
        <v>244</v>
      </c>
      <c r="B177" s="137" t="s">
        <v>257</v>
      </c>
      <c r="C177" s="138" t="s">
        <v>162</v>
      </c>
      <c r="D177" s="139" t="s">
        <v>31</v>
      </c>
      <c r="E177" s="140">
        <v>156</v>
      </c>
      <c r="F177" s="90"/>
      <c r="G177" s="170">
        <f t="shared" si="21"/>
        <v>0</v>
      </c>
      <c r="H177" s="192"/>
    </row>
    <row r="178" spans="1:9" s="65" customFormat="1" ht="30" customHeight="1" x14ac:dyDescent="0.25">
      <c r="A178" s="136" t="s">
        <v>244</v>
      </c>
      <c r="B178" s="137" t="s">
        <v>258</v>
      </c>
      <c r="C178" s="138" t="s">
        <v>164</v>
      </c>
      <c r="D178" s="139" t="s">
        <v>19</v>
      </c>
      <c r="E178" s="140">
        <v>155.80000000000001</v>
      </c>
      <c r="F178" s="90"/>
      <c r="G178" s="170">
        <f t="shared" si="21"/>
        <v>0</v>
      </c>
      <c r="H178" s="192"/>
    </row>
    <row r="179" spans="1:9" s="65" customFormat="1" ht="30" customHeight="1" thickBot="1" x14ac:dyDescent="0.3">
      <c r="A179" s="146" t="s">
        <v>244</v>
      </c>
      <c r="B179" s="160" t="s">
        <v>259</v>
      </c>
      <c r="C179" s="161" t="s">
        <v>166</v>
      </c>
      <c r="D179" s="162" t="s">
        <v>19</v>
      </c>
      <c r="E179" s="163">
        <v>155.80000000000001</v>
      </c>
      <c r="F179" s="99"/>
      <c r="G179" s="166">
        <f t="shared" si="21"/>
        <v>0</v>
      </c>
      <c r="H179" s="192"/>
      <c r="I179" s="89"/>
    </row>
    <row r="180" spans="1:9" s="129" customFormat="1" ht="30" customHeight="1" x14ac:dyDescent="0.25">
      <c r="A180" s="94" t="s">
        <v>260</v>
      </c>
      <c r="B180" s="76" t="s">
        <v>245</v>
      </c>
      <c r="C180" s="77" t="s">
        <v>170</v>
      </c>
      <c r="D180" s="78" t="s">
        <v>53</v>
      </c>
      <c r="E180" s="79">
        <v>83</v>
      </c>
      <c r="F180" s="90">
        <v>41.62</v>
      </c>
      <c r="G180" s="170">
        <f t="shared" ref="G180:G190" si="25">ROUND((E180*F180),2)</f>
        <v>3454.46</v>
      </c>
      <c r="H180" s="192"/>
    </row>
    <row r="181" spans="1:9" s="129" customFormat="1" ht="30" customHeight="1" x14ac:dyDescent="0.25">
      <c r="A181" s="94" t="s">
        <v>260</v>
      </c>
      <c r="B181" s="76" t="s">
        <v>246</v>
      </c>
      <c r="C181" s="77" t="s">
        <v>171</v>
      </c>
      <c r="D181" s="78" t="s">
        <v>19</v>
      </c>
      <c r="E181" s="79">
        <v>155.80000000000001</v>
      </c>
      <c r="F181" s="90">
        <v>15.63</v>
      </c>
      <c r="G181" s="170">
        <f t="shared" si="25"/>
        <v>2435.15</v>
      </c>
      <c r="H181" s="192"/>
    </row>
    <row r="182" spans="1:9" s="129" customFormat="1" ht="30" customHeight="1" x14ac:dyDescent="0.25">
      <c r="A182" s="94" t="s">
        <v>260</v>
      </c>
      <c r="B182" s="76" t="s">
        <v>247</v>
      </c>
      <c r="C182" s="77" t="s">
        <v>156</v>
      </c>
      <c r="D182" s="78" t="s">
        <v>31</v>
      </c>
      <c r="E182" s="79">
        <v>156</v>
      </c>
      <c r="F182" s="90">
        <v>3.16</v>
      </c>
      <c r="G182" s="170">
        <f t="shared" si="25"/>
        <v>492.96</v>
      </c>
      <c r="H182" s="192"/>
    </row>
    <row r="183" spans="1:9" s="129" customFormat="1" ht="30" customHeight="1" x14ac:dyDescent="0.25">
      <c r="A183" s="94" t="s">
        <v>260</v>
      </c>
      <c r="B183" s="76" t="s">
        <v>248</v>
      </c>
      <c r="C183" s="77" t="s">
        <v>249</v>
      </c>
      <c r="D183" s="78" t="s">
        <v>19</v>
      </c>
      <c r="E183" s="79">
        <v>155.80000000000001</v>
      </c>
      <c r="F183" s="90">
        <v>38.950000000000003</v>
      </c>
      <c r="G183" s="170">
        <f t="shared" si="25"/>
        <v>6068.41</v>
      </c>
      <c r="H183" s="192"/>
    </row>
    <row r="184" spans="1:9" s="129" customFormat="1" ht="30" customHeight="1" x14ac:dyDescent="0.25">
      <c r="A184" s="94" t="s">
        <v>260</v>
      </c>
      <c r="B184" s="76" t="s">
        <v>250</v>
      </c>
      <c r="C184" s="77" t="s">
        <v>251</v>
      </c>
      <c r="D184" s="78" t="s">
        <v>81</v>
      </c>
      <c r="E184" s="79">
        <v>155.80000000000001</v>
      </c>
      <c r="F184" s="90">
        <v>0.89</v>
      </c>
      <c r="G184" s="170">
        <f t="shared" si="25"/>
        <v>138.66</v>
      </c>
      <c r="H184" s="192"/>
    </row>
    <row r="185" spans="1:9" s="129" customFormat="1" ht="30" customHeight="1" x14ac:dyDescent="0.25">
      <c r="A185" s="94" t="s">
        <v>260</v>
      </c>
      <c r="B185" s="76" t="s">
        <v>252</v>
      </c>
      <c r="C185" s="77" t="s">
        <v>253</v>
      </c>
      <c r="D185" s="78" t="s">
        <v>31</v>
      </c>
      <c r="E185" s="79">
        <v>156</v>
      </c>
      <c r="F185" s="90">
        <v>3.14</v>
      </c>
      <c r="G185" s="170">
        <f t="shared" si="25"/>
        <v>489.84</v>
      </c>
      <c r="H185" s="192"/>
    </row>
    <row r="186" spans="1:9" s="129" customFormat="1" ht="30" customHeight="1" x14ac:dyDescent="0.25">
      <c r="A186" s="94" t="s">
        <v>260</v>
      </c>
      <c r="B186" s="76" t="s">
        <v>254</v>
      </c>
      <c r="C186" s="77" t="s">
        <v>255</v>
      </c>
      <c r="D186" s="78" t="s">
        <v>19</v>
      </c>
      <c r="E186" s="79">
        <v>155.80000000000001</v>
      </c>
      <c r="F186" s="90">
        <v>24.44</v>
      </c>
      <c r="G186" s="170">
        <f t="shared" si="25"/>
        <v>3807.75</v>
      </c>
      <c r="H186" s="192"/>
    </row>
    <row r="187" spans="1:9" s="129" customFormat="1" ht="30" customHeight="1" x14ac:dyDescent="0.25">
      <c r="A187" s="94" t="s">
        <v>260</v>
      </c>
      <c r="B187" s="76" t="s">
        <v>256</v>
      </c>
      <c r="C187" s="77" t="s">
        <v>160</v>
      </c>
      <c r="D187" s="78" t="s">
        <v>81</v>
      </c>
      <c r="E187" s="79">
        <v>155.80000000000001</v>
      </c>
      <c r="F187" s="90">
        <v>0.68</v>
      </c>
      <c r="G187" s="170">
        <f t="shared" si="25"/>
        <v>105.94</v>
      </c>
      <c r="H187" s="192"/>
    </row>
    <row r="188" spans="1:9" s="129" customFormat="1" ht="30" customHeight="1" x14ac:dyDescent="0.25">
      <c r="A188" s="94" t="s">
        <v>260</v>
      </c>
      <c r="B188" s="76" t="s">
        <v>257</v>
      </c>
      <c r="C188" s="77" t="s">
        <v>162</v>
      </c>
      <c r="D188" s="78" t="s">
        <v>31</v>
      </c>
      <c r="E188" s="79">
        <v>156</v>
      </c>
      <c r="F188" s="90">
        <v>2.0699999999999998</v>
      </c>
      <c r="G188" s="170">
        <f t="shared" si="25"/>
        <v>322.92</v>
      </c>
      <c r="H188" s="192"/>
    </row>
    <row r="189" spans="1:9" s="129" customFormat="1" ht="30" customHeight="1" thickBot="1" x14ac:dyDescent="0.3">
      <c r="A189" s="94" t="s">
        <v>260</v>
      </c>
      <c r="B189" s="76" t="s">
        <v>258</v>
      </c>
      <c r="C189" s="77" t="s">
        <v>164</v>
      </c>
      <c r="D189" s="78" t="s">
        <v>19</v>
      </c>
      <c r="E189" s="79">
        <v>155.80000000000001</v>
      </c>
      <c r="F189" s="90">
        <v>22.18</v>
      </c>
      <c r="G189" s="170">
        <f t="shared" si="25"/>
        <v>3455.64</v>
      </c>
      <c r="H189" s="193"/>
    </row>
    <row r="190" spans="1:9" s="129" customFormat="1" ht="30" customHeight="1" thickBot="1" x14ac:dyDescent="0.3">
      <c r="A190" s="69" t="s">
        <v>260</v>
      </c>
      <c r="B190" s="96" t="s">
        <v>259</v>
      </c>
      <c r="C190" s="134" t="s">
        <v>166</v>
      </c>
      <c r="D190" s="97" t="s">
        <v>19</v>
      </c>
      <c r="E190" s="98">
        <v>155.80000000000001</v>
      </c>
      <c r="F190" s="99">
        <v>0.64</v>
      </c>
      <c r="G190" s="100">
        <f t="shared" si="25"/>
        <v>99.71</v>
      </c>
      <c r="H190" s="22" t="s">
        <v>261</v>
      </c>
      <c r="I190" s="130">
        <f>ROUND(SUM(G169:G190),2)</f>
        <v>20871.439999999999</v>
      </c>
    </row>
    <row r="191" spans="1:9" s="65" customFormat="1" ht="30" customHeight="1" x14ac:dyDescent="0.25">
      <c r="A191" s="136" t="s">
        <v>262</v>
      </c>
      <c r="B191" s="137" t="s">
        <v>263</v>
      </c>
      <c r="C191" s="138" t="s">
        <v>151</v>
      </c>
      <c r="D191" s="139" t="s">
        <v>53</v>
      </c>
      <c r="E191" s="140">
        <v>27</v>
      </c>
      <c r="F191" s="90"/>
      <c r="G191" s="170">
        <f t="shared" si="21"/>
        <v>0</v>
      </c>
      <c r="H191" s="191" t="s">
        <v>152</v>
      </c>
    </row>
    <row r="192" spans="1:9" s="65" customFormat="1" ht="30" customHeight="1" x14ac:dyDescent="0.25">
      <c r="A192" s="136" t="s">
        <v>262</v>
      </c>
      <c r="B192" s="137" t="s">
        <v>264</v>
      </c>
      <c r="C192" s="138" t="s">
        <v>154</v>
      </c>
      <c r="D192" s="139" t="s">
        <v>19</v>
      </c>
      <c r="E192" s="140">
        <v>56.9</v>
      </c>
      <c r="F192" s="90"/>
      <c r="G192" s="170">
        <f t="shared" si="21"/>
        <v>0</v>
      </c>
      <c r="H192" s="192"/>
    </row>
    <row r="193" spans="1:9" s="65" customFormat="1" ht="30" customHeight="1" x14ac:dyDescent="0.25">
      <c r="A193" s="136" t="s">
        <v>262</v>
      </c>
      <c r="B193" s="137" t="s">
        <v>265</v>
      </c>
      <c r="C193" s="138" t="s">
        <v>156</v>
      </c>
      <c r="D193" s="139" t="s">
        <v>31</v>
      </c>
      <c r="E193" s="140">
        <v>57</v>
      </c>
      <c r="F193" s="90"/>
      <c r="G193" s="170">
        <f t="shared" ref="G193:G196" si="26">ROUND((E193*F193),2)</f>
        <v>0</v>
      </c>
      <c r="H193" s="192"/>
    </row>
    <row r="194" spans="1:9" s="65" customFormat="1" ht="30" customHeight="1" x14ac:dyDescent="0.25">
      <c r="A194" s="136" t="s">
        <v>262</v>
      </c>
      <c r="B194" s="137" t="s">
        <v>266</v>
      </c>
      <c r="C194" s="138" t="s">
        <v>249</v>
      </c>
      <c r="D194" s="139" t="s">
        <v>19</v>
      </c>
      <c r="E194" s="140">
        <v>56.9</v>
      </c>
      <c r="F194" s="90"/>
      <c r="G194" s="170">
        <f t="shared" si="26"/>
        <v>0</v>
      </c>
      <c r="H194" s="192"/>
    </row>
    <row r="195" spans="1:9" s="65" customFormat="1" ht="30" customHeight="1" x14ac:dyDescent="0.25">
      <c r="A195" s="136" t="s">
        <v>262</v>
      </c>
      <c r="B195" s="137" t="s">
        <v>267</v>
      </c>
      <c r="C195" s="138" t="s">
        <v>251</v>
      </c>
      <c r="D195" s="139" t="s">
        <v>81</v>
      </c>
      <c r="E195" s="140">
        <v>56.9</v>
      </c>
      <c r="F195" s="90"/>
      <c r="G195" s="170">
        <f t="shared" si="26"/>
        <v>0</v>
      </c>
      <c r="H195" s="192"/>
    </row>
    <row r="196" spans="1:9" s="65" customFormat="1" ht="30" customHeight="1" x14ac:dyDescent="0.25">
      <c r="A196" s="136" t="s">
        <v>262</v>
      </c>
      <c r="B196" s="137" t="s">
        <v>268</v>
      </c>
      <c r="C196" s="138" t="s">
        <v>253</v>
      </c>
      <c r="D196" s="139" t="s">
        <v>269</v>
      </c>
      <c r="E196" s="140">
        <v>57</v>
      </c>
      <c r="F196" s="90"/>
      <c r="G196" s="170">
        <f t="shared" si="26"/>
        <v>0</v>
      </c>
      <c r="H196" s="192"/>
    </row>
    <row r="197" spans="1:9" s="65" customFormat="1" ht="30" customHeight="1" x14ac:dyDescent="0.25">
      <c r="A197" s="136" t="s">
        <v>262</v>
      </c>
      <c r="B197" s="137" t="s">
        <v>270</v>
      </c>
      <c r="C197" s="138" t="s">
        <v>255</v>
      </c>
      <c r="D197" s="139" t="s">
        <v>19</v>
      </c>
      <c r="E197" s="140">
        <v>56.9</v>
      </c>
      <c r="F197" s="90"/>
      <c r="G197" s="170">
        <f t="shared" si="21"/>
        <v>0</v>
      </c>
      <c r="H197" s="192"/>
    </row>
    <row r="198" spans="1:9" s="65" customFormat="1" ht="30" customHeight="1" x14ac:dyDescent="0.25">
      <c r="A198" s="136" t="s">
        <v>262</v>
      </c>
      <c r="B198" s="137" t="s">
        <v>271</v>
      </c>
      <c r="C198" s="138" t="s">
        <v>160</v>
      </c>
      <c r="D198" s="139" t="s">
        <v>81</v>
      </c>
      <c r="E198" s="140">
        <v>56.9</v>
      </c>
      <c r="F198" s="90"/>
      <c r="G198" s="170">
        <f t="shared" si="21"/>
        <v>0</v>
      </c>
      <c r="H198" s="192"/>
    </row>
    <row r="199" spans="1:9" s="65" customFormat="1" ht="30" customHeight="1" x14ac:dyDescent="0.25">
      <c r="A199" s="136" t="s">
        <v>262</v>
      </c>
      <c r="B199" s="137" t="s">
        <v>272</v>
      </c>
      <c r="C199" s="138" t="s">
        <v>162</v>
      </c>
      <c r="D199" s="139" t="s">
        <v>31</v>
      </c>
      <c r="E199" s="140">
        <v>57</v>
      </c>
      <c r="F199" s="90"/>
      <c r="G199" s="170">
        <f t="shared" si="21"/>
        <v>0</v>
      </c>
      <c r="H199" s="192"/>
    </row>
    <row r="200" spans="1:9" s="65" customFormat="1" ht="30" customHeight="1" x14ac:dyDescent="0.25">
      <c r="A200" s="136" t="s">
        <v>262</v>
      </c>
      <c r="B200" s="137" t="s">
        <v>273</v>
      </c>
      <c r="C200" s="138" t="s">
        <v>164</v>
      </c>
      <c r="D200" s="139" t="s">
        <v>19</v>
      </c>
      <c r="E200" s="140">
        <v>56.9</v>
      </c>
      <c r="F200" s="90"/>
      <c r="G200" s="170">
        <f t="shared" si="21"/>
        <v>0</v>
      </c>
      <c r="H200" s="192"/>
    </row>
    <row r="201" spans="1:9" s="65" customFormat="1" ht="30" customHeight="1" x14ac:dyDescent="0.25">
      <c r="A201" s="136" t="s">
        <v>262</v>
      </c>
      <c r="B201" s="137" t="s">
        <v>274</v>
      </c>
      <c r="C201" s="138" t="s">
        <v>166</v>
      </c>
      <c r="D201" s="139" t="s">
        <v>19</v>
      </c>
      <c r="E201" s="140">
        <v>56.9</v>
      </c>
      <c r="F201" s="90"/>
      <c r="G201" s="170">
        <f t="shared" si="21"/>
        <v>0</v>
      </c>
      <c r="H201" s="192"/>
    </row>
    <row r="202" spans="1:9" s="65" customFormat="1" ht="30" customHeight="1" thickBot="1" x14ac:dyDescent="0.3">
      <c r="A202" s="146" t="s">
        <v>262</v>
      </c>
      <c r="B202" s="160" t="s">
        <v>275</v>
      </c>
      <c r="C202" s="161" t="s">
        <v>168</v>
      </c>
      <c r="D202" s="162" t="s">
        <v>31</v>
      </c>
      <c r="E202" s="163">
        <v>12</v>
      </c>
      <c r="F202" s="99"/>
      <c r="G202" s="166">
        <f t="shared" si="21"/>
        <v>0</v>
      </c>
      <c r="H202" s="192"/>
      <c r="I202" s="89"/>
    </row>
    <row r="203" spans="1:9" s="65" customFormat="1" ht="30" customHeight="1" x14ac:dyDescent="0.25">
      <c r="A203" s="94" t="s">
        <v>276</v>
      </c>
      <c r="B203" s="76" t="s">
        <v>263</v>
      </c>
      <c r="C203" s="77" t="s">
        <v>170</v>
      </c>
      <c r="D203" s="78" t="s">
        <v>53</v>
      </c>
      <c r="E203" s="79">
        <v>30</v>
      </c>
      <c r="F203" s="90">
        <v>41.62</v>
      </c>
      <c r="G203" s="170">
        <f t="shared" ref="G203:G214" si="27">ROUND((E203*F203),2)</f>
        <v>1248.5999999999999</v>
      </c>
      <c r="H203" s="192"/>
    </row>
    <row r="204" spans="1:9" s="65" customFormat="1" ht="30" customHeight="1" x14ac:dyDescent="0.25">
      <c r="A204" s="94" t="s">
        <v>276</v>
      </c>
      <c r="B204" s="76" t="s">
        <v>264</v>
      </c>
      <c r="C204" s="77" t="s">
        <v>171</v>
      </c>
      <c r="D204" s="78" t="s">
        <v>19</v>
      </c>
      <c r="E204" s="79">
        <v>56.9</v>
      </c>
      <c r="F204" s="90">
        <v>15.63</v>
      </c>
      <c r="G204" s="170">
        <f t="shared" si="27"/>
        <v>889.35</v>
      </c>
      <c r="H204" s="192"/>
    </row>
    <row r="205" spans="1:9" s="65" customFormat="1" ht="30" customHeight="1" x14ac:dyDescent="0.25">
      <c r="A205" s="94" t="s">
        <v>276</v>
      </c>
      <c r="B205" s="76" t="s">
        <v>265</v>
      </c>
      <c r="C205" s="77" t="s">
        <v>156</v>
      </c>
      <c r="D205" s="78" t="s">
        <v>31</v>
      </c>
      <c r="E205" s="79">
        <v>57</v>
      </c>
      <c r="F205" s="90">
        <v>3.16</v>
      </c>
      <c r="G205" s="170">
        <f t="shared" si="27"/>
        <v>180.12</v>
      </c>
      <c r="H205" s="192"/>
    </row>
    <row r="206" spans="1:9" s="65" customFormat="1" ht="30" customHeight="1" x14ac:dyDescent="0.25">
      <c r="A206" s="94" t="s">
        <v>276</v>
      </c>
      <c r="B206" s="76" t="s">
        <v>266</v>
      </c>
      <c r="C206" s="77" t="s">
        <v>249</v>
      </c>
      <c r="D206" s="78" t="s">
        <v>19</v>
      </c>
      <c r="E206" s="79">
        <v>56.9</v>
      </c>
      <c r="F206" s="90">
        <v>38.950000000000003</v>
      </c>
      <c r="G206" s="170">
        <f t="shared" si="27"/>
        <v>2216.2600000000002</v>
      </c>
      <c r="H206" s="192"/>
    </row>
    <row r="207" spans="1:9" s="65" customFormat="1" ht="30" customHeight="1" x14ac:dyDescent="0.25">
      <c r="A207" s="94" t="s">
        <v>276</v>
      </c>
      <c r="B207" s="76" t="s">
        <v>267</v>
      </c>
      <c r="C207" s="77" t="s">
        <v>251</v>
      </c>
      <c r="D207" s="78" t="s">
        <v>81</v>
      </c>
      <c r="E207" s="79">
        <v>56.9</v>
      </c>
      <c r="F207" s="90">
        <v>0.89</v>
      </c>
      <c r="G207" s="170">
        <f t="shared" si="27"/>
        <v>50.64</v>
      </c>
      <c r="H207" s="192"/>
    </row>
    <row r="208" spans="1:9" s="65" customFormat="1" ht="30" customHeight="1" x14ac:dyDescent="0.25">
      <c r="A208" s="94" t="s">
        <v>276</v>
      </c>
      <c r="B208" s="76" t="s">
        <v>268</v>
      </c>
      <c r="C208" s="77" t="s">
        <v>253</v>
      </c>
      <c r="D208" s="78" t="s">
        <v>269</v>
      </c>
      <c r="E208" s="79">
        <v>57</v>
      </c>
      <c r="F208" s="90">
        <v>3.14</v>
      </c>
      <c r="G208" s="170">
        <f t="shared" si="27"/>
        <v>178.98</v>
      </c>
      <c r="H208" s="192"/>
    </row>
    <row r="209" spans="1:9" s="65" customFormat="1" ht="30" customHeight="1" x14ac:dyDescent="0.25">
      <c r="A209" s="94" t="s">
        <v>276</v>
      </c>
      <c r="B209" s="76" t="s">
        <v>270</v>
      </c>
      <c r="C209" s="77" t="s">
        <v>255</v>
      </c>
      <c r="D209" s="78" t="s">
        <v>19</v>
      </c>
      <c r="E209" s="79">
        <v>56.9</v>
      </c>
      <c r="F209" s="90">
        <v>24.44</v>
      </c>
      <c r="G209" s="170">
        <f t="shared" si="27"/>
        <v>1390.64</v>
      </c>
      <c r="H209" s="192"/>
    </row>
    <row r="210" spans="1:9" s="65" customFormat="1" ht="30" customHeight="1" x14ac:dyDescent="0.25">
      <c r="A210" s="94" t="s">
        <v>276</v>
      </c>
      <c r="B210" s="76" t="s">
        <v>271</v>
      </c>
      <c r="C210" s="77" t="s">
        <v>160</v>
      </c>
      <c r="D210" s="78" t="s">
        <v>81</v>
      </c>
      <c r="E210" s="79">
        <v>56.9</v>
      </c>
      <c r="F210" s="90">
        <v>0.68</v>
      </c>
      <c r="G210" s="170">
        <f t="shared" si="27"/>
        <v>38.69</v>
      </c>
      <c r="H210" s="192"/>
    </row>
    <row r="211" spans="1:9" s="65" customFormat="1" ht="30" customHeight="1" x14ac:dyDescent="0.25">
      <c r="A211" s="94" t="s">
        <v>276</v>
      </c>
      <c r="B211" s="76" t="s">
        <v>272</v>
      </c>
      <c r="C211" s="77" t="s">
        <v>162</v>
      </c>
      <c r="D211" s="78" t="s">
        <v>31</v>
      </c>
      <c r="E211" s="79">
        <v>57</v>
      </c>
      <c r="F211" s="90">
        <v>2.0699999999999998</v>
      </c>
      <c r="G211" s="170">
        <f t="shared" si="27"/>
        <v>117.99</v>
      </c>
      <c r="H211" s="192"/>
    </row>
    <row r="212" spans="1:9" s="65" customFormat="1" ht="30" customHeight="1" x14ac:dyDescent="0.25">
      <c r="A212" s="94" t="s">
        <v>276</v>
      </c>
      <c r="B212" s="76" t="s">
        <v>273</v>
      </c>
      <c r="C212" s="77" t="s">
        <v>164</v>
      </c>
      <c r="D212" s="78" t="s">
        <v>19</v>
      </c>
      <c r="E212" s="79">
        <v>56.9</v>
      </c>
      <c r="F212" s="90">
        <v>22.18</v>
      </c>
      <c r="G212" s="170">
        <f t="shared" si="27"/>
        <v>1262.04</v>
      </c>
      <c r="H212" s="192"/>
    </row>
    <row r="213" spans="1:9" s="65" customFormat="1" ht="30" customHeight="1" thickBot="1" x14ac:dyDescent="0.3">
      <c r="A213" s="94" t="s">
        <v>276</v>
      </c>
      <c r="B213" s="76" t="s">
        <v>274</v>
      </c>
      <c r="C213" s="77" t="s">
        <v>166</v>
      </c>
      <c r="D213" s="78" t="s">
        <v>19</v>
      </c>
      <c r="E213" s="79">
        <v>56.9</v>
      </c>
      <c r="F213" s="90">
        <v>0.64</v>
      </c>
      <c r="G213" s="81">
        <f t="shared" si="27"/>
        <v>36.42</v>
      </c>
      <c r="H213" s="193"/>
    </row>
    <row r="214" spans="1:9" s="65" customFormat="1" ht="30" customHeight="1" thickBot="1" x14ac:dyDescent="0.3">
      <c r="A214" s="69" t="s">
        <v>276</v>
      </c>
      <c r="B214" s="96" t="s">
        <v>275</v>
      </c>
      <c r="C214" s="134" t="s">
        <v>168</v>
      </c>
      <c r="D214" s="97" t="s">
        <v>31</v>
      </c>
      <c r="E214" s="98">
        <v>12</v>
      </c>
      <c r="F214" s="99">
        <v>2.0699999999999998</v>
      </c>
      <c r="G214" s="100">
        <f t="shared" si="27"/>
        <v>24.84</v>
      </c>
      <c r="H214" s="22" t="s">
        <v>277</v>
      </c>
      <c r="I214" s="64">
        <f>ROUND(SUM(G191:G214),2)</f>
        <v>7634.57</v>
      </c>
    </row>
    <row r="215" spans="1:9" s="65" customFormat="1" ht="30" customHeight="1" x14ac:dyDescent="0.25">
      <c r="A215" s="136" t="s">
        <v>278</v>
      </c>
      <c r="B215" s="137" t="s">
        <v>279</v>
      </c>
      <c r="C215" s="138" t="s">
        <v>280</v>
      </c>
      <c r="D215" s="139" t="s">
        <v>53</v>
      </c>
      <c r="E215" s="140">
        <v>140</v>
      </c>
      <c r="F215" s="90"/>
      <c r="G215" s="170">
        <f t="shared" ref="G215:G216" si="28">ROUND((E215*F215),2)</f>
        <v>0</v>
      </c>
      <c r="H215" s="191" t="s">
        <v>152</v>
      </c>
    </row>
    <row r="216" spans="1:9" s="65" customFormat="1" ht="30" customHeight="1" x14ac:dyDescent="0.25">
      <c r="A216" s="136" t="s">
        <v>278</v>
      </c>
      <c r="B216" s="137" t="s">
        <v>281</v>
      </c>
      <c r="C216" s="138" t="s">
        <v>282</v>
      </c>
      <c r="D216" s="139" t="s">
        <v>19</v>
      </c>
      <c r="E216" s="140">
        <v>377.2</v>
      </c>
      <c r="F216" s="90"/>
      <c r="G216" s="170">
        <f t="shared" si="28"/>
        <v>0</v>
      </c>
      <c r="H216" s="192"/>
    </row>
    <row r="217" spans="1:9" s="65" customFormat="1" ht="30" customHeight="1" x14ac:dyDescent="0.25">
      <c r="A217" s="136" t="s">
        <v>278</v>
      </c>
      <c r="B217" s="137" t="s">
        <v>283</v>
      </c>
      <c r="C217" s="138" t="s">
        <v>284</v>
      </c>
      <c r="D217" s="139" t="s">
        <v>19</v>
      </c>
      <c r="E217" s="140">
        <v>377.2</v>
      </c>
      <c r="F217" s="90"/>
      <c r="G217" s="170">
        <f t="shared" ref="G217:G218" si="29">ROUND((E217*F217),2)</f>
        <v>0</v>
      </c>
      <c r="H217" s="192"/>
    </row>
    <row r="218" spans="1:9" s="65" customFormat="1" ht="30" customHeight="1" thickBot="1" x14ac:dyDescent="0.3">
      <c r="A218" s="146" t="s">
        <v>278</v>
      </c>
      <c r="B218" s="147" t="s">
        <v>285</v>
      </c>
      <c r="C218" s="148" t="s">
        <v>166</v>
      </c>
      <c r="D218" s="149" t="s">
        <v>19</v>
      </c>
      <c r="E218" s="150">
        <v>377.2</v>
      </c>
      <c r="F218" s="92"/>
      <c r="G218" s="75">
        <f t="shared" si="29"/>
        <v>0</v>
      </c>
      <c r="H218" s="192"/>
    </row>
    <row r="219" spans="1:9" s="65" customFormat="1" ht="30" customHeight="1" x14ac:dyDescent="0.25">
      <c r="A219" s="94" t="s">
        <v>286</v>
      </c>
      <c r="B219" s="76" t="s">
        <v>279</v>
      </c>
      <c r="C219" s="77" t="s">
        <v>287</v>
      </c>
      <c r="D219" s="78" t="s">
        <v>53</v>
      </c>
      <c r="E219" s="79">
        <v>140</v>
      </c>
      <c r="F219" s="90">
        <v>41.62</v>
      </c>
      <c r="G219" s="170">
        <f t="shared" ref="G219:G223" si="30">ROUND((E219*F219),2)</f>
        <v>5826.8</v>
      </c>
      <c r="H219" s="192"/>
    </row>
    <row r="220" spans="1:9" s="65" customFormat="1" ht="30" customHeight="1" x14ac:dyDescent="0.25">
      <c r="A220" s="94" t="s">
        <v>286</v>
      </c>
      <c r="B220" s="76" t="s">
        <v>281</v>
      </c>
      <c r="C220" s="77" t="s">
        <v>282</v>
      </c>
      <c r="D220" s="78" t="s">
        <v>19</v>
      </c>
      <c r="E220" s="79">
        <v>377.2</v>
      </c>
      <c r="F220" s="90">
        <v>20.079999999999998</v>
      </c>
      <c r="G220" s="170">
        <f t="shared" si="30"/>
        <v>7574.18</v>
      </c>
      <c r="H220" s="192"/>
    </row>
    <row r="221" spans="1:9" s="65" customFormat="1" ht="30" customHeight="1" thickBot="1" x14ac:dyDescent="0.3">
      <c r="A221" s="94" t="s">
        <v>286</v>
      </c>
      <c r="B221" s="76" t="s">
        <v>283</v>
      </c>
      <c r="C221" s="77" t="s">
        <v>284</v>
      </c>
      <c r="D221" s="78" t="s">
        <v>19</v>
      </c>
      <c r="E221" s="79">
        <v>377.2</v>
      </c>
      <c r="F221" s="90">
        <v>26.11</v>
      </c>
      <c r="G221" s="170">
        <f t="shared" si="30"/>
        <v>9848.69</v>
      </c>
      <c r="H221" s="192"/>
    </row>
    <row r="222" spans="1:9" s="65" customFormat="1" ht="30" customHeight="1" thickBot="1" x14ac:dyDescent="0.3">
      <c r="A222" s="95" t="s">
        <v>286</v>
      </c>
      <c r="B222" s="96" t="s">
        <v>285</v>
      </c>
      <c r="C222" s="134" t="s">
        <v>166</v>
      </c>
      <c r="D222" s="97" t="s">
        <v>19</v>
      </c>
      <c r="E222" s="98">
        <v>377.2</v>
      </c>
      <c r="F222" s="99">
        <v>0.45</v>
      </c>
      <c r="G222" s="100">
        <f t="shared" si="30"/>
        <v>169.74</v>
      </c>
      <c r="H222" s="22" t="s">
        <v>288</v>
      </c>
      <c r="I222" s="64">
        <f>ROUND(SUM(G215:G222),2)</f>
        <v>23419.41</v>
      </c>
    </row>
    <row r="223" spans="1:9" s="65" customFormat="1" ht="30" customHeight="1" thickBot="1" x14ac:dyDescent="0.3">
      <c r="A223" s="183" t="s">
        <v>289</v>
      </c>
      <c r="B223" s="184" t="s">
        <v>290</v>
      </c>
      <c r="C223" s="185" t="s">
        <v>291</v>
      </c>
      <c r="D223" s="186" t="s">
        <v>19</v>
      </c>
      <c r="E223" s="187">
        <v>455</v>
      </c>
      <c r="F223" s="188"/>
      <c r="G223" s="189">
        <f t="shared" si="30"/>
        <v>0</v>
      </c>
      <c r="H223" s="181" t="s">
        <v>152</v>
      </c>
    </row>
    <row r="224" spans="1:9" s="65" customFormat="1" ht="30" customHeight="1" thickBot="1" x14ac:dyDescent="0.3">
      <c r="A224" s="95" t="s">
        <v>292</v>
      </c>
      <c r="B224" s="96" t="s">
        <v>293</v>
      </c>
      <c r="C224" s="182" t="s">
        <v>291</v>
      </c>
      <c r="D224" s="97" t="s">
        <v>19</v>
      </c>
      <c r="E224" s="98">
        <v>455</v>
      </c>
      <c r="F224" s="99">
        <v>21.2</v>
      </c>
      <c r="G224" s="100">
        <f t="shared" ref="G224" si="31">ROUND((E224*F224),2)</f>
        <v>9646</v>
      </c>
      <c r="H224" s="22" t="s">
        <v>294</v>
      </c>
      <c r="I224" s="64">
        <f>ROUND(SUM(G223:G224),2)</f>
        <v>9646</v>
      </c>
    </row>
    <row r="225" spans="1:9" s="65" customFormat="1" ht="30" customHeight="1" x14ac:dyDescent="0.25">
      <c r="A225" s="94" t="s">
        <v>295</v>
      </c>
      <c r="B225" s="76" t="s">
        <v>296</v>
      </c>
      <c r="C225" s="77" t="s">
        <v>297</v>
      </c>
      <c r="D225" s="78" t="s">
        <v>38</v>
      </c>
      <c r="E225" s="79">
        <v>67</v>
      </c>
      <c r="F225" s="90">
        <v>125.71</v>
      </c>
      <c r="G225" s="81">
        <f t="shared" ref="G225:G241" si="32">ROUND((E225*F225),2)</f>
        <v>8422.57</v>
      </c>
      <c r="H225" s="177"/>
    </row>
    <row r="226" spans="1:9" s="65" customFormat="1" ht="30" customHeight="1" x14ac:dyDescent="0.25">
      <c r="A226" s="94" t="s">
        <v>295</v>
      </c>
      <c r="B226" s="76" t="s">
        <v>298</v>
      </c>
      <c r="C226" s="77" t="s">
        <v>299</v>
      </c>
      <c r="D226" s="78" t="s">
        <v>38</v>
      </c>
      <c r="E226" s="79">
        <v>7</v>
      </c>
      <c r="F226" s="90">
        <v>207.19</v>
      </c>
      <c r="G226" s="81">
        <f t="shared" si="32"/>
        <v>1450.33</v>
      </c>
      <c r="H226" s="177"/>
    </row>
    <row r="227" spans="1:9" s="65" customFormat="1" ht="30" customHeight="1" x14ac:dyDescent="0.25">
      <c r="A227" s="94" t="s">
        <v>295</v>
      </c>
      <c r="B227" s="76" t="s">
        <v>300</v>
      </c>
      <c r="C227" s="77" t="s">
        <v>301</v>
      </c>
      <c r="D227" s="78" t="s">
        <v>38</v>
      </c>
      <c r="E227" s="79">
        <v>20</v>
      </c>
      <c r="F227" s="90">
        <v>285.18</v>
      </c>
      <c r="G227" s="81">
        <f t="shared" si="32"/>
        <v>5703.6</v>
      </c>
      <c r="H227" s="177"/>
    </row>
    <row r="228" spans="1:9" s="65" customFormat="1" ht="30" customHeight="1" x14ac:dyDescent="0.25">
      <c r="A228" s="94" t="s">
        <v>295</v>
      </c>
      <c r="B228" s="76" t="s">
        <v>302</v>
      </c>
      <c r="C228" s="77" t="s">
        <v>303</v>
      </c>
      <c r="D228" s="78" t="s">
        <v>38</v>
      </c>
      <c r="E228" s="79">
        <v>115</v>
      </c>
      <c r="F228" s="90">
        <v>63.44</v>
      </c>
      <c r="G228" s="81">
        <f t="shared" si="32"/>
        <v>7295.6</v>
      </c>
      <c r="H228" s="177"/>
    </row>
    <row r="229" spans="1:9" s="65" customFormat="1" ht="30" customHeight="1" x14ac:dyDescent="0.25">
      <c r="A229" s="94" t="s">
        <v>295</v>
      </c>
      <c r="B229" s="76" t="s">
        <v>304</v>
      </c>
      <c r="C229" s="77" t="s">
        <v>305</v>
      </c>
      <c r="D229" s="78" t="s">
        <v>38</v>
      </c>
      <c r="E229" s="79">
        <v>23</v>
      </c>
      <c r="F229" s="90">
        <v>226.98</v>
      </c>
      <c r="G229" s="81">
        <f t="shared" si="32"/>
        <v>5220.54</v>
      </c>
      <c r="H229" s="177"/>
    </row>
    <row r="230" spans="1:9" s="65" customFormat="1" ht="30" customHeight="1" thickBot="1" x14ac:dyDescent="0.3">
      <c r="A230" s="94" t="s">
        <v>295</v>
      </c>
      <c r="B230" s="76" t="s">
        <v>306</v>
      </c>
      <c r="C230" s="77" t="s">
        <v>307</v>
      </c>
      <c r="D230" s="78" t="s">
        <v>38</v>
      </c>
      <c r="E230" s="79">
        <v>52</v>
      </c>
      <c r="F230" s="90">
        <v>73.099999999999994</v>
      </c>
      <c r="G230" s="81">
        <f t="shared" si="32"/>
        <v>3801.2</v>
      </c>
      <c r="H230" s="177"/>
    </row>
    <row r="231" spans="1:9" s="65" customFormat="1" ht="30" customHeight="1" thickBot="1" x14ac:dyDescent="0.3">
      <c r="A231" s="69" t="s">
        <v>295</v>
      </c>
      <c r="B231" s="96" t="s">
        <v>308</v>
      </c>
      <c r="C231" s="134" t="s">
        <v>309</v>
      </c>
      <c r="D231" s="97" t="s">
        <v>38</v>
      </c>
      <c r="E231" s="98">
        <v>9</v>
      </c>
      <c r="F231" s="99">
        <v>59.01</v>
      </c>
      <c r="G231" s="100">
        <f t="shared" si="32"/>
        <v>531.09</v>
      </c>
      <c r="H231" s="22" t="s">
        <v>310</v>
      </c>
      <c r="I231" s="64">
        <f>ROUND(SUM(G225:G231),2)</f>
        <v>32424.93</v>
      </c>
    </row>
    <row r="232" spans="1:9" s="65" customFormat="1" ht="30" customHeight="1" x14ac:dyDescent="0.25">
      <c r="A232" s="94" t="s">
        <v>311</v>
      </c>
      <c r="B232" s="76" t="s">
        <v>312</v>
      </c>
      <c r="C232" s="77" t="s">
        <v>313</v>
      </c>
      <c r="D232" s="78" t="s">
        <v>31</v>
      </c>
      <c r="E232" s="79">
        <v>1613</v>
      </c>
      <c r="F232" s="90">
        <v>2.5099999999999998</v>
      </c>
      <c r="G232" s="81">
        <f t="shared" si="32"/>
        <v>4048.63</v>
      </c>
      <c r="H232" s="177"/>
    </row>
    <row r="233" spans="1:9" s="65" customFormat="1" ht="30" customHeight="1" x14ac:dyDescent="0.25">
      <c r="A233" s="94" t="s">
        <v>311</v>
      </c>
      <c r="B233" s="76" t="s">
        <v>314</v>
      </c>
      <c r="C233" s="77" t="s">
        <v>315</v>
      </c>
      <c r="D233" s="78" t="s">
        <v>31</v>
      </c>
      <c r="E233" s="79">
        <v>340</v>
      </c>
      <c r="F233" s="90">
        <v>0.63</v>
      </c>
      <c r="G233" s="81">
        <f t="shared" ref="G233:G240" si="33">ROUND((E233*F233),2)</f>
        <v>214.2</v>
      </c>
      <c r="H233" s="177"/>
    </row>
    <row r="234" spans="1:9" s="65" customFormat="1" ht="30" customHeight="1" x14ac:dyDescent="0.25">
      <c r="A234" s="94" t="s">
        <v>311</v>
      </c>
      <c r="B234" s="76" t="s">
        <v>316</v>
      </c>
      <c r="C234" s="77" t="s">
        <v>317</v>
      </c>
      <c r="D234" s="78" t="s">
        <v>31</v>
      </c>
      <c r="E234" s="79">
        <v>352</v>
      </c>
      <c r="F234" s="90">
        <v>1.89</v>
      </c>
      <c r="G234" s="81">
        <f t="shared" si="33"/>
        <v>665.28</v>
      </c>
      <c r="H234" s="177"/>
    </row>
    <row r="235" spans="1:9" s="65" customFormat="1" ht="30" customHeight="1" x14ac:dyDescent="0.25">
      <c r="A235" s="94" t="s">
        <v>311</v>
      </c>
      <c r="B235" s="76" t="s">
        <v>318</v>
      </c>
      <c r="C235" s="77" t="s">
        <v>319</v>
      </c>
      <c r="D235" s="78" t="s">
        <v>31</v>
      </c>
      <c r="E235" s="79">
        <v>607</v>
      </c>
      <c r="F235" s="90">
        <v>1.26</v>
      </c>
      <c r="G235" s="81">
        <f t="shared" si="33"/>
        <v>764.82</v>
      </c>
      <c r="H235" s="177"/>
    </row>
    <row r="236" spans="1:9" s="65" customFormat="1" ht="30" customHeight="1" x14ac:dyDescent="0.25">
      <c r="A236" s="94" t="s">
        <v>311</v>
      </c>
      <c r="B236" s="76" t="s">
        <v>320</v>
      </c>
      <c r="C236" s="77" t="s">
        <v>321</v>
      </c>
      <c r="D236" s="78" t="s">
        <v>19</v>
      </c>
      <c r="E236" s="79">
        <v>44.6</v>
      </c>
      <c r="F236" s="90">
        <v>20.95</v>
      </c>
      <c r="G236" s="81">
        <f t="shared" si="33"/>
        <v>934.37</v>
      </c>
      <c r="H236" s="177"/>
    </row>
    <row r="237" spans="1:9" s="65" customFormat="1" ht="30" customHeight="1" x14ac:dyDescent="0.25">
      <c r="A237" s="94" t="s">
        <v>311</v>
      </c>
      <c r="B237" s="76" t="s">
        <v>322</v>
      </c>
      <c r="C237" s="77" t="s">
        <v>323</v>
      </c>
      <c r="D237" s="78" t="s">
        <v>19</v>
      </c>
      <c r="E237" s="79">
        <v>52</v>
      </c>
      <c r="F237" s="90">
        <v>20.95</v>
      </c>
      <c r="G237" s="81">
        <f t="shared" si="33"/>
        <v>1089.4000000000001</v>
      </c>
      <c r="H237" s="177"/>
    </row>
    <row r="238" spans="1:9" s="65" customFormat="1" ht="30" customHeight="1" x14ac:dyDescent="0.25">
      <c r="A238" s="94" t="s">
        <v>311</v>
      </c>
      <c r="B238" s="76" t="s">
        <v>324</v>
      </c>
      <c r="C238" s="77" t="s">
        <v>325</v>
      </c>
      <c r="D238" s="78" t="s">
        <v>19</v>
      </c>
      <c r="E238" s="79">
        <v>5.4</v>
      </c>
      <c r="F238" s="90">
        <v>20.95</v>
      </c>
      <c r="G238" s="81">
        <f t="shared" si="33"/>
        <v>113.13</v>
      </c>
      <c r="H238" s="177"/>
    </row>
    <row r="239" spans="1:9" s="65" customFormat="1" ht="30" customHeight="1" x14ac:dyDescent="0.25">
      <c r="A239" s="94" t="s">
        <v>311</v>
      </c>
      <c r="B239" s="76" t="s">
        <v>326</v>
      </c>
      <c r="C239" s="77" t="s">
        <v>327</v>
      </c>
      <c r="D239" s="78" t="s">
        <v>19</v>
      </c>
      <c r="E239" s="79">
        <v>117.6</v>
      </c>
      <c r="F239" s="90">
        <v>20.95</v>
      </c>
      <c r="G239" s="81">
        <f t="shared" si="33"/>
        <v>2463.7199999999998</v>
      </c>
      <c r="H239" s="177"/>
    </row>
    <row r="240" spans="1:9" s="65" customFormat="1" ht="30" customHeight="1" thickBot="1" x14ac:dyDescent="0.3">
      <c r="A240" s="94" t="s">
        <v>311</v>
      </c>
      <c r="B240" s="76" t="s">
        <v>328</v>
      </c>
      <c r="C240" s="77" t="s">
        <v>329</v>
      </c>
      <c r="D240" s="78" t="s">
        <v>19</v>
      </c>
      <c r="E240" s="79">
        <v>9.1</v>
      </c>
      <c r="F240" s="90">
        <v>20.95</v>
      </c>
      <c r="G240" s="81">
        <f t="shared" si="33"/>
        <v>190.65</v>
      </c>
      <c r="H240" s="177"/>
    </row>
    <row r="241" spans="1:9" s="65" customFormat="1" ht="30" customHeight="1" thickBot="1" x14ac:dyDescent="0.3">
      <c r="A241" s="69" t="s">
        <v>311</v>
      </c>
      <c r="B241" s="96" t="s">
        <v>330</v>
      </c>
      <c r="C241" s="134" t="s">
        <v>331</v>
      </c>
      <c r="D241" s="97" t="s">
        <v>31</v>
      </c>
      <c r="E241" s="98">
        <v>74</v>
      </c>
      <c r="F241" s="99">
        <v>3.63</v>
      </c>
      <c r="G241" s="100">
        <f t="shared" si="32"/>
        <v>268.62</v>
      </c>
      <c r="H241" s="22" t="s">
        <v>332</v>
      </c>
      <c r="I241" s="64">
        <f>ROUND(SUM(G232:G241),2)</f>
        <v>10752.82</v>
      </c>
    </row>
    <row r="242" spans="1:9" s="65" customFormat="1" ht="30" customHeight="1" thickBot="1" x14ac:dyDescent="0.3">
      <c r="A242" s="95" t="s">
        <v>333</v>
      </c>
      <c r="B242" s="96" t="s">
        <v>334</v>
      </c>
      <c r="C242" s="134" t="s">
        <v>335</v>
      </c>
      <c r="D242" s="97" t="s">
        <v>31</v>
      </c>
      <c r="E242" s="98">
        <v>880</v>
      </c>
      <c r="F242" s="99">
        <v>49.59</v>
      </c>
      <c r="G242" s="100">
        <f t="shared" ref="G242:G264" si="34">ROUND((E242*F242),2)</f>
        <v>43639.199999999997</v>
      </c>
      <c r="H242" s="22" t="s">
        <v>336</v>
      </c>
      <c r="I242" s="64">
        <f>ROUND(SUM(G242:G242),2)</f>
        <v>43639.199999999997</v>
      </c>
    </row>
    <row r="243" spans="1:9" s="65" customFormat="1" ht="30" customHeight="1" x14ac:dyDescent="0.25">
      <c r="A243" s="136" t="s">
        <v>337</v>
      </c>
      <c r="B243" s="137" t="s">
        <v>338</v>
      </c>
      <c r="C243" s="138" t="s">
        <v>196</v>
      </c>
      <c r="D243" s="139" t="s">
        <v>53</v>
      </c>
      <c r="E243" s="140">
        <v>99.4</v>
      </c>
      <c r="F243" s="90"/>
      <c r="G243" s="170">
        <f t="shared" si="34"/>
        <v>0</v>
      </c>
      <c r="H243" s="191" t="s">
        <v>152</v>
      </c>
    </row>
    <row r="244" spans="1:9" s="65" customFormat="1" ht="30" customHeight="1" x14ac:dyDescent="0.25">
      <c r="A244" s="136" t="s">
        <v>337</v>
      </c>
      <c r="B244" s="137" t="s">
        <v>339</v>
      </c>
      <c r="C244" s="138" t="s">
        <v>171</v>
      </c>
      <c r="D244" s="139" t="s">
        <v>19</v>
      </c>
      <c r="E244" s="140">
        <v>449.7</v>
      </c>
      <c r="F244" s="90"/>
      <c r="G244" s="170">
        <f t="shared" si="34"/>
        <v>0</v>
      </c>
      <c r="H244" s="192"/>
    </row>
    <row r="245" spans="1:9" s="65" customFormat="1" ht="30" customHeight="1" x14ac:dyDescent="0.25">
      <c r="A245" s="136" t="s">
        <v>337</v>
      </c>
      <c r="B245" s="137" t="s">
        <v>340</v>
      </c>
      <c r="C245" s="138" t="s">
        <v>199</v>
      </c>
      <c r="D245" s="139" t="s">
        <v>19</v>
      </c>
      <c r="E245" s="140">
        <v>311.2</v>
      </c>
      <c r="F245" s="90"/>
      <c r="G245" s="170">
        <f t="shared" si="34"/>
        <v>0</v>
      </c>
      <c r="H245" s="192"/>
    </row>
    <row r="246" spans="1:9" s="65" customFormat="1" ht="30" customHeight="1" x14ac:dyDescent="0.25">
      <c r="A246" s="136" t="s">
        <v>337</v>
      </c>
      <c r="B246" s="137" t="s">
        <v>341</v>
      </c>
      <c r="C246" s="138" t="s">
        <v>166</v>
      </c>
      <c r="D246" s="139" t="s">
        <v>19</v>
      </c>
      <c r="E246" s="140">
        <v>311.2</v>
      </c>
      <c r="F246" s="90"/>
      <c r="G246" s="170">
        <f t="shared" si="34"/>
        <v>0</v>
      </c>
      <c r="H246" s="192"/>
    </row>
    <row r="247" spans="1:9" s="65" customFormat="1" ht="30" customHeight="1" x14ac:dyDescent="0.25">
      <c r="A247" s="136" t="s">
        <v>337</v>
      </c>
      <c r="B247" s="137" t="s">
        <v>342</v>
      </c>
      <c r="C247" s="138" t="s">
        <v>202</v>
      </c>
      <c r="D247" s="139" t="s">
        <v>19</v>
      </c>
      <c r="E247" s="140">
        <v>138.5</v>
      </c>
      <c r="F247" s="90"/>
      <c r="G247" s="170">
        <f t="shared" si="34"/>
        <v>0</v>
      </c>
      <c r="H247" s="192"/>
    </row>
    <row r="248" spans="1:9" s="65" customFormat="1" ht="30" customHeight="1" x14ac:dyDescent="0.25">
      <c r="A248" s="136" t="s">
        <v>337</v>
      </c>
      <c r="B248" s="137" t="s">
        <v>343</v>
      </c>
      <c r="C248" s="138" t="s">
        <v>204</v>
      </c>
      <c r="D248" s="139" t="s">
        <v>19</v>
      </c>
      <c r="E248" s="140">
        <v>69.3</v>
      </c>
      <c r="F248" s="90"/>
      <c r="G248" s="170">
        <f t="shared" si="34"/>
        <v>0</v>
      </c>
      <c r="H248" s="192"/>
    </row>
    <row r="249" spans="1:9" s="65" customFormat="1" ht="30" customHeight="1" thickBot="1" x14ac:dyDescent="0.3">
      <c r="A249" s="146" t="s">
        <v>337</v>
      </c>
      <c r="B249" s="160" t="s">
        <v>344</v>
      </c>
      <c r="C249" s="164" t="s">
        <v>206</v>
      </c>
      <c r="D249" s="162" t="s">
        <v>19</v>
      </c>
      <c r="E249" s="163">
        <v>69.3</v>
      </c>
      <c r="F249" s="99"/>
      <c r="G249" s="166">
        <f t="shared" si="34"/>
        <v>0</v>
      </c>
      <c r="H249" s="192"/>
      <c r="I249" s="89"/>
    </row>
    <row r="250" spans="1:9" s="65" customFormat="1" ht="30" customHeight="1" x14ac:dyDescent="0.25">
      <c r="A250" s="94" t="s">
        <v>345</v>
      </c>
      <c r="B250" s="76" t="s">
        <v>338</v>
      </c>
      <c r="C250" s="77" t="s">
        <v>207</v>
      </c>
      <c r="D250" s="78" t="s">
        <v>53</v>
      </c>
      <c r="E250" s="79">
        <v>90.2</v>
      </c>
      <c r="F250" s="90">
        <v>27.94</v>
      </c>
      <c r="G250" s="170">
        <f t="shared" ref="G250:G256" si="35">ROUND((E250*F250),2)</f>
        <v>2520.19</v>
      </c>
      <c r="H250" s="192"/>
    </row>
    <row r="251" spans="1:9" s="65" customFormat="1" ht="30" customHeight="1" x14ac:dyDescent="0.25">
      <c r="A251" s="94" t="s">
        <v>345</v>
      </c>
      <c r="B251" s="76" t="s">
        <v>339</v>
      </c>
      <c r="C251" s="77" t="s">
        <v>171</v>
      </c>
      <c r="D251" s="78" t="s">
        <v>19</v>
      </c>
      <c r="E251" s="79">
        <v>408.2</v>
      </c>
      <c r="F251" s="90">
        <v>16.3</v>
      </c>
      <c r="G251" s="170">
        <f t="shared" si="35"/>
        <v>6653.66</v>
      </c>
      <c r="H251" s="192"/>
    </row>
    <row r="252" spans="1:9" s="65" customFormat="1" ht="30" customHeight="1" x14ac:dyDescent="0.25">
      <c r="A252" s="94" t="s">
        <v>345</v>
      </c>
      <c r="B252" s="76" t="s">
        <v>340</v>
      </c>
      <c r="C252" s="77" t="s">
        <v>199</v>
      </c>
      <c r="D252" s="78" t="s">
        <v>19</v>
      </c>
      <c r="E252" s="79">
        <v>311.2</v>
      </c>
      <c r="F252" s="90">
        <v>26.98</v>
      </c>
      <c r="G252" s="170">
        <f t="shared" si="35"/>
        <v>8396.18</v>
      </c>
      <c r="H252" s="192"/>
    </row>
    <row r="253" spans="1:9" s="65" customFormat="1" ht="30" customHeight="1" x14ac:dyDescent="0.25">
      <c r="A253" s="94" t="s">
        <v>345</v>
      </c>
      <c r="B253" s="76" t="s">
        <v>341</v>
      </c>
      <c r="C253" s="77" t="s">
        <v>166</v>
      </c>
      <c r="D253" s="78" t="s">
        <v>19</v>
      </c>
      <c r="E253" s="79">
        <v>311.2</v>
      </c>
      <c r="F253" s="90">
        <v>0.45</v>
      </c>
      <c r="G253" s="170">
        <f t="shared" si="35"/>
        <v>140.04</v>
      </c>
      <c r="H253" s="192"/>
    </row>
    <row r="254" spans="1:9" s="65" customFormat="1" ht="30" customHeight="1" x14ac:dyDescent="0.25">
      <c r="A254" s="94" t="s">
        <v>345</v>
      </c>
      <c r="B254" s="76" t="s">
        <v>342</v>
      </c>
      <c r="C254" s="77" t="s">
        <v>202</v>
      </c>
      <c r="D254" s="78" t="s">
        <v>19</v>
      </c>
      <c r="E254" s="79">
        <v>97.1</v>
      </c>
      <c r="F254" s="90">
        <v>6.98</v>
      </c>
      <c r="G254" s="170">
        <f t="shared" si="35"/>
        <v>677.76</v>
      </c>
      <c r="H254" s="192"/>
    </row>
    <row r="255" spans="1:9" s="65" customFormat="1" ht="30" customHeight="1" thickBot="1" x14ac:dyDescent="0.3">
      <c r="A255" s="94" t="s">
        <v>345</v>
      </c>
      <c r="B255" s="76" t="s">
        <v>343</v>
      </c>
      <c r="C255" s="77" t="s">
        <v>204</v>
      </c>
      <c r="D255" s="78" t="s">
        <v>19</v>
      </c>
      <c r="E255" s="79">
        <v>27.8</v>
      </c>
      <c r="F255" s="90">
        <v>52.38</v>
      </c>
      <c r="G255" s="170">
        <f t="shared" si="35"/>
        <v>1456.16</v>
      </c>
      <c r="H255" s="193"/>
    </row>
    <row r="256" spans="1:9" s="65" customFormat="1" ht="30" customHeight="1" thickBot="1" x14ac:dyDescent="0.3">
      <c r="A256" s="69" t="s">
        <v>345</v>
      </c>
      <c r="B256" s="96" t="s">
        <v>344</v>
      </c>
      <c r="C256" s="135" t="s">
        <v>206</v>
      </c>
      <c r="D256" s="97" t="s">
        <v>19</v>
      </c>
      <c r="E256" s="98">
        <v>69.3</v>
      </c>
      <c r="F256" s="99">
        <v>52.38</v>
      </c>
      <c r="G256" s="100">
        <f t="shared" si="35"/>
        <v>3629.93</v>
      </c>
      <c r="H256" s="22" t="s">
        <v>346</v>
      </c>
      <c r="I256" s="64">
        <f>ROUND(SUM(G243:G256),2)</f>
        <v>23473.919999999998</v>
      </c>
    </row>
    <row r="257" spans="1:9" s="65" customFormat="1" ht="30" customHeight="1" x14ac:dyDescent="0.25">
      <c r="A257" s="94" t="s">
        <v>347</v>
      </c>
      <c r="B257" s="76" t="s">
        <v>348</v>
      </c>
      <c r="C257" s="77" t="s">
        <v>349</v>
      </c>
      <c r="D257" s="78" t="s">
        <v>31</v>
      </c>
      <c r="E257" s="79">
        <v>3092</v>
      </c>
      <c r="F257" s="90">
        <v>24.65</v>
      </c>
      <c r="G257" s="81">
        <f t="shared" si="34"/>
        <v>76217.8</v>
      </c>
      <c r="H257" s="177"/>
    </row>
    <row r="258" spans="1:9" s="65" customFormat="1" ht="30" customHeight="1" x14ac:dyDescent="0.25">
      <c r="A258" s="94" t="s">
        <v>347</v>
      </c>
      <c r="B258" s="76" t="s">
        <v>350</v>
      </c>
      <c r="C258" s="77" t="s">
        <v>351</v>
      </c>
      <c r="D258" s="78" t="s">
        <v>64</v>
      </c>
      <c r="E258" s="79">
        <v>2226</v>
      </c>
      <c r="F258" s="90">
        <v>4.83</v>
      </c>
      <c r="G258" s="81">
        <f t="shared" si="34"/>
        <v>10751.58</v>
      </c>
      <c r="H258" s="177"/>
    </row>
    <row r="259" spans="1:9" s="65" customFormat="1" ht="30" customHeight="1" x14ac:dyDescent="0.25">
      <c r="A259" s="94" t="s">
        <v>347</v>
      </c>
      <c r="B259" s="76" t="s">
        <v>352</v>
      </c>
      <c r="C259" s="77" t="s">
        <v>353</v>
      </c>
      <c r="D259" s="78" t="s">
        <v>64</v>
      </c>
      <c r="E259" s="79">
        <v>1824</v>
      </c>
      <c r="F259" s="90">
        <v>5.98</v>
      </c>
      <c r="G259" s="81">
        <f t="shared" si="34"/>
        <v>10907.52</v>
      </c>
      <c r="H259" s="177"/>
    </row>
    <row r="260" spans="1:9" s="65" customFormat="1" ht="30" customHeight="1" x14ac:dyDescent="0.25">
      <c r="A260" s="94" t="s">
        <v>347</v>
      </c>
      <c r="B260" s="76" t="s">
        <v>354</v>
      </c>
      <c r="C260" s="77" t="s">
        <v>355</v>
      </c>
      <c r="D260" s="78" t="s">
        <v>64</v>
      </c>
      <c r="E260" s="79">
        <v>124</v>
      </c>
      <c r="F260" s="90">
        <v>20.57</v>
      </c>
      <c r="G260" s="81">
        <f t="shared" si="34"/>
        <v>2550.6799999999998</v>
      </c>
      <c r="H260" s="177"/>
    </row>
    <row r="261" spans="1:9" s="65" customFormat="1" ht="30" customHeight="1" x14ac:dyDescent="0.25">
      <c r="A261" s="94" t="s">
        <v>347</v>
      </c>
      <c r="B261" s="76" t="s">
        <v>356</v>
      </c>
      <c r="C261" s="77" t="s">
        <v>357</v>
      </c>
      <c r="D261" s="78" t="s">
        <v>64</v>
      </c>
      <c r="E261" s="79">
        <v>247</v>
      </c>
      <c r="F261" s="90">
        <v>35.299999999999997</v>
      </c>
      <c r="G261" s="81">
        <f t="shared" si="34"/>
        <v>8719.1</v>
      </c>
      <c r="H261" s="177"/>
    </row>
    <row r="262" spans="1:9" s="65" customFormat="1" ht="30" customHeight="1" x14ac:dyDescent="0.25">
      <c r="A262" s="94" t="s">
        <v>347</v>
      </c>
      <c r="B262" s="76" t="s">
        <v>358</v>
      </c>
      <c r="C262" s="77" t="s">
        <v>359</v>
      </c>
      <c r="D262" s="78" t="s">
        <v>38</v>
      </c>
      <c r="E262" s="79">
        <v>5</v>
      </c>
      <c r="F262" s="90">
        <v>9265.44</v>
      </c>
      <c r="G262" s="81">
        <f t="shared" si="34"/>
        <v>46327.199999999997</v>
      </c>
      <c r="H262" s="177"/>
    </row>
    <row r="263" spans="1:9" s="65" customFormat="1" ht="30" customHeight="1" thickBot="1" x14ac:dyDescent="0.3">
      <c r="A263" s="94" t="s">
        <v>347</v>
      </c>
      <c r="B263" s="76" t="s">
        <v>360</v>
      </c>
      <c r="C263" s="77" t="s">
        <v>361</v>
      </c>
      <c r="D263" s="78" t="s">
        <v>38</v>
      </c>
      <c r="E263" s="79">
        <v>9</v>
      </c>
      <c r="F263" s="90">
        <v>448.14</v>
      </c>
      <c r="G263" s="81">
        <f t="shared" si="34"/>
        <v>4033.26</v>
      </c>
      <c r="H263" s="177"/>
    </row>
    <row r="264" spans="1:9" s="65" customFormat="1" ht="30" customHeight="1" thickBot="1" x14ac:dyDescent="0.3">
      <c r="A264" s="94" t="s">
        <v>347</v>
      </c>
      <c r="B264" s="76" t="s">
        <v>362</v>
      </c>
      <c r="C264" s="134" t="s">
        <v>363</v>
      </c>
      <c r="D264" s="97" t="s">
        <v>38</v>
      </c>
      <c r="E264" s="98">
        <v>4</v>
      </c>
      <c r="F264" s="99">
        <v>547.08000000000004</v>
      </c>
      <c r="G264" s="100">
        <f t="shared" si="34"/>
        <v>2188.3200000000002</v>
      </c>
      <c r="H264" s="22" t="s">
        <v>364</v>
      </c>
      <c r="I264" s="64">
        <f>ROUND(SUM(G257:G264),2)</f>
        <v>161695.46</v>
      </c>
    </row>
    <row r="265" spans="1:9" s="65" customFormat="1" ht="78" customHeight="1" thickBot="1" x14ac:dyDescent="0.3">
      <c r="A265" s="101" t="s">
        <v>365</v>
      </c>
      <c r="B265" s="102" t="s">
        <v>366</v>
      </c>
      <c r="C265" s="103" t="s">
        <v>367</v>
      </c>
      <c r="D265" s="104" t="s">
        <v>368</v>
      </c>
      <c r="E265" s="105">
        <v>1</v>
      </c>
      <c r="F265" s="99">
        <v>4359.18</v>
      </c>
      <c r="G265" s="100">
        <f t="shared" ref="G265" si="36">ROUND((E265*F265),2)</f>
        <v>4359.18</v>
      </c>
      <c r="H265" s="22" t="s">
        <v>369</v>
      </c>
      <c r="I265" s="64">
        <f>ROUND(SUM(G265),2)</f>
        <v>4359.18</v>
      </c>
    </row>
    <row r="266" spans="1:9" ht="44.25" customHeight="1" thickBot="1" x14ac:dyDescent="0.3">
      <c r="A266" s="106"/>
      <c r="B266" s="106"/>
      <c r="C266" s="106"/>
      <c r="D266" s="107"/>
      <c r="E266" s="107"/>
      <c r="F266" s="108" t="s">
        <v>370</v>
      </c>
      <c r="G266" s="109">
        <f>SUM(G6:G265)</f>
        <v>2555459.140000002</v>
      </c>
      <c r="H266" s="175"/>
      <c r="I266" s="89"/>
    </row>
    <row r="267" spans="1:9" ht="20.25" customHeight="1" x14ac:dyDescent="0.25">
      <c r="A267" s="110"/>
      <c r="B267" s="110"/>
      <c r="C267" s="111"/>
      <c r="D267" s="111"/>
      <c r="E267" s="112"/>
      <c r="F267" s="111"/>
      <c r="G267" s="113"/>
    </row>
  </sheetData>
  <sheetProtection algorithmName="SHA-512" hashValue="tbvdeN90vf1hcCHc4TxV8Zw/vC69TiJeeIN8rx8ZN5B2Mz9zpp82YIKT7fuHF3VWzmL8ONyKGJOTJCD59Pg8gA==" saltValue="ebWI8zONWtJ1j/cD1Eg3tg==" spinCount="100000" sheet="1" objects="1" scenarios="1"/>
  <mergeCells count="13">
    <mergeCell ref="H102:H114"/>
    <mergeCell ref="H116:H128"/>
    <mergeCell ref="A2:G2"/>
    <mergeCell ref="A4:G4"/>
    <mergeCell ref="A1:G1"/>
    <mergeCell ref="H68:H84"/>
    <mergeCell ref="H86:H100"/>
    <mergeCell ref="H243:H255"/>
    <mergeCell ref="H191:H213"/>
    <mergeCell ref="H215:H221"/>
    <mergeCell ref="H135:H149"/>
    <mergeCell ref="H151:H167"/>
    <mergeCell ref="H169:H189"/>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DD86-42D6-4C53-9A3B-1938B82D22C3}">
  <sheetPr codeName="Lapas4"/>
  <dimension ref="A1:I60"/>
  <sheetViews>
    <sheetView zoomScale="70" zoomScaleNormal="70" workbookViewId="0">
      <pane ySplit="4" topLeftCell="A58" activePane="bottomLeft" state="frozen"/>
      <selection pane="bottomLeft" activeCell="I63" sqref="I63"/>
    </sheetView>
  </sheetViews>
  <sheetFormatPr defaultColWidth="9.21875" defaultRowHeight="13.8" x14ac:dyDescent="0.25"/>
  <cols>
    <col min="1" max="1" width="30.77734375" style="9" customWidth="1"/>
    <col min="2" max="2" width="8.77734375" style="9" customWidth="1"/>
    <col min="3" max="3" width="80.77734375" style="4" customWidth="1"/>
    <col min="4" max="4" width="10.77734375" style="3" customWidth="1"/>
    <col min="5" max="5" width="20.77734375" style="3" customWidth="1"/>
    <col min="6" max="6" width="20.77734375" style="5" customWidth="1"/>
    <col min="7" max="7" width="20.77734375" style="3" customWidth="1"/>
    <col min="8" max="8" width="21.5546875" style="6" customWidth="1"/>
    <col min="9" max="9" width="16.21875" style="2" customWidth="1"/>
    <col min="10" max="16384" width="9.21875" style="2"/>
  </cols>
  <sheetData>
    <row r="1" spans="1:7" ht="30" customHeight="1" x14ac:dyDescent="0.25">
      <c r="A1" s="197" t="s">
        <v>0</v>
      </c>
      <c r="B1" s="197"/>
      <c r="C1" s="197"/>
      <c r="D1" s="197"/>
      <c r="E1" s="197"/>
      <c r="F1" s="197"/>
      <c r="G1" s="197"/>
    </row>
    <row r="2" spans="1:7" ht="40.049999999999997" customHeight="1" x14ac:dyDescent="0.25">
      <c r="A2" s="194" t="s">
        <v>1</v>
      </c>
      <c r="B2" s="194"/>
      <c r="C2" s="194"/>
      <c r="D2" s="194"/>
      <c r="E2" s="194"/>
      <c r="F2" s="194"/>
      <c r="G2" s="194"/>
    </row>
    <row r="3" spans="1:7" ht="20.25" customHeight="1" thickBot="1" x14ac:dyDescent="0.3">
      <c r="A3" s="26"/>
      <c r="B3" s="26"/>
      <c r="C3" s="25"/>
      <c r="D3" s="25"/>
      <c r="E3" s="36"/>
      <c r="F3" s="25"/>
      <c r="G3" s="24"/>
    </row>
    <row r="4" spans="1:7" ht="30" customHeight="1" x14ac:dyDescent="0.25">
      <c r="A4" s="198" t="s">
        <v>371</v>
      </c>
      <c r="B4" s="198"/>
      <c r="C4" s="198"/>
      <c r="D4" s="198"/>
      <c r="E4" s="198"/>
      <c r="F4" s="198"/>
      <c r="G4" s="199"/>
    </row>
    <row r="5" spans="1:7" ht="49.2" customHeight="1" thickBot="1" x14ac:dyDescent="0.3">
      <c r="A5" s="19" t="s">
        <v>3</v>
      </c>
      <c r="B5" s="19" t="s">
        <v>4</v>
      </c>
      <c r="C5" s="19" t="s">
        <v>5</v>
      </c>
      <c r="D5" s="19" t="s">
        <v>6</v>
      </c>
      <c r="E5" s="37" t="s">
        <v>7</v>
      </c>
      <c r="F5" s="20" t="s">
        <v>372</v>
      </c>
      <c r="G5" s="21" t="s">
        <v>9</v>
      </c>
    </row>
    <row r="6" spans="1:7" ht="30" customHeight="1" x14ac:dyDescent="0.25">
      <c r="A6" s="31" t="s">
        <v>373</v>
      </c>
      <c r="B6" s="39" t="s">
        <v>11</v>
      </c>
      <c r="C6" s="118" t="s">
        <v>374</v>
      </c>
      <c r="D6" s="7" t="s">
        <v>31</v>
      </c>
      <c r="E6" s="32">
        <v>797</v>
      </c>
      <c r="F6" s="1">
        <v>6.81</v>
      </c>
      <c r="G6" s="14">
        <f t="shared" ref="G6:G39" si="0">ROUND((E6*F6),2)</f>
        <v>5427.57</v>
      </c>
    </row>
    <row r="7" spans="1:7" ht="30" customHeight="1" x14ac:dyDescent="0.25">
      <c r="A7" s="31" t="s">
        <v>373</v>
      </c>
      <c r="B7" s="39" t="s">
        <v>14</v>
      </c>
      <c r="C7" s="118" t="s">
        <v>375</v>
      </c>
      <c r="D7" s="7" t="s">
        <v>31</v>
      </c>
      <c r="E7" s="32">
        <v>1857</v>
      </c>
      <c r="F7" s="1">
        <v>5.18</v>
      </c>
      <c r="G7" s="14">
        <f t="shared" si="0"/>
        <v>9619.26</v>
      </c>
    </row>
    <row r="8" spans="1:7" ht="30" customHeight="1" x14ac:dyDescent="0.25">
      <c r="A8" s="31" t="s">
        <v>373</v>
      </c>
      <c r="B8" s="39" t="s">
        <v>17</v>
      </c>
      <c r="C8" s="118" t="s">
        <v>376</v>
      </c>
      <c r="D8" s="7" t="s">
        <v>31</v>
      </c>
      <c r="E8" s="32">
        <v>2654</v>
      </c>
      <c r="F8" s="1">
        <v>1.23</v>
      </c>
      <c r="G8" s="14">
        <f t="shared" si="0"/>
        <v>3264.42</v>
      </c>
    </row>
    <row r="9" spans="1:7" ht="30" customHeight="1" x14ac:dyDescent="0.25">
      <c r="A9" s="31" t="s">
        <v>373</v>
      </c>
      <c r="B9" s="39" t="s">
        <v>20</v>
      </c>
      <c r="C9" s="118" t="s">
        <v>377</v>
      </c>
      <c r="D9" s="7" t="s">
        <v>31</v>
      </c>
      <c r="E9" s="32">
        <v>201</v>
      </c>
      <c r="F9" s="1">
        <v>1.23</v>
      </c>
      <c r="G9" s="14">
        <f t="shared" si="0"/>
        <v>247.23</v>
      </c>
    </row>
    <row r="10" spans="1:7" ht="30" customHeight="1" x14ac:dyDescent="0.25">
      <c r="A10" s="31" t="s">
        <v>373</v>
      </c>
      <c r="B10" s="39" t="s">
        <v>22</v>
      </c>
      <c r="C10" s="118" t="s">
        <v>378</v>
      </c>
      <c r="D10" s="7" t="s">
        <v>31</v>
      </c>
      <c r="E10" s="32">
        <v>396</v>
      </c>
      <c r="F10" s="1">
        <v>1.77</v>
      </c>
      <c r="G10" s="14">
        <f t="shared" si="0"/>
        <v>700.92</v>
      </c>
    </row>
    <row r="11" spans="1:7" ht="30" customHeight="1" x14ac:dyDescent="0.25">
      <c r="A11" s="31" t="s">
        <v>373</v>
      </c>
      <c r="B11" s="39" t="s">
        <v>24</v>
      </c>
      <c r="C11" s="118" t="s">
        <v>379</v>
      </c>
      <c r="D11" s="7" t="s">
        <v>31</v>
      </c>
      <c r="E11" s="32">
        <v>993</v>
      </c>
      <c r="F11" s="1">
        <v>0.93</v>
      </c>
      <c r="G11" s="14">
        <f t="shared" si="0"/>
        <v>923.49</v>
      </c>
    </row>
    <row r="12" spans="1:7" ht="30" customHeight="1" x14ac:dyDescent="0.25">
      <c r="A12" s="31" t="s">
        <v>373</v>
      </c>
      <c r="B12" s="39" t="s">
        <v>27</v>
      </c>
      <c r="C12" s="118" t="s">
        <v>380</v>
      </c>
      <c r="D12" s="7" t="s">
        <v>31</v>
      </c>
      <c r="E12" s="32">
        <v>2654</v>
      </c>
      <c r="F12" s="1">
        <v>1.34</v>
      </c>
      <c r="G12" s="14">
        <f t="shared" si="0"/>
        <v>3556.36</v>
      </c>
    </row>
    <row r="13" spans="1:7" ht="30" customHeight="1" x14ac:dyDescent="0.25">
      <c r="A13" s="31" t="s">
        <v>373</v>
      </c>
      <c r="B13" s="39" t="s">
        <v>29</v>
      </c>
      <c r="C13" s="118" t="s">
        <v>381</v>
      </c>
      <c r="D13" s="7" t="s">
        <v>31</v>
      </c>
      <c r="E13" s="32">
        <v>2654</v>
      </c>
      <c r="F13" s="1">
        <v>0.28999999999999998</v>
      </c>
      <c r="G13" s="14">
        <f t="shared" si="0"/>
        <v>769.66</v>
      </c>
    </row>
    <row r="14" spans="1:7" ht="30" customHeight="1" x14ac:dyDescent="0.25">
      <c r="A14" s="31" t="s">
        <v>373</v>
      </c>
      <c r="B14" s="39" t="s">
        <v>32</v>
      </c>
      <c r="C14" s="118" t="s">
        <v>382</v>
      </c>
      <c r="D14" s="7" t="s">
        <v>31</v>
      </c>
      <c r="E14" s="32">
        <v>2654</v>
      </c>
      <c r="F14" s="1">
        <v>1.3</v>
      </c>
      <c r="G14" s="14">
        <f t="shared" si="0"/>
        <v>3450.2</v>
      </c>
    </row>
    <row r="15" spans="1:7" ht="30" customHeight="1" x14ac:dyDescent="0.25">
      <c r="A15" s="31" t="s">
        <v>373</v>
      </c>
      <c r="B15" s="39" t="s">
        <v>34</v>
      </c>
      <c r="C15" s="118" t="s">
        <v>383</v>
      </c>
      <c r="D15" s="7" t="s">
        <v>31</v>
      </c>
      <c r="E15" s="32">
        <v>201</v>
      </c>
      <c r="F15" s="1">
        <v>36.67</v>
      </c>
      <c r="G15" s="14">
        <f t="shared" si="0"/>
        <v>7370.67</v>
      </c>
    </row>
    <row r="16" spans="1:7" ht="30" customHeight="1" x14ac:dyDescent="0.25">
      <c r="A16" s="31" t="s">
        <v>373</v>
      </c>
      <c r="B16" s="39" t="s">
        <v>36</v>
      </c>
      <c r="C16" s="118" t="s">
        <v>384</v>
      </c>
      <c r="D16" s="7" t="s">
        <v>38</v>
      </c>
      <c r="E16" s="32">
        <v>198</v>
      </c>
      <c r="F16" s="1">
        <v>7.57</v>
      </c>
      <c r="G16" s="14">
        <f t="shared" si="0"/>
        <v>1498.86</v>
      </c>
    </row>
    <row r="17" spans="1:7" ht="30" customHeight="1" x14ac:dyDescent="0.25">
      <c r="A17" s="31" t="s">
        <v>373</v>
      </c>
      <c r="B17" s="39" t="s">
        <v>39</v>
      </c>
      <c r="C17" s="118" t="s">
        <v>385</v>
      </c>
      <c r="D17" s="7" t="s">
        <v>38</v>
      </c>
      <c r="E17" s="32">
        <v>90</v>
      </c>
      <c r="F17" s="1">
        <v>108.08</v>
      </c>
      <c r="G17" s="14">
        <f t="shared" si="0"/>
        <v>9727.2000000000007</v>
      </c>
    </row>
    <row r="18" spans="1:7" ht="30" customHeight="1" x14ac:dyDescent="0.25">
      <c r="A18" s="31" t="s">
        <v>373</v>
      </c>
      <c r="B18" s="39" t="s">
        <v>41</v>
      </c>
      <c r="C18" s="118" t="s">
        <v>386</v>
      </c>
      <c r="D18" s="7" t="s">
        <v>38</v>
      </c>
      <c r="E18" s="32">
        <v>9</v>
      </c>
      <c r="F18" s="1">
        <v>98.53</v>
      </c>
      <c r="G18" s="14">
        <f t="shared" si="0"/>
        <v>886.77</v>
      </c>
    </row>
    <row r="19" spans="1:7" ht="30" customHeight="1" x14ac:dyDescent="0.25">
      <c r="A19" s="31" t="s">
        <v>373</v>
      </c>
      <c r="B19" s="39" t="s">
        <v>43</v>
      </c>
      <c r="C19" s="118" t="s">
        <v>387</v>
      </c>
      <c r="D19" s="7" t="s">
        <v>388</v>
      </c>
      <c r="E19" s="32">
        <v>90</v>
      </c>
      <c r="F19" s="1">
        <v>32.18</v>
      </c>
      <c r="G19" s="14">
        <f t="shared" si="0"/>
        <v>2896.2</v>
      </c>
    </row>
    <row r="20" spans="1:7" ht="30" customHeight="1" x14ac:dyDescent="0.25">
      <c r="A20" s="31" t="s">
        <v>373</v>
      </c>
      <c r="B20" s="39" t="s">
        <v>45</v>
      </c>
      <c r="C20" s="118" t="s">
        <v>389</v>
      </c>
      <c r="D20" s="7" t="s">
        <v>38</v>
      </c>
      <c r="E20" s="32">
        <v>2</v>
      </c>
      <c r="F20" s="1">
        <v>41.46</v>
      </c>
      <c r="G20" s="14">
        <f t="shared" si="0"/>
        <v>82.92</v>
      </c>
    </row>
    <row r="21" spans="1:7" ht="30" customHeight="1" x14ac:dyDescent="0.25">
      <c r="A21" s="31" t="s">
        <v>373</v>
      </c>
      <c r="B21" s="39" t="s">
        <v>47</v>
      </c>
      <c r="C21" s="118" t="s">
        <v>390</v>
      </c>
      <c r="D21" s="7" t="s">
        <v>38</v>
      </c>
      <c r="E21" s="32">
        <v>99</v>
      </c>
      <c r="F21" s="1">
        <v>19.21</v>
      </c>
      <c r="G21" s="14">
        <f t="shared" si="0"/>
        <v>1901.79</v>
      </c>
    </row>
    <row r="22" spans="1:7" ht="30" customHeight="1" x14ac:dyDescent="0.25">
      <c r="A22" s="31" t="s">
        <v>373</v>
      </c>
      <c r="B22" s="39" t="s">
        <v>49</v>
      </c>
      <c r="C22" s="118" t="s">
        <v>391</v>
      </c>
      <c r="D22" s="7" t="s">
        <v>38</v>
      </c>
      <c r="E22" s="32">
        <v>112</v>
      </c>
      <c r="F22" s="1">
        <v>4.07</v>
      </c>
      <c r="G22" s="14">
        <f t="shared" si="0"/>
        <v>455.84</v>
      </c>
    </row>
    <row r="23" spans="1:7" ht="30" customHeight="1" x14ac:dyDescent="0.25">
      <c r="A23" s="31" t="s">
        <v>373</v>
      </c>
      <c r="B23" s="39" t="s">
        <v>51</v>
      </c>
      <c r="C23" s="118" t="s">
        <v>392</v>
      </c>
      <c r="D23" s="7" t="s">
        <v>38</v>
      </c>
      <c r="E23" s="32">
        <v>90</v>
      </c>
      <c r="F23" s="1">
        <v>35.68</v>
      </c>
      <c r="G23" s="14">
        <f t="shared" si="0"/>
        <v>3211.2</v>
      </c>
    </row>
    <row r="24" spans="1:7" ht="30" customHeight="1" x14ac:dyDescent="0.25">
      <c r="A24" s="31" t="s">
        <v>373</v>
      </c>
      <c r="B24" s="39" t="s">
        <v>54</v>
      </c>
      <c r="C24" s="118" t="s">
        <v>393</v>
      </c>
      <c r="D24" s="7" t="s">
        <v>38</v>
      </c>
      <c r="E24" s="38">
        <v>11</v>
      </c>
      <c r="F24" s="1">
        <v>35.68</v>
      </c>
      <c r="G24" s="14">
        <f t="shared" si="0"/>
        <v>392.48</v>
      </c>
    </row>
    <row r="25" spans="1:7" ht="30" customHeight="1" x14ac:dyDescent="0.25">
      <c r="A25" s="31" t="s">
        <v>373</v>
      </c>
      <c r="B25" s="39" t="s">
        <v>56</v>
      </c>
      <c r="C25" s="118" t="s">
        <v>394</v>
      </c>
      <c r="D25" s="7" t="s">
        <v>38</v>
      </c>
      <c r="E25" s="32">
        <v>11</v>
      </c>
      <c r="F25" s="1">
        <v>53.37</v>
      </c>
      <c r="G25" s="14">
        <f t="shared" si="0"/>
        <v>587.07000000000005</v>
      </c>
    </row>
    <row r="26" spans="1:7" ht="30" customHeight="1" x14ac:dyDescent="0.25">
      <c r="A26" s="31" t="s">
        <v>373</v>
      </c>
      <c r="B26" s="39" t="s">
        <v>58</v>
      </c>
      <c r="C26" s="118" t="s">
        <v>395</v>
      </c>
      <c r="D26" s="7" t="s">
        <v>64</v>
      </c>
      <c r="E26" s="32">
        <v>399</v>
      </c>
      <c r="F26" s="1">
        <v>2.4700000000000002</v>
      </c>
      <c r="G26" s="14">
        <f t="shared" si="0"/>
        <v>985.53</v>
      </c>
    </row>
    <row r="27" spans="1:7" ht="30" customHeight="1" x14ac:dyDescent="0.25">
      <c r="A27" s="31" t="s">
        <v>373</v>
      </c>
      <c r="B27" s="39" t="s">
        <v>396</v>
      </c>
      <c r="C27" s="118" t="s">
        <v>397</v>
      </c>
      <c r="D27" s="7" t="s">
        <v>81</v>
      </c>
      <c r="E27" s="32">
        <v>2654</v>
      </c>
      <c r="F27" s="1">
        <v>1.69</v>
      </c>
      <c r="G27" s="14">
        <f t="shared" ref="G27:G30" si="1">ROUND((E27*F27),2)</f>
        <v>4485.26</v>
      </c>
    </row>
    <row r="28" spans="1:7" ht="30" customHeight="1" x14ac:dyDescent="0.25">
      <c r="A28" s="31" t="s">
        <v>373</v>
      </c>
      <c r="B28" s="39" t="s">
        <v>398</v>
      </c>
      <c r="C28" s="118" t="s">
        <v>399</v>
      </c>
      <c r="D28" s="7" t="s">
        <v>368</v>
      </c>
      <c r="E28" s="32">
        <v>99</v>
      </c>
      <c r="F28" s="1">
        <v>36.67</v>
      </c>
      <c r="G28" s="14">
        <f t="shared" si="1"/>
        <v>3630.33</v>
      </c>
    </row>
    <row r="29" spans="1:7" ht="30" customHeight="1" x14ac:dyDescent="0.25">
      <c r="A29" s="31" t="s">
        <v>373</v>
      </c>
      <c r="B29" s="39" t="s">
        <v>400</v>
      </c>
      <c r="C29" s="118" t="s">
        <v>401</v>
      </c>
      <c r="D29" s="7" t="s">
        <v>38</v>
      </c>
      <c r="E29" s="32">
        <v>100</v>
      </c>
      <c r="F29" s="1">
        <v>7.57</v>
      </c>
      <c r="G29" s="14">
        <f t="shared" si="1"/>
        <v>757</v>
      </c>
    </row>
    <row r="30" spans="1:7" ht="30" customHeight="1" x14ac:dyDescent="0.25">
      <c r="A30" s="31" t="s">
        <v>373</v>
      </c>
      <c r="B30" s="39" t="s">
        <v>402</v>
      </c>
      <c r="C30" s="118" t="s">
        <v>403</v>
      </c>
      <c r="D30" s="7" t="s">
        <v>368</v>
      </c>
      <c r="E30" s="32">
        <v>1</v>
      </c>
      <c r="F30" s="1">
        <v>523.79999999999995</v>
      </c>
      <c r="G30" s="14">
        <f t="shared" si="1"/>
        <v>523.79999999999995</v>
      </c>
    </row>
    <row r="31" spans="1:7" ht="30" customHeight="1" x14ac:dyDescent="0.25">
      <c r="A31" s="31" t="s">
        <v>373</v>
      </c>
      <c r="B31" s="39" t="s">
        <v>404</v>
      </c>
      <c r="C31" s="118" t="s">
        <v>405</v>
      </c>
      <c r="D31" s="7" t="s">
        <v>368</v>
      </c>
      <c r="E31" s="32">
        <v>1</v>
      </c>
      <c r="F31" s="1">
        <v>465.6</v>
      </c>
      <c r="G31" s="14">
        <f t="shared" si="0"/>
        <v>465.6</v>
      </c>
    </row>
    <row r="32" spans="1:7" ht="30" customHeight="1" x14ac:dyDescent="0.25">
      <c r="A32" s="31" t="s">
        <v>373</v>
      </c>
      <c r="B32" s="39" t="s">
        <v>406</v>
      </c>
      <c r="C32" s="118" t="s">
        <v>407</v>
      </c>
      <c r="D32" s="7" t="s">
        <v>368</v>
      </c>
      <c r="E32" s="32">
        <v>1</v>
      </c>
      <c r="F32" s="1">
        <v>378.3</v>
      </c>
      <c r="G32" s="14">
        <f t="shared" si="0"/>
        <v>378.3</v>
      </c>
    </row>
    <row r="33" spans="1:9" ht="30" customHeight="1" x14ac:dyDescent="0.25">
      <c r="A33" s="31" t="s">
        <v>373</v>
      </c>
      <c r="B33" s="39" t="s">
        <v>408</v>
      </c>
      <c r="C33" s="118" t="s">
        <v>409</v>
      </c>
      <c r="D33" s="7" t="s">
        <v>368</v>
      </c>
      <c r="E33" s="32">
        <v>1</v>
      </c>
      <c r="F33" s="1">
        <v>291</v>
      </c>
      <c r="G33" s="14">
        <f t="shared" si="0"/>
        <v>291</v>
      </c>
    </row>
    <row r="34" spans="1:9" ht="30" customHeight="1" x14ac:dyDescent="0.25">
      <c r="A34" s="31" t="s">
        <v>373</v>
      </c>
      <c r="B34" s="39" t="s">
        <v>410</v>
      </c>
      <c r="C34" s="118" t="s">
        <v>411</v>
      </c>
      <c r="D34" s="7" t="s">
        <v>368</v>
      </c>
      <c r="E34" s="32">
        <v>1</v>
      </c>
      <c r="F34" s="1">
        <v>41.44</v>
      </c>
      <c r="G34" s="14">
        <f t="shared" si="0"/>
        <v>41.44</v>
      </c>
    </row>
    <row r="35" spans="1:9" ht="30" customHeight="1" x14ac:dyDescent="0.25">
      <c r="A35" s="31" t="s">
        <v>373</v>
      </c>
      <c r="B35" s="39" t="s">
        <v>412</v>
      </c>
      <c r="C35" s="118" t="s">
        <v>413</v>
      </c>
      <c r="D35" s="7" t="s">
        <v>64</v>
      </c>
      <c r="E35" s="32">
        <v>0.15</v>
      </c>
      <c r="F35" s="1">
        <v>52.38</v>
      </c>
      <c r="G35" s="14">
        <f t="shared" si="0"/>
        <v>7.86</v>
      </c>
    </row>
    <row r="36" spans="1:9" ht="30" customHeight="1" x14ac:dyDescent="0.25">
      <c r="A36" s="31" t="s">
        <v>373</v>
      </c>
      <c r="B36" s="39" t="s">
        <v>414</v>
      </c>
      <c r="C36" s="118" t="s">
        <v>415</v>
      </c>
      <c r="D36" s="7" t="s">
        <v>64</v>
      </c>
      <c r="E36" s="32">
        <v>0.15</v>
      </c>
      <c r="F36" s="1">
        <v>29.1</v>
      </c>
      <c r="G36" s="14">
        <f t="shared" si="0"/>
        <v>4.37</v>
      </c>
    </row>
    <row r="37" spans="1:9" ht="30" customHeight="1" x14ac:dyDescent="0.25">
      <c r="A37" s="31" t="s">
        <v>373</v>
      </c>
      <c r="B37" s="39" t="s">
        <v>416</v>
      </c>
      <c r="C37" s="118" t="s">
        <v>417</v>
      </c>
      <c r="D37" s="7" t="s">
        <v>64</v>
      </c>
      <c r="E37" s="32">
        <v>0.05</v>
      </c>
      <c r="F37" s="1">
        <v>407.4</v>
      </c>
      <c r="G37" s="14">
        <f t="shared" si="0"/>
        <v>20.37</v>
      </c>
    </row>
    <row r="38" spans="1:9" ht="30" customHeight="1" thickBot="1" x14ac:dyDescent="0.3">
      <c r="A38" s="31" t="s">
        <v>373</v>
      </c>
      <c r="B38" s="39" t="s">
        <v>418</v>
      </c>
      <c r="C38" s="118" t="s">
        <v>419</v>
      </c>
      <c r="D38" s="7" t="s">
        <v>368</v>
      </c>
      <c r="E38" s="32">
        <v>1</v>
      </c>
      <c r="F38" s="1">
        <v>407.4</v>
      </c>
      <c r="G38" s="14">
        <f t="shared" si="0"/>
        <v>407.4</v>
      </c>
    </row>
    <row r="39" spans="1:9" ht="30" customHeight="1" thickBot="1" x14ac:dyDescent="0.3">
      <c r="A39" s="31" t="s">
        <v>373</v>
      </c>
      <c r="B39" s="39" t="s">
        <v>420</v>
      </c>
      <c r="C39" s="119" t="s">
        <v>421</v>
      </c>
      <c r="D39" s="16" t="s">
        <v>368</v>
      </c>
      <c r="E39" s="35">
        <v>1</v>
      </c>
      <c r="F39" s="17">
        <v>4074</v>
      </c>
      <c r="G39" s="18">
        <f t="shared" si="0"/>
        <v>4074</v>
      </c>
      <c r="H39" s="22" t="s">
        <v>60</v>
      </c>
      <c r="I39" s="23">
        <f>ROUND(SUM(G6:G39),2)</f>
        <v>73042.37</v>
      </c>
    </row>
    <row r="40" spans="1:9" ht="30" customHeight="1" x14ac:dyDescent="0.25">
      <c r="A40" s="29" t="s">
        <v>422</v>
      </c>
      <c r="B40" s="10" t="s">
        <v>62</v>
      </c>
      <c r="C40" s="120" t="s">
        <v>423</v>
      </c>
      <c r="D40" s="11" t="s">
        <v>38</v>
      </c>
      <c r="E40" s="34">
        <v>90</v>
      </c>
      <c r="F40" s="12">
        <v>711.47</v>
      </c>
      <c r="G40" s="13">
        <f t="shared" ref="G40:G59" si="2">ROUND((E40*F40),2)</f>
        <v>64032.3</v>
      </c>
    </row>
    <row r="41" spans="1:9" ht="30" customHeight="1" x14ac:dyDescent="0.25">
      <c r="A41" s="31" t="s">
        <v>422</v>
      </c>
      <c r="B41" s="8" t="s">
        <v>65</v>
      </c>
      <c r="C41" s="121" t="s">
        <v>424</v>
      </c>
      <c r="D41" s="7" t="s">
        <v>38</v>
      </c>
      <c r="E41" s="32">
        <v>9</v>
      </c>
      <c r="F41" s="1">
        <v>588.19000000000005</v>
      </c>
      <c r="G41" s="14">
        <f t="shared" si="2"/>
        <v>5293.71</v>
      </c>
    </row>
    <row r="42" spans="1:9" ht="30" customHeight="1" x14ac:dyDescent="0.25">
      <c r="A42" s="31" t="s">
        <v>422</v>
      </c>
      <c r="B42" s="8" t="s">
        <v>67</v>
      </c>
      <c r="C42" s="121" t="s">
        <v>425</v>
      </c>
      <c r="D42" s="7" t="s">
        <v>38</v>
      </c>
      <c r="E42" s="32">
        <v>99</v>
      </c>
      <c r="F42" s="1">
        <v>161.38999999999999</v>
      </c>
      <c r="G42" s="14">
        <f t="shared" si="2"/>
        <v>15977.61</v>
      </c>
    </row>
    <row r="43" spans="1:9" ht="30" customHeight="1" x14ac:dyDescent="0.25">
      <c r="A43" s="31" t="s">
        <v>422</v>
      </c>
      <c r="B43" s="8" t="s">
        <v>69</v>
      </c>
      <c r="C43" s="121" t="s">
        <v>426</v>
      </c>
      <c r="D43" s="7" t="s">
        <v>64</v>
      </c>
      <c r="E43" s="32">
        <v>133</v>
      </c>
      <c r="F43" s="1">
        <v>16.88</v>
      </c>
      <c r="G43" s="14">
        <f t="shared" si="2"/>
        <v>2245.04</v>
      </c>
    </row>
    <row r="44" spans="1:9" ht="30" customHeight="1" x14ac:dyDescent="0.25">
      <c r="A44" s="31" t="s">
        <v>422</v>
      </c>
      <c r="B44" s="8" t="s">
        <v>71</v>
      </c>
      <c r="C44" s="121" t="s">
        <v>427</v>
      </c>
      <c r="D44" s="7" t="s">
        <v>38</v>
      </c>
      <c r="E44" s="32">
        <v>90</v>
      </c>
      <c r="F44" s="1">
        <v>216.8</v>
      </c>
      <c r="G44" s="14">
        <f t="shared" si="2"/>
        <v>19512</v>
      </c>
    </row>
    <row r="45" spans="1:9" ht="30" customHeight="1" x14ac:dyDescent="0.25">
      <c r="A45" s="31" t="s">
        <v>422</v>
      </c>
      <c r="B45" s="8" t="s">
        <v>73</v>
      </c>
      <c r="C45" s="121" t="s">
        <v>428</v>
      </c>
      <c r="D45" s="7" t="s">
        <v>38</v>
      </c>
      <c r="E45" s="32">
        <v>11</v>
      </c>
      <c r="F45" s="1">
        <v>214.78</v>
      </c>
      <c r="G45" s="14">
        <f t="shared" ref="G45:G57" si="3">ROUND((E45*F45),2)</f>
        <v>2362.58</v>
      </c>
    </row>
    <row r="46" spans="1:9" ht="30" customHeight="1" x14ac:dyDescent="0.25">
      <c r="A46" s="31" t="s">
        <v>422</v>
      </c>
      <c r="B46" s="8" t="s">
        <v>75</v>
      </c>
      <c r="C46" s="121" t="s">
        <v>429</v>
      </c>
      <c r="D46" s="7" t="s">
        <v>38</v>
      </c>
      <c r="E46" s="32">
        <v>11</v>
      </c>
      <c r="F46" s="1">
        <v>262.69</v>
      </c>
      <c r="G46" s="14">
        <f t="shared" si="3"/>
        <v>2889.59</v>
      </c>
    </row>
    <row r="47" spans="1:9" ht="30" customHeight="1" x14ac:dyDescent="0.25">
      <c r="A47" s="31" t="s">
        <v>422</v>
      </c>
      <c r="B47" s="8" t="s">
        <v>77</v>
      </c>
      <c r="C47" s="121" t="s">
        <v>430</v>
      </c>
      <c r="D47" s="7" t="s">
        <v>38</v>
      </c>
      <c r="E47" s="32">
        <v>90</v>
      </c>
      <c r="F47" s="1">
        <v>67.069999999999993</v>
      </c>
      <c r="G47" s="14">
        <f t="shared" si="3"/>
        <v>6036.3</v>
      </c>
    </row>
    <row r="48" spans="1:9" ht="30" customHeight="1" x14ac:dyDescent="0.25">
      <c r="A48" s="31" t="s">
        <v>422</v>
      </c>
      <c r="B48" s="8" t="s">
        <v>79</v>
      </c>
      <c r="C48" s="121" t="s">
        <v>431</v>
      </c>
      <c r="D48" s="7" t="s">
        <v>38</v>
      </c>
      <c r="E48" s="32">
        <v>2</v>
      </c>
      <c r="F48" s="1">
        <v>59.63</v>
      </c>
      <c r="G48" s="14">
        <f t="shared" si="3"/>
        <v>119.26</v>
      </c>
    </row>
    <row r="49" spans="1:9" ht="30" customHeight="1" x14ac:dyDescent="0.25">
      <c r="A49" s="31" t="s">
        <v>422</v>
      </c>
      <c r="B49" s="8" t="s">
        <v>82</v>
      </c>
      <c r="C49" s="121" t="s">
        <v>432</v>
      </c>
      <c r="D49" s="7" t="s">
        <v>31</v>
      </c>
      <c r="E49" s="32">
        <v>3251</v>
      </c>
      <c r="F49" s="1">
        <v>3.72</v>
      </c>
      <c r="G49" s="14">
        <f t="shared" si="3"/>
        <v>12093.72</v>
      </c>
    </row>
    <row r="50" spans="1:9" ht="30" customHeight="1" x14ac:dyDescent="0.25">
      <c r="A50" s="31" t="s">
        <v>422</v>
      </c>
      <c r="B50" s="8" t="s">
        <v>84</v>
      </c>
      <c r="C50" s="121" t="s">
        <v>433</v>
      </c>
      <c r="D50" s="7" t="s">
        <v>31</v>
      </c>
      <c r="E50" s="32">
        <v>993</v>
      </c>
      <c r="F50" s="1">
        <v>0.91</v>
      </c>
      <c r="G50" s="14">
        <f t="shared" si="3"/>
        <v>903.63</v>
      </c>
    </row>
    <row r="51" spans="1:9" ht="30" customHeight="1" x14ac:dyDescent="0.25">
      <c r="A51" s="31" t="s">
        <v>422</v>
      </c>
      <c r="B51" s="8" t="s">
        <v>86</v>
      </c>
      <c r="C51" s="121" t="s">
        <v>434</v>
      </c>
      <c r="D51" s="7" t="s">
        <v>38</v>
      </c>
      <c r="E51" s="32">
        <v>99</v>
      </c>
      <c r="F51" s="1">
        <v>22.41</v>
      </c>
      <c r="G51" s="14">
        <f t="shared" si="3"/>
        <v>2218.59</v>
      </c>
    </row>
    <row r="52" spans="1:9" ht="30" customHeight="1" x14ac:dyDescent="0.25">
      <c r="A52" s="31" t="s">
        <v>422</v>
      </c>
      <c r="B52" s="8" t="s">
        <v>88</v>
      </c>
      <c r="C52" s="121" t="s">
        <v>435</v>
      </c>
      <c r="D52" s="7" t="s">
        <v>38</v>
      </c>
      <c r="E52" s="32">
        <v>112</v>
      </c>
      <c r="F52" s="1">
        <v>4.07</v>
      </c>
      <c r="G52" s="14">
        <f t="shared" si="3"/>
        <v>455.84</v>
      </c>
    </row>
    <row r="53" spans="1:9" ht="30" customHeight="1" x14ac:dyDescent="0.25">
      <c r="A53" s="31" t="s">
        <v>422</v>
      </c>
      <c r="B53" s="8" t="s">
        <v>90</v>
      </c>
      <c r="C53" s="121" t="s">
        <v>436</v>
      </c>
      <c r="D53" s="7" t="s">
        <v>31</v>
      </c>
      <c r="E53" s="32">
        <v>2654</v>
      </c>
      <c r="F53" s="1">
        <v>1.73</v>
      </c>
      <c r="G53" s="14">
        <f t="shared" si="3"/>
        <v>4591.42</v>
      </c>
    </row>
    <row r="54" spans="1:9" ht="30" customHeight="1" x14ac:dyDescent="0.25">
      <c r="A54" s="31" t="s">
        <v>422</v>
      </c>
      <c r="B54" s="8" t="s">
        <v>92</v>
      </c>
      <c r="C54" s="121" t="s">
        <v>437</v>
      </c>
      <c r="D54" s="7" t="s">
        <v>31</v>
      </c>
      <c r="E54" s="32">
        <v>201</v>
      </c>
      <c r="F54" s="1">
        <v>4.3099999999999996</v>
      </c>
      <c r="G54" s="14">
        <f t="shared" si="3"/>
        <v>866.31</v>
      </c>
    </row>
    <row r="55" spans="1:9" ht="30" customHeight="1" x14ac:dyDescent="0.25">
      <c r="A55" s="31" t="s">
        <v>422</v>
      </c>
      <c r="B55" s="8" t="s">
        <v>94</v>
      </c>
      <c r="C55" s="121" t="s">
        <v>438</v>
      </c>
      <c r="D55" s="7" t="s">
        <v>31</v>
      </c>
      <c r="E55" s="32">
        <v>2654</v>
      </c>
      <c r="F55" s="1">
        <v>0.28999999999999998</v>
      </c>
      <c r="G55" s="14">
        <f t="shared" si="3"/>
        <v>769.66</v>
      </c>
    </row>
    <row r="56" spans="1:9" ht="30" customHeight="1" x14ac:dyDescent="0.25">
      <c r="A56" s="31" t="s">
        <v>422</v>
      </c>
      <c r="B56" s="8" t="s">
        <v>96</v>
      </c>
      <c r="C56" s="121" t="s">
        <v>439</v>
      </c>
      <c r="D56" s="7" t="s">
        <v>38</v>
      </c>
      <c r="E56" s="32">
        <v>198</v>
      </c>
      <c r="F56" s="1">
        <v>6.75</v>
      </c>
      <c r="G56" s="14">
        <f t="shared" si="3"/>
        <v>1336.5</v>
      </c>
    </row>
    <row r="57" spans="1:9" ht="100.05" customHeight="1" x14ac:dyDescent="0.25">
      <c r="A57" s="31" t="s">
        <v>422</v>
      </c>
      <c r="B57" s="8" t="s">
        <v>98</v>
      </c>
      <c r="C57" s="121" t="s">
        <v>440</v>
      </c>
      <c r="D57" s="7" t="s">
        <v>368</v>
      </c>
      <c r="E57" s="32">
        <v>1</v>
      </c>
      <c r="F57" s="1">
        <v>53.08</v>
      </c>
      <c r="G57" s="14">
        <f t="shared" si="3"/>
        <v>53.08</v>
      </c>
    </row>
    <row r="58" spans="1:9" ht="100.05" customHeight="1" thickBot="1" x14ac:dyDescent="0.3">
      <c r="A58" s="31" t="s">
        <v>422</v>
      </c>
      <c r="B58" s="8" t="s">
        <v>100</v>
      </c>
      <c r="C58" s="121" t="s">
        <v>441</v>
      </c>
      <c r="D58" s="7" t="s">
        <v>368</v>
      </c>
      <c r="E58" s="32">
        <v>1</v>
      </c>
      <c r="F58" s="1">
        <v>53.08</v>
      </c>
      <c r="G58" s="14">
        <f t="shared" ref="G58" si="4">ROUND((E58*F58),2)</f>
        <v>53.08</v>
      </c>
    </row>
    <row r="59" spans="1:9" ht="100.05" customHeight="1" thickBot="1" x14ac:dyDescent="0.3">
      <c r="A59" s="30" t="s">
        <v>422</v>
      </c>
      <c r="B59" s="15" t="s">
        <v>442</v>
      </c>
      <c r="C59" s="122" t="s">
        <v>443</v>
      </c>
      <c r="D59" s="16" t="s">
        <v>368</v>
      </c>
      <c r="E59" s="35">
        <v>1</v>
      </c>
      <c r="F59" s="17">
        <v>1041.78</v>
      </c>
      <c r="G59" s="18">
        <f t="shared" si="2"/>
        <v>1041.78</v>
      </c>
      <c r="H59" s="22" t="s">
        <v>102</v>
      </c>
      <c r="I59" s="23">
        <f>ROUND(SUM(G40:G59),2)</f>
        <v>142852</v>
      </c>
    </row>
    <row r="60" spans="1:9" ht="42" thickBot="1" x14ac:dyDescent="0.3">
      <c r="F60" s="27" t="s">
        <v>444</v>
      </c>
      <c r="G60" s="28">
        <f>SUM(G6:G59)</f>
        <v>215894.36999999997</v>
      </c>
    </row>
  </sheetData>
  <sheetProtection algorithmName="SHA-512" hashValue="9DI3xYzxKEj6dvLPh9J5iH+3soYl6NtSqGNjW1JFe8njlqWVUQ4ibQx9J+DtpX0dynw10swlZi+RGSK6hvs9gw==" saltValue="wkFRj3YqIn4pqQt6C3SOBQ==" spinCount="100000" sheet="1" objects="1" scenarios="1"/>
  <mergeCells count="3">
    <mergeCell ref="A2:G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sheetPr codeName="Lapas7"/>
  <dimension ref="A1:C9"/>
  <sheetViews>
    <sheetView zoomScale="70" zoomScaleNormal="70" workbookViewId="0">
      <selection activeCell="F20" sqref="F20"/>
    </sheetView>
  </sheetViews>
  <sheetFormatPr defaultColWidth="9.21875" defaultRowHeight="14.4" x14ac:dyDescent="0.3"/>
  <cols>
    <col min="1" max="1" width="15.77734375" style="40" customWidth="1"/>
    <col min="2" max="2" width="80.77734375" style="40" customWidth="1"/>
    <col min="3" max="3" width="20.77734375" style="40" customWidth="1"/>
    <col min="4" max="4" width="23.77734375" style="40" customWidth="1"/>
    <col min="5" max="16384" width="9.21875" style="40"/>
  </cols>
  <sheetData>
    <row r="1" spans="1:3" ht="30" customHeight="1" x14ac:dyDescent="0.3">
      <c r="A1" s="200" t="s">
        <v>0</v>
      </c>
      <c r="B1" s="200"/>
      <c r="C1" s="200"/>
    </row>
    <row r="2" spans="1:3" ht="55.05" customHeight="1" x14ac:dyDescent="0.3">
      <c r="A2" s="201" t="s">
        <v>1</v>
      </c>
      <c r="B2" s="201"/>
      <c r="C2" s="201"/>
    </row>
    <row r="3" spans="1:3" ht="30" customHeight="1" x14ac:dyDescent="0.3">
      <c r="A3" s="202" t="s">
        <v>445</v>
      </c>
      <c r="B3" s="202"/>
      <c r="C3" s="202"/>
    </row>
    <row r="4" spans="1:3" ht="27.6" x14ac:dyDescent="0.3">
      <c r="A4" s="41" t="s">
        <v>446</v>
      </c>
      <c r="B4" s="41" t="s">
        <v>447</v>
      </c>
      <c r="C4" s="41" t="s">
        <v>448</v>
      </c>
    </row>
    <row r="5" spans="1:3" ht="30" customHeight="1" x14ac:dyDescent="0.3">
      <c r="A5" s="32">
        <v>1</v>
      </c>
      <c r="B5" s="42" t="s">
        <v>449</v>
      </c>
      <c r="C5" s="43">
        <f>'1. Susisiekimas'!G266</f>
        <v>2555459.140000002</v>
      </c>
    </row>
    <row r="6" spans="1:3" ht="30" customHeight="1" x14ac:dyDescent="0.3">
      <c r="A6" s="32">
        <v>2</v>
      </c>
      <c r="B6" s="42" t="s">
        <v>450</v>
      </c>
      <c r="C6" s="43">
        <f>'2. Apšvietimas'!G60</f>
        <v>215894.36999999997</v>
      </c>
    </row>
    <row r="7" spans="1:3" ht="41.4" x14ac:dyDescent="0.3">
      <c r="A7" s="41" t="s">
        <v>451</v>
      </c>
      <c r="B7" s="44" t="s">
        <v>452</v>
      </c>
      <c r="C7" s="45">
        <f>ROUND(SUM(C5:C6),2)</f>
        <v>2771353.51</v>
      </c>
    </row>
    <row r="8" spans="1:3" x14ac:dyDescent="0.3">
      <c r="A8" s="33"/>
      <c r="B8" s="33"/>
      <c r="C8" s="33"/>
    </row>
    <row r="9" spans="1:3" ht="80.099999999999994" customHeight="1" x14ac:dyDescent="0.3">
      <c r="A9" s="203" t="s">
        <v>453</v>
      </c>
      <c r="B9" s="203"/>
      <c r="C9" s="203"/>
    </row>
  </sheetData>
  <sheetProtection algorithmName="SHA-512" hashValue="ArLXaB0myh1T+RSUrsWcKRLmrhkiYgVDYHJu6Oef8UfIzwMhJVsDhAUyL+FB8E0k+RsgYYp3UtfxtJNXGeo+yA==" saltValue="yrlAWN1r0obGSgJYOrU0wg==" spinCount="100000" sheet="1" objects="1" scenarios="1"/>
  <mergeCells count="4">
    <mergeCell ref="A1:C1"/>
    <mergeCell ref="A2:C2"/>
    <mergeCell ref="A3:C3"/>
    <mergeCell ref="A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D7C7-BA10-4E16-ABAA-1E580E43406F}">
  <dimension ref="A2:A6"/>
  <sheetViews>
    <sheetView tabSelected="1" zoomScale="70" zoomScaleNormal="70" workbookViewId="0">
      <selection activeCell="D5" sqref="D5"/>
    </sheetView>
  </sheetViews>
  <sheetFormatPr defaultColWidth="9.21875" defaultRowHeight="13.8" x14ac:dyDescent="0.25"/>
  <cols>
    <col min="1" max="1" width="135.21875" style="3" customWidth="1"/>
    <col min="2" max="16384" width="9.21875" style="3"/>
  </cols>
  <sheetData>
    <row r="2" spans="1:1" x14ac:dyDescent="0.25">
      <c r="A2" s="167" t="s">
        <v>454</v>
      </c>
    </row>
    <row r="3" spans="1:1" x14ac:dyDescent="0.25">
      <c r="A3" s="168"/>
    </row>
    <row r="4" spans="1:1" s="169" customFormat="1" ht="250.05" customHeight="1" x14ac:dyDescent="0.3">
      <c r="A4" s="4" t="s">
        <v>455</v>
      </c>
    </row>
    <row r="5" spans="1:1" s="169" customFormat="1" ht="130.05000000000001" customHeight="1" x14ac:dyDescent="0.3">
      <c r="A5" s="4" t="s">
        <v>456</v>
      </c>
    </row>
    <row r="6" spans="1:1" s="169" customFormat="1" ht="70.05" customHeight="1" x14ac:dyDescent="0.3">
      <c r="A6" s="4" t="s">
        <v>457</v>
      </c>
    </row>
  </sheetData>
  <sheetProtection algorithmName="SHA-512" hashValue="QiRHyzx2gZs8ffFqGhIHZwfeAXMjNawpC3KDEZ7FG6r2ycd0cSn9+2SNJnBl/WnEIk0xMODzm7xkACJ5ESaeew==" saltValue="lQ3H0tuS3VvCCW8Vmg89P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B76E265C8C984EB64E26C844CB9C43" ma:contentTypeVersion="14" ma:contentTypeDescription="Create a new document." ma:contentTypeScope="" ma:versionID="590b45251f56cef8893a28f0c41b76b1">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7629f1f9ddafa3caa7403eb3a8d4ff13"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836345-03C4-4456-B902-8D57CF0CE7BA}">
  <ds:schemaRefs>
    <ds:schemaRef ds:uri="http://schemas.microsoft.com/sharepoint/v3/contenttype/forms"/>
  </ds:schemaRefs>
</ds:datastoreItem>
</file>

<file path=customXml/itemProps2.xml><?xml version="1.0" encoding="utf-8"?>
<ds:datastoreItem xmlns:ds="http://schemas.openxmlformats.org/officeDocument/2006/customXml" ds:itemID="{0F6713DD-FE64-4238-A109-E4A84B30D6D5}">
  <ds:schemaRefs>
    <ds:schemaRef ds:uri="http://schemas.microsoft.com/office/2006/metadata/properties"/>
    <ds:schemaRef ds:uri="http://schemas.microsoft.com/office/infopath/2007/PartnerControls"/>
    <ds:schemaRef ds:uri="d490cdd6-07a9-441e-9dcf-c038f999323a"/>
    <ds:schemaRef ds:uri="a931e33f-e39b-46a4-bdb0-0fdf918434ff"/>
  </ds:schemaRefs>
</ds:datastoreItem>
</file>

<file path=customXml/itemProps3.xml><?xml version="1.0" encoding="utf-8"?>
<ds:datastoreItem xmlns:ds="http://schemas.openxmlformats.org/officeDocument/2006/customXml" ds:itemID="{F6E85B4D-3B76-4333-B8ED-C80F1A5EF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cdd6-07a9-441e-9dcf-c038f999323a"/>
    <ds:schemaRef ds:uri="a931e33f-e39b-46a4-bdb0-0fdf9184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Susisiekimas</vt:lpstr>
      <vt:lpstr>2. Apšvietimas</vt:lpstr>
      <vt:lpstr>SANTRAUKA</vt:lpstr>
      <vt:lpstr>DKŽ priedas dėl atliekų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MULIUOLIS Ignas</cp:lastModifiedBy>
  <cp:revision/>
  <dcterms:created xsi:type="dcterms:W3CDTF">2020-10-05T14:48:34Z</dcterms:created>
  <dcterms:modified xsi:type="dcterms:W3CDTF">2025-09-04T08:00:40Z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y fmtid="{D5CDD505-2E9C-101B-9397-08002B2CF9AE}" pid="3" name="MediaServiceImageTags">
    <vt:lpwstr/>
  </property>
</Properties>
</file>