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filterPrivacy="1"/>
  <xr:revisionPtr revIDLastSave="0" documentId="8_{F7AC7637-79FE-4BA3-85A1-63EA5E659C02}" xr6:coauthVersionLast="47" xr6:coauthVersionMax="47" xr10:uidLastSave="{00000000-0000-0000-0000-000000000000}"/>
  <bookViews>
    <workbookView xWindow="-110" yWindow="-110" windowWidth="23260" windowHeight="14860" xr2:uid="{00000000-000D-0000-FFFF-FFFF00000000}"/>
  </bookViews>
  <sheets>
    <sheet name="priedas Nr.2 Prelim. sąrašas" sheetId="2" r:id="rId1"/>
    <sheet name="priedas Nr.3 Nuolaida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4" i="2" l="1"/>
  <c r="I75" i="2" s="1"/>
  <c r="E93" i="2" l="1"/>
  <c r="I76" i="2"/>
  <c r="I77" i="2" s="1"/>
  <c r="E94" i="2"/>
  <c r="I57" i="2" l="1"/>
  <c r="I50" i="2"/>
  <c r="I43" i="2"/>
  <c r="I36" i="2"/>
  <c r="I30" i="2"/>
  <c r="I24" i="2"/>
  <c r="I18" i="2"/>
  <c r="I12" i="2"/>
  <c r="I6" i="2"/>
  <c r="I64" i="2" l="1"/>
  <c r="E92" i="2" l="1"/>
  <c r="E95" i="2" s="1"/>
  <c r="E96" i="2" s="1"/>
  <c r="E97" i="2" s="1"/>
  <c r="I65" i="2"/>
  <c r="I66" i="2" s="1"/>
</calcChain>
</file>

<file path=xl/sharedStrings.xml><?xml version="1.0" encoding="utf-8"?>
<sst xmlns="http://schemas.openxmlformats.org/spreadsheetml/2006/main" count="195" uniqueCount="92">
  <si>
    <t>Eil. Nr.</t>
  </si>
  <si>
    <t>Viso EUR be PVM</t>
  </si>
  <si>
    <t>Numatomas preliminarus kiekis sutarties galiojimo laikotarpiu</t>
  </si>
  <si>
    <t>m</t>
  </si>
  <si>
    <t>vnt</t>
  </si>
  <si>
    <t>Prekė</t>
  </si>
  <si>
    <t>Techniniai duomenys</t>
  </si>
  <si>
    <t>PVM</t>
  </si>
  <si>
    <t>Naudojimas:</t>
  </si>
  <si>
    <t>Žarna hidrodinaminėms mašinoms, su antgaliais, gali būti naudojama ypač sunkiomis sąlygomis.</t>
  </si>
  <si>
    <t>Standartas:</t>
  </si>
  <si>
    <t>DIN 50049.3.1B/EN 10 204.3.1B</t>
  </si>
  <si>
    <t>Darbinė temperatūra:</t>
  </si>
  <si>
    <t>Vidus:</t>
  </si>
  <si>
    <t>lygus, pagamintas iš juodos SBR/NR gumos arba analogiškas</t>
  </si>
  <si>
    <t>Armatūra:</t>
  </si>
  <si>
    <t>Darbinis slėgis:</t>
  </si>
  <si>
    <t>srutų, vandens siurbimo, kanalizacijos valymo darbams skirta žarna.</t>
  </si>
  <si>
    <t>Lenkimo spindulys, mm</t>
  </si>
  <si>
    <t>ne daugiau 200</t>
  </si>
  <si>
    <r>
      <t>nuo -40C</t>
    </r>
    <r>
      <rPr>
        <sz val="11"/>
        <color theme="1"/>
        <rFont val="Verdana"/>
        <family val="2"/>
        <charset val="186"/>
      </rPr>
      <t>°</t>
    </r>
    <r>
      <rPr>
        <sz val="11"/>
        <color theme="1"/>
        <rFont val="Calibri"/>
        <family val="2"/>
        <charset val="186"/>
      </rPr>
      <t xml:space="preserve"> iki +50C</t>
    </r>
    <r>
      <rPr>
        <sz val="11"/>
        <color theme="1"/>
        <rFont val="Verdana"/>
        <family val="2"/>
        <charset val="186"/>
      </rPr>
      <t>°</t>
    </r>
  </si>
  <si>
    <t>PVC/NBR mišinys arba analogiškas</t>
  </si>
  <si>
    <t>Vakuumas:</t>
  </si>
  <si>
    <t>ne mažiau 60%</t>
  </si>
  <si>
    <t>Svoris kg/m</t>
  </si>
  <si>
    <t>ne daugiau 1.00</t>
  </si>
  <si>
    <t>ne daugiau 350</t>
  </si>
  <si>
    <t>ne daugiau 3.00</t>
  </si>
  <si>
    <t>ne daugiau 450</t>
  </si>
  <si>
    <t>ne daugiau 4.00</t>
  </si>
  <si>
    <t>ne daugiau 550</t>
  </si>
  <si>
    <t>ne daugiau 5.50</t>
  </si>
  <si>
    <t xml:space="preserve">Eil. Nr. </t>
  </si>
  <si>
    <t>Procentai, %</t>
  </si>
  <si>
    <t>Flanšai</t>
  </si>
  <si>
    <t>Hidrauliniai vamzdžiai</t>
  </si>
  <si>
    <t>Movos, uždaromoji armatūra</t>
  </si>
  <si>
    <t>Rutuliniai čiaupai</t>
  </si>
  <si>
    <t>Tarpinės, sandarinimo žiedai</t>
  </si>
  <si>
    <t>Srieginės vamzdžių jungtys</t>
  </si>
  <si>
    <t>Žarnos</t>
  </si>
  <si>
    <t>Adapteriai</t>
  </si>
  <si>
    <t>Prekių grupė</t>
  </si>
  <si>
    <t>ne mažiau 250 bar.</t>
  </si>
  <si>
    <r>
      <t>nuo -30C</t>
    </r>
    <r>
      <rPr>
        <sz val="11"/>
        <color theme="1"/>
        <rFont val="Verdana"/>
        <family val="2"/>
        <charset val="186"/>
      </rPr>
      <t>°</t>
    </r>
    <r>
      <rPr>
        <sz val="11"/>
        <color theme="1"/>
        <rFont val="Calibri"/>
        <family val="2"/>
        <charset val="186"/>
      </rPr>
      <t xml:space="preserve"> iki +</t>
    </r>
    <r>
      <rPr>
        <sz val="11"/>
        <rFont val="Calibri"/>
        <family val="2"/>
        <charset val="186"/>
      </rPr>
      <t>80</t>
    </r>
    <r>
      <rPr>
        <sz val="11"/>
        <color theme="1"/>
        <rFont val="Calibri"/>
        <family val="2"/>
        <charset val="186"/>
      </rPr>
      <t>C</t>
    </r>
    <r>
      <rPr>
        <sz val="11"/>
        <color theme="1"/>
        <rFont val="Verdana"/>
        <family val="2"/>
        <charset val="186"/>
      </rPr>
      <t>°</t>
    </r>
  </si>
  <si>
    <r>
      <t>nuo -30C</t>
    </r>
    <r>
      <rPr>
        <sz val="11"/>
        <color theme="1"/>
        <rFont val="Verdana"/>
        <family val="2"/>
        <charset val="186"/>
      </rPr>
      <t>°</t>
    </r>
    <r>
      <rPr>
        <sz val="11"/>
        <color theme="1"/>
        <rFont val="Calibri"/>
        <family val="2"/>
        <charset val="186"/>
      </rPr>
      <t xml:space="preserve"> iki +</t>
    </r>
    <r>
      <rPr>
        <sz val="11"/>
        <rFont val="Calibri"/>
        <family val="2"/>
        <charset val="186"/>
      </rPr>
      <t>80C</t>
    </r>
    <r>
      <rPr>
        <sz val="11"/>
        <rFont val="Verdana"/>
        <family val="2"/>
        <charset val="186"/>
      </rPr>
      <t>°</t>
    </r>
  </si>
  <si>
    <r>
      <t>nuo -30C</t>
    </r>
    <r>
      <rPr>
        <sz val="11"/>
        <color theme="1"/>
        <rFont val="Verdana"/>
        <family val="2"/>
        <charset val="186"/>
      </rPr>
      <t>°</t>
    </r>
    <r>
      <rPr>
        <sz val="11"/>
        <color theme="1"/>
        <rFont val="Calibri"/>
        <family val="2"/>
        <charset val="186"/>
      </rPr>
      <t xml:space="preserve"> iki +</t>
    </r>
    <r>
      <rPr>
        <sz val="11"/>
        <rFont val="Calibri"/>
        <family val="2"/>
        <charset val="186"/>
      </rPr>
      <t>80C</t>
    </r>
    <r>
      <rPr>
        <sz val="11"/>
        <color theme="1"/>
        <rFont val="Verdana"/>
        <family val="2"/>
        <charset val="186"/>
      </rPr>
      <t>°</t>
    </r>
  </si>
  <si>
    <r>
      <t>nuo -30C</t>
    </r>
    <r>
      <rPr>
        <sz val="11"/>
        <color theme="1"/>
        <rFont val="Verdana"/>
        <family val="2"/>
        <charset val="186"/>
      </rPr>
      <t>°</t>
    </r>
    <r>
      <rPr>
        <sz val="11"/>
        <color theme="1"/>
        <rFont val="Calibri"/>
        <family val="2"/>
        <charset val="186"/>
      </rPr>
      <t xml:space="preserve"> iki </t>
    </r>
    <r>
      <rPr>
        <sz val="11"/>
        <rFont val="Calibri"/>
        <family val="2"/>
        <charset val="186"/>
      </rPr>
      <t>+80</t>
    </r>
    <r>
      <rPr>
        <sz val="11"/>
        <color theme="1"/>
        <rFont val="Calibri"/>
        <family val="2"/>
        <charset val="186"/>
      </rPr>
      <t>C</t>
    </r>
    <r>
      <rPr>
        <sz val="11"/>
        <color theme="1"/>
        <rFont val="Verdana"/>
        <family val="2"/>
        <charset val="186"/>
      </rPr>
      <t>°</t>
    </r>
  </si>
  <si>
    <t>Remonto paslaugos</t>
  </si>
  <si>
    <t>val.</t>
  </si>
  <si>
    <r>
      <t xml:space="preserve">Siurbiminė žarna </t>
    </r>
    <r>
      <rPr>
        <b/>
        <sz val="11"/>
        <color theme="1"/>
        <rFont val="Calibri"/>
        <family val="2"/>
        <charset val="186"/>
        <scheme val="minor"/>
      </rPr>
      <t>vid. diametras 152 mm</t>
    </r>
  </si>
  <si>
    <r>
      <t xml:space="preserve">Siurbiminė žarna </t>
    </r>
    <r>
      <rPr>
        <b/>
        <sz val="11"/>
        <color theme="1"/>
        <rFont val="Calibri"/>
        <family val="2"/>
        <charset val="186"/>
        <scheme val="minor"/>
      </rPr>
      <t>vid. diametras 127 mm</t>
    </r>
  </si>
  <si>
    <r>
      <t xml:space="preserve">Siurbiminė žarna </t>
    </r>
    <r>
      <rPr>
        <b/>
        <sz val="11"/>
        <color theme="1"/>
        <rFont val="Calibri"/>
        <family val="2"/>
        <charset val="186"/>
        <scheme val="minor"/>
      </rPr>
      <t>vid. diametras 102 mm</t>
    </r>
  </si>
  <si>
    <r>
      <t xml:space="preserve">Siurbiminė žarna </t>
    </r>
    <r>
      <rPr>
        <b/>
        <sz val="11"/>
        <color theme="1"/>
        <rFont val="Calibri"/>
        <family val="2"/>
        <charset val="186"/>
        <scheme val="minor"/>
      </rPr>
      <t>vid. diametras 51 mm</t>
    </r>
  </si>
  <si>
    <r>
      <t xml:space="preserve">Aukšo slėgio vamzdynų valymo žarna, </t>
    </r>
    <r>
      <rPr>
        <b/>
        <sz val="11"/>
        <color theme="1"/>
        <rFont val="Calibri"/>
        <family val="2"/>
        <charset val="186"/>
        <scheme val="minor"/>
      </rPr>
      <t>DN32, L=150 m</t>
    </r>
  </si>
  <si>
    <r>
      <t xml:space="preserve">Aukšo slėgio vamzdynų valymo žarna, </t>
    </r>
    <r>
      <rPr>
        <b/>
        <sz val="11"/>
        <color theme="1"/>
        <rFont val="Calibri"/>
        <family val="2"/>
        <charset val="186"/>
        <scheme val="minor"/>
      </rPr>
      <t>DN25, L=120 m</t>
    </r>
  </si>
  <si>
    <r>
      <t xml:space="preserve">Aukšo slėgio vamzdynų valymo žarna, </t>
    </r>
    <r>
      <rPr>
        <b/>
        <sz val="11"/>
        <color theme="1"/>
        <rFont val="Calibri"/>
        <family val="2"/>
        <charset val="186"/>
        <scheme val="minor"/>
      </rPr>
      <t>DN19, L=120 m</t>
    </r>
  </si>
  <si>
    <r>
      <t xml:space="preserve">Aukšo slėgio vamzdynų valymo žarna, </t>
    </r>
    <r>
      <rPr>
        <b/>
        <sz val="11"/>
        <color theme="1"/>
        <rFont val="Calibri"/>
        <family val="2"/>
        <charset val="186"/>
        <scheme val="minor"/>
      </rPr>
      <t>DN16, L=100 m</t>
    </r>
  </si>
  <si>
    <r>
      <t xml:space="preserve">Aukšo slėgio vamzdynų valymo žarna, </t>
    </r>
    <r>
      <rPr>
        <b/>
        <sz val="11"/>
        <color theme="1"/>
        <rFont val="Calibri"/>
        <family val="2"/>
        <charset val="186"/>
        <scheme val="minor"/>
      </rPr>
      <t>DN13, L=120 m</t>
    </r>
  </si>
  <si>
    <t>tekstilinės armatūros tinklas arba analogiškas</t>
  </si>
  <si>
    <t>PVC spiralė</t>
  </si>
  <si>
    <t xml:space="preserve"> - pildo Pardavėjas</t>
  </si>
  <si>
    <t xml:space="preserve">Prekės </t>
  </si>
  <si>
    <t>1.</t>
  </si>
  <si>
    <t xml:space="preserve">Pardavėjo nuolaida, taikoma nuo viešai skelbiamos Prekių mažmeninės kainos: </t>
  </si>
  <si>
    <t>Nuolaida (N%)*</t>
  </si>
  <si>
    <t>Pastaba. * Nuolaida yra sveikas skaičius ir negali būti lygi 0 (nuliui)</t>
  </si>
  <si>
    <t>Pasiūlymo kainos dalis</t>
  </si>
  <si>
    <t>Pasiūlymo kaina su nuolaida, EUR be PVM</t>
  </si>
  <si>
    <t>Pasiūlymo kaina su nuolaida, EUR su PVM</t>
  </si>
  <si>
    <t>Paslaugos pavadinimas</t>
  </si>
  <si>
    <t>Mato vienetas</t>
  </si>
  <si>
    <t>1 mato vieneto įkainis EUR be PVM</t>
  </si>
  <si>
    <t>Kaina, EUR be PVM</t>
  </si>
  <si>
    <t>1 mato vieneto įkainis, EUR be PVM</t>
  </si>
  <si>
    <t>Visos susijusios paslaugos su žarnomis ir jų jungtimis</t>
  </si>
  <si>
    <t>Suma, EUR su PVM</t>
  </si>
  <si>
    <t>Suma, EUR be PVM (K2)</t>
  </si>
  <si>
    <t>Nuolaida (N%) (3 lentelė)</t>
  </si>
  <si>
    <t>Paslaugų pasiūlymo kaina, EUR be PVM (K2)</t>
  </si>
  <si>
    <t>Suma, EUR be PVM (K1)</t>
  </si>
  <si>
    <t>Priedas Nr. 3 Prekių grupių sąrašas</t>
  </si>
  <si>
    <t>Priedas Nr. 2 Preliminarus Prekių ir Paslaugų sąrašas</t>
  </si>
  <si>
    <t>Visoms Prekėms, bei Prekių grupių sąrašui, kuris pateikiamas Techninės specifikacijos priede Nr. 3</t>
  </si>
  <si>
    <t>Lentelė Nr. 1 Prekės</t>
  </si>
  <si>
    <t>Lentelė Nr. 2. Paslaugos</t>
  </si>
  <si>
    <t>Lentelė Nr. 3</t>
  </si>
  <si>
    <t>Lentelė Nr. 4</t>
  </si>
  <si>
    <t>Prekių pasiūlymo kaina, EUR be PVM (K1)</t>
  </si>
  <si>
    <t>Dalyvio pasiūlymo palyginamosios kainos suvestinė</t>
  </si>
  <si>
    <t xml:space="preserve">
P1 = (K2 + K1) - (K1 * N%)</t>
  </si>
  <si>
    <t>P1 - pasiūlymo palyginamoji kaina, EUR be PVM 
K1 - Prekių pasiūlymo palyginamoji kaina neįvertinus nuolaidos, EUR be PVM
N% - nuolaida procentais
K2 - Paslaugų pasiūlymo palyginamoji kaina, EUR be PVM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</si>
</sst>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i/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1"/>
      <color theme="1"/>
      <name val="Calibri"/>
      <family val="2"/>
      <charset val="186"/>
      <scheme val="minor"/>
    </font>
    <font>
      <sz val="11"/>
      <color theme="1"/>
      <name val="Verdana"/>
      <family val="2"/>
      <charset val="186"/>
    </font>
    <font>
      <sz val="11"/>
      <color theme="1"/>
      <name val="Calibri"/>
      <family val="2"/>
      <charset val="186"/>
    </font>
    <font>
      <sz val="11"/>
      <color rgb="FFFF0000"/>
      <name val="Calibri"/>
      <family val="2"/>
      <charset val="186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charset val="186"/>
    </font>
    <font>
      <sz val="11"/>
      <name val="Verdana"/>
      <family val="2"/>
      <charset val="186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4"/>
      <color theme="1"/>
      <name val="Calibri"/>
      <family val="2"/>
      <charset val="186"/>
      <scheme val="minor"/>
    </font>
    <font>
      <b/>
      <i/>
      <sz val="14"/>
      <name val="Calibri"/>
      <family val="2"/>
      <charset val="186"/>
      <scheme val="minor"/>
    </font>
    <font>
      <b/>
      <sz val="14"/>
      <name val="Calibri"/>
      <family val="2"/>
      <charset val="186"/>
      <scheme val="minor"/>
    </font>
    <font>
      <b/>
      <sz val="12"/>
      <color theme="1"/>
      <name val="Calibri"/>
      <family val="2"/>
      <charset val="186"/>
      <scheme val="minor"/>
    </font>
    <font>
      <sz val="11"/>
      <name val="Calibri Light"/>
      <family val="2"/>
      <charset val="186"/>
      <scheme val="major"/>
    </font>
    <font>
      <b/>
      <sz val="11"/>
      <color theme="1"/>
      <name val="Calibri"/>
      <family val="2"/>
    </font>
    <font>
      <b/>
      <sz val="11"/>
      <color theme="1"/>
      <name val="Trebuchet MS"/>
      <family val="2"/>
      <charset val="186"/>
    </font>
  </fonts>
  <fills count="5">
    <fill>
      <patternFill patternType="none"/>
    </fill>
    <fill>
      <patternFill patternType="gray125"/>
    </fill>
    <fill>
      <patternFill patternType="solid">
        <fgColor rgb="FF66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5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</borders>
  <cellStyleXfs count="3">
    <xf numFmtId="0" fontId="0" fillId="0" borderId="0"/>
    <xf numFmtId="0" fontId="8" fillId="0" borderId="0"/>
    <xf numFmtId="0" fontId="9" fillId="0" borderId="0"/>
  </cellStyleXfs>
  <cellXfs count="107">
    <xf numFmtId="0" fontId="0" fillId="0" borderId="0" xfId="0"/>
    <xf numFmtId="0" fontId="6" fillId="0" borderId="2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9" fillId="0" borderId="12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9" fillId="0" borderId="14" xfId="0" applyFont="1" applyBorder="1" applyAlignment="1">
      <alignment horizontal="left" vertical="center" wrapText="1"/>
    </xf>
    <xf numFmtId="0" fontId="9" fillId="0" borderId="15" xfId="0" applyFont="1" applyBorder="1" applyAlignment="1">
      <alignment horizontal="left" vertical="center" wrapText="1"/>
    </xf>
    <xf numFmtId="0" fontId="9" fillId="0" borderId="0" xfId="2"/>
    <xf numFmtId="0" fontId="9" fillId="0" borderId="24" xfId="2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9" fillId="0" borderId="25" xfId="2" applyBorder="1" applyAlignment="1">
      <alignment horizontal="left" vertical="center" wrapText="1"/>
    </xf>
    <xf numFmtId="0" fontId="5" fillId="0" borderId="25" xfId="2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0" fontId="0" fillId="0" borderId="0" xfId="0" applyAlignment="1">
      <alignment wrapText="1"/>
    </xf>
    <xf numFmtId="0" fontId="13" fillId="0" borderId="0" xfId="0" applyFont="1"/>
    <xf numFmtId="0" fontId="12" fillId="0" borderId="0" xfId="2" applyFont="1"/>
    <xf numFmtId="0" fontId="3" fillId="0" borderId="10" xfId="0" applyFont="1" applyBorder="1" applyAlignment="1">
      <alignment horizontal="left" vertical="center" wrapText="1"/>
    </xf>
    <xf numFmtId="2" fontId="9" fillId="0" borderId="18" xfId="0" applyNumberFormat="1" applyFont="1" applyBorder="1"/>
    <xf numFmtId="2" fontId="0" fillId="0" borderId="23" xfId="0" applyNumberFormat="1" applyBorder="1"/>
    <xf numFmtId="2" fontId="0" fillId="0" borderId="20" xfId="0" applyNumberFormat="1" applyBorder="1"/>
    <xf numFmtId="0" fontId="7" fillId="0" borderId="0" xfId="0" applyFont="1" applyAlignment="1">
      <alignment horizontal="right"/>
    </xf>
    <xf numFmtId="0" fontId="0" fillId="0" borderId="0" xfId="0" applyAlignment="1">
      <alignment horizontal="right"/>
    </xf>
    <xf numFmtId="0" fontId="1" fillId="0" borderId="10" xfId="0" applyFont="1" applyBorder="1" applyAlignment="1">
      <alignment horizontal="left" vertical="center" wrapText="1"/>
    </xf>
    <xf numFmtId="0" fontId="0" fillId="2" borderId="0" xfId="0" applyFill="1"/>
    <xf numFmtId="49" fontId="0" fillId="0" borderId="0" xfId="0" applyNumberFormat="1"/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2" fontId="0" fillId="0" borderId="5" xfId="0" applyNumberFormat="1" applyBorder="1"/>
    <xf numFmtId="2" fontId="0" fillId="0" borderId="2" xfId="0" applyNumberFormat="1" applyBorder="1"/>
    <xf numFmtId="2" fontId="0" fillId="0" borderId="11" xfId="0" applyNumberFormat="1" applyBorder="1"/>
    <xf numFmtId="0" fontId="17" fillId="0" borderId="27" xfId="0" applyFont="1" applyBorder="1" applyAlignment="1">
      <alignment vertical="top"/>
    </xf>
    <xf numFmtId="0" fontId="17" fillId="0" borderId="28" xfId="0" applyFont="1" applyBorder="1" applyAlignment="1">
      <alignment horizontal="center" vertical="center"/>
    </xf>
    <xf numFmtId="0" fontId="17" fillId="0" borderId="28" xfId="0" applyFont="1" applyBorder="1" applyAlignment="1">
      <alignment vertical="top"/>
    </xf>
    <xf numFmtId="0" fontId="17" fillId="0" borderId="29" xfId="0" applyFont="1" applyBorder="1" applyAlignment="1">
      <alignment horizont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left" vertical="top" wrapText="1"/>
    </xf>
    <xf numFmtId="2" fontId="0" fillId="3" borderId="32" xfId="0" applyNumberFormat="1" applyFill="1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50" xfId="0" applyBorder="1" applyAlignment="1">
      <alignment horizontal="left" vertical="center" wrapText="1"/>
    </xf>
    <xf numFmtId="2" fontId="0" fillId="3" borderId="51" xfId="0" applyNumberFormat="1" applyFill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left" vertical="top"/>
    </xf>
    <xf numFmtId="4" fontId="0" fillId="0" borderId="38" xfId="0" applyNumberFormat="1" applyBorder="1" applyAlignment="1">
      <alignment horizontal="center"/>
    </xf>
    <xf numFmtId="4" fontId="0" fillId="0" borderId="41" xfId="0" applyNumberFormat="1" applyBorder="1" applyAlignment="1">
      <alignment horizontal="center"/>
    </xf>
    <xf numFmtId="4" fontId="0" fillId="0" borderId="45" xfId="0" applyNumberFormat="1" applyBorder="1" applyAlignment="1">
      <alignment horizontal="center"/>
    </xf>
    <xf numFmtId="0" fontId="6" fillId="0" borderId="0" xfId="0" applyFont="1" applyAlignment="1">
      <alignment horizontal="left" vertical="center"/>
    </xf>
    <xf numFmtId="0" fontId="23" fillId="3" borderId="26" xfId="0" applyFont="1" applyFill="1" applyBorder="1" applyAlignment="1">
      <alignment horizontal="left" vertical="center" wrapText="1"/>
    </xf>
    <xf numFmtId="0" fontId="24" fillId="3" borderId="26" xfId="0" applyFont="1" applyFill="1" applyBorder="1" applyAlignment="1">
      <alignment horizontal="center" vertical="center" wrapText="1"/>
    </xf>
    <xf numFmtId="0" fontId="25" fillId="3" borderId="26" xfId="0" applyFont="1" applyFill="1" applyBorder="1" applyAlignment="1">
      <alignment horizontal="center" vertical="center" wrapText="1"/>
    </xf>
    <xf numFmtId="2" fontId="0" fillId="3" borderId="35" xfId="0" applyNumberFormat="1" applyFill="1" applyBorder="1" applyAlignment="1">
      <alignment horizontal="center" vertical="center" wrapText="1"/>
    </xf>
    <xf numFmtId="0" fontId="0" fillId="2" borderId="2" xfId="0" applyFill="1" applyBorder="1" applyProtection="1">
      <protection locked="0"/>
    </xf>
    <xf numFmtId="0" fontId="24" fillId="2" borderId="26" xfId="0" applyFont="1" applyFill="1" applyBorder="1" applyAlignment="1" applyProtection="1">
      <alignment horizontal="center" vertical="center" wrapText="1"/>
      <protection locked="0"/>
    </xf>
    <xf numFmtId="0" fontId="19" fillId="0" borderId="43" xfId="0" applyFont="1" applyBorder="1" applyAlignment="1">
      <alignment horizontal="center"/>
    </xf>
    <xf numFmtId="0" fontId="0" fillId="0" borderId="43" xfId="0" applyBorder="1" applyAlignment="1">
      <alignment horizontal="center"/>
    </xf>
    <xf numFmtId="0" fontId="22" fillId="0" borderId="0" xfId="0" applyFont="1" applyAlignment="1">
      <alignment horizontal="right"/>
    </xf>
    <xf numFmtId="0" fontId="19" fillId="0" borderId="0" xfId="0" applyFont="1" applyAlignment="1">
      <alignment horizontal="right"/>
    </xf>
    <xf numFmtId="0" fontId="6" fillId="4" borderId="0" xfId="0" applyFont="1" applyFill="1" applyAlignment="1">
      <alignment horizontal="left" vertical="top" wrapText="1"/>
    </xf>
    <xf numFmtId="0" fontId="18" fillId="3" borderId="31" xfId="0" applyFont="1" applyFill="1" applyBorder="1" applyAlignment="1">
      <alignment horizontal="center" vertical="center" wrapText="1"/>
    </xf>
    <xf numFmtId="0" fontId="18" fillId="3" borderId="50" xfId="0" applyFont="1" applyFill="1" applyBorder="1" applyAlignment="1">
      <alignment horizontal="center" vertical="center" wrapText="1"/>
    </xf>
    <xf numFmtId="0" fontId="0" fillId="3" borderId="34" xfId="0" applyFill="1" applyBorder="1" applyAlignment="1">
      <alignment horizontal="center" vertical="center"/>
    </xf>
    <xf numFmtId="0" fontId="17" fillId="0" borderId="36" xfId="0" applyFont="1" applyBorder="1" applyAlignment="1">
      <alignment horizontal="right" vertical="top"/>
    </xf>
    <xf numFmtId="0" fontId="17" fillId="0" borderId="0" xfId="0" applyFont="1" applyAlignment="1">
      <alignment horizontal="right" vertical="top"/>
    </xf>
    <xf numFmtId="0" fontId="17" fillId="0" borderId="37" xfId="0" applyFont="1" applyBorder="1" applyAlignment="1">
      <alignment horizontal="right" vertical="top"/>
    </xf>
    <xf numFmtId="0" fontId="17" fillId="0" borderId="3" xfId="0" applyFont="1" applyBorder="1" applyAlignment="1">
      <alignment horizontal="right" vertical="top"/>
    </xf>
    <xf numFmtId="0" fontId="17" fillId="0" borderId="39" xfId="0" applyFont="1" applyBorder="1" applyAlignment="1">
      <alignment horizontal="right" vertical="top"/>
    </xf>
    <xf numFmtId="0" fontId="17" fillId="0" borderId="40" xfId="0" applyFont="1" applyBorder="1" applyAlignment="1">
      <alignment horizontal="right" vertical="top"/>
    </xf>
    <xf numFmtId="0" fontId="17" fillId="0" borderId="42" xfId="0" applyFont="1" applyBorder="1" applyAlignment="1">
      <alignment horizontal="right" vertical="top"/>
    </xf>
    <xf numFmtId="0" fontId="17" fillId="0" borderId="43" xfId="0" applyFont="1" applyBorder="1" applyAlignment="1">
      <alignment horizontal="right" vertical="top"/>
    </xf>
    <xf numFmtId="0" fontId="17" fillId="0" borderId="44" xfId="0" applyFont="1" applyBorder="1" applyAlignment="1">
      <alignment horizontal="right" vertical="top"/>
    </xf>
    <xf numFmtId="0" fontId="0" fillId="0" borderId="2" xfId="0" applyBorder="1" applyAlignment="1">
      <alignment horizontal="center" vertical="center"/>
    </xf>
    <xf numFmtId="0" fontId="9" fillId="0" borderId="5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2" fontId="16" fillId="2" borderId="5" xfId="0" applyNumberFormat="1" applyFont="1" applyFill="1" applyBorder="1" applyAlignment="1" applyProtection="1">
      <alignment horizontal="center" vertical="center" wrapText="1"/>
      <protection locked="0"/>
    </xf>
    <xf numFmtId="2" fontId="16" fillId="2" borderId="8" xfId="0" applyNumberFormat="1" applyFont="1" applyFill="1" applyBorder="1" applyAlignment="1" applyProtection="1">
      <alignment horizontal="center" vertical="center" wrapText="1"/>
      <protection locked="0"/>
    </xf>
    <xf numFmtId="2" fontId="16" fillId="2" borderId="11" xfId="0" applyNumberFormat="1" applyFont="1" applyFill="1" applyBorder="1" applyAlignment="1" applyProtection="1">
      <alignment horizontal="center" vertical="center" wrapText="1"/>
      <protection locked="0"/>
    </xf>
    <xf numFmtId="2" fontId="9" fillId="0" borderId="5" xfId="0" applyNumberFormat="1" applyFont="1" applyBorder="1" applyAlignment="1">
      <alignment horizontal="center" vertical="center" wrapText="1"/>
    </xf>
    <xf numFmtId="2" fontId="9" fillId="0" borderId="8" xfId="0" applyNumberFormat="1" applyFont="1" applyBorder="1" applyAlignment="1">
      <alignment horizontal="center" vertical="center" wrapText="1"/>
    </xf>
    <xf numFmtId="2" fontId="9" fillId="0" borderId="11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right"/>
    </xf>
    <xf numFmtId="0" fontId="21" fillId="0" borderId="0" xfId="0" applyFont="1" applyAlignment="1">
      <alignment horizontal="right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right"/>
    </xf>
    <xf numFmtId="0" fontId="17" fillId="0" borderId="46" xfId="0" applyFont="1" applyBorder="1" applyAlignment="1">
      <alignment horizontal="right"/>
    </xf>
    <xf numFmtId="0" fontId="17" fillId="0" borderId="9" xfId="0" applyFont="1" applyBorder="1" applyAlignment="1">
      <alignment horizontal="right" vertical="center"/>
    </xf>
    <xf numFmtId="0" fontId="17" fillId="0" borderId="47" xfId="0" applyFont="1" applyBorder="1" applyAlignment="1">
      <alignment horizontal="right" vertical="center"/>
    </xf>
    <xf numFmtId="0" fontId="6" fillId="0" borderId="12" xfId="0" applyFont="1" applyBorder="1" applyAlignment="1">
      <alignment horizontal="right" vertical="center"/>
    </xf>
    <xf numFmtId="0" fontId="6" fillId="0" borderId="48" xfId="0" applyFont="1" applyBorder="1" applyAlignment="1">
      <alignment horizontal="right" vertical="center"/>
    </xf>
    <xf numFmtId="0" fontId="6" fillId="0" borderId="16" xfId="0" applyFont="1" applyBorder="1" applyAlignment="1">
      <alignment horizontal="right"/>
    </xf>
    <xf numFmtId="0" fontId="6" fillId="0" borderId="17" xfId="0" applyFont="1" applyBorder="1" applyAlignment="1">
      <alignment horizontal="right"/>
    </xf>
    <xf numFmtId="0" fontId="6" fillId="0" borderId="19" xfId="0" applyFont="1" applyBorder="1" applyAlignment="1">
      <alignment horizontal="right"/>
    </xf>
    <xf numFmtId="0" fontId="6" fillId="0" borderId="1" xfId="0" applyFont="1" applyBorder="1" applyAlignment="1">
      <alignment horizontal="right"/>
    </xf>
    <xf numFmtId="0" fontId="6" fillId="0" borderId="21" xfId="0" applyFont="1" applyBorder="1" applyAlignment="1">
      <alignment horizontal="right"/>
    </xf>
    <xf numFmtId="0" fontId="6" fillId="0" borderId="22" xfId="0" applyFont="1" applyBorder="1" applyAlignment="1">
      <alignment horizontal="right"/>
    </xf>
    <xf numFmtId="1" fontId="12" fillId="2" borderId="5" xfId="2" applyNumberFormat="1" applyFont="1" applyFill="1" applyBorder="1" applyAlignment="1" applyProtection="1">
      <alignment horizontal="center" vertical="center"/>
      <protection locked="0"/>
    </xf>
    <xf numFmtId="0" fontId="0" fillId="2" borderId="8" xfId="0" applyFill="1" applyBorder="1" applyAlignment="1" applyProtection="1">
      <alignment horizontal="center" vertical="center"/>
      <protection locked="0"/>
    </xf>
    <xf numFmtId="0" fontId="0" fillId="2" borderId="11" xfId="0" applyFill="1" applyBorder="1" applyAlignment="1" applyProtection="1">
      <alignment horizontal="center" vertical="center"/>
      <protection locked="0"/>
    </xf>
    <xf numFmtId="0" fontId="19" fillId="0" borderId="0" xfId="2" applyFont="1" applyAlignment="1">
      <alignment horizontal="center"/>
    </xf>
  </cellXfs>
  <cellStyles count="3">
    <cellStyle name="Įprastas 2" xfId="1" xr:uid="{00000000-0005-0000-0000-000000000000}"/>
    <cellStyle name="Normal" xfId="0" builtinId="0"/>
    <cellStyle name="Normal 2" xfId="2" xr:uid="{5D52A1D5-4568-45AC-BAC6-DC6D2B1069D0}"/>
  </cellStyles>
  <dxfs count="0"/>
  <tableStyles count="0" defaultTableStyle="TableStyleMedium2" defaultPivotStyle="PivotStyleLight16"/>
  <colors>
    <mruColors>
      <color rgb="FF66CCFF"/>
      <color rgb="FF6699FF"/>
      <color rgb="FF0099FF"/>
      <color rgb="FF33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N104"/>
  <sheetViews>
    <sheetView tabSelected="1" topLeftCell="A52" zoomScale="85" zoomScaleNormal="85" workbookViewId="0">
      <selection activeCell="F86" sqref="F86"/>
    </sheetView>
  </sheetViews>
  <sheetFormatPr defaultRowHeight="14.5" x14ac:dyDescent="0.35"/>
  <cols>
    <col min="1" max="1" width="8.08984375" customWidth="1"/>
    <col min="2" max="2" width="6.6328125" customWidth="1"/>
    <col min="3" max="3" width="47.453125" bestFit="1" customWidth="1"/>
    <col min="4" max="4" width="22.90625" customWidth="1"/>
    <col min="5" max="5" width="37" customWidth="1"/>
    <col min="6" max="6" width="12.08984375" customWidth="1"/>
    <col min="7" max="7" width="24.36328125" customWidth="1"/>
    <col min="8" max="8" width="12.453125" bestFit="1" customWidth="1"/>
    <col min="9" max="9" width="11.54296875" bestFit="1" customWidth="1"/>
  </cols>
  <sheetData>
    <row r="2" spans="2:14" ht="18.5" x14ac:dyDescent="0.45">
      <c r="B2" s="87" t="s">
        <v>82</v>
      </c>
      <c r="C2" s="88"/>
      <c r="D2" s="88"/>
      <c r="E2" s="88"/>
      <c r="F2" s="88"/>
      <c r="G2" s="88"/>
      <c r="H2" s="88"/>
      <c r="I2" s="88"/>
    </row>
    <row r="3" spans="2:14" x14ac:dyDescent="0.35">
      <c r="B3" s="23"/>
      <c r="C3" s="51"/>
      <c r="D3" s="24"/>
      <c r="E3" s="24"/>
      <c r="F3" s="24"/>
      <c r="G3" s="24"/>
      <c r="H3" s="24"/>
      <c r="I3" s="24"/>
    </row>
    <row r="4" spans="2:14" ht="19" thickBot="1" x14ac:dyDescent="0.5">
      <c r="B4" s="23"/>
      <c r="C4" s="24"/>
      <c r="D4" s="24"/>
      <c r="E4" s="24"/>
      <c r="F4" s="24"/>
      <c r="G4" s="58" t="s">
        <v>84</v>
      </c>
      <c r="H4" s="59"/>
      <c r="I4" s="59"/>
    </row>
    <row r="5" spans="2:14" ht="58.5" thickBot="1" x14ac:dyDescent="0.4">
      <c r="B5" s="1" t="s">
        <v>0</v>
      </c>
      <c r="C5" s="1" t="s">
        <v>5</v>
      </c>
      <c r="D5" s="89" t="s">
        <v>6</v>
      </c>
      <c r="E5" s="90"/>
      <c r="F5" s="1" t="s">
        <v>71</v>
      </c>
      <c r="G5" s="1" t="s">
        <v>2</v>
      </c>
      <c r="H5" s="1" t="s">
        <v>74</v>
      </c>
      <c r="I5" s="1" t="s">
        <v>73</v>
      </c>
      <c r="K5" s="16"/>
      <c r="N5" s="16"/>
    </row>
    <row r="6" spans="2:14" ht="44.25" customHeight="1" x14ac:dyDescent="0.35">
      <c r="B6" s="76">
        <v>1</v>
      </c>
      <c r="C6" s="79" t="s">
        <v>58</v>
      </c>
      <c r="D6" s="2" t="s">
        <v>8</v>
      </c>
      <c r="E6" s="3" t="s">
        <v>9</v>
      </c>
      <c r="F6" s="76" t="s">
        <v>4</v>
      </c>
      <c r="G6" s="76">
        <v>2</v>
      </c>
      <c r="H6" s="81">
        <v>1250</v>
      </c>
      <c r="I6" s="84">
        <f>G6*H6</f>
        <v>2500</v>
      </c>
    </row>
    <row r="7" spans="2:14" x14ac:dyDescent="0.35">
      <c r="B7" s="77"/>
      <c r="C7" s="77"/>
      <c r="D7" s="4" t="s">
        <v>10</v>
      </c>
      <c r="E7" s="5" t="s">
        <v>11</v>
      </c>
      <c r="F7" s="77"/>
      <c r="G7" s="77"/>
      <c r="H7" s="82"/>
      <c r="I7" s="85"/>
    </row>
    <row r="8" spans="2:14" x14ac:dyDescent="0.35">
      <c r="B8" s="77"/>
      <c r="C8" s="77"/>
      <c r="D8" s="4" t="s">
        <v>12</v>
      </c>
      <c r="E8" s="19" t="s">
        <v>45</v>
      </c>
      <c r="F8" s="77"/>
      <c r="G8" s="77"/>
      <c r="H8" s="82"/>
      <c r="I8" s="85"/>
    </row>
    <row r="9" spans="2:14" ht="29" x14ac:dyDescent="0.35">
      <c r="B9" s="77"/>
      <c r="C9" s="77"/>
      <c r="D9" s="4" t="s">
        <v>13</v>
      </c>
      <c r="E9" s="5" t="s">
        <v>14</v>
      </c>
      <c r="F9" s="77"/>
      <c r="G9" s="77"/>
      <c r="H9" s="82"/>
      <c r="I9" s="85"/>
    </row>
    <row r="10" spans="2:14" ht="29" x14ac:dyDescent="0.35">
      <c r="B10" s="77"/>
      <c r="C10" s="77"/>
      <c r="D10" s="4" t="s">
        <v>15</v>
      </c>
      <c r="E10" s="25" t="s">
        <v>59</v>
      </c>
      <c r="F10" s="77"/>
      <c r="G10" s="77"/>
      <c r="H10" s="82"/>
      <c r="I10" s="85"/>
    </row>
    <row r="11" spans="2:14" ht="15" thickBot="1" x14ac:dyDescent="0.4">
      <c r="B11" s="78"/>
      <c r="C11" s="78"/>
      <c r="D11" s="6" t="s">
        <v>16</v>
      </c>
      <c r="E11" s="15" t="s">
        <v>43</v>
      </c>
      <c r="F11" s="78"/>
      <c r="G11" s="78"/>
      <c r="H11" s="83"/>
      <c r="I11" s="86"/>
    </row>
    <row r="12" spans="2:14" ht="44.25" customHeight="1" x14ac:dyDescent="0.35">
      <c r="B12" s="76">
        <v>2</v>
      </c>
      <c r="C12" s="79" t="s">
        <v>57</v>
      </c>
      <c r="D12" s="2" t="s">
        <v>8</v>
      </c>
      <c r="E12" s="3" t="s">
        <v>9</v>
      </c>
      <c r="F12" s="76" t="s">
        <v>4</v>
      </c>
      <c r="G12" s="76">
        <v>5</v>
      </c>
      <c r="H12" s="81">
        <v>1350</v>
      </c>
      <c r="I12" s="84">
        <f>G12*H12</f>
        <v>6750</v>
      </c>
    </row>
    <row r="13" spans="2:14" x14ac:dyDescent="0.35">
      <c r="B13" s="77"/>
      <c r="C13" s="77"/>
      <c r="D13" s="4" t="s">
        <v>10</v>
      </c>
      <c r="E13" s="5" t="s">
        <v>11</v>
      </c>
      <c r="F13" s="77"/>
      <c r="G13" s="77"/>
      <c r="H13" s="82"/>
      <c r="I13" s="85"/>
    </row>
    <row r="14" spans="2:14" x14ac:dyDescent="0.35">
      <c r="B14" s="77"/>
      <c r="C14" s="77"/>
      <c r="D14" s="4" t="s">
        <v>12</v>
      </c>
      <c r="E14" s="19" t="s">
        <v>44</v>
      </c>
      <c r="F14" s="77"/>
      <c r="G14" s="77"/>
      <c r="H14" s="82"/>
      <c r="I14" s="85"/>
    </row>
    <row r="15" spans="2:14" ht="29" x14ac:dyDescent="0.35">
      <c r="B15" s="77"/>
      <c r="C15" s="77"/>
      <c r="D15" s="4" t="s">
        <v>13</v>
      </c>
      <c r="E15" s="5" t="s">
        <v>14</v>
      </c>
      <c r="F15" s="77"/>
      <c r="G15" s="77"/>
      <c r="H15" s="82"/>
      <c r="I15" s="85"/>
    </row>
    <row r="16" spans="2:14" ht="29" x14ac:dyDescent="0.35">
      <c r="B16" s="77"/>
      <c r="C16" s="77"/>
      <c r="D16" s="4" t="s">
        <v>15</v>
      </c>
      <c r="E16" s="25" t="s">
        <v>59</v>
      </c>
      <c r="F16" s="77"/>
      <c r="G16" s="77"/>
      <c r="H16" s="82"/>
      <c r="I16" s="85"/>
    </row>
    <row r="17" spans="2:9" ht="15" thickBot="1" x14ac:dyDescent="0.4">
      <c r="B17" s="78"/>
      <c r="C17" s="78"/>
      <c r="D17" s="6" t="s">
        <v>16</v>
      </c>
      <c r="E17" s="15" t="s">
        <v>43</v>
      </c>
      <c r="F17" s="78"/>
      <c r="G17" s="78"/>
      <c r="H17" s="83"/>
      <c r="I17" s="86"/>
    </row>
    <row r="18" spans="2:9" ht="44.25" customHeight="1" x14ac:dyDescent="0.35">
      <c r="B18" s="76">
        <v>3</v>
      </c>
      <c r="C18" s="79" t="s">
        <v>56</v>
      </c>
      <c r="D18" s="2" t="s">
        <v>8</v>
      </c>
      <c r="E18" s="3" t="s">
        <v>9</v>
      </c>
      <c r="F18" s="76" t="s">
        <v>4</v>
      </c>
      <c r="G18" s="76">
        <v>1</v>
      </c>
      <c r="H18" s="81">
        <v>1700</v>
      </c>
      <c r="I18" s="84">
        <f>G18*H18</f>
        <v>1700</v>
      </c>
    </row>
    <row r="19" spans="2:9" x14ac:dyDescent="0.35">
      <c r="B19" s="77"/>
      <c r="C19" s="77"/>
      <c r="D19" s="4" t="s">
        <v>10</v>
      </c>
      <c r="E19" s="5" t="s">
        <v>11</v>
      </c>
      <c r="F19" s="77"/>
      <c r="G19" s="77"/>
      <c r="H19" s="82"/>
      <c r="I19" s="85"/>
    </row>
    <row r="20" spans="2:9" x14ac:dyDescent="0.35">
      <c r="B20" s="77"/>
      <c r="C20" s="77"/>
      <c r="D20" s="4" t="s">
        <v>12</v>
      </c>
      <c r="E20" s="19" t="s">
        <v>44</v>
      </c>
      <c r="F20" s="77"/>
      <c r="G20" s="77"/>
      <c r="H20" s="82"/>
      <c r="I20" s="85"/>
    </row>
    <row r="21" spans="2:9" ht="29" x14ac:dyDescent="0.35">
      <c r="B21" s="77"/>
      <c r="C21" s="77"/>
      <c r="D21" s="4" t="s">
        <v>13</v>
      </c>
      <c r="E21" s="5" t="s">
        <v>14</v>
      </c>
      <c r="F21" s="77"/>
      <c r="G21" s="77"/>
      <c r="H21" s="82"/>
      <c r="I21" s="85"/>
    </row>
    <row r="22" spans="2:9" ht="29" x14ac:dyDescent="0.35">
      <c r="B22" s="77"/>
      <c r="C22" s="77"/>
      <c r="D22" s="4" t="s">
        <v>15</v>
      </c>
      <c r="E22" s="25" t="s">
        <v>59</v>
      </c>
      <c r="F22" s="77"/>
      <c r="G22" s="77"/>
      <c r="H22" s="82"/>
      <c r="I22" s="85"/>
    </row>
    <row r="23" spans="2:9" ht="15" thickBot="1" x14ac:dyDescent="0.4">
      <c r="B23" s="78"/>
      <c r="C23" s="78"/>
      <c r="D23" s="6" t="s">
        <v>16</v>
      </c>
      <c r="E23" s="15" t="s">
        <v>43</v>
      </c>
      <c r="F23" s="78"/>
      <c r="G23" s="78"/>
      <c r="H23" s="83"/>
      <c r="I23" s="86"/>
    </row>
    <row r="24" spans="2:9" ht="44.25" customHeight="1" x14ac:dyDescent="0.35">
      <c r="B24" s="76">
        <v>4</v>
      </c>
      <c r="C24" s="79" t="s">
        <v>55</v>
      </c>
      <c r="D24" s="2" t="s">
        <v>8</v>
      </c>
      <c r="E24" s="3" t="s">
        <v>9</v>
      </c>
      <c r="F24" s="76" t="s">
        <v>4</v>
      </c>
      <c r="G24" s="76">
        <v>3</v>
      </c>
      <c r="H24" s="81">
        <v>2170</v>
      </c>
      <c r="I24" s="84">
        <f>G24*H24</f>
        <v>6510</v>
      </c>
    </row>
    <row r="25" spans="2:9" x14ac:dyDescent="0.35">
      <c r="B25" s="77"/>
      <c r="C25" s="77"/>
      <c r="D25" s="4" t="s">
        <v>10</v>
      </c>
      <c r="E25" s="5" t="s">
        <v>11</v>
      </c>
      <c r="F25" s="77"/>
      <c r="G25" s="77"/>
      <c r="H25" s="82"/>
      <c r="I25" s="85"/>
    </row>
    <row r="26" spans="2:9" x14ac:dyDescent="0.35">
      <c r="B26" s="77"/>
      <c r="C26" s="77"/>
      <c r="D26" s="4" t="s">
        <v>12</v>
      </c>
      <c r="E26" s="19" t="s">
        <v>46</v>
      </c>
      <c r="F26" s="77"/>
      <c r="G26" s="77"/>
      <c r="H26" s="82"/>
      <c r="I26" s="85"/>
    </row>
    <row r="27" spans="2:9" ht="29" x14ac:dyDescent="0.35">
      <c r="B27" s="77"/>
      <c r="C27" s="77"/>
      <c r="D27" s="4" t="s">
        <v>13</v>
      </c>
      <c r="E27" s="5" t="s">
        <v>14</v>
      </c>
      <c r="F27" s="77"/>
      <c r="G27" s="77"/>
      <c r="H27" s="82"/>
      <c r="I27" s="85"/>
    </row>
    <row r="28" spans="2:9" ht="29" x14ac:dyDescent="0.35">
      <c r="B28" s="77"/>
      <c r="C28" s="77"/>
      <c r="D28" s="4" t="s">
        <v>15</v>
      </c>
      <c r="E28" s="25" t="s">
        <v>59</v>
      </c>
      <c r="F28" s="77"/>
      <c r="G28" s="77"/>
      <c r="H28" s="82"/>
      <c r="I28" s="85"/>
    </row>
    <row r="29" spans="2:9" ht="15" thickBot="1" x14ac:dyDescent="0.4">
      <c r="B29" s="78"/>
      <c r="C29" s="78"/>
      <c r="D29" s="6" t="s">
        <v>16</v>
      </c>
      <c r="E29" s="15" t="s">
        <v>43</v>
      </c>
      <c r="F29" s="78"/>
      <c r="G29" s="78"/>
      <c r="H29" s="83"/>
      <c r="I29" s="86"/>
    </row>
    <row r="30" spans="2:9" ht="44.25" customHeight="1" x14ac:dyDescent="0.35">
      <c r="B30" s="76">
        <v>5</v>
      </c>
      <c r="C30" s="79" t="s">
        <v>54</v>
      </c>
      <c r="D30" s="2" t="s">
        <v>8</v>
      </c>
      <c r="E30" s="3" t="s">
        <v>9</v>
      </c>
      <c r="F30" s="76" t="s">
        <v>4</v>
      </c>
      <c r="G30" s="76">
        <v>2</v>
      </c>
      <c r="H30" s="81">
        <v>3950</v>
      </c>
      <c r="I30" s="84">
        <f>G30*H30</f>
        <v>7900</v>
      </c>
    </row>
    <row r="31" spans="2:9" x14ac:dyDescent="0.35">
      <c r="B31" s="77"/>
      <c r="C31" s="77"/>
      <c r="D31" s="4" t="s">
        <v>10</v>
      </c>
      <c r="E31" s="5" t="s">
        <v>11</v>
      </c>
      <c r="F31" s="77"/>
      <c r="G31" s="77"/>
      <c r="H31" s="82"/>
      <c r="I31" s="85"/>
    </row>
    <row r="32" spans="2:9" x14ac:dyDescent="0.35">
      <c r="B32" s="77"/>
      <c r="C32" s="77"/>
      <c r="D32" s="4" t="s">
        <v>12</v>
      </c>
      <c r="E32" s="19" t="s">
        <v>47</v>
      </c>
      <c r="F32" s="77"/>
      <c r="G32" s="77"/>
      <c r="H32" s="82"/>
      <c r="I32" s="85"/>
    </row>
    <row r="33" spans="2:9" ht="29" x14ac:dyDescent="0.35">
      <c r="B33" s="77"/>
      <c r="C33" s="77"/>
      <c r="D33" s="4" t="s">
        <v>13</v>
      </c>
      <c r="E33" s="5" t="s">
        <v>14</v>
      </c>
      <c r="F33" s="77"/>
      <c r="G33" s="77"/>
      <c r="H33" s="82"/>
      <c r="I33" s="85"/>
    </row>
    <row r="34" spans="2:9" ht="29" x14ac:dyDescent="0.35">
      <c r="B34" s="77"/>
      <c r="C34" s="77"/>
      <c r="D34" s="4" t="s">
        <v>15</v>
      </c>
      <c r="E34" s="25" t="s">
        <v>59</v>
      </c>
      <c r="F34" s="77"/>
      <c r="G34" s="77"/>
      <c r="H34" s="82"/>
      <c r="I34" s="85"/>
    </row>
    <row r="35" spans="2:9" ht="15" thickBot="1" x14ac:dyDescent="0.4">
      <c r="B35" s="78"/>
      <c r="C35" s="78"/>
      <c r="D35" s="6" t="s">
        <v>16</v>
      </c>
      <c r="E35" s="15" t="s">
        <v>43</v>
      </c>
      <c r="F35" s="78"/>
      <c r="G35" s="78"/>
      <c r="H35" s="83"/>
      <c r="I35" s="86"/>
    </row>
    <row r="36" spans="2:9" ht="29" x14ac:dyDescent="0.35">
      <c r="B36" s="76">
        <v>6</v>
      </c>
      <c r="C36" s="79" t="s">
        <v>53</v>
      </c>
      <c r="D36" s="2" t="s">
        <v>8</v>
      </c>
      <c r="E36" s="3" t="s">
        <v>17</v>
      </c>
      <c r="F36" s="76" t="s">
        <v>3</v>
      </c>
      <c r="G36" s="76">
        <v>100</v>
      </c>
      <c r="H36" s="81">
        <v>6.5</v>
      </c>
      <c r="I36" s="84">
        <f>G36*H36</f>
        <v>650</v>
      </c>
    </row>
    <row r="37" spans="2:9" ht="44.25" customHeight="1" x14ac:dyDescent="0.35">
      <c r="B37" s="77"/>
      <c r="C37" s="77"/>
      <c r="D37" s="4" t="s">
        <v>18</v>
      </c>
      <c r="E37" s="5" t="s">
        <v>19</v>
      </c>
      <c r="F37" s="77"/>
      <c r="G37" s="77"/>
      <c r="H37" s="82"/>
      <c r="I37" s="85"/>
    </row>
    <row r="38" spans="2:9" x14ac:dyDescent="0.35">
      <c r="B38" s="77"/>
      <c r="C38" s="77"/>
      <c r="D38" s="4" t="s">
        <v>12</v>
      </c>
      <c r="E38" s="5" t="s">
        <v>20</v>
      </c>
      <c r="F38" s="77"/>
      <c r="G38" s="77"/>
      <c r="H38" s="82"/>
      <c r="I38" s="85"/>
    </row>
    <row r="39" spans="2:9" x14ac:dyDescent="0.35">
      <c r="B39" s="77"/>
      <c r="C39" s="77"/>
      <c r="D39" s="4" t="s">
        <v>13</v>
      </c>
      <c r="E39" s="5" t="s">
        <v>21</v>
      </c>
      <c r="F39" s="77"/>
      <c r="G39" s="77"/>
      <c r="H39" s="82"/>
      <c r="I39" s="85"/>
    </row>
    <row r="40" spans="2:9" x14ac:dyDescent="0.35">
      <c r="B40" s="77"/>
      <c r="C40" s="77"/>
      <c r="D40" s="4" t="s">
        <v>15</v>
      </c>
      <c r="E40" s="25" t="s">
        <v>60</v>
      </c>
      <c r="F40" s="77"/>
      <c r="G40" s="77"/>
      <c r="H40" s="82"/>
      <c r="I40" s="85"/>
    </row>
    <row r="41" spans="2:9" x14ac:dyDescent="0.35">
      <c r="B41" s="77"/>
      <c r="C41" s="77"/>
      <c r="D41" s="4" t="s">
        <v>22</v>
      </c>
      <c r="E41" s="5" t="s">
        <v>23</v>
      </c>
      <c r="F41" s="77"/>
      <c r="G41" s="77"/>
      <c r="H41" s="82"/>
      <c r="I41" s="85"/>
    </row>
    <row r="42" spans="2:9" ht="15" thickBot="1" x14ac:dyDescent="0.4">
      <c r="B42" s="78"/>
      <c r="C42" s="78"/>
      <c r="D42" s="6" t="s">
        <v>24</v>
      </c>
      <c r="E42" s="7" t="s">
        <v>25</v>
      </c>
      <c r="F42" s="78"/>
      <c r="G42" s="78"/>
      <c r="H42" s="83"/>
      <c r="I42" s="86"/>
    </row>
    <row r="43" spans="2:9" ht="29" x14ac:dyDescent="0.35">
      <c r="B43" s="76">
        <v>7</v>
      </c>
      <c r="C43" s="79" t="s">
        <v>52</v>
      </c>
      <c r="D43" s="2" t="s">
        <v>8</v>
      </c>
      <c r="E43" s="3" t="s">
        <v>17</v>
      </c>
      <c r="F43" s="76" t="s">
        <v>3</v>
      </c>
      <c r="G43" s="76">
        <v>150</v>
      </c>
      <c r="H43" s="81">
        <v>19</v>
      </c>
      <c r="I43" s="84">
        <f>G43*H43</f>
        <v>2850</v>
      </c>
    </row>
    <row r="44" spans="2:9" ht="44.25" customHeight="1" x14ac:dyDescent="0.35">
      <c r="B44" s="77"/>
      <c r="C44" s="77"/>
      <c r="D44" s="4" t="s">
        <v>18</v>
      </c>
      <c r="E44" s="5" t="s">
        <v>26</v>
      </c>
      <c r="F44" s="77"/>
      <c r="G44" s="77"/>
      <c r="H44" s="82"/>
      <c r="I44" s="85"/>
    </row>
    <row r="45" spans="2:9" x14ac:dyDescent="0.35">
      <c r="B45" s="77"/>
      <c r="C45" s="77"/>
      <c r="D45" s="4" t="s">
        <v>12</v>
      </c>
      <c r="E45" s="5" t="s">
        <v>20</v>
      </c>
      <c r="F45" s="77"/>
      <c r="G45" s="77"/>
      <c r="H45" s="82"/>
      <c r="I45" s="85"/>
    </row>
    <row r="46" spans="2:9" x14ac:dyDescent="0.35">
      <c r="B46" s="77"/>
      <c r="C46" s="77"/>
      <c r="D46" s="4" t="s">
        <v>13</v>
      </c>
      <c r="E46" s="5" t="s">
        <v>21</v>
      </c>
      <c r="F46" s="77"/>
      <c r="G46" s="77"/>
      <c r="H46" s="82"/>
      <c r="I46" s="85"/>
    </row>
    <row r="47" spans="2:9" x14ac:dyDescent="0.35">
      <c r="B47" s="77"/>
      <c r="C47" s="77"/>
      <c r="D47" s="4" t="s">
        <v>15</v>
      </c>
      <c r="E47" s="25" t="s">
        <v>60</v>
      </c>
      <c r="F47" s="77"/>
      <c r="G47" s="77"/>
      <c r="H47" s="82"/>
      <c r="I47" s="85"/>
    </row>
    <row r="48" spans="2:9" x14ac:dyDescent="0.35">
      <c r="B48" s="77"/>
      <c r="C48" s="77"/>
      <c r="D48" s="4" t="s">
        <v>22</v>
      </c>
      <c r="E48" s="5" t="s">
        <v>23</v>
      </c>
      <c r="F48" s="77"/>
      <c r="G48" s="77"/>
      <c r="H48" s="82"/>
      <c r="I48" s="85"/>
    </row>
    <row r="49" spans="2:14" ht="15" thickBot="1" x14ac:dyDescent="0.4">
      <c r="B49" s="78"/>
      <c r="C49" s="78"/>
      <c r="D49" s="6" t="s">
        <v>24</v>
      </c>
      <c r="E49" s="7" t="s">
        <v>27</v>
      </c>
      <c r="F49" s="78"/>
      <c r="G49" s="78"/>
      <c r="H49" s="83"/>
      <c r="I49" s="86"/>
    </row>
    <row r="50" spans="2:14" ht="29" x14ac:dyDescent="0.35">
      <c r="B50" s="76">
        <v>8</v>
      </c>
      <c r="C50" s="79" t="s">
        <v>51</v>
      </c>
      <c r="D50" s="2" t="s">
        <v>8</v>
      </c>
      <c r="E50" s="3" t="s">
        <v>17</v>
      </c>
      <c r="F50" s="76" t="s">
        <v>3</v>
      </c>
      <c r="G50" s="76">
        <v>60</v>
      </c>
      <c r="H50" s="81">
        <v>22</v>
      </c>
      <c r="I50" s="84">
        <f>G50*H50</f>
        <v>1320</v>
      </c>
    </row>
    <row r="51" spans="2:14" ht="53.25" customHeight="1" x14ac:dyDescent="0.35">
      <c r="B51" s="77"/>
      <c r="C51" s="77"/>
      <c r="D51" s="4" t="s">
        <v>18</v>
      </c>
      <c r="E51" s="5" t="s">
        <v>28</v>
      </c>
      <c r="F51" s="77"/>
      <c r="G51" s="77"/>
      <c r="H51" s="82"/>
      <c r="I51" s="85"/>
    </row>
    <row r="52" spans="2:14" x14ac:dyDescent="0.35">
      <c r="B52" s="77"/>
      <c r="C52" s="77"/>
      <c r="D52" s="4" t="s">
        <v>12</v>
      </c>
      <c r="E52" s="5" t="s">
        <v>20</v>
      </c>
      <c r="F52" s="77"/>
      <c r="G52" s="77"/>
      <c r="H52" s="82"/>
      <c r="I52" s="85"/>
    </row>
    <row r="53" spans="2:14" x14ac:dyDescent="0.35">
      <c r="B53" s="77"/>
      <c r="C53" s="77"/>
      <c r="D53" s="4" t="s">
        <v>13</v>
      </c>
      <c r="E53" s="5" t="s">
        <v>21</v>
      </c>
      <c r="F53" s="77"/>
      <c r="G53" s="77"/>
      <c r="H53" s="82"/>
      <c r="I53" s="85"/>
    </row>
    <row r="54" spans="2:14" x14ac:dyDescent="0.35">
      <c r="B54" s="77"/>
      <c r="C54" s="77"/>
      <c r="D54" s="4" t="s">
        <v>15</v>
      </c>
      <c r="E54" s="25" t="s">
        <v>60</v>
      </c>
      <c r="F54" s="77"/>
      <c r="G54" s="77"/>
      <c r="H54" s="82"/>
      <c r="I54" s="85"/>
    </row>
    <row r="55" spans="2:14" x14ac:dyDescent="0.35">
      <c r="B55" s="77"/>
      <c r="C55" s="77"/>
      <c r="D55" s="4" t="s">
        <v>22</v>
      </c>
      <c r="E55" s="5" t="s">
        <v>23</v>
      </c>
      <c r="F55" s="77"/>
      <c r="G55" s="77"/>
      <c r="H55" s="82"/>
      <c r="I55" s="85"/>
    </row>
    <row r="56" spans="2:14" ht="15" thickBot="1" x14ac:dyDescent="0.4">
      <c r="B56" s="78"/>
      <c r="C56" s="78"/>
      <c r="D56" s="6" t="s">
        <v>24</v>
      </c>
      <c r="E56" s="7" t="s">
        <v>29</v>
      </c>
      <c r="F56" s="78"/>
      <c r="G56" s="78"/>
      <c r="H56" s="83"/>
      <c r="I56" s="86"/>
    </row>
    <row r="57" spans="2:14" ht="29" x14ac:dyDescent="0.35">
      <c r="B57" s="77">
        <v>9</v>
      </c>
      <c r="C57" s="80" t="s">
        <v>50</v>
      </c>
      <c r="D57" s="8" t="s">
        <v>8</v>
      </c>
      <c r="E57" s="9" t="s">
        <v>17</v>
      </c>
      <c r="F57" s="77" t="s">
        <v>3</v>
      </c>
      <c r="G57" s="77">
        <v>70</v>
      </c>
      <c r="H57" s="81">
        <v>30</v>
      </c>
      <c r="I57" s="84">
        <f>G57*H57</f>
        <v>2100</v>
      </c>
    </row>
    <row r="58" spans="2:14" x14ac:dyDescent="0.35">
      <c r="B58" s="77"/>
      <c r="C58" s="77"/>
      <c r="D58" s="4" t="s">
        <v>18</v>
      </c>
      <c r="E58" s="5" t="s">
        <v>30</v>
      </c>
      <c r="F58" s="77"/>
      <c r="G58" s="77"/>
      <c r="H58" s="82"/>
      <c r="I58" s="85"/>
    </row>
    <row r="59" spans="2:14" x14ac:dyDescent="0.35">
      <c r="B59" s="77"/>
      <c r="C59" s="77"/>
      <c r="D59" s="4" t="s">
        <v>12</v>
      </c>
      <c r="E59" s="5" t="s">
        <v>20</v>
      </c>
      <c r="F59" s="77"/>
      <c r="G59" s="77"/>
      <c r="H59" s="82"/>
      <c r="I59" s="85"/>
    </row>
    <row r="60" spans="2:14" x14ac:dyDescent="0.35">
      <c r="B60" s="77"/>
      <c r="C60" s="77"/>
      <c r="D60" s="4" t="s">
        <v>13</v>
      </c>
      <c r="E60" s="5" t="s">
        <v>21</v>
      </c>
      <c r="F60" s="77"/>
      <c r="G60" s="77"/>
      <c r="H60" s="82"/>
      <c r="I60" s="85"/>
      <c r="N60" s="17"/>
    </row>
    <row r="61" spans="2:14" x14ac:dyDescent="0.35">
      <c r="B61" s="77"/>
      <c r="C61" s="77"/>
      <c r="D61" s="4" t="s">
        <v>15</v>
      </c>
      <c r="E61" s="25" t="s">
        <v>60</v>
      </c>
      <c r="F61" s="77"/>
      <c r="G61" s="77"/>
      <c r="H61" s="82"/>
      <c r="I61" s="85"/>
    </row>
    <row r="62" spans="2:14" x14ac:dyDescent="0.35">
      <c r="B62" s="77"/>
      <c r="C62" s="77"/>
      <c r="D62" s="4" t="s">
        <v>22</v>
      </c>
      <c r="E62" s="5" t="s">
        <v>23</v>
      </c>
      <c r="F62" s="77"/>
      <c r="G62" s="77"/>
      <c r="H62" s="82"/>
      <c r="I62" s="85"/>
    </row>
    <row r="63" spans="2:14" ht="15" thickBot="1" x14ac:dyDescent="0.4">
      <c r="B63" s="78"/>
      <c r="C63" s="78"/>
      <c r="D63" s="6" t="s">
        <v>24</v>
      </c>
      <c r="E63" s="7" t="s">
        <v>31</v>
      </c>
      <c r="F63" s="78"/>
      <c r="G63" s="78"/>
      <c r="H63" s="83"/>
      <c r="I63" s="86"/>
    </row>
    <row r="64" spans="2:14" x14ac:dyDescent="0.35">
      <c r="G64" s="97" t="s">
        <v>80</v>
      </c>
      <c r="H64" s="98"/>
      <c r="I64" s="20">
        <f>SUM(I6:I63)</f>
        <v>32280</v>
      </c>
    </row>
    <row r="65" spans="2:9" x14ac:dyDescent="0.35">
      <c r="G65" s="99" t="s">
        <v>7</v>
      </c>
      <c r="H65" s="100"/>
      <c r="I65" s="22">
        <f>I64*0.21</f>
        <v>6778.8</v>
      </c>
    </row>
    <row r="66" spans="2:9" ht="15" thickBot="1" x14ac:dyDescent="0.4">
      <c r="G66" s="101" t="s">
        <v>76</v>
      </c>
      <c r="H66" s="102"/>
      <c r="I66" s="21">
        <f>I64+I65</f>
        <v>39058.800000000003</v>
      </c>
    </row>
    <row r="68" spans="2:9" x14ac:dyDescent="0.35">
      <c r="B68" s="26"/>
      <c r="C68" s="27" t="s">
        <v>61</v>
      </c>
    </row>
    <row r="72" spans="2:9" ht="19" thickBot="1" x14ac:dyDescent="0.5">
      <c r="G72" s="58" t="s">
        <v>85</v>
      </c>
      <c r="H72" s="59"/>
      <c r="I72" s="59"/>
    </row>
    <row r="73" spans="2:9" ht="58.5" thickBot="1" x14ac:dyDescent="0.4">
      <c r="B73" s="28" t="s">
        <v>0</v>
      </c>
      <c r="C73" s="28" t="s">
        <v>70</v>
      </c>
      <c r="D73" s="75" t="s">
        <v>6</v>
      </c>
      <c r="E73" s="75"/>
      <c r="F73" s="29" t="s">
        <v>71</v>
      </c>
      <c r="G73" s="30" t="s">
        <v>2</v>
      </c>
      <c r="H73" s="30" t="s">
        <v>72</v>
      </c>
      <c r="I73" s="29" t="s">
        <v>1</v>
      </c>
    </row>
    <row r="74" spans="2:9" ht="15" thickBot="1" x14ac:dyDescent="0.4">
      <c r="B74" s="28">
        <v>1</v>
      </c>
      <c r="C74" s="31" t="s">
        <v>48</v>
      </c>
      <c r="D74" s="75" t="s">
        <v>75</v>
      </c>
      <c r="E74" s="75"/>
      <c r="F74" s="28" t="s">
        <v>49</v>
      </c>
      <c r="G74" s="28">
        <v>50</v>
      </c>
      <c r="H74" s="56">
        <v>5</v>
      </c>
      <c r="I74" s="32">
        <f>G74*H74</f>
        <v>250</v>
      </c>
    </row>
    <row r="75" spans="2:9" ht="15" thickBot="1" x14ac:dyDescent="0.4">
      <c r="G75" s="91" t="s">
        <v>77</v>
      </c>
      <c r="H75" s="92"/>
      <c r="I75" s="33">
        <f>SUM(I74)</f>
        <v>250</v>
      </c>
    </row>
    <row r="76" spans="2:9" ht="15" thickBot="1" x14ac:dyDescent="0.4">
      <c r="B76" s="26"/>
      <c r="C76" s="27" t="s">
        <v>61</v>
      </c>
      <c r="G76" s="93" t="s">
        <v>7</v>
      </c>
      <c r="H76" s="94"/>
      <c r="I76" s="34">
        <f>I75*0.21</f>
        <v>52.5</v>
      </c>
    </row>
    <row r="77" spans="2:9" ht="15" thickBot="1" x14ac:dyDescent="0.4">
      <c r="G77" s="95" t="s">
        <v>76</v>
      </c>
      <c r="H77" s="96"/>
      <c r="I77" s="35">
        <f>SUM(I75:I76)</f>
        <v>302.5</v>
      </c>
    </row>
    <row r="80" spans="2:9" ht="15.5" x14ac:dyDescent="0.35">
      <c r="C80" s="60" t="s">
        <v>86</v>
      </c>
      <c r="D80" s="60"/>
    </row>
    <row r="81" spans="2:5" x14ac:dyDescent="0.35">
      <c r="C81" t="s">
        <v>64</v>
      </c>
    </row>
    <row r="82" spans="2:5" x14ac:dyDescent="0.35">
      <c r="B82" s="53" t="s">
        <v>0</v>
      </c>
      <c r="C82" s="53" t="s">
        <v>62</v>
      </c>
      <c r="D82" s="53" t="s">
        <v>65</v>
      </c>
    </row>
    <row r="83" spans="2:5" ht="32" customHeight="1" x14ac:dyDescent="0.35">
      <c r="B83" s="54" t="s">
        <v>63</v>
      </c>
      <c r="C83" s="52" t="s">
        <v>83</v>
      </c>
      <c r="D83" s="57">
        <v>40</v>
      </c>
    </row>
    <row r="85" spans="2:5" x14ac:dyDescent="0.35">
      <c r="B85" t="s">
        <v>66</v>
      </c>
    </row>
    <row r="86" spans="2:5" x14ac:dyDescent="0.35">
      <c r="B86" s="26"/>
      <c r="C86" s="27" t="s">
        <v>61</v>
      </c>
    </row>
    <row r="88" spans="2:5" ht="18.5" x14ac:dyDescent="0.45">
      <c r="C88" s="61" t="s">
        <v>87</v>
      </c>
      <c r="D88" s="61"/>
      <c r="E88" s="61"/>
    </row>
    <row r="89" spans="2:5" x14ac:dyDescent="0.35">
      <c r="B89" t="s">
        <v>89</v>
      </c>
    </row>
    <row r="90" spans="2:5" ht="15" thickBot="1" x14ac:dyDescent="0.4"/>
    <row r="91" spans="2:5" x14ac:dyDescent="0.35">
      <c r="B91" s="36" t="s">
        <v>0</v>
      </c>
      <c r="C91" s="37" t="s">
        <v>67</v>
      </c>
      <c r="D91" s="38"/>
      <c r="E91" s="39"/>
    </row>
    <row r="92" spans="2:5" ht="29" customHeight="1" x14ac:dyDescent="0.35">
      <c r="B92" s="40">
        <v>1</v>
      </c>
      <c r="C92" s="41" t="s">
        <v>88</v>
      </c>
      <c r="D92" s="63" t="s">
        <v>90</v>
      </c>
      <c r="E92" s="42">
        <f>I64</f>
        <v>32280</v>
      </c>
    </row>
    <row r="93" spans="2:5" ht="21.65" customHeight="1" x14ac:dyDescent="0.35">
      <c r="B93" s="43">
        <v>2</v>
      </c>
      <c r="C93" s="44" t="s">
        <v>79</v>
      </c>
      <c r="D93" s="64"/>
      <c r="E93" s="45">
        <f>I75</f>
        <v>250</v>
      </c>
    </row>
    <row r="94" spans="2:5" ht="15" thickBot="1" x14ac:dyDescent="0.4">
      <c r="B94" s="46">
        <v>3</v>
      </c>
      <c r="C94" s="47" t="s">
        <v>78</v>
      </c>
      <c r="D94" s="65"/>
      <c r="E94" s="55">
        <f>D83</f>
        <v>40</v>
      </c>
    </row>
    <row r="95" spans="2:5" ht="15" thickBot="1" x14ac:dyDescent="0.4">
      <c r="B95" s="66" t="s">
        <v>68</v>
      </c>
      <c r="C95" s="67"/>
      <c r="D95" s="68"/>
      <c r="E95" s="48">
        <f>(E92+E93)-(E92*E94%)</f>
        <v>19618</v>
      </c>
    </row>
    <row r="96" spans="2:5" ht="15" thickBot="1" x14ac:dyDescent="0.4">
      <c r="B96" s="69" t="s">
        <v>7</v>
      </c>
      <c r="C96" s="70"/>
      <c r="D96" s="71"/>
      <c r="E96" s="49">
        <f>E95*0.21</f>
        <v>4119.78</v>
      </c>
    </row>
    <row r="97" spans="2:5" ht="15" thickBot="1" x14ac:dyDescent="0.4">
      <c r="B97" s="72" t="s">
        <v>69</v>
      </c>
      <c r="C97" s="73"/>
      <c r="D97" s="74"/>
      <c r="E97" s="50">
        <f>SUM(E95+E96)</f>
        <v>23737.78</v>
      </c>
    </row>
    <row r="100" spans="2:5" x14ac:dyDescent="0.35">
      <c r="B100" s="62" t="s">
        <v>91</v>
      </c>
      <c r="C100" s="62"/>
      <c r="D100" s="62"/>
      <c r="E100" s="62"/>
    </row>
    <row r="101" spans="2:5" x14ac:dyDescent="0.35">
      <c r="B101" s="62"/>
      <c r="C101" s="62"/>
      <c r="D101" s="62"/>
      <c r="E101" s="62"/>
    </row>
    <row r="102" spans="2:5" x14ac:dyDescent="0.35">
      <c r="B102" s="62"/>
      <c r="C102" s="62"/>
      <c r="D102" s="62"/>
      <c r="E102" s="62"/>
    </row>
    <row r="103" spans="2:5" x14ac:dyDescent="0.35">
      <c r="B103" s="62"/>
      <c r="C103" s="62"/>
      <c r="D103" s="62"/>
      <c r="E103" s="62"/>
    </row>
    <row r="104" spans="2:5" x14ac:dyDescent="0.35">
      <c r="B104" s="16"/>
      <c r="C104" s="16"/>
      <c r="D104" s="16"/>
      <c r="E104" s="16"/>
    </row>
  </sheetData>
  <sheetProtection algorithmName="SHA-512" hashValue="+rw4DGHYcZLVoBj1pN4gdoUYHOqHlld2qy/rBTUdx8pp8d3nIZt9e+rxQQVam9uhOX4HVV9w4PUPGgQzXM5f8A==" saltValue="WlPZgtGen8qCuvy+q4cVxg==" spinCount="100000" sheet="1" objects="1" scenarios="1"/>
  <mergeCells count="73">
    <mergeCell ref="B2:I2"/>
    <mergeCell ref="D5:E5"/>
    <mergeCell ref="G75:H75"/>
    <mergeCell ref="G76:H76"/>
    <mergeCell ref="G77:H77"/>
    <mergeCell ref="I43:I49"/>
    <mergeCell ref="I50:I56"/>
    <mergeCell ref="G43:G49"/>
    <mergeCell ref="H43:H49"/>
    <mergeCell ref="I57:I63"/>
    <mergeCell ref="G64:H64"/>
    <mergeCell ref="G65:H65"/>
    <mergeCell ref="G66:H66"/>
    <mergeCell ref="G57:G63"/>
    <mergeCell ref="H57:H63"/>
    <mergeCell ref="G50:G56"/>
    <mergeCell ref="H6:H11"/>
    <mergeCell ref="I6:I11"/>
    <mergeCell ref="B12:B17"/>
    <mergeCell ref="C12:C17"/>
    <mergeCell ref="F12:F17"/>
    <mergeCell ref="G12:G17"/>
    <mergeCell ref="H12:H17"/>
    <mergeCell ref="I12:I17"/>
    <mergeCell ref="B6:B11"/>
    <mergeCell ref="C6:C11"/>
    <mergeCell ref="F6:F11"/>
    <mergeCell ref="G6:G11"/>
    <mergeCell ref="I18:I23"/>
    <mergeCell ref="B24:B29"/>
    <mergeCell ref="C24:C29"/>
    <mergeCell ref="F24:F29"/>
    <mergeCell ref="G24:G29"/>
    <mergeCell ref="H24:H29"/>
    <mergeCell ref="I24:I29"/>
    <mergeCell ref="B18:B23"/>
    <mergeCell ref="C18:C23"/>
    <mergeCell ref="F18:F23"/>
    <mergeCell ref="G18:G23"/>
    <mergeCell ref="H18:H23"/>
    <mergeCell ref="I30:I35"/>
    <mergeCell ref="B36:B42"/>
    <mergeCell ref="C36:C42"/>
    <mergeCell ref="F36:F42"/>
    <mergeCell ref="G36:G42"/>
    <mergeCell ref="H36:H42"/>
    <mergeCell ref="I36:I42"/>
    <mergeCell ref="B30:B35"/>
    <mergeCell ref="C30:C35"/>
    <mergeCell ref="F30:F35"/>
    <mergeCell ref="G30:G35"/>
    <mergeCell ref="H30:H35"/>
    <mergeCell ref="F57:F63"/>
    <mergeCell ref="B50:B56"/>
    <mergeCell ref="C50:C56"/>
    <mergeCell ref="F50:F56"/>
    <mergeCell ref="H50:H56"/>
    <mergeCell ref="G4:I4"/>
    <mergeCell ref="G72:I72"/>
    <mergeCell ref="C80:D80"/>
    <mergeCell ref="C88:E88"/>
    <mergeCell ref="B100:E103"/>
    <mergeCell ref="D92:D94"/>
    <mergeCell ref="B95:D95"/>
    <mergeCell ref="B96:D96"/>
    <mergeCell ref="B97:D97"/>
    <mergeCell ref="D73:E73"/>
    <mergeCell ref="D74:E74"/>
    <mergeCell ref="B43:B49"/>
    <mergeCell ref="C43:C49"/>
    <mergeCell ref="F43:F49"/>
    <mergeCell ref="B57:B63"/>
    <mergeCell ref="C57:C63"/>
  </mergeCells>
  <dataValidations count="1">
    <dataValidation type="whole" operator="greaterThan" allowBlank="1" showInputMessage="1" showErrorMessage="1" sqref="D83" xr:uid="{55557CE6-EB57-4EA2-B65A-8C5A95217950}">
      <formula1>0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E07F5A-C4B3-40FB-8AE6-A16C85A31230}">
  <dimension ref="B1:G11"/>
  <sheetViews>
    <sheetView workbookViewId="0">
      <selection activeCell="D13" sqref="D13"/>
    </sheetView>
  </sheetViews>
  <sheetFormatPr defaultColWidth="9.08984375" defaultRowHeight="14.5" x14ac:dyDescent="0.35"/>
  <cols>
    <col min="1" max="1" width="3.36328125" style="10" customWidth="1"/>
    <col min="2" max="2" width="7.36328125" style="10" customWidth="1"/>
    <col min="3" max="3" width="32" style="10" customWidth="1"/>
    <col min="4" max="4" width="28.36328125" style="10" customWidth="1"/>
    <col min="5" max="16384" width="9.08984375" style="10"/>
  </cols>
  <sheetData>
    <row r="1" spans="2:7" ht="18.5" x14ac:dyDescent="0.45">
      <c r="C1" s="106" t="s">
        <v>81</v>
      </c>
      <c r="D1" s="106"/>
    </row>
    <row r="2" spans="2:7" ht="15" thickBot="1" x14ac:dyDescent="0.4"/>
    <row r="3" spans="2:7" ht="15" thickBot="1" x14ac:dyDescent="0.4">
      <c r="B3" s="12" t="s">
        <v>32</v>
      </c>
      <c r="C3" s="12" t="s">
        <v>42</v>
      </c>
      <c r="D3" s="12" t="s">
        <v>33</v>
      </c>
    </row>
    <row r="4" spans="2:7" ht="15" thickBot="1" x14ac:dyDescent="0.4">
      <c r="B4" s="11">
        <v>1</v>
      </c>
      <c r="C4" s="14" t="s">
        <v>41</v>
      </c>
      <c r="D4" s="103">
        <v>40</v>
      </c>
    </row>
    <row r="5" spans="2:7" ht="15" thickBot="1" x14ac:dyDescent="0.4">
      <c r="B5" s="11">
        <v>2</v>
      </c>
      <c r="C5" s="13" t="s">
        <v>34</v>
      </c>
      <c r="D5" s="104"/>
    </row>
    <row r="6" spans="2:7" ht="15" thickBot="1" x14ac:dyDescent="0.4">
      <c r="B6" s="11">
        <v>3</v>
      </c>
      <c r="C6" s="13" t="s">
        <v>35</v>
      </c>
      <c r="D6" s="104"/>
    </row>
    <row r="7" spans="2:7" ht="15" thickBot="1" x14ac:dyDescent="0.4">
      <c r="B7" s="11">
        <v>4</v>
      </c>
      <c r="C7" s="13" t="s">
        <v>36</v>
      </c>
      <c r="D7" s="104"/>
    </row>
    <row r="8" spans="2:7" ht="15" thickBot="1" x14ac:dyDescent="0.4">
      <c r="B8" s="11">
        <v>5</v>
      </c>
      <c r="C8" s="13" t="s">
        <v>37</v>
      </c>
      <c r="D8" s="104"/>
    </row>
    <row r="9" spans="2:7" ht="15" thickBot="1" x14ac:dyDescent="0.4">
      <c r="B9" s="11">
        <v>6</v>
      </c>
      <c r="C9" s="13" t="s">
        <v>38</v>
      </c>
      <c r="D9" s="104"/>
    </row>
    <row r="10" spans="2:7" ht="15" thickBot="1" x14ac:dyDescent="0.4">
      <c r="B10" s="11">
        <v>7</v>
      </c>
      <c r="C10" s="13" t="s">
        <v>39</v>
      </c>
      <c r="D10" s="104"/>
    </row>
    <row r="11" spans="2:7" ht="15" thickBot="1" x14ac:dyDescent="0.4">
      <c r="B11" s="11">
        <v>8</v>
      </c>
      <c r="C11" s="13" t="s">
        <v>40</v>
      </c>
      <c r="D11" s="105"/>
      <c r="F11" s="18"/>
      <c r="G11" s="18"/>
    </row>
  </sheetData>
  <sheetProtection algorithmName="SHA-512" hashValue="rkA+VNHf4TC3DO8kAPVuvO1iuEtUBg+FfgvCkDM1PftmYKnmaeKYvGeBrI9zRA7rfYfWv7p524B7kzAg1kkpJA==" saltValue="o2CqxeXtQWzf+QH0ao+t2w==" spinCount="100000" sheet="1" objects="1" scenarios="1"/>
  <mergeCells count="2">
    <mergeCell ref="D4:D11"/>
    <mergeCell ref="C1:D1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CC07F5BCD6EFBF49927B5F3CA650D122" ma:contentTypeVersion="15" ma:contentTypeDescription="Kurkite naują dokumentą." ma:contentTypeScope="" ma:versionID="3a52ea26b41887f55ebe60c58d69986a">
  <xsd:schema xmlns:xsd="http://www.w3.org/2001/XMLSchema" xmlns:xs="http://www.w3.org/2001/XMLSchema" xmlns:p="http://schemas.microsoft.com/office/2006/metadata/properties" xmlns:ns2="ca324349-d413-4174-915f-a64b36af2e10" xmlns:ns3="b6759e9c-14ca-4d0f-b66a-0508b30e9fc7" targetNamespace="http://schemas.microsoft.com/office/2006/metadata/properties" ma:root="true" ma:fieldsID="7f79c1af0b14a0fdd6e77cb2acec5cd2" ns2:_="" ns3:_="">
    <xsd:import namespace="ca324349-d413-4174-915f-a64b36af2e10"/>
    <xsd:import namespace="b6759e9c-14ca-4d0f-b66a-0508b30e9fc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324349-d413-4174-915f-a64b36af2e1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Vaizdų žymės" ma:readOnly="false" ma:fieldId="{5cf76f15-5ced-4ddc-b409-7134ff3c332f}" ma:taxonomyMulti="true" ma:sspId="2dfd0875-a63b-4ea6-92e3-295e4b130e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759e9c-14ca-4d0f-b66a-0508b30e9fc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Bendrinama s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Bendrinta su išsamia informacija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9618bb19-a7ab-4d9c-902d-5e4a002e8649}" ma:internalName="TaxCatchAll" ma:showField="CatchAllData" ma:web="b6759e9c-14ca-4d0f-b66a-0508b30e9fc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a324349-d413-4174-915f-a64b36af2e10">
      <Terms xmlns="http://schemas.microsoft.com/office/infopath/2007/PartnerControls"/>
    </lcf76f155ced4ddcb4097134ff3c332f>
    <TaxCatchAll xmlns="b6759e9c-14ca-4d0f-b66a-0508b30e9fc7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9035C81-13DD-4DD7-A78F-80C85DF1CF09}"/>
</file>

<file path=customXml/itemProps2.xml><?xml version="1.0" encoding="utf-8"?>
<ds:datastoreItem xmlns:ds="http://schemas.openxmlformats.org/officeDocument/2006/customXml" ds:itemID="{768295EF-EADF-42E2-9BF4-3EED137AAAA7}">
  <ds:schemaRefs>
    <ds:schemaRef ds:uri="http://schemas.microsoft.com/office/2006/metadata/properties"/>
    <ds:schemaRef ds:uri="http://schemas.microsoft.com/office/infopath/2007/PartnerControls"/>
    <ds:schemaRef ds:uri="efd5a202-b083-4d2f-91d7-4006942f0317"/>
    <ds:schemaRef ds:uri="e4cd4e69-0edc-4cec-8940-e34cc77e9556"/>
  </ds:schemaRefs>
</ds:datastoreItem>
</file>

<file path=customXml/itemProps3.xml><?xml version="1.0" encoding="utf-8"?>
<ds:datastoreItem xmlns:ds="http://schemas.openxmlformats.org/officeDocument/2006/customXml" ds:itemID="{DD1BA2D9-C297-4BD5-A844-63DFC757134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priedas Nr.2 Prelim. sąrašas</vt:lpstr>
      <vt:lpstr>priedas Nr.3 Nuolaida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2025-06-19T12:10:11Z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0x010100CC07F5BCD6EFBF49927B5F3CA650D122</vt:lpwstr>
  </property>
  <property fmtid="{D5CDD505-2E9C-101B-9397-08002B2CF9AE}" pid="3" name="MediaServiceImageTags">
    <vt:lpwstr/>
  </property>
</Properties>
</file>