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neringat\Desktop\"/>
    </mc:Choice>
  </mc:AlternateContent>
  <xr:revisionPtr revIDLastSave="0" documentId="13_ncr:1_{E7FD224B-2CB4-4791-813A-A26E4CDFA5CD}" xr6:coauthVersionLast="47" xr6:coauthVersionMax="47" xr10:uidLastSave="{00000000-0000-0000-0000-000000000000}"/>
  <bookViews>
    <workbookView xWindow="-110" yWindow="-110" windowWidth="19420" windowHeight="10420" activeTab="1" xr2:uid="{6BC1EAF5-0D01-43F1-AE22-A39552859E42}"/>
  </bookViews>
  <sheets>
    <sheet name="kelio Nr." sheetId="1" r:id="rId1"/>
    <sheet name="santrauk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50" i="1" l="1"/>
  <c r="G30" i="1"/>
  <c r="G149" i="1"/>
  <c r="G265" i="1"/>
  <c r="G266" i="1"/>
  <c r="G267" i="1"/>
  <c r="G268" i="1"/>
  <c r="G269" i="1"/>
  <c r="G270" i="1"/>
  <c r="G274" i="1"/>
  <c r="G273" i="1"/>
  <c r="G272" i="1"/>
  <c r="G271" i="1"/>
  <c r="G264" i="1"/>
  <c r="G263" i="1"/>
  <c r="G262" i="1"/>
  <c r="G261" i="1"/>
  <c r="G260" i="1"/>
  <c r="G259" i="1"/>
  <c r="G258" i="1"/>
  <c r="G257" i="1"/>
  <c r="G256" i="1"/>
  <c r="G255" i="1"/>
  <c r="G254" i="1"/>
  <c r="G245" i="1"/>
  <c r="G246" i="1"/>
  <c r="G247" i="1"/>
  <c r="G249" i="1"/>
  <c r="G248"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173" i="1"/>
  <c r="G174" i="1"/>
  <c r="G175" i="1"/>
  <c r="G176" i="1"/>
  <c r="G177" i="1"/>
  <c r="G182" i="1"/>
  <c r="G184" i="1"/>
  <c r="G185" i="1"/>
  <c r="G186" i="1"/>
  <c r="G187" i="1"/>
  <c r="G188" i="1"/>
  <c r="G189" i="1"/>
  <c r="G190" i="1"/>
  <c r="G191" i="1"/>
  <c r="G192" i="1"/>
  <c r="G193" i="1"/>
  <c r="G194" i="1"/>
  <c r="G195" i="1"/>
  <c r="G196" i="1"/>
  <c r="G198" i="1"/>
  <c r="G197" i="1"/>
  <c r="G199" i="1"/>
  <c r="G200" i="1"/>
  <c r="G201" i="1"/>
  <c r="G167" i="1"/>
  <c r="G168" i="1"/>
  <c r="G170" i="1"/>
  <c r="G172" i="1"/>
  <c r="G139" i="1"/>
  <c r="G140" i="1"/>
  <c r="G141" i="1"/>
  <c r="G142" i="1"/>
  <c r="G143" i="1"/>
  <c r="G144" i="1"/>
  <c r="G148" i="1"/>
  <c r="G147" i="1"/>
  <c r="G146" i="1"/>
  <c r="G145" i="1"/>
  <c r="G99" i="1"/>
  <c r="G100" i="1"/>
  <c r="G101" i="1"/>
  <c r="G102" i="1"/>
  <c r="G103" i="1"/>
  <c r="G104" i="1"/>
  <c r="G105" i="1"/>
  <c r="G106" i="1"/>
  <c r="G107" i="1"/>
  <c r="G108" i="1"/>
  <c r="G109" i="1"/>
  <c r="G110" i="1"/>
  <c r="G111" i="1"/>
  <c r="G112" i="1"/>
  <c r="G113" i="1"/>
  <c r="G72" i="1"/>
  <c r="G73" i="1"/>
  <c r="G74" i="1"/>
  <c r="G75" i="1"/>
  <c r="G76" i="1"/>
  <c r="G77" i="1"/>
  <c r="G78" i="1"/>
  <c r="G79" i="1"/>
  <c r="G80" i="1"/>
  <c r="G82" i="1"/>
  <c r="G58" i="1"/>
  <c r="G59" i="1"/>
  <c r="G60" i="1"/>
  <c r="G61" i="1"/>
  <c r="G62" i="1"/>
  <c r="G63" i="1"/>
  <c r="G64" i="1"/>
  <c r="G65" i="1"/>
  <c r="G66" i="1"/>
  <c r="G67" i="1"/>
  <c r="G36" i="1"/>
  <c r="G37" i="1"/>
  <c r="G38" i="1"/>
  <c r="G39" i="1"/>
  <c r="G40" i="1"/>
  <c r="G41" i="1"/>
  <c r="G42" i="1"/>
  <c r="G43" i="1"/>
  <c r="G44" i="1"/>
  <c r="G45" i="1"/>
  <c r="G46" i="1"/>
  <c r="G47" i="1"/>
  <c r="G48" i="1"/>
  <c r="G49" i="1"/>
  <c r="G50" i="1"/>
  <c r="G51" i="1"/>
  <c r="G7" i="1"/>
  <c r="G8" i="1"/>
  <c r="G9" i="1"/>
  <c r="G10" i="1"/>
  <c r="G11" i="1"/>
  <c r="G12" i="1"/>
  <c r="G13" i="1"/>
  <c r="G14" i="1"/>
  <c r="G15" i="1"/>
  <c r="G16" i="1"/>
  <c r="G17" i="1"/>
  <c r="G18" i="1"/>
  <c r="G19" i="1"/>
  <c r="G20" i="1"/>
  <c r="G21" i="1"/>
  <c r="G22" i="1"/>
  <c r="G23" i="1"/>
  <c r="G24" i="1"/>
  <c r="G25" i="1"/>
  <c r="G26" i="1"/>
  <c r="G27" i="1"/>
  <c r="G28" i="1"/>
  <c r="G29" i="1"/>
  <c r="G31" i="1"/>
  <c r="G32" i="1"/>
  <c r="G33" i="1"/>
  <c r="G120" i="1"/>
  <c r="G121" i="1"/>
  <c r="G122" i="1"/>
  <c r="G123" i="1"/>
  <c r="G124" i="1"/>
  <c r="G125" i="1"/>
  <c r="G128" i="1"/>
  <c r="G129" i="1"/>
  <c r="G130" i="1"/>
  <c r="G83" i="1"/>
  <c r="G84" i="1"/>
  <c r="G85" i="1"/>
  <c r="G86" i="1"/>
  <c r="G87" i="1"/>
  <c r="G88" i="1"/>
  <c r="G89" i="1"/>
  <c r="G90" i="1"/>
  <c r="G91" i="1"/>
  <c r="G92" i="1"/>
  <c r="G93" i="1"/>
  <c r="G94" i="1"/>
  <c r="G95" i="1"/>
  <c r="G96" i="1"/>
  <c r="G97" i="1"/>
  <c r="G98" i="1"/>
  <c r="G115" i="1"/>
  <c r="G116" i="1"/>
  <c r="G117" i="1"/>
  <c r="G118" i="1"/>
  <c r="G119" i="1"/>
  <c r="G57" i="1"/>
  <c r="G68" i="1"/>
  <c r="G69" i="1"/>
  <c r="G70" i="1"/>
  <c r="G71" i="1"/>
  <c r="G155" i="1"/>
  <c r="G156" i="1"/>
  <c r="G157" i="1"/>
  <c r="G158" i="1"/>
  <c r="G275" i="1" l="1"/>
  <c r="C7" i="2" s="1"/>
  <c r="I274" i="1"/>
  <c r="I201" i="1"/>
  <c r="I249" i="1"/>
  <c r="I198" i="1"/>
  <c r="I243" i="1"/>
  <c r="I222" i="1"/>
  <c r="G250" i="1"/>
  <c r="C6" i="2" s="1"/>
  <c r="I119" i="1"/>
  <c r="I130" i="1"/>
  <c r="I97" i="1"/>
  <c r="I82" i="1"/>
  <c r="G159" i="1"/>
  <c r="G160" i="1"/>
  <c r="G161" i="1"/>
  <c r="G162" i="1"/>
  <c r="G163" i="1"/>
  <c r="G164" i="1"/>
  <c r="G165" i="1"/>
  <c r="G166" i="1"/>
  <c r="G169" i="1"/>
  <c r="G171" i="1"/>
  <c r="G202" i="1" l="1"/>
  <c r="C5" i="2" s="1"/>
  <c r="I171" i="1"/>
  <c r="G5" i="1" l="1"/>
  <c r="G34" i="1" l="1"/>
  <c r="G138" i="1" l="1"/>
  <c r="I150" i="1" s="1"/>
  <c r="G137" i="1"/>
  <c r="G132" i="1"/>
  <c r="G133" i="1"/>
  <c r="G134" i="1"/>
  <c r="G135" i="1"/>
  <c r="G136" i="1"/>
  <c r="G131" i="1"/>
  <c r="G52" i="1"/>
  <c r="G53" i="1"/>
  <c r="G54" i="1"/>
  <c r="G55" i="1"/>
  <c r="G56" i="1"/>
  <c r="G35" i="1"/>
  <c r="G6" i="1"/>
  <c r="I34" i="1" l="1"/>
  <c r="G151" i="1"/>
  <c r="C4" i="2" s="1"/>
  <c r="C8" i="2" s="1"/>
  <c r="I137" i="1"/>
  <c r="I56" i="1"/>
</calcChain>
</file>

<file path=xl/sharedStrings.xml><?xml version="1.0" encoding="utf-8"?>
<sst xmlns="http://schemas.openxmlformats.org/spreadsheetml/2006/main" count="1126" uniqueCount="484">
  <si>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</si>
  <si>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</si>
  <si>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</si>
  <si>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</si>
  <si>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</si>
  <si>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</si>
  <si>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</si>
  <si>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</si>
  <si>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1.2</t>
  </si>
  <si>
    <t>1.3</t>
  </si>
  <si>
    <t>1.4</t>
  </si>
  <si>
    <t>1.5</t>
  </si>
  <si>
    <t>1.6</t>
  </si>
  <si>
    <t>1.7</t>
  </si>
  <si>
    <t>1.8</t>
  </si>
  <si>
    <t>1.9</t>
  </si>
  <si>
    <t>2.1</t>
  </si>
  <si>
    <t>2.2</t>
  </si>
  <si>
    <t>2.3</t>
  </si>
  <si>
    <t>2.4</t>
  </si>
  <si>
    <t>2.5</t>
  </si>
  <si>
    <t>2.6</t>
  </si>
  <si>
    <t>5.1</t>
  </si>
  <si>
    <t>5.2</t>
  </si>
  <si>
    <t>5.3</t>
  </si>
  <si>
    <t>5.4</t>
  </si>
  <si>
    <t>5.5</t>
  </si>
  <si>
    <t>5.6</t>
  </si>
  <si>
    <t>3.1</t>
  </si>
  <si>
    <t>3.2</t>
  </si>
  <si>
    <t>3.3</t>
  </si>
  <si>
    <t>3.4</t>
  </si>
  <si>
    <t>3.5</t>
  </si>
  <si>
    <t>3.6</t>
  </si>
  <si>
    <t>3.7</t>
  </si>
  <si>
    <t>Skyrius</t>
  </si>
  <si>
    <t>2. Žemės sankasa</t>
  </si>
  <si>
    <t>Iš viso skyriuje 1, Eur be PVM</t>
  </si>
  <si>
    <t>Iš viso skyriuje 2, Eur be PVM</t>
  </si>
  <si>
    <t>Iš viso skyriuje 3, Eur be PVM</t>
  </si>
  <si>
    <t>Iš viso skyriuje 4, Eur be PVM</t>
  </si>
  <si>
    <t>Iš viso skyriuje 5, Eur be PVM</t>
  </si>
  <si>
    <t>IŠ VISO ŽINIARAŠTYJE 1, EUR BE PVM</t>
  </si>
  <si>
    <t>1.10</t>
  </si>
  <si>
    <t>1.11</t>
  </si>
  <si>
    <t>1.12</t>
  </si>
  <si>
    <t>1.13</t>
  </si>
  <si>
    <t>1.14</t>
  </si>
  <si>
    <t>1.15</t>
  </si>
  <si>
    <t>3.8</t>
  </si>
  <si>
    <t>5.7</t>
  </si>
  <si>
    <t>5.8</t>
  </si>
  <si>
    <t>5.9</t>
  </si>
  <si>
    <t>5.10</t>
  </si>
  <si>
    <t>DARBŲ KIEKIŲ ŽINIARAŠTIS NR. 1 – SUSISIEKIMO DALIS</t>
  </si>
  <si>
    <t>1.16</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</si>
  <si>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</si>
  <si>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r>
      <t xml:space="preserve">Vieneto kaina, Eur be PVM  </t>
    </r>
    <r>
      <rPr>
        <b/>
        <sz val="11"/>
        <color rgb="FFFF0000"/>
        <rFont val="Times New Roman"/>
        <family val="1"/>
        <charset val="186"/>
      </rPr>
      <t>(pildo Teikėjas)</t>
    </r>
  </si>
  <si>
    <t>Iš viso skyriuje 1, 
Eur be PVM</t>
  </si>
  <si>
    <t>IŠ VISO ŽINIARAŠTYJE 2, EUR BE PVM</t>
  </si>
  <si>
    <t>DARBŲ KIEKIŲ ŽINIARAŠČIŲ SANTRAUKA</t>
  </si>
  <si>
    <t>Žiniaraščio pavadinimas</t>
  </si>
  <si>
    <t>Vertė, EUR be PVM</t>
  </si>
  <si>
    <t>Susiekimo dalis</t>
  </si>
  <si>
    <t>Vertės į pasiūlymo formą</t>
  </si>
  <si>
    <t>Iš viso žiniaraščiuose (Eur be PVM):</t>
  </si>
  <si>
    <t>Žiniaraščio priedas</t>
  </si>
  <si>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</si>
  <si>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Darbų kiekių žin. Nr.</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</si>
  <si>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</si>
  <si>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t>kompl.</t>
  </si>
  <si>
    <t>m3</t>
  </si>
  <si>
    <t>vnt</t>
  </si>
  <si>
    <t>t</t>
  </si>
  <si>
    <t>m2</t>
  </si>
  <si>
    <t>3. Inžineriniai tinklai</t>
  </si>
  <si>
    <t>m</t>
  </si>
  <si>
    <t>1.17</t>
  </si>
  <si>
    <t>1.18</t>
  </si>
  <si>
    <t>1.19</t>
  </si>
  <si>
    <t>1.20</t>
  </si>
  <si>
    <t>1.21</t>
  </si>
  <si>
    <t>1.22</t>
  </si>
  <si>
    <t>1.23</t>
  </si>
  <si>
    <t>1.24</t>
  </si>
  <si>
    <t>1.25</t>
  </si>
  <si>
    <t>1.26</t>
  </si>
  <si>
    <t>1.27</t>
  </si>
  <si>
    <t>1.28</t>
  </si>
  <si>
    <t>1.29</t>
  </si>
  <si>
    <t>Minkštų veislių medžių kirtimas &lt;12 cm storio, kelmų rovimas ir smulkinimas statybos vietoje, medienos paruošimas ir išvežimas iki 20 km atstumu</t>
  </si>
  <si>
    <t>Minkštų veislių medžių kirtimas 12-20 cm storio, kelmų rovimas ir smulkinimas statybos vietoje, medienos paruošimas ir išvežimas iki 20 km atstumu</t>
  </si>
  <si>
    <t>Minkštų veislių medžių kirtimas 20-24 cm storio, kelmų rovimas ir smulkinimas statybos vietoje, medienos paruošimas ir išvežimas iki 20 km atstumu</t>
  </si>
  <si>
    <t>Kietų veislių medžių kirtimas 20-24 cm storio, kelmų rovimas ir smulkinimas statybos vietoje, medienos paruošimas ir išvežimas iki 20 km atstumu</t>
  </si>
  <si>
    <t>Minkštų veislių medžių kirtimas 25-32 cm storio, kelmų rovimas ir smulkinimas statybos vietoje, medienos paruošimas ir išvežimas iki 20 km atstumu</t>
  </si>
  <si>
    <t>Kietų veislių medžių kirtimas 25-32 cm storio, kelmų rovimas ir smulkinimas statybos vietoje, medienos paruošimas ir išvežimas iki 20 km atstumu</t>
  </si>
  <si>
    <t>Minkštų veislių medžių kirtimas &gt;32 cm storio, kelmų rovimas ir smulkinimas statybos vietoje, medienos paruošimas ir išvežimas iki 20 km atstumu</t>
  </si>
  <si>
    <t>Kietų veislių medžių kirtimas &gt;32 cm storio, kelmų rovimas ir smulkinimas statybos vietoje, medienos paruošimas ir išvežimas iki 20 km atstumu</t>
  </si>
  <si>
    <t>Kelmų &gt;36 cm rovimas ir smulkinimas statybos vietoje</t>
  </si>
  <si>
    <t>vnt.</t>
  </si>
  <si>
    <t>Tankių krūmų kirtimas, sugrėbimas į krūvas ir smulkinimas statybos vietoje</t>
  </si>
  <si>
    <t>0,1</t>
  </si>
  <si>
    <t>0,07</t>
  </si>
  <si>
    <t>0,21</t>
  </si>
  <si>
    <t>2,1</t>
  </si>
  <si>
    <t>1,05</t>
  </si>
  <si>
    <t>0,7</t>
  </si>
  <si>
    <t>4,2</t>
  </si>
  <si>
    <t>Kelio ženklų ant vienstiebių atramų metalinių skydų išardymas</t>
  </si>
  <si>
    <t>Kelio ženklų vienstiebių metalinių atramų išardymas</t>
  </si>
  <si>
    <t>Kelio ženklų ant dvistiebių atramų metalinių skydų išardymas</t>
  </si>
  <si>
    <t>Kelio ženklų dvistiebių metalinių atramų išardymas</t>
  </si>
  <si>
    <t>Esamų kelio atitvarų išardymas</t>
  </si>
  <si>
    <t>Išardytų metalo gaminių pakrovimas mechanizuotai į savivarčius ir išvežimas iki 20 km atstumu</t>
  </si>
  <si>
    <t>Metalinių pralaidų išardymas ir išvežimas (nuovažuose)</t>
  </si>
  <si>
    <t>Plastmasinių signalinių stulpelių išardymas</t>
  </si>
  <si>
    <t>Išardytų plastiko gaminių pakrovimas mechanizuotai į savivarčius ir išvežimas iki 10 km atstumu</t>
  </si>
  <si>
    <t>Betoninių bortų ant betono pagrindo išardymas</t>
  </si>
  <si>
    <t>Betoninių vejos bortų ant betono pagrindo išardymas</t>
  </si>
  <si>
    <t xml:space="preserve">Dangos iš betoninių plytelių išardymas </t>
  </si>
  <si>
    <t>Dangos iš betoninių trinkelių išardymas</t>
  </si>
  <si>
    <t>Kitų betono gaminių išardymas</t>
  </si>
  <si>
    <t>Išardytų betono ir gelžbetonio laužo pakrovimas mechanizuotai į savivarčius ir išvežimas iki 20 km atstumu</t>
  </si>
  <si>
    <t>Asfalto dangos frezavimas, išvežimas iki 5 km atstumu ir suvertimas į krūvas</t>
  </si>
  <si>
    <t>Požeminių komunikacijų šulinių liukų išardymas ir sumontavimas į projektinę padėtį</t>
  </si>
  <si>
    <t>Tvorelės išardymas</t>
  </si>
  <si>
    <t>Medinio stulpo demontavimas išsaugant medžiagas</t>
  </si>
  <si>
    <t>171</t>
  </si>
  <si>
    <t>1</t>
  </si>
  <si>
    <t>2</t>
  </si>
  <si>
    <t>17</t>
  </si>
  <si>
    <t>23</t>
  </si>
  <si>
    <t>6</t>
  </si>
  <si>
    <t>510</t>
  </si>
  <si>
    <t>365</t>
  </si>
  <si>
    <t>760</t>
  </si>
  <si>
    <t>50</t>
  </si>
  <si>
    <t>8</t>
  </si>
  <si>
    <t>2.7</t>
  </si>
  <si>
    <t>2.8</t>
  </si>
  <si>
    <t>2.9</t>
  </si>
  <si>
    <t>2.10</t>
  </si>
  <si>
    <t>2.11</t>
  </si>
  <si>
    <t>2.12</t>
  </si>
  <si>
    <t>2.13</t>
  </si>
  <si>
    <t>2.14</t>
  </si>
  <si>
    <t>2.15</t>
  </si>
  <si>
    <t>2.16</t>
  </si>
  <si>
    <t>2.17</t>
  </si>
  <si>
    <t>2.18</t>
  </si>
  <si>
    <t>2.19</t>
  </si>
  <si>
    <t>2.20</t>
  </si>
  <si>
    <t>2.21</t>
  </si>
  <si>
    <t>2.22</t>
  </si>
  <si>
    <t>Dirvožemio kasimas ekskavatoriais, pakrovimas į savivarčius, pervežimas iki 2 km atstumu ir suvertimas į krūvas</t>
  </si>
  <si>
    <r>
      <t>m</t>
    </r>
    <r>
      <rPr>
        <vertAlign val="superscript"/>
        <sz val="11"/>
        <color theme="1"/>
        <rFont val="Arial"/>
        <family val="2"/>
        <charset val="186"/>
      </rPr>
      <t>3</t>
    </r>
  </si>
  <si>
    <t>Pakopų įrengimas šlaituose ekskavatoriumi</t>
  </si>
  <si>
    <t>Sankasos grunto sutankinimas vibroplokštėmis (pakopose)</t>
  </si>
  <si>
    <t>Grunto kasimas ir perstūmimas iki 20 m atstumu buldozeriais (žemės sankasos įrengimas)</t>
  </si>
  <si>
    <t>Grunto kasimas ekskavatoriais sąvartoje, pakrovimas į savivarčius, pervežimas iki 1 km atstumu, paskleidimas ir sutankinimas (žemės sankasos platinimas)</t>
  </si>
  <si>
    <t>Rankiniai žemės darbai, kai gruntas II grupės</t>
  </si>
  <si>
    <t>Grunto  kasimas ekskavatoriais sąvartoje, pakrovimas į savivarčius, išvežimas iki 10 km atstumu ir paskleidimas (į išlykius)</t>
  </si>
  <si>
    <t>Žemės sankasos viršaus planiravimas mechanizuotai</t>
  </si>
  <si>
    <r>
      <t>m</t>
    </r>
    <r>
      <rPr>
        <vertAlign val="superscript"/>
        <sz val="11"/>
        <color theme="1"/>
        <rFont val="Arial"/>
        <family val="2"/>
        <charset val="186"/>
      </rPr>
      <t>2</t>
    </r>
  </si>
  <si>
    <t>Iškasų ir pylimų viršaus sutankinimas vibrovolais</t>
  </si>
  <si>
    <t>Žemės sankasos šlaitų planiravimas mechanizuotai pylimuose</t>
  </si>
  <si>
    <t>Tas pats iškasose</t>
  </si>
  <si>
    <t>Pakelės plotų planiravimas mechanizuotai</t>
  </si>
  <si>
    <t>Plotų planiravimas rankiniu būdu</t>
  </si>
  <si>
    <t>Griovių dugno planiravimas mechanizuotai</t>
  </si>
  <si>
    <t>Dirvožemio kasimas ekskavatoriais, pakrovimas į savivarčius ir atvežimas iki 2 km atstumu</t>
  </si>
  <si>
    <t>Šlaitų ir pakelės plotų tvirtinimas 10 cm storio dirvožemio sluoksniu mechanizuotai, užsėjant žole</t>
  </si>
  <si>
    <t>Tas pats, rankiniu būdu</t>
  </si>
  <si>
    <t>Likusio dirvožemio paskleidimas buldozeriu, perstumiant gruntą 30 m atstumu ir užsėjimas žole</t>
  </si>
  <si>
    <t>Pakelės griovių tvirtinimas 10 cm storio skaldos mišiniu fr.22/56</t>
  </si>
  <si>
    <t>Betoninių latakų (300x200x100 mm) įrengimas ant C16/20 betono pagrindo</t>
  </si>
  <si>
    <t>Šlaitų tvirtinimas neaustine getotekstile</t>
  </si>
  <si>
    <t>Neaustinės geotekstilės tvirtinimas smeigėmis</t>
  </si>
  <si>
    <t>1541</t>
  </si>
  <si>
    <t>32</t>
  </si>
  <si>
    <t>854</t>
  </si>
  <si>
    <t>3.9</t>
  </si>
  <si>
    <t>3.10</t>
  </si>
  <si>
    <t>3.11</t>
  </si>
  <si>
    <t>3.12</t>
  </si>
  <si>
    <t>3.13</t>
  </si>
  <si>
    <t>3.14</t>
  </si>
  <si>
    <t>3.15</t>
  </si>
  <si>
    <t>3.16</t>
  </si>
  <si>
    <t>3.17</t>
  </si>
  <si>
    <t>3.18</t>
  </si>
  <si>
    <t>Grunto kasimas ekskavatoriais iškasoje, pakrovimas į savivarčius, pervežimas iki 5 km atstumu ir paskleidimas</t>
  </si>
  <si>
    <t>Plastikinių apžiūros šulinėlių Ø315 mm įrengimas</t>
  </si>
  <si>
    <t xml:space="preserve"> - plastikinis dugnas gofruotam vamzdžiui</t>
  </si>
  <si>
    <t xml:space="preserve"> - gofruotas plastikinis Ø315 mm vamzdis</t>
  </si>
  <si>
    <t xml:space="preserve"> - betoninis kūgis gofruotam šuliniui Ø315 mm</t>
  </si>
  <si>
    <t xml:space="preserve"> - betoninis dangtis gofruotam šuliniui Ø315 mm</t>
  </si>
  <si>
    <t>Plastikinių protarpinių Ø113 mm įrengimas</t>
  </si>
  <si>
    <t>Perforuoto drenažo vamzdžio Ø113/126 mm, įsukto į geosintetinę medžiagą, paklojimas</t>
  </si>
  <si>
    <t>Pagrindo virš drenažo vamzdžio iš skaldelės fr.11/16 įrengimas</t>
  </si>
  <si>
    <t>Geosintetinės medžiagos paklojimas</t>
  </si>
  <si>
    <t>Drenažo tranšėjų užpylimas mechanizuotai šalčiui nejautrių medžiagų sluoksniu ir sutankinimas vibroplokštėmis</t>
  </si>
  <si>
    <t>Ištekamųjų drenažo antgalių sutvirtinimas betoniniais blokais B-6</t>
  </si>
  <si>
    <t>Betoninių blokų P-1 ant 10 cm storio skaldos fr. 22/32 pagrindo įrengimas, tarpus užtaisant betono skiediniu</t>
  </si>
  <si>
    <t>Aklių, drenažo vamzdžiui, įrengimas</t>
  </si>
  <si>
    <t>Grunto kasimas  ekskavatoriais iškasoje, pakrovimas į savivarčius, atvežimas iki 1 km atstumu, paskleidimas ir sutankinimas (laikinų užtvankų įrengimas)</t>
  </si>
  <si>
    <t>Plastikinių vandens pralaidų Ø0,40 m ant natūralių pamatų įrengimas</t>
  </si>
  <si>
    <t>- plastikinė pralaida Ø0,40 m</t>
  </si>
  <si>
    <t>- geotekstilė</t>
  </si>
  <si>
    <t>- smėlis</t>
  </si>
  <si>
    <t>Paviršinio vandens surinkimo latakas su grotelėmis</t>
  </si>
  <si>
    <t>Betoninis latakas (20 cm pločio) ant betono C 16/20 pagrindo įrengimas</t>
  </si>
  <si>
    <r>
      <t xml:space="preserve">Met. Gofruotas pralaidos vamzdis </t>
    </r>
    <r>
      <rPr>
        <sz val="11"/>
        <color theme="1"/>
        <rFont val="Arial"/>
        <family val="2"/>
        <charset val="186"/>
      </rPr>
      <t>Ø1,00 kartu su įrengimo darbais</t>
    </r>
  </si>
  <si>
    <r>
      <t xml:space="preserve">Met. Gofruotas apkaba </t>
    </r>
    <r>
      <rPr>
        <sz val="11"/>
        <color theme="1"/>
        <rFont val="Arial"/>
        <family val="2"/>
        <charset val="186"/>
      </rPr>
      <t>Ø1,00 kartu su įrengimo darbais</t>
    </r>
  </si>
  <si>
    <r>
      <t xml:space="preserve">Met. Gofruotas vamzdis – perėjimas </t>
    </r>
    <r>
      <rPr>
        <sz val="11"/>
        <color theme="1"/>
        <rFont val="Arial"/>
        <family val="2"/>
        <charset val="186"/>
      </rPr>
      <t>Ø1,30/ 1,00 kartu su įrengimo darbais</t>
    </r>
  </si>
  <si>
    <t>4. Kelio dangos konstrukcija (autobusų sustojimo aikštelė)</t>
  </si>
  <si>
    <t>4.1</t>
  </si>
  <si>
    <t>4.2</t>
  </si>
  <si>
    <t>4.3</t>
  </si>
  <si>
    <t>4.4</t>
  </si>
  <si>
    <t>4.5</t>
  </si>
  <si>
    <t>4.6</t>
  </si>
  <si>
    <t>4.7</t>
  </si>
  <si>
    <t>4.8</t>
  </si>
  <si>
    <t>4.9</t>
  </si>
  <si>
    <t>4.10</t>
  </si>
  <si>
    <t>4.11</t>
  </si>
  <si>
    <t>4.12</t>
  </si>
  <si>
    <t>4.13</t>
  </si>
  <si>
    <t>4.14</t>
  </si>
  <si>
    <t>4.15</t>
  </si>
  <si>
    <t>Betoninių bortų 100.30.15 cm ant betono C16/20 pagrindo įrengimas</t>
  </si>
  <si>
    <t>Betoninių vejos bortų 100.20.8 cm ant betono C16/20 pagrindo įrengimas.</t>
  </si>
  <si>
    <t>Šalčiui nejautrus sluoksnis, h= 48 cm</t>
  </si>
  <si>
    <t>Skaldos pagrindo sluoksnis iš nesurišto mineralinių medžiagų mišinio, fr. 0/45, h= 30 cm</t>
  </si>
  <si>
    <t>Asfalto pagrindo sluoksnis iš mišinio AC 22 PS, h= 10 cm</t>
  </si>
  <si>
    <t xml:space="preserve">Sluoksnių siūlių pagruntavimas bitumu (klojant pagrindo sluoksnį)  </t>
  </si>
  <si>
    <t>Dangos pagruntavimas bitumine emulsija (prieš klojant apatinį sluoksnį)</t>
  </si>
  <si>
    <t>Asfalto apatinis sluoksnis iš mišinio AC 16 AS, h= 7 cm</t>
  </si>
  <si>
    <t xml:space="preserve">Asfaltbetonio sluoksnių siūlių pagruntavimas bitumu (klojant apatinį sluoksnį)  </t>
  </si>
  <si>
    <t>Dangos pagruntavimas bitumine emulsija (prieš klojant viršutinį sluoksnį)</t>
  </si>
  <si>
    <t>Asfaltbetonio viršutinis sluoksnis iš mišinio AC 11 VS, h= 5 cm</t>
  </si>
  <si>
    <t xml:space="preserve">Asfaltbetonio sluoksnių siūlių pagruntavimas bitumu (klojant viršutinį sluoksnį)  </t>
  </si>
  <si>
    <t>Kelkraščių užpylimas gruntu</t>
  </si>
  <si>
    <t>Kelkraščių sutvirtinimas 7 cm storio nesurištųjų mineralinių medžiagų mišiniu su 15 % dirvožemio su žolės sėklomis</t>
  </si>
  <si>
    <t>Sandarinimo juostos įrengimas tarp bortų ir asfalto dangos</t>
  </si>
  <si>
    <t>5. Kelio dangos konstrukcija (Pėsčiųjų ir dviračių takas)</t>
  </si>
  <si>
    <t>5.11</t>
  </si>
  <si>
    <t>5.12</t>
  </si>
  <si>
    <t>5.13</t>
  </si>
  <si>
    <t>5.14</t>
  </si>
  <si>
    <t>5.15</t>
  </si>
  <si>
    <t>5.16</t>
  </si>
  <si>
    <t>5.17</t>
  </si>
  <si>
    <t>5.18</t>
  </si>
  <si>
    <t>5.19</t>
  </si>
  <si>
    <t>Šalčiui nejautrus sluoksnis, h= 29 cm</t>
  </si>
  <si>
    <t>Skaldos pagrindo sluoksnis iš nesurišto mineralinių medžiagų mišinio, fr. 0/45, h= 15 cm</t>
  </si>
  <si>
    <t>Granitinių atsijų danga, h= 3 cm</t>
  </si>
  <si>
    <t>Betoninių trinkelių danga, h= 8 cm</t>
  </si>
  <si>
    <t>Šalčiui nejautrus sluoksnis, h= 27 cm</t>
  </si>
  <si>
    <t>Skaldos pagrindo sluoksnis iš nesurišto mineralinių medžiagų mišinio, fr. 0/45, h= 20 cm</t>
  </si>
  <si>
    <t>Asfalto pagrindo-dangos sluoksnis iš mišinio AC 16 PD, h= 8 cm</t>
  </si>
  <si>
    <t>Neregių įspėjimo sistemos iš betono trinkelių 200x100x80 mm įrengimas ant 3 cm storio atsijų įrengimas iš nesurištų smulkiųjų medžiagų mišinio fr.0/5.</t>
  </si>
  <si>
    <t>Neregių vedimo sistemos iš betono trinkelių 200x100x80 įrengimas ant 3 cm storio atsijų įrengimas iš nesurištų smulkiųjų medžiagų mišinio fr.0/5.</t>
  </si>
  <si>
    <t>Asfalto dangos atstatymas palei bordiūrą iš mišinio AC 16 PD (iki 8cm)</t>
  </si>
  <si>
    <t>Atraminės sienutės L formos įrengimas (0,60 – 1,00 aukščio)</t>
  </si>
  <si>
    <t xml:space="preserve">   -0,60 m aukščio atraminės sienutės L formos įrengimas</t>
  </si>
  <si>
    <t xml:space="preserve">   -0,80 m aukščio atraminės sienutės L formos įrengimas</t>
  </si>
  <si>
    <t xml:space="preserve">   -1,00 m aukščio atraminės sienutės L formos įrengimas</t>
  </si>
  <si>
    <t>Geotekstilės įrengimas</t>
  </si>
  <si>
    <t>Granitinių atsijų danga, h= 3 cm (po L formos atramine sienute)</t>
  </si>
  <si>
    <t>6. Nuovažos, sankryžos</t>
  </si>
  <si>
    <t>6.1</t>
  </si>
  <si>
    <t>6.2</t>
  </si>
  <si>
    <t>6.3</t>
  </si>
  <si>
    <t>6.4</t>
  </si>
  <si>
    <t>6.5</t>
  </si>
  <si>
    <t>6.6</t>
  </si>
  <si>
    <t>6.7</t>
  </si>
  <si>
    <t>6.8</t>
  </si>
  <si>
    <t>6.9</t>
  </si>
  <si>
    <t>Grunto kasimas ekskavatoriais iškasoje, pakrovimas į savivarčius, pervežimas iki 5 km atstumu ir paskleidimas (iškasų įrengimas)</t>
  </si>
  <si>
    <t>Žemės sankasos viršaus planiravimas mechanizuotai pylimuose</t>
  </si>
  <si>
    <t>1 tipo nuovažų su skaldos danga įrengimas</t>
  </si>
  <si>
    <t>4p tipo nuovažų su skaldos danga įrengimas</t>
  </si>
  <si>
    <t>5 tipo nuovažų su skaldos danga įrengimas</t>
  </si>
  <si>
    <t>Ind. tipo nuovažų su skaldos danga įrengimas</t>
  </si>
  <si>
    <t xml:space="preserve">   - šalčiui nejautraus sluoksnio įrengimas (h=0,32 m)</t>
  </si>
  <si>
    <t xml:space="preserve">   - 20 cm storio skaldos pagrindo sluoksnio iš nesurištojo mineralinių medžiagų mišinio fr. 0/45 įrengimas</t>
  </si>
  <si>
    <t>Asfaltbetonio dangos pagruntavimas bitumo mase</t>
  </si>
  <si>
    <t>6 cm storio asfaltbetonio pagrindo-dangos įrengimas iš mišinio AC 16 PD (visoms nuovažoms)</t>
  </si>
  <si>
    <t>Nuovažų pažvyravimas 10 cm storio gamtinio žvyro sluoksniu</t>
  </si>
  <si>
    <t>21</t>
  </si>
  <si>
    <t>10,9</t>
  </si>
  <si>
    <t>Iš viso skyriuje 6, Eur be PVM</t>
  </si>
  <si>
    <t>Kelio ženklų vienstiebių metalinių Ø76,1 mm atramų pastatymas ant betoninių pamatų</t>
  </si>
  <si>
    <t>Kelio ženklų dvistiebių metalinių Ø76,1 mm atramų pastatymas</t>
  </si>
  <si>
    <t>Kelio ženklų skydų montavimas prie vienstiebių atramų</t>
  </si>
  <si>
    <t>Kelio ženklų skydų montavimas prie dvistiebių atramų</t>
  </si>
  <si>
    <t>Kelio ženklų skydų montavimas prie šviestuvo atramų</t>
  </si>
  <si>
    <t>Metalinių kelio atitvarų H1, W4, A (dėžinių) įrengimas</t>
  </si>
  <si>
    <t>Dangos ženklinimas polimerinėmis medžiagomis</t>
  </si>
  <si>
    <t>71.</t>
  </si>
  <si>
    <t>7.2</t>
  </si>
  <si>
    <t>7.3</t>
  </si>
  <si>
    <t>7.4</t>
  </si>
  <si>
    <t>7.5</t>
  </si>
  <si>
    <t>7.6</t>
  </si>
  <si>
    <t>7.7</t>
  </si>
  <si>
    <t>4</t>
  </si>
  <si>
    <t>27</t>
  </si>
  <si>
    <t>7.Kelio apstatymas ir saugaus eismo organizavimas</t>
  </si>
  <si>
    <t>Iš viso skyriuje 7, Eur be PVM</t>
  </si>
  <si>
    <t>8. Kiti darbai</t>
  </si>
  <si>
    <t>8.1</t>
  </si>
  <si>
    <t>8.2</t>
  </si>
  <si>
    <t>8.3</t>
  </si>
  <si>
    <t>8.4</t>
  </si>
  <si>
    <t>8.5</t>
  </si>
  <si>
    <t>8.6</t>
  </si>
  <si>
    <t>8.7</t>
  </si>
  <si>
    <t>Ketinis plaukiojančio tipo šulinių dangtis (apkrovos klasė 40t) su „Utenos vandenys“ logotipu</t>
  </si>
  <si>
    <t>Paviljonas</t>
  </si>
  <si>
    <t>Esamų lietaus šulinėlių išvalymas</t>
  </si>
  <si>
    <t>Suoliukas</t>
  </si>
  <si>
    <t>Šiukšliadėžė</t>
  </si>
  <si>
    <t>Dviračių stovas</t>
  </si>
  <si>
    <t>Ąžuolų sodinukų sodinimas (12-14 cm storio)</t>
  </si>
  <si>
    <t>Iš viso skyriuje 8, Eur be PVM</t>
  </si>
  <si>
    <t>8.8</t>
  </si>
  <si>
    <t>8.9</t>
  </si>
  <si>
    <t>8.10</t>
  </si>
  <si>
    <t>8.11</t>
  </si>
  <si>
    <t>8.12</t>
  </si>
  <si>
    <t>Asfalto viršutinis sluoksnis iš mišinio AC 11 VS, h= 5cm</t>
  </si>
  <si>
    <t>Asfalto apatinis sluoksnis iš mišinio AC 16 AS, h= 5cm</t>
  </si>
  <si>
    <t>Asfalto pagrindo sluoksnis iš mišinio AC 22 PS, h= 10cm</t>
  </si>
  <si>
    <t>Šalčiui nejautrus sluoksnis, h= 35 cm</t>
  </si>
  <si>
    <t>DARBŲ KIEKIŲ ŽINIARAŠTIS NR. 2 – ELEKTROTECHNIKOS DALIS (Apšvietimas)</t>
  </si>
  <si>
    <t>1. Montavimo medžiagos</t>
  </si>
  <si>
    <t>Dažyta karštai cinkuota atrama  h=6,0m virš žemės paviršiaus su įleistomis durelėmis</t>
  </si>
  <si>
    <t>G/b pamatas 6,0m apšvietimo atramai</t>
  </si>
  <si>
    <t>Gembė h-1,0/L-1,5</t>
  </si>
  <si>
    <t>Gembė dviguba h-1,0/L-1,5</t>
  </si>
  <si>
    <t xml:space="preserve"> Pajungimo jungtis atramoje</t>
  </si>
  <si>
    <t xml:space="preserve"> Automatinis jungiklis 1C 6A</t>
  </si>
  <si>
    <t>LED 31W gatvių apšvietimo šviestuvas</t>
  </si>
  <si>
    <t>LED 67W perėjų apšvietimo šviestuvas</t>
  </si>
  <si>
    <t>PE gofruoti kabelių apsaugos vamzdžiai klojami žemėje atviru būdu, d75mm</t>
  </si>
  <si>
    <t>PEHD kabelių apsaugos vamzdžiai klojami žemėje uždaru būdu, d110mm</t>
  </si>
  <si>
    <r>
      <t>Kabelis AL 4x16mm</t>
    </r>
    <r>
      <rPr>
        <vertAlign val="superscript"/>
        <sz val="10"/>
        <color rgb="FF00000A"/>
        <rFont val="Arial"/>
        <family val="2"/>
        <charset val="186"/>
      </rPr>
      <t>2</t>
    </r>
    <r>
      <rPr>
        <sz val="10"/>
        <color rgb="FF00000A"/>
        <rFont val="Arial"/>
        <family val="2"/>
        <charset val="186"/>
      </rPr>
      <t xml:space="preserve"> skirti kloti žemėje ir atvirame ore</t>
    </r>
  </si>
  <si>
    <r>
      <t>Kabelis Cu 3x1,5mm</t>
    </r>
    <r>
      <rPr>
        <vertAlign val="superscript"/>
        <sz val="10"/>
        <color rgb="FF00000A"/>
        <rFont val="Arial"/>
        <family val="2"/>
        <charset val="186"/>
      </rPr>
      <t xml:space="preserve">2 </t>
    </r>
    <r>
      <rPr>
        <sz val="10"/>
        <color rgb="FF00000A"/>
        <rFont val="Arial"/>
        <family val="2"/>
        <charset val="186"/>
      </rPr>
      <t>skirti kloti žemėje ir atvirame ore</t>
    </r>
  </si>
  <si>
    <t xml:space="preserve">Galinė mova kabeliui 4x16mm² </t>
  </si>
  <si>
    <t xml:space="preserve"> Signalinė juosta kabeliams</t>
  </si>
  <si>
    <t>Cinkuota juosta įžeminimui</t>
  </si>
  <si>
    <t>Vertikalus įžeminimo strypas 7x1,5m cinkuotas su movomis jungtimis ir antgaliais Rįž≤30Ω</t>
  </si>
  <si>
    <t>Įvairūs cinkuoti varžtai, veržlės, kiti metalo gaminiai</t>
  </si>
  <si>
    <t>kompl</t>
  </si>
  <si>
    <t>2. Montavimo darbai</t>
  </si>
  <si>
    <t>Tranšėjos 1-2 kabeliui klojimui iškasimas / užpylimas mechanizuotai</t>
  </si>
  <si>
    <t>Tranšėjos 1-2 kabeliui klojimui iškasimas / užpylimas rankiniu būdu</t>
  </si>
  <si>
    <t>Vamzdžio d75 paklojimas tranšėjoje</t>
  </si>
  <si>
    <t>PE vamzdyje d110 uždaru būdu</t>
  </si>
  <si>
    <t>Signalinės juostos paklojimas tranšėjoje virš pakloto vamzdžio</t>
  </si>
  <si>
    <r>
      <t xml:space="preserve"> 0,4 kV kabelių AL 4x16 mm</t>
    </r>
    <r>
      <rPr>
        <vertAlign val="superscript"/>
        <sz val="10"/>
        <color rgb="FF00000A"/>
        <rFont val="Arial"/>
        <family val="2"/>
        <charset val="186"/>
      </rPr>
      <t>2</t>
    </r>
    <r>
      <rPr>
        <sz val="10"/>
        <color rgb="FF00000A"/>
        <rFont val="Arial"/>
        <family val="2"/>
        <charset val="186"/>
      </rPr>
      <t xml:space="preserve"> su aliuminio gyslomis, su XLPE izoliacija ir PVC apvalkalu klojimas (viso):</t>
    </r>
  </si>
  <si>
    <t>PE vamzdyje d75</t>
  </si>
  <si>
    <t>PEHD vamzdyje d110 uždaru būdu</t>
  </si>
  <si>
    <t>Atramos pamate</t>
  </si>
  <si>
    <t>Apšvietimo atramoje</t>
  </si>
  <si>
    <r>
      <t>Kabelio Cu 3x1,5 mm</t>
    </r>
    <r>
      <rPr>
        <vertAlign val="superscript"/>
        <sz val="10"/>
        <color rgb="FF00000A"/>
        <rFont val="Arial"/>
        <family val="2"/>
        <charset val="186"/>
      </rPr>
      <t>2</t>
    </r>
    <r>
      <rPr>
        <sz val="10"/>
        <color rgb="FF00000A"/>
        <rFont val="Arial"/>
        <family val="2"/>
        <charset val="186"/>
      </rPr>
      <t xml:space="preserve"> tiesimas viso:</t>
    </r>
  </si>
  <si>
    <t>Galinės movos kabeliui 4x16mm² montavimas</t>
  </si>
  <si>
    <t xml:space="preserve">Kabelio galų paruošimas </t>
  </si>
  <si>
    <t>Kabelio izoliacijos varžų matavimai</t>
  </si>
  <si>
    <t>Duobių atramų pamatams kasimas/užpylimas</t>
  </si>
  <si>
    <t>G/b pamato apšvietimo atramai montavimas</t>
  </si>
  <si>
    <t xml:space="preserve">Dekoratyvinės dažytos karštai cinkuotos atramos h=6,0m virš žemės montavimas ant pamato </t>
  </si>
  <si>
    <t>Gembės montavimas ant pastatytos atramos</t>
  </si>
  <si>
    <t>Automatinių jungiklių montavimas atramoje</t>
  </si>
  <si>
    <t>LED 31W gatvių apšvietimo šviestuvo montavimas ant atramos</t>
  </si>
  <si>
    <t>LED 67W perėjų apšvietimo šviestuvo montavimas ant atramos</t>
  </si>
  <si>
    <t>Įžeminimo kontūro įrengimas Rįž≤10Ω atramai</t>
  </si>
  <si>
    <t>Grandinės patikrinimas tarp įžemiklių ir įžemintų elementų</t>
  </si>
  <si>
    <t>Įžeminimo juostinio plieno laidininkų montavimas, tvirtinant prie konstrukcijų</t>
  </si>
  <si>
    <t>Įžeminimo kontūro varžos matavimas</t>
  </si>
  <si>
    <t>Atramų numeravimas ir dokumentacijos paruošimas pagal UAB ,,Gatvių apšvietimas“ reikalavimus</t>
  </si>
  <si>
    <t>Iš viso skyriuje 2, 
Eur be PVM</t>
  </si>
  <si>
    <t>3. Gerbūvio atstatymo darbai</t>
  </si>
  <si>
    <t>Plotų išlyginimas</t>
  </si>
  <si>
    <t>Grunto tankinimas</t>
  </si>
  <si>
    <t>Dangos atstatymas (žolė)</t>
  </si>
  <si>
    <t>Iš viso skyriuje 3, 
Eur be PVM</t>
  </si>
  <si>
    <t>DARBŲ KIEKIŲ ŽINIARAŠTIS NR. 3 – ELEKTRONINIAI RYŠIAI</t>
  </si>
  <si>
    <t>Šulinių dangčių aukščio sureguliavimo žiedai 50~200 mm  storio</t>
  </si>
  <si>
    <t>Vamzdžiai HDPE D110</t>
  </si>
  <si>
    <t>Surenkamas apsauginis vamzdis PE D110</t>
  </si>
  <si>
    <t>Šulinių dangčiai lengvo tipo</t>
  </si>
  <si>
    <t>Smėlis statybos darbams</t>
  </si>
  <si>
    <t>Koaksialinis kabelis RG tipo</t>
  </si>
  <si>
    <t>Kabelis KSPP 1x4x1.2</t>
  </si>
  <si>
    <t>Kabelis VHOHBU 20x2x0.5</t>
  </si>
  <si>
    <t>Kabelis PRPPM 1x2x0.5</t>
  </si>
  <si>
    <t>Kabelis KSPP 2x2x1.2</t>
  </si>
  <si>
    <t xml:space="preserve">Koaksialinio RG tipo kabelio sujungimo mova </t>
  </si>
  <si>
    <t>Kabelio KSPP 1x4x1.2 mova</t>
  </si>
  <si>
    <t>Kabelio VHOHBU 20x2x0.5 mova</t>
  </si>
  <si>
    <t>Kabelio PRPPM 1x2x0.5 mova</t>
  </si>
  <si>
    <t>Kabelio KSPP 2x2x1.2 mova</t>
  </si>
  <si>
    <t>Įspėjamoji juosta</t>
  </si>
  <si>
    <t>RKKS šulinio liuko aukščio sureguliavimas</t>
  </si>
  <si>
    <t>RKŠ-2 g/b surenkamų šulinių montavimas (įskaitant žemės darbus ir pagrindą po šuliniu)</t>
  </si>
  <si>
    <t>Koaksialinio kabelio įtraukimas į kanalą</t>
  </si>
  <si>
    <t>Kabelio KSPP 1x4x1.2 įtraukimas į kanalą</t>
  </si>
  <si>
    <t>Kabelio VHOHBU 20x2x0.5 įtraukimas į kanalą</t>
  </si>
  <si>
    <t>Kabelio PRPPM 1x2x0.5 įtraukimas į kanalą</t>
  </si>
  <si>
    <t>Kabelio KSPP 2x2x1.2 įtraukimas į kanalą</t>
  </si>
  <si>
    <t>24 skaidulų šviesolaidinio kabelio įtraukimas į kanalą</t>
  </si>
  <si>
    <t>Koaksialinio kabelio movos montavimas</t>
  </si>
  <si>
    <t>Kabelio KSPP 1x4x1.2 movos montavimas</t>
  </si>
  <si>
    <t>Kabelio VHOHBU 20x2x0.5 movos montavimas</t>
  </si>
  <si>
    <t>Kabelio PRPPM 1x2x0.5 movos montavimas</t>
  </si>
  <si>
    <t>Kabelio KSPP 2x2x1.2 movos montavimas</t>
  </si>
  <si>
    <t>24 skaidulų šviesolaidinio kabelio movos montavimas</t>
  </si>
  <si>
    <t>Kabelių numeravimas šuliniuose</t>
  </si>
  <si>
    <t>Įspėjamosios juostos klojimas virš patiesto kabelio</t>
  </si>
  <si>
    <t>Surenkamų apsauginių vamzdžių D110 įrengimas</t>
  </si>
  <si>
    <t>Vamzdžių D110 paklojimas</t>
  </si>
  <si>
    <t>Tranšėjų iškasimas ir užpylimas rankiniu būdu</t>
  </si>
  <si>
    <t>Vamzdžių klojimas kryptinio gręžimo būdu</t>
  </si>
  <si>
    <t>Išpildomosios nuotraukos atlikimas</t>
  </si>
  <si>
    <t>Kabelių ištraukimas iš RKKS kanalo, kai 1m kabelio masė iki 1kg</t>
  </si>
  <si>
    <t>Esamų šulinių demontavimas (įskaitant žemės darbus)</t>
  </si>
  <si>
    <t>Esamų vamzdžių demontavimas</t>
  </si>
  <si>
    <t>Demontuotų medžiagų pristatymas Užsakovui arba medžiagų savininkui</t>
  </si>
  <si>
    <t>Statybinių šiukšlių utilizavimas</t>
  </si>
  <si>
    <t>Gelžbetonio atliekų pakrovimas ir išvežimas</t>
  </si>
  <si>
    <t>3. Demontavimo darbai</t>
  </si>
  <si>
    <t>IŠ VISO ŽINIARAŠTYJE 3, EUR BE PVM</t>
  </si>
  <si>
    <t xml:space="preserve">PE100-RC moviniai „PN“ klasės vamzdžiai d250   </t>
  </si>
  <si>
    <t xml:space="preserve">PE100-RC moviniai „PN“ klasės vamzdžiai d315 </t>
  </si>
  <si>
    <t>Apsauginio dėklo įrengimas uždaru būdu PE d560</t>
  </si>
  <si>
    <t>Apsauginio dėklo įrengimas uždaru būdu PE d400</t>
  </si>
  <si>
    <t>Apvalūs gelžbetoniniai nuotakyno šuliniai:</t>
  </si>
  <si>
    <t>- d1000 mm gylis 2,00 – 2,50 m</t>
  </si>
  <si>
    <t>- d1000 mm gylis 1,50 – 2,00 m</t>
  </si>
  <si>
    <t>- d1000 mm gylis 1,00 – 1,50 m</t>
  </si>
  <si>
    <t>- d700 mm gylis 1,00 – 1,50 m</t>
  </si>
  <si>
    <t xml:space="preserve">Ketiniai šulinių dangčiai betoniniams šuliniams d1000, D400 apkrovų klasės </t>
  </si>
  <si>
    <t>Ketinės grotelės betoniniams šuliniams d700, D400 apkrovų klasės</t>
  </si>
  <si>
    <t>Laiptuoto tipo (bordiūrinės) ketinės grotelės šuliniams d700, C250 apkrovų klasės</t>
  </si>
  <si>
    <t>Žiotys ir jų įrengimas d315</t>
  </si>
  <si>
    <t>Žiotys ir jų įrengimas d250</t>
  </si>
  <si>
    <t>Protarpinis PE vamzdžiui d250</t>
  </si>
  <si>
    <t>Protarpinis PE vamzdžiui d315</t>
  </si>
  <si>
    <t>Komunikacijų žymėjimo ženklai</t>
  </si>
  <si>
    <t>Betonas latakų formavimui</t>
  </si>
  <si>
    <t>Asfalto dangos frezavimas</t>
  </si>
  <si>
    <t>Grunto kasimas ir išvežimas 10km., atstumu</t>
  </si>
  <si>
    <t>Paklotų savitakinių nuotekų tinklų, šulinių bandymas, TV inspekcija</t>
  </si>
  <si>
    <t>1. Įrengimo darbai</t>
  </si>
  <si>
    <t>506,3</t>
  </si>
  <si>
    <t>DARBŲ KIEKIŲ ŽINIARAŠTIS NR. 4 – LIETAUS NUOTEKŲ TINKLAI</t>
  </si>
  <si>
    <t>Elektrotechnikos dalis (Apšvietimas)</t>
  </si>
  <si>
    <t>Elektroniniai ryšiai</t>
  </si>
  <si>
    <t>Lietaus nuotekų tinklai</t>
  </si>
  <si>
    <t>439,60</t>
  </si>
  <si>
    <t>66,70</t>
  </si>
  <si>
    <t>IŠ VISO ŽINIARAŠTYJE 4, EUR BE PVM</t>
  </si>
  <si>
    <t>1.30</t>
  </si>
  <si>
    <t>Grįžtamosios medžiagos (nufrezuotas asfaltas), įlainis 9,58 Eur/m3 (sąmątoje įvertinamas su minuso ženklu)</t>
  </si>
  <si>
    <t>1212</t>
  </si>
  <si>
    <t>72,72</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</si>
  <si>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</si>
  <si>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8.13</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</si>
  <si>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rPr>
      <t>Širvintų kelių tarnyba, Zibalų g. 21, Širvintos</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</si>
  <si>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Krašto kelio Nr. 111 Utena–Kaltanėnai–Švenčionys ruožo nuo 0,710 iki 2,134 km kapitalinis remontas, įrengiant takus</t>
  </si>
  <si>
    <t>RKŠ-4 g/b surenkamas šulinys</t>
  </si>
  <si>
    <t>462</t>
  </si>
  <si>
    <t>369</t>
  </si>
  <si>
    <t>2.6.1</t>
  </si>
  <si>
    <t>2.6.2</t>
  </si>
  <si>
    <t>2.6.3</t>
  </si>
  <si>
    <t>2.6.4</t>
  </si>
  <si>
    <t>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</si>
</sst>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b/>
      <sz val="11"/>
      <color theme="1"/>
      <name val="Times New Roman"/>
      <family val="1"/>
      <charset val="186"/>
    </font>
    <font>
      <b/>
      <sz val="16"/>
      <color rgb="FF000000"/>
      <name val="Times New Roman"/>
      <family val="1"/>
      <charset val="186"/>
    </font>
    <font>
      <sz val="10"/>
      <name val="Times New Roman"/>
      <family val="1"/>
      <charset val="186"/>
    </font>
    <font>
      <i/>
      <sz val="10"/>
      <name val="Times New Roman"/>
      <family val="1"/>
      <charset val="186"/>
    </font>
    <font>
      <b/>
      <sz val="10"/>
      <name val="Times New Roman"/>
      <family val="1"/>
      <charset val="186"/>
    </font>
    <font>
      <b/>
      <i/>
      <sz val="10"/>
      <name val="Times New Roman"/>
      <family val="1"/>
      <charset val="186"/>
    </font>
    <font>
      <b/>
      <i/>
      <sz val="11"/>
      <color rgb="FF000000"/>
      <name val="Times New Roman"/>
      <family val="1"/>
      <charset val="186"/>
    </font>
    <font>
      <b/>
      <i/>
      <sz val="11"/>
      <name val="Times New Roman"/>
      <family val="1"/>
      <charset val="186"/>
    </font>
    <font>
      <i/>
      <sz val="11"/>
      <color theme="1"/>
      <name val="Calibri"/>
      <family val="2"/>
      <charset val="186"/>
      <scheme val="minor"/>
    </font>
    <font>
      <sz val="11"/>
      <color theme="1"/>
      <name val="Times New Roman"/>
      <family val="1"/>
    </font>
    <font>
      <i/>
      <sz val="11"/>
      <name val="Times New Roman"/>
      <family val="1"/>
    </font>
    <font>
      <b/>
      <sz val="11"/>
      <name val="Times New Roman"/>
      <family val="1"/>
    </font>
    <font>
      <sz val="11"/>
      <name val="Times New Roman"/>
      <family val="1"/>
    </font>
    <font>
      <sz val="11"/>
      <color rgb="FF000000"/>
      <name val="Times New Roman"/>
      <family val="1"/>
    </font>
    <font>
      <b/>
      <sz val="10"/>
      <name val="Times New Roman"/>
      <family val="1"/>
    </font>
    <font>
      <sz val="11"/>
      <color theme="1"/>
      <name val="Arial"/>
      <family val="2"/>
      <charset val="186"/>
    </font>
    <font>
      <vertAlign val="superscript"/>
      <sz val="11"/>
      <color theme="1"/>
      <name val="Arial"/>
      <family val="2"/>
      <charset val="186"/>
    </font>
    <font>
      <sz val="11"/>
      <color rgb="FF000000"/>
      <name val="Times New Roman"/>
      <family val="1"/>
      <charset val="186"/>
    </font>
    <font>
      <sz val="10"/>
      <color rgb="FF00000A"/>
      <name val="Arial"/>
      <family val="2"/>
      <charset val="186"/>
    </font>
    <font>
      <vertAlign val="superscript"/>
      <sz val="10"/>
      <color rgb="FF00000A"/>
      <name val="Arial"/>
      <family val="2"/>
      <charset val="186"/>
    </font>
    <font>
      <i/>
      <sz val="11"/>
      <name val="Times New Roman"/>
      <family val="1"/>
      <charset val="186"/>
    </font>
    <font>
      <sz val="11"/>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50">
    <xf numFmtId="0" fontId="0" fillId="0" borderId="0" xfId="0"/>
    <xf numFmtId="0" fontId="2" fillId="0" borderId="0" xfId="1" applyFont="1" applyAlignment="1" applyProtection="1">
      <alignment horizontal="center" vertical="center" wrapText="1"/>
    </xf>
    <xf numFmtId="0" fontId="6" fillId="0" borderId="0" xfId="0" applyFont="1" applyProtection="1">
      <protection locked="0"/>
    </xf>
    <xf numFmtId="0" fontId="6" fillId="0" borderId="0" xfId="0" applyFont="1" applyAlignment="1" applyProtection="1">
      <alignment wrapText="1"/>
      <protection locked="0"/>
    </xf>
    <xf numFmtId="0" fontId="5" fillId="0" borderId="0" xfId="0" applyFont="1" applyAlignment="1" applyProtection="1">
      <alignment wrapText="1"/>
      <protection locked="0"/>
    </xf>
    <xf numFmtId="0" fontId="6" fillId="0" borderId="0" xfId="0" applyFont="1"/>
    <xf numFmtId="0" fontId="6" fillId="0" borderId="0" xfId="0" applyFont="1" applyAlignment="1">
      <alignment vertical="center" wrapText="1"/>
    </xf>
    <xf numFmtId="0" fontId="6" fillId="0" borderId="0" xfId="0" applyFont="1" applyAlignment="1" applyProtection="1">
      <alignment horizontal="center" vertical="center"/>
      <protection locked="0"/>
    </xf>
    <xf numFmtId="0" fontId="5" fillId="0" borderId="0" xfId="0" applyFont="1" applyProtection="1">
      <protection locked="0"/>
    </xf>
    <xf numFmtId="0" fontId="6" fillId="0" borderId="0" xfId="0" applyFont="1" applyAlignment="1">
      <alignment wrapText="1"/>
    </xf>
    <xf numFmtId="0" fontId="4" fillId="0" borderId="0" xfId="0" applyFont="1" applyBorder="1" applyAlignment="1" applyProtection="1">
      <alignment horizontal="center" vertical="center" wrapText="1"/>
      <protection locked="0"/>
    </xf>
    <xf numFmtId="4" fontId="9" fillId="0" borderId="0" xfId="0" applyNumberFormat="1" applyFont="1" applyBorder="1" applyAlignment="1" applyProtection="1">
      <alignment horizontal="center" vertical="center"/>
      <protection locked="0"/>
    </xf>
    <xf numFmtId="0" fontId="6" fillId="0" borderId="0" xfId="0" applyFont="1" applyBorder="1" applyAlignment="1" applyProtection="1">
      <alignment wrapText="1"/>
      <protection locked="0"/>
    </xf>
    <xf numFmtId="0" fontId="4" fillId="0" borderId="0" xfId="4" applyFont="1" applyBorder="1" applyAlignment="1">
      <alignment vertical="center"/>
    </xf>
    <xf numFmtId="0" fontId="4" fillId="0" borderId="0" xfId="4" applyFont="1" applyBorder="1" applyAlignment="1">
      <alignment vertical="center" wrapText="1"/>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6" fillId="0" borderId="0" xfId="0" applyFont="1" applyBorder="1" applyProtection="1">
      <protection locked="0"/>
    </xf>
    <xf numFmtId="0" fontId="15" fillId="0" borderId="0" xfId="1" applyFont="1" applyAlignment="1" applyProtection="1">
      <alignment horizontal="center" vertical="center" wrapText="1"/>
    </xf>
    <xf numFmtId="0" fontId="0" fillId="0" borderId="0" xfId="0"/>
    <xf numFmtId="0" fontId="6" fillId="0" borderId="0" xfId="0" applyFont="1" applyProtection="1">
      <protection locked="0"/>
    </xf>
    <xf numFmtId="0" fontId="6" fillId="0" borderId="0" xfId="0" applyFont="1" applyAlignment="1" applyProtection="1">
      <alignment wrapText="1"/>
      <protection locked="0"/>
    </xf>
    <xf numFmtId="0" fontId="5" fillId="0" borderId="0" xfId="0" applyFont="1" applyProtection="1">
      <protection locked="0"/>
    </xf>
    <xf numFmtId="0" fontId="4" fillId="0" borderId="0" xfId="0" applyFont="1" applyBorder="1" applyAlignment="1" applyProtection="1">
      <alignment horizontal="center" vertical="center" wrapText="1"/>
      <protection locked="0"/>
    </xf>
    <xf numFmtId="4" fontId="4" fillId="0" borderId="12" xfId="0" applyNumberFormat="1" applyFont="1" applyBorder="1" applyAlignment="1" applyProtection="1">
      <alignment horizontal="center" vertical="center" wrapText="1"/>
      <protection locked="0"/>
    </xf>
    <xf numFmtId="4" fontId="9" fillId="0" borderId="13" xfId="0" applyNumberFormat="1" applyFont="1" applyBorder="1" applyAlignment="1" applyProtection="1">
      <alignment horizontal="center" vertical="center"/>
      <protection locked="0"/>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3" fillId="0" borderId="1" xfId="0" applyFont="1" applyBorder="1" applyAlignment="1">
      <alignment horizontal="right" vertical="center"/>
    </xf>
    <xf numFmtId="0" fontId="11" fillId="0" borderId="0" xfId="0" applyFont="1"/>
    <xf numFmtId="0" fontId="12" fillId="0" borderId="0" xfId="0" applyFont="1" applyAlignment="1">
      <alignment horizontal="left" vertical="center" wrapText="1"/>
    </xf>
    <xf numFmtId="0" fontId="14" fillId="0" borderId="0" xfId="0" applyFont="1"/>
    <xf numFmtId="4" fontId="11"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0" fontId="16" fillId="0" borderId="0" xfId="4" applyFont="1" applyBorder="1" applyAlignment="1">
      <alignment vertical="center"/>
    </xf>
    <xf numFmtId="4" fontId="16" fillId="0" borderId="0" xfId="4" applyNumberFormat="1" applyFont="1" applyBorder="1" applyAlignment="1">
      <alignment horizontal="right" vertical="center"/>
    </xf>
    <xf numFmtId="0" fontId="17" fillId="0" borderId="0" xfId="0" applyFont="1"/>
    <xf numFmtId="0" fontId="7" fillId="0" borderId="0" xfId="0" applyFont="1"/>
    <xf numFmtId="4" fontId="4" fillId="0" borderId="18" xfId="0" applyNumberFormat="1" applyFont="1" applyBorder="1" applyAlignment="1" applyProtection="1">
      <alignment horizontal="center" vertical="center" wrapText="1"/>
      <protection locked="0"/>
    </xf>
    <xf numFmtId="0" fontId="2" fillId="0" borderId="20" xfId="2" applyFont="1" applyBorder="1" applyAlignment="1" applyProtection="1">
      <alignment horizontal="center" vertical="center" wrapText="1"/>
    </xf>
    <xf numFmtId="0" fontId="15" fillId="0" borderId="14" xfId="2" applyFont="1" applyBorder="1" applyAlignment="1" applyProtection="1">
      <alignment horizontal="center" vertical="center" wrapText="1"/>
    </xf>
    <xf numFmtId="0" fontId="2" fillId="0" borderId="15" xfId="2"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2" fillId="0" borderId="19" xfId="1" applyFont="1" applyBorder="1" applyAlignment="1" applyProtection="1">
      <alignment horizontal="center" vertical="center" wrapText="1"/>
    </xf>
    <xf numFmtId="4" fontId="4" fillId="0" borderId="0" xfId="0" applyNumberFormat="1" applyFont="1" applyBorder="1" applyAlignment="1" applyProtection="1">
      <alignment horizontal="center" vertical="center" wrapText="1"/>
      <protection locked="0"/>
    </xf>
    <xf numFmtId="49" fontId="2" fillId="0" borderId="0" xfId="1" applyNumberFormat="1" applyFont="1" applyAlignment="1" applyProtection="1">
      <alignment horizontal="center" vertical="center" wrapText="1"/>
    </xf>
    <xf numFmtId="49" fontId="2" fillId="0" borderId="15" xfId="2" applyNumberFormat="1" applyFont="1" applyBorder="1" applyAlignment="1" applyProtection="1">
      <alignment horizontal="center" vertical="center" wrapText="1"/>
    </xf>
    <xf numFmtId="49" fontId="4" fillId="0" borderId="0" xfId="4" applyNumberFormat="1" applyFont="1" applyBorder="1" applyAlignment="1">
      <alignment vertical="center"/>
    </xf>
    <xf numFmtId="49" fontId="4" fillId="0" borderId="0" xfId="4" applyNumberFormat="1" applyFont="1" applyBorder="1" applyAlignment="1">
      <alignment horizontal="right" vertical="center"/>
    </xf>
    <xf numFmtId="49" fontId="0" fillId="0" borderId="0" xfId="0" applyNumberFormat="1"/>
    <xf numFmtId="49" fontId="6" fillId="0" borderId="0" xfId="0" applyNumberFormat="1" applyFont="1"/>
    <xf numFmtId="0" fontId="15" fillId="0" borderId="15" xfId="2" applyFont="1" applyBorder="1" applyAlignment="1" applyProtection="1">
      <alignment horizontal="center" vertical="center" wrapText="1"/>
    </xf>
    <xf numFmtId="0" fontId="4" fillId="0" borderId="21" xfId="3" applyFont="1" applyBorder="1" applyAlignment="1">
      <alignment horizontal="center" vertical="center" wrapText="1"/>
    </xf>
    <xf numFmtId="4" fontId="4" fillId="0" borderId="22" xfId="3"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 fontId="20" fillId="4" borderId="3" xfId="3" applyNumberFormat="1" applyFont="1" applyFill="1" applyBorder="1" applyAlignment="1" applyProtection="1">
      <alignment horizontal="center" vertical="center" wrapText="1"/>
      <protection locked="0"/>
    </xf>
    <xf numFmtId="4" fontId="21" fillId="0" borderId="4" xfId="0"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4" fontId="20" fillId="4" borderId="1" xfId="3" applyNumberFormat="1" applyFont="1" applyFill="1" applyBorder="1" applyAlignment="1" applyProtection="1">
      <alignment horizontal="center" vertical="center" wrapText="1"/>
      <protection locked="0"/>
    </xf>
    <xf numFmtId="4" fontId="21" fillId="0" borderId="6" xfId="0" applyNumberFormat="1" applyFont="1" applyBorder="1" applyAlignment="1">
      <alignment horizontal="center" vertical="center" wrapText="1"/>
    </xf>
    <xf numFmtId="49" fontId="19" fillId="0" borderId="7" xfId="0" applyNumberFormat="1" applyFont="1" applyBorder="1" applyAlignment="1">
      <alignment horizontal="center" vertical="center" wrapText="1"/>
    </xf>
    <xf numFmtId="4" fontId="20" fillId="4" borderId="8" xfId="3" applyNumberFormat="1" applyFont="1" applyFill="1" applyBorder="1" applyAlignment="1" applyProtection="1">
      <alignment horizontal="center" vertical="center" wrapText="1"/>
      <protection locked="0"/>
    </xf>
    <xf numFmtId="4" fontId="21" fillId="0" borderId="9"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64" fontId="21" fillId="4" borderId="3" xfId="0" applyNumberFormat="1" applyFont="1" applyFill="1" applyBorder="1" applyAlignment="1" applyProtection="1">
      <alignment horizontal="center" vertical="center"/>
      <protection locked="0"/>
    </xf>
    <xf numFmtId="49" fontId="19" fillId="0" borderId="1" xfId="0" applyNumberFormat="1" applyFont="1" applyBorder="1" applyAlignment="1">
      <alignment horizontal="center" vertical="center"/>
    </xf>
    <xf numFmtId="164" fontId="21" fillId="4" borderId="1" xfId="0" applyNumberFormat="1" applyFont="1" applyFill="1" applyBorder="1" applyAlignment="1" applyProtection="1">
      <alignment horizontal="center" vertical="center"/>
      <protection locked="0"/>
    </xf>
    <xf numFmtId="49" fontId="19" fillId="0" borderId="3" xfId="0" applyNumberFormat="1" applyFont="1" applyBorder="1" applyAlignment="1">
      <alignment horizontal="center" vertical="center"/>
    </xf>
    <xf numFmtId="4" fontId="20" fillId="4" borderId="3" xfId="4" applyNumberFormat="1" applyFont="1" applyFill="1" applyBorder="1" applyAlignment="1" applyProtection="1">
      <alignment horizontal="center" vertical="center" wrapText="1"/>
      <protection locked="0"/>
    </xf>
    <xf numFmtId="49" fontId="19" fillId="0" borderId="1" xfId="0" applyNumberFormat="1" applyFont="1" applyBorder="1" applyAlignment="1">
      <alignment horizontal="center" vertical="center" wrapText="1"/>
    </xf>
    <xf numFmtId="4" fontId="20" fillId="4" borderId="1" xfId="4" applyNumberFormat="1" applyFont="1" applyFill="1" applyBorder="1" applyAlignment="1" applyProtection="1">
      <alignment horizontal="center" vertical="center" wrapText="1"/>
      <protection locked="0"/>
    </xf>
    <xf numFmtId="49" fontId="19" fillId="0" borderId="8" xfId="0" applyNumberFormat="1" applyFont="1" applyBorder="1" applyAlignment="1">
      <alignment horizontal="center" vertical="center" wrapText="1"/>
    </xf>
    <xf numFmtId="4" fontId="20" fillId="4" borderId="8" xfId="4" applyNumberFormat="1" applyFont="1" applyFill="1" applyBorder="1" applyAlignment="1" applyProtection="1">
      <alignment horizontal="center" vertical="center" wrapText="1"/>
      <protection locked="0"/>
    </xf>
    <xf numFmtId="4" fontId="21" fillId="4" borderId="3" xfId="0" applyNumberFormat="1" applyFont="1" applyFill="1" applyBorder="1" applyAlignment="1" applyProtection="1">
      <alignment horizontal="center" vertical="center" wrapText="1"/>
      <protection locked="0"/>
    </xf>
    <xf numFmtId="4" fontId="21" fillId="4" borderId="1" xfId="0" applyNumberFormat="1" applyFont="1" applyFill="1" applyBorder="1" applyAlignment="1" applyProtection="1">
      <alignment horizontal="center" vertical="center" wrapText="1"/>
      <protection locked="0"/>
    </xf>
    <xf numFmtId="49" fontId="19" fillId="0" borderId="20" xfId="0" applyNumberFormat="1" applyFont="1" applyBorder="1" applyAlignment="1">
      <alignment horizontal="center" vertical="center" wrapText="1"/>
    </xf>
    <xf numFmtId="49" fontId="19" fillId="0" borderId="15" xfId="0" applyNumberFormat="1" applyFont="1" applyBorder="1" applyAlignment="1">
      <alignment horizontal="center" vertical="center" wrapText="1"/>
    </xf>
    <xf numFmtId="4" fontId="21" fillId="0" borderId="19" xfId="0" applyNumberFormat="1" applyFont="1" applyBorder="1" applyAlignment="1">
      <alignment horizontal="center" vertical="center" wrapText="1"/>
    </xf>
    <xf numFmtId="4" fontId="20" fillId="4" borderId="16" xfId="4" applyNumberFormat="1" applyFont="1" applyFill="1" applyBorder="1" applyAlignment="1" applyProtection="1">
      <alignment horizontal="center" vertical="center" wrapText="1"/>
      <protection locked="0"/>
    </xf>
    <xf numFmtId="4" fontId="21" fillId="0" borderId="17" xfId="0" applyNumberFormat="1" applyFont="1" applyBorder="1" applyAlignment="1">
      <alignment horizontal="center" vertical="center" wrapText="1"/>
    </xf>
    <xf numFmtId="0" fontId="22" fillId="0" borderId="3" xfId="0" applyFont="1" applyBorder="1" applyAlignment="1">
      <alignment vertical="center"/>
    </xf>
    <xf numFmtId="49" fontId="22" fillId="0" borderId="3" xfId="0" applyNumberFormat="1" applyFont="1" applyBorder="1" applyAlignment="1">
      <alignment horizontal="center" vertical="center"/>
    </xf>
    <xf numFmtId="0" fontId="22" fillId="0" borderId="1" xfId="0" applyFont="1" applyBorder="1" applyAlignment="1">
      <alignment vertical="center"/>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pplyAlignment="1">
      <alignment vertical="center"/>
    </xf>
    <xf numFmtId="0" fontId="22" fillId="0" borderId="8" xfId="0" applyFont="1" applyBorder="1" applyAlignment="1">
      <alignment horizontal="center" vertical="center" wrapText="1"/>
    </xf>
    <xf numFmtId="49" fontId="22" fillId="0" borderId="8" xfId="0" applyNumberFormat="1" applyFont="1" applyBorder="1" applyAlignment="1">
      <alignment horizontal="center" vertical="center"/>
    </xf>
    <xf numFmtId="0" fontId="18"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1" xfId="0" applyFont="1" applyBorder="1" applyAlignment="1">
      <alignment vertical="center" wrapText="1"/>
    </xf>
    <xf numFmtId="0" fontId="22" fillId="0" borderId="8" xfId="0" applyFont="1" applyBorder="1" applyAlignment="1">
      <alignment vertical="center" wrapText="1"/>
    </xf>
    <xf numFmtId="0" fontId="22" fillId="0" borderId="3" xfId="0" applyFont="1" applyBorder="1" applyAlignment="1">
      <alignment vertical="center" wrapText="1"/>
    </xf>
    <xf numFmtId="0" fontId="22" fillId="0" borderId="15" xfId="0" applyFont="1" applyBorder="1" applyAlignment="1">
      <alignment vertical="center" wrapText="1"/>
    </xf>
    <xf numFmtId="49" fontId="22" fillId="0" borderId="15" xfId="0" applyNumberFormat="1" applyFont="1" applyBorder="1" applyAlignment="1">
      <alignment horizontal="center" vertical="center"/>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4" fontId="20" fillId="4" borderId="15" xfId="3" applyNumberFormat="1" applyFont="1" applyFill="1" applyBorder="1" applyAlignment="1" applyProtection="1">
      <alignment horizontal="center" vertical="center" wrapText="1"/>
      <protection locked="0"/>
    </xf>
    <xf numFmtId="49" fontId="19" fillId="0" borderId="23" xfId="0" applyNumberFormat="1" applyFont="1" applyBorder="1" applyAlignment="1">
      <alignment horizontal="center" vertical="center" wrapText="1"/>
    </xf>
    <xf numFmtId="164" fontId="21" fillId="4" borderId="16" xfId="0" applyNumberFormat="1" applyFont="1" applyFill="1" applyBorder="1" applyAlignment="1" applyProtection="1">
      <alignment horizontal="center" vertical="center"/>
      <protection locked="0"/>
    </xf>
    <xf numFmtId="0" fontId="22" fillId="0" borderId="15" xfId="0" applyFont="1" applyBorder="1" applyAlignment="1">
      <alignment vertical="center"/>
    </xf>
    <xf numFmtId="0" fontId="22" fillId="0" borderId="15" xfId="0" applyFont="1" applyBorder="1" applyAlignment="1">
      <alignment horizontal="center" vertical="center" wrapText="1"/>
    </xf>
    <xf numFmtId="164" fontId="21" fillId="4" borderId="15" xfId="0" applyNumberFormat="1" applyFont="1" applyFill="1" applyBorder="1" applyAlignment="1" applyProtection="1">
      <alignment horizontal="center" vertical="center"/>
      <protection locked="0"/>
    </xf>
    <xf numFmtId="4" fontId="20" fillId="4" borderId="15" xfId="4" applyNumberFormat="1" applyFont="1" applyFill="1" applyBorder="1" applyAlignment="1" applyProtection="1">
      <alignment horizontal="center" vertical="center" wrapText="1"/>
      <protection locked="0"/>
    </xf>
    <xf numFmtId="0" fontId="22" fillId="0" borderId="8" xfId="0" applyFont="1" applyBorder="1" applyAlignment="1">
      <alignment vertical="center"/>
    </xf>
    <xf numFmtId="49" fontId="19" fillId="0" borderId="24" xfId="0" applyNumberFormat="1" applyFont="1" applyBorder="1" applyAlignment="1">
      <alignment horizontal="center" vertical="center" wrapText="1"/>
    </xf>
    <xf numFmtId="4" fontId="20" fillId="4" borderId="25" xfId="4" applyNumberFormat="1" applyFont="1" applyFill="1" applyBorder="1" applyAlignment="1" applyProtection="1">
      <alignment horizontal="center" vertical="center" wrapText="1"/>
      <protection locked="0"/>
    </xf>
    <xf numFmtId="4" fontId="20" fillId="4" borderId="26" xfId="4" applyNumberFormat="1" applyFont="1" applyFill="1" applyBorder="1" applyAlignment="1" applyProtection="1">
      <alignment horizontal="center" vertical="center" wrapText="1"/>
      <protection locked="0"/>
    </xf>
    <xf numFmtId="4" fontId="20" fillId="4" borderId="27" xfId="4" applyNumberFormat="1" applyFont="1" applyFill="1" applyBorder="1" applyAlignment="1" applyProtection="1">
      <alignment horizontal="center" vertical="center" wrapText="1"/>
      <protection locked="0"/>
    </xf>
    <xf numFmtId="49" fontId="19" fillId="0" borderId="29" xfId="0" applyNumberFormat="1" applyFont="1" applyBorder="1" applyAlignment="1">
      <alignment horizontal="center" vertical="center" wrapText="1"/>
    </xf>
    <xf numFmtId="0" fontId="26" fillId="0" borderId="3" xfId="0" applyFont="1" applyBorder="1" applyAlignment="1">
      <alignment horizontal="left" vertical="center" wrapText="1"/>
    </xf>
    <xf numFmtId="0" fontId="26" fillId="0" borderId="3" xfId="0" applyFont="1" applyBorder="1" applyAlignment="1">
      <alignment horizontal="center" vertical="center" wrapText="1"/>
    </xf>
    <xf numFmtId="0" fontId="26" fillId="0" borderId="16" xfId="0" applyFont="1" applyBorder="1" applyAlignment="1">
      <alignment vertical="center" wrapText="1"/>
    </xf>
    <xf numFmtId="0" fontId="26" fillId="0" borderId="16" xfId="0" applyFont="1" applyBorder="1" applyAlignment="1">
      <alignment horizontal="center" vertical="center" wrapText="1"/>
    </xf>
    <xf numFmtId="49" fontId="26" fillId="0" borderId="16" xfId="0" applyNumberFormat="1" applyFont="1" applyBorder="1" applyAlignment="1">
      <alignment horizontal="center" vertical="center"/>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49" fontId="26" fillId="0" borderId="1" xfId="0" applyNumberFormat="1" applyFont="1" applyBorder="1" applyAlignment="1">
      <alignment horizontal="center" vertical="center"/>
    </xf>
    <xf numFmtId="0" fontId="26" fillId="0" borderId="8" xfId="0" applyFont="1" applyBorder="1" applyAlignment="1">
      <alignment horizontal="center" vertical="center" wrapText="1"/>
    </xf>
    <xf numFmtId="49" fontId="26" fillId="0" borderId="8" xfId="0" applyNumberFormat="1" applyFont="1" applyBorder="1" applyAlignment="1">
      <alignment horizontal="center" vertical="center"/>
    </xf>
    <xf numFmtId="0" fontId="26" fillId="0" borderId="8" xfId="0" applyFont="1" applyBorder="1" applyAlignment="1">
      <alignment vertical="center" wrapText="1"/>
    </xf>
    <xf numFmtId="49" fontId="19" fillId="0" borderId="28" xfId="0" applyNumberFormat="1" applyFont="1" applyBorder="1" applyAlignment="1">
      <alignment horizontal="center" vertical="center" wrapText="1"/>
    </xf>
    <xf numFmtId="0" fontId="26" fillId="0" borderId="15" xfId="0" applyFont="1" applyBorder="1" applyAlignment="1">
      <alignment vertical="center" wrapText="1"/>
    </xf>
    <xf numFmtId="0" fontId="26" fillId="0" borderId="15" xfId="0" applyFont="1" applyBorder="1" applyAlignment="1">
      <alignment horizontal="center" vertical="center" wrapText="1"/>
    </xf>
    <xf numFmtId="49" fontId="26" fillId="0" borderId="15" xfId="0" applyNumberFormat="1" applyFont="1" applyBorder="1" applyAlignment="1">
      <alignment horizontal="center" vertical="center"/>
    </xf>
    <xf numFmtId="49" fontId="26" fillId="0" borderId="3" xfId="0" applyNumberFormat="1" applyFont="1" applyBorder="1" applyAlignment="1">
      <alignment horizontal="center" vertical="center"/>
    </xf>
    <xf numFmtId="0" fontId="26" fillId="0" borderId="3" xfId="0" applyFont="1" applyBorder="1" applyAlignment="1">
      <alignment vertical="center" wrapText="1"/>
    </xf>
    <xf numFmtId="49" fontId="29" fillId="0" borderId="8" xfId="0" applyNumberFormat="1" applyFont="1" applyBorder="1" applyAlignment="1">
      <alignment horizontal="center" vertical="center" wrapText="1"/>
    </xf>
    <xf numFmtId="0" fontId="21" fillId="0" borderId="8" xfId="0" applyFont="1" applyBorder="1" applyAlignment="1">
      <alignment horizontal="left" wrapText="1"/>
    </xf>
    <xf numFmtId="49" fontId="29" fillId="0" borderId="8"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22" fillId="5" borderId="1" xfId="0" applyNumberFormat="1" applyFont="1" applyFill="1" applyBorder="1" applyAlignment="1">
      <alignment horizontal="center" vertical="center"/>
    </xf>
    <xf numFmtId="4" fontId="20" fillId="4" borderId="16" xfId="4" applyNumberFormat="1" applyFont="1" applyFill="1" applyBorder="1" applyAlignment="1" applyProtection="1">
      <alignment horizontal="center" vertical="center" wrapText="1"/>
    </xf>
    <xf numFmtId="4" fontId="21" fillId="4" borderId="1" xfId="0" applyNumberFormat="1" applyFont="1" applyFill="1" applyBorder="1" applyAlignment="1" applyProtection="1">
      <alignment horizontal="center" vertical="center" wrapText="1"/>
    </xf>
    <xf numFmtId="0" fontId="10"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2"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cellXfs>
  <cellStyles count="5">
    <cellStyle name="Normal"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J275"/>
  <sheetViews>
    <sheetView zoomScale="55" zoomScaleNormal="55" workbookViewId="0">
      <selection activeCell="I133" sqref="I133"/>
    </sheetView>
  </sheetViews>
  <sheetFormatPr defaultColWidth="9.08984375" defaultRowHeight="14" x14ac:dyDescent="0.3"/>
  <cols>
    <col min="1" max="1" width="39.6328125" style="9" customWidth="1"/>
    <col min="2" max="2" width="7" style="42" customWidth="1"/>
    <col min="3" max="3" width="74.90625" style="6" customWidth="1"/>
    <col min="4" max="4" width="9.08984375" style="5"/>
    <col min="5" max="5" width="16.36328125" style="55" customWidth="1"/>
    <col min="6" max="6" width="20.6328125" style="7" customWidth="1"/>
    <col min="7" max="7" width="14.6328125" style="5" customWidth="1"/>
    <col min="8" max="8" width="21.54296875" style="8" customWidth="1"/>
    <col min="9" max="9" width="16.08984375" style="2" customWidth="1"/>
    <col min="10" max="16384" width="9.08984375" style="2"/>
  </cols>
  <sheetData>
    <row r="1" spans="1:8" ht="50.25" customHeight="1" x14ac:dyDescent="0.3">
      <c r="A1" s="140" t="s">
        <v>475</v>
      </c>
      <c r="B1" s="140"/>
      <c r="C1" s="140"/>
      <c r="D1" s="140"/>
      <c r="E1" s="140"/>
      <c r="F1" s="140"/>
      <c r="G1" s="140"/>
    </row>
    <row r="2" spans="1:8" ht="14.5" thickBot="1" x14ac:dyDescent="0.35">
      <c r="A2" s="1"/>
      <c r="B2" s="19"/>
      <c r="C2" s="1"/>
      <c r="D2" s="1"/>
      <c r="E2" s="50"/>
      <c r="F2" s="1"/>
      <c r="G2" s="1"/>
    </row>
    <row r="3" spans="1:8" x14ac:dyDescent="0.3">
      <c r="A3" s="141" t="s">
        <v>54</v>
      </c>
      <c r="B3" s="141"/>
      <c r="C3" s="141"/>
      <c r="D3" s="141"/>
      <c r="E3" s="141"/>
      <c r="F3" s="141"/>
      <c r="G3" s="142"/>
    </row>
    <row r="4" spans="1:8" ht="28.5" thickBot="1" x14ac:dyDescent="0.35">
      <c r="A4" s="44" t="s">
        <v>35</v>
      </c>
      <c r="B4" s="45" t="s">
        <v>0</v>
      </c>
      <c r="C4" s="46" t="s">
        <v>1</v>
      </c>
      <c r="D4" s="46" t="s">
        <v>2</v>
      </c>
      <c r="E4" s="51" t="s">
        <v>3</v>
      </c>
      <c r="F4" s="47" t="s">
        <v>4</v>
      </c>
      <c r="G4" s="48" t="s">
        <v>5</v>
      </c>
    </row>
    <row r="5" spans="1:8" ht="28" x14ac:dyDescent="0.3">
      <c r="A5" s="59" t="s">
        <v>6</v>
      </c>
      <c r="B5" s="72" t="s">
        <v>7</v>
      </c>
      <c r="C5" s="94" t="s">
        <v>90</v>
      </c>
      <c r="D5" s="101" t="s">
        <v>73</v>
      </c>
      <c r="E5" s="86" t="s">
        <v>101</v>
      </c>
      <c r="F5" s="60">
        <v>1500</v>
      </c>
      <c r="G5" s="61">
        <f t="shared" ref="G5" si="0">ROUND((E5*F5),2)</f>
        <v>150</v>
      </c>
      <c r="H5" s="23"/>
    </row>
    <row r="6" spans="1:8" ht="28" x14ac:dyDescent="0.3">
      <c r="A6" s="62" t="s">
        <v>6</v>
      </c>
      <c r="B6" s="70" t="s">
        <v>8</v>
      </c>
      <c r="C6" s="90" t="s">
        <v>91</v>
      </c>
      <c r="D6" s="88" t="s">
        <v>73</v>
      </c>
      <c r="E6" s="89" t="s">
        <v>102</v>
      </c>
      <c r="F6" s="63">
        <v>2000</v>
      </c>
      <c r="G6" s="64">
        <f t="shared" ref="G6:G34" si="1">ROUND((E6*F6),2)</f>
        <v>140</v>
      </c>
      <c r="H6" s="23"/>
    </row>
    <row r="7" spans="1:8" ht="28" x14ac:dyDescent="0.3">
      <c r="A7" s="62" t="s">
        <v>6</v>
      </c>
      <c r="B7" s="70" t="s">
        <v>9</v>
      </c>
      <c r="C7" s="90" t="s">
        <v>92</v>
      </c>
      <c r="D7" s="88" t="s">
        <v>73</v>
      </c>
      <c r="E7" s="89" t="s">
        <v>103</v>
      </c>
      <c r="F7" s="63">
        <v>2200</v>
      </c>
      <c r="G7" s="64">
        <f t="shared" ref="G7:G33" si="2">ROUND((E7*F7),2)</f>
        <v>462</v>
      </c>
    </row>
    <row r="8" spans="1:8" ht="27.75" customHeight="1" x14ac:dyDescent="0.3">
      <c r="A8" s="62" t="s">
        <v>6</v>
      </c>
      <c r="B8" s="70" t="s">
        <v>10</v>
      </c>
      <c r="C8" s="90" t="s">
        <v>93</v>
      </c>
      <c r="D8" s="88" t="s">
        <v>73</v>
      </c>
      <c r="E8" s="89" t="s">
        <v>103</v>
      </c>
      <c r="F8" s="63">
        <v>2200</v>
      </c>
      <c r="G8" s="64">
        <f t="shared" si="2"/>
        <v>462</v>
      </c>
      <c r="H8" s="23"/>
    </row>
    <row r="9" spans="1:8" ht="28" x14ac:dyDescent="0.3">
      <c r="A9" s="62" t="s">
        <v>6</v>
      </c>
      <c r="B9" s="70" t="s">
        <v>11</v>
      </c>
      <c r="C9" s="90" t="s">
        <v>94</v>
      </c>
      <c r="D9" s="88" t="s">
        <v>73</v>
      </c>
      <c r="E9" s="89" t="s">
        <v>104</v>
      </c>
      <c r="F9" s="63">
        <v>2500</v>
      </c>
      <c r="G9" s="64">
        <f t="shared" si="2"/>
        <v>5250</v>
      </c>
      <c r="H9" s="23"/>
    </row>
    <row r="10" spans="1:8" ht="28" x14ac:dyDescent="0.3">
      <c r="A10" s="62" t="s">
        <v>6</v>
      </c>
      <c r="B10" s="70" t="s">
        <v>12</v>
      </c>
      <c r="C10" s="90" t="s">
        <v>95</v>
      </c>
      <c r="D10" s="102" t="s">
        <v>73</v>
      </c>
      <c r="E10" s="89" t="s">
        <v>105</v>
      </c>
      <c r="F10" s="63">
        <v>2500</v>
      </c>
      <c r="G10" s="64">
        <f t="shared" si="2"/>
        <v>2625</v>
      </c>
      <c r="H10" s="23"/>
    </row>
    <row r="11" spans="1:8" s="21" customFormat="1" ht="28" x14ac:dyDescent="0.3">
      <c r="A11" s="62" t="s">
        <v>6</v>
      </c>
      <c r="B11" s="70" t="s">
        <v>13</v>
      </c>
      <c r="C11" s="90" t="s">
        <v>96</v>
      </c>
      <c r="D11" s="102" t="s">
        <v>73</v>
      </c>
      <c r="E11" s="89" t="s">
        <v>106</v>
      </c>
      <c r="F11" s="63">
        <v>2600</v>
      </c>
      <c r="G11" s="64">
        <f t="shared" si="2"/>
        <v>1820</v>
      </c>
      <c r="H11" s="23"/>
    </row>
    <row r="12" spans="1:8" s="21" customFormat="1" ht="28" x14ac:dyDescent="0.3">
      <c r="A12" s="62" t="s">
        <v>6</v>
      </c>
      <c r="B12" s="70" t="s">
        <v>14</v>
      </c>
      <c r="C12" s="90" t="s">
        <v>97</v>
      </c>
      <c r="D12" s="88" t="s">
        <v>73</v>
      </c>
      <c r="E12" s="89" t="s">
        <v>107</v>
      </c>
      <c r="F12" s="63">
        <v>2600</v>
      </c>
      <c r="G12" s="64">
        <f t="shared" si="2"/>
        <v>10920</v>
      </c>
      <c r="H12" s="23"/>
    </row>
    <row r="13" spans="1:8" s="21" customFormat="1" x14ac:dyDescent="0.3">
      <c r="A13" s="62" t="s">
        <v>6</v>
      </c>
      <c r="B13" s="70" t="s">
        <v>15</v>
      </c>
      <c r="C13" s="90" t="s">
        <v>98</v>
      </c>
      <c r="D13" s="88" t="s">
        <v>72</v>
      </c>
      <c r="E13" s="89">
        <v>2</v>
      </c>
      <c r="F13" s="63">
        <v>150.30000000000001</v>
      </c>
      <c r="G13" s="64">
        <f t="shared" si="2"/>
        <v>300.60000000000002</v>
      </c>
      <c r="H13" s="23"/>
    </row>
    <row r="14" spans="1:8" s="21" customFormat="1" x14ac:dyDescent="0.3">
      <c r="A14" s="62" t="s">
        <v>6</v>
      </c>
      <c r="B14" s="70" t="s">
        <v>43</v>
      </c>
      <c r="C14" s="90" t="s">
        <v>100</v>
      </c>
      <c r="D14" s="88" t="s">
        <v>73</v>
      </c>
      <c r="E14" s="89" t="s">
        <v>104</v>
      </c>
      <c r="F14" s="63">
        <v>900</v>
      </c>
      <c r="G14" s="64">
        <f t="shared" si="2"/>
        <v>1890</v>
      </c>
      <c r="H14" s="23"/>
    </row>
    <row r="15" spans="1:8" s="21" customFormat="1" x14ac:dyDescent="0.3">
      <c r="A15" s="62" t="s">
        <v>6</v>
      </c>
      <c r="B15" s="70" t="s">
        <v>44</v>
      </c>
      <c r="C15" s="90" t="s">
        <v>108</v>
      </c>
      <c r="D15" s="88" t="s">
        <v>72</v>
      </c>
      <c r="E15" s="89" t="s">
        <v>131</v>
      </c>
      <c r="F15" s="63">
        <v>11</v>
      </c>
      <c r="G15" s="64">
        <f t="shared" si="2"/>
        <v>253</v>
      </c>
      <c r="H15" s="23"/>
    </row>
    <row r="16" spans="1:8" s="21" customFormat="1" x14ac:dyDescent="0.3">
      <c r="A16" s="62" t="s">
        <v>6</v>
      </c>
      <c r="B16" s="70" t="s">
        <v>45</v>
      </c>
      <c r="C16" s="90" t="s">
        <v>109</v>
      </c>
      <c r="D16" s="88" t="s">
        <v>72</v>
      </c>
      <c r="E16" s="89" t="s">
        <v>130</v>
      </c>
      <c r="F16" s="63">
        <v>15</v>
      </c>
      <c r="G16" s="64">
        <f t="shared" si="2"/>
        <v>255</v>
      </c>
      <c r="H16" s="23"/>
    </row>
    <row r="17" spans="1:8" s="21" customFormat="1" x14ac:dyDescent="0.3">
      <c r="A17" s="62" t="s">
        <v>6</v>
      </c>
      <c r="B17" s="70" t="s">
        <v>46</v>
      </c>
      <c r="C17" s="90" t="s">
        <v>110</v>
      </c>
      <c r="D17" s="88" t="s">
        <v>72</v>
      </c>
      <c r="E17" s="89" t="s">
        <v>129</v>
      </c>
      <c r="F17" s="63">
        <v>20</v>
      </c>
      <c r="G17" s="64">
        <f t="shared" si="2"/>
        <v>40</v>
      </c>
      <c r="H17" s="23"/>
    </row>
    <row r="18" spans="1:8" s="21" customFormat="1" x14ac:dyDescent="0.3">
      <c r="A18" s="62" t="s">
        <v>6</v>
      </c>
      <c r="B18" s="70" t="s">
        <v>47</v>
      </c>
      <c r="C18" s="90" t="s">
        <v>111</v>
      </c>
      <c r="D18" s="88" t="s">
        <v>72</v>
      </c>
      <c r="E18" s="89" t="s">
        <v>128</v>
      </c>
      <c r="F18" s="63">
        <v>42.58</v>
      </c>
      <c r="G18" s="64">
        <f t="shared" si="2"/>
        <v>42.58</v>
      </c>
      <c r="H18" s="23"/>
    </row>
    <row r="19" spans="1:8" s="21" customFormat="1" x14ac:dyDescent="0.3">
      <c r="A19" s="62" t="s">
        <v>6</v>
      </c>
      <c r="B19" s="70" t="s">
        <v>48</v>
      </c>
      <c r="C19" s="90" t="s">
        <v>112</v>
      </c>
      <c r="D19" s="88" t="s">
        <v>76</v>
      </c>
      <c r="E19" s="89" t="s">
        <v>127</v>
      </c>
      <c r="F19" s="63">
        <v>20</v>
      </c>
      <c r="G19" s="64">
        <f t="shared" si="2"/>
        <v>3420</v>
      </c>
      <c r="H19" s="23"/>
    </row>
    <row r="20" spans="1:8" s="21" customFormat="1" ht="28" x14ac:dyDescent="0.3">
      <c r="A20" s="62" t="s">
        <v>6</v>
      </c>
      <c r="B20" s="70" t="s">
        <v>55</v>
      </c>
      <c r="C20" s="90" t="s">
        <v>113</v>
      </c>
      <c r="D20" s="88" t="s">
        <v>73</v>
      </c>
      <c r="E20" s="89">
        <v>3.2014999999999998</v>
      </c>
      <c r="F20" s="63">
        <v>35.25</v>
      </c>
      <c r="G20" s="64">
        <f t="shared" si="2"/>
        <v>112.85</v>
      </c>
      <c r="H20" s="23"/>
    </row>
    <row r="21" spans="1:8" s="21" customFormat="1" x14ac:dyDescent="0.3">
      <c r="A21" s="62" t="s">
        <v>6</v>
      </c>
      <c r="B21" s="70" t="s">
        <v>77</v>
      </c>
      <c r="C21" s="90" t="s">
        <v>114</v>
      </c>
      <c r="D21" s="88" t="s">
        <v>76</v>
      </c>
      <c r="E21" s="89" t="s">
        <v>132</v>
      </c>
      <c r="F21" s="63">
        <v>18.989999999999998</v>
      </c>
      <c r="G21" s="64">
        <f t="shared" si="2"/>
        <v>113.94</v>
      </c>
      <c r="H21" s="23"/>
    </row>
    <row r="22" spans="1:8" x14ac:dyDescent="0.3">
      <c r="A22" s="62" t="s">
        <v>6</v>
      </c>
      <c r="B22" s="70" t="s">
        <v>78</v>
      </c>
      <c r="C22" s="90" t="s">
        <v>115</v>
      </c>
      <c r="D22" s="88" t="s">
        <v>72</v>
      </c>
      <c r="E22" s="89" t="s">
        <v>132</v>
      </c>
      <c r="F22" s="63">
        <v>4.8899999999999997</v>
      </c>
      <c r="G22" s="64">
        <f t="shared" si="2"/>
        <v>29.34</v>
      </c>
    </row>
    <row r="23" spans="1:8" s="21" customFormat="1" ht="28" x14ac:dyDescent="0.3">
      <c r="A23" s="62" t="s">
        <v>6</v>
      </c>
      <c r="B23" s="70" t="s">
        <v>79</v>
      </c>
      <c r="C23" s="90" t="s">
        <v>116</v>
      </c>
      <c r="D23" s="88" t="s">
        <v>73</v>
      </c>
      <c r="E23" s="89">
        <v>0.01</v>
      </c>
      <c r="F23" s="63">
        <v>1000</v>
      </c>
      <c r="G23" s="64">
        <f t="shared" si="2"/>
        <v>10</v>
      </c>
      <c r="H23" s="23"/>
    </row>
    <row r="24" spans="1:8" s="21" customFormat="1" x14ac:dyDescent="0.3">
      <c r="A24" s="62" t="s">
        <v>6</v>
      </c>
      <c r="B24" s="70" t="s">
        <v>80</v>
      </c>
      <c r="C24" s="90" t="s">
        <v>117</v>
      </c>
      <c r="D24" s="88" t="s">
        <v>76</v>
      </c>
      <c r="E24" s="89" t="s">
        <v>133</v>
      </c>
      <c r="F24" s="63">
        <v>4.8600000000000003</v>
      </c>
      <c r="G24" s="64">
        <f t="shared" si="2"/>
        <v>2478.6</v>
      </c>
      <c r="H24" s="23"/>
    </row>
    <row r="25" spans="1:8" s="21" customFormat="1" x14ac:dyDescent="0.3">
      <c r="A25" s="62" t="s">
        <v>6</v>
      </c>
      <c r="B25" s="70" t="s">
        <v>81</v>
      </c>
      <c r="C25" s="90" t="s">
        <v>118</v>
      </c>
      <c r="D25" s="88" t="s">
        <v>76</v>
      </c>
      <c r="E25" s="89" t="s">
        <v>134</v>
      </c>
      <c r="F25" s="63">
        <v>2.17</v>
      </c>
      <c r="G25" s="64">
        <f t="shared" si="2"/>
        <v>792.05</v>
      </c>
      <c r="H25" s="23"/>
    </row>
    <row r="26" spans="1:8" s="21" customFormat="1" x14ac:dyDescent="0.3">
      <c r="A26" s="62" t="s">
        <v>6</v>
      </c>
      <c r="B26" s="70" t="s">
        <v>82</v>
      </c>
      <c r="C26" s="90" t="s">
        <v>119</v>
      </c>
      <c r="D26" s="88" t="s">
        <v>74</v>
      </c>
      <c r="E26" s="89" t="s">
        <v>135</v>
      </c>
      <c r="F26" s="63">
        <v>2.5499999999999998</v>
      </c>
      <c r="G26" s="64">
        <f t="shared" si="2"/>
        <v>1938</v>
      </c>
      <c r="H26" s="23"/>
    </row>
    <row r="27" spans="1:8" s="21" customFormat="1" x14ac:dyDescent="0.3">
      <c r="A27" s="62" t="s">
        <v>6</v>
      </c>
      <c r="B27" s="70" t="s">
        <v>83</v>
      </c>
      <c r="C27" s="90" t="s">
        <v>120</v>
      </c>
      <c r="D27" s="88" t="s">
        <v>74</v>
      </c>
      <c r="E27" s="89" t="s">
        <v>136</v>
      </c>
      <c r="F27" s="63">
        <v>2.5499999999999998</v>
      </c>
      <c r="G27" s="64">
        <f t="shared" si="2"/>
        <v>127.5</v>
      </c>
      <c r="H27" s="23"/>
    </row>
    <row r="28" spans="1:8" x14ac:dyDescent="0.3">
      <c r="A28" s="62" t="s">
        <v>6</v>
      </c>
      <c r="B28" s="70" t="s">
        <v>84</v>
      </c>
      <c r="C28" s="90" t="s">
        <v>121</v>
      </c>
      <c r="D28" s="88" t="s">
        <v>74</v>
      </c>
      <c r="E28" s="89" t="s">
        <v>137</v>
      </c>
      <c r="F28" s="63">
        <v>5.55</v>
      </c>
      <c r="G28" s="64">
        <f t="shared" si="2"/>
        <v>44.4</v>
      </c>
      <c r="H28" s="23"/>
    </row>
    <row r="29" spans="1:8" ht="28" x14ac:dyDescent="0.3">
      <c r="A29" s="62" t="s">
        <v>6</v>
      </c>
      <c r="B29" s="70" t="s">
        <v>85</v>
      </c>
      <c r="C29" s="90" t="s">
        <v>122</v>
      </c>
      <c r="D29" s="88" t="s">
        <v>73</v>
      </c>
      <c r="E29" s="89">
        <v>200</v>
      </c>
      <c r="F29" s="63">
        <v>25.9</v>
      </c>
      <c r="G29" s="64">
        <f t="shared" si="2"/>
        <v>5180</v>
      </c>
      <c r="H29" s="10"/>
    </row>
    <row r="30" spans="1:8" s="21" customFormat="1" x14ac:dyDescent="0.3">
      <c r="A30" s="62"/>
      <c r="B30" s="70" t="s">
        <v>86</v>
      </c>
      <c r="C30" s="90" t="s">
        <v>123</v>
      </c>
      <c r="D30" s="88" t="s">
        <v>74</v>
      </c>
      <c r="E30" s="89" t="s">
        <v>470</v>
      </c>
      <c r="F30" s="63">
        <v>3.61</v>
      </c>
      <c r="G30" s="64">
        <f t="shared" si="2"/>
        <v>4375.32</v>
      </c>
      <c r="H30" s="24"/>
    </row>
    <row r="31" spans="1:8" ht="28" x14ac:dyDescent="0.3">
      <c r="A31" s="62" t="s">
        <v>6</v>
      </c>
      <c r="B31" s="70" t="s">
        <v>87</v>
      </c>
      <c r="C31" s="90" t="s">
        <v>469</v>
      </c>
      <c r="D31" s="88" t="s">
        <v>71</v>
      </c>
      <c r="E31" s="89" t="s">
        <v>471</v>
      </c>
      <c r="F31" s="63">
        <v>-9.58</v>
      </c>
      <c r="G31" s="64">
        <f t="shared" si="2"/>
        <v>-696.66</v>
      </c>
      <c r="H31" s="10"/>
    </row>
    <row r="32" spans="1:8" x14ac:dyDescent="0.3">
      <c r="A32" s="62" t="s">
        <v>6</v>
      </c>
      <c r="B32" s="70" t="s">
        <v>88</v>
      </c>
      <c r="C32" s="90" t="s">
        <v>124</v>
      </c>
      <c r="D32" s="88" t="s">
        <v>72</v>
      </c>
      <c r="E32" s="89">
        <v>13</v>
      </c>
      <c r="F32" s="63">
        <v>337.43</v>
      </c>
      <c r="G32" s="64">
        <f t="shared" si="2"/>
        <v>4386.59</v>
      </c>
      <c r="H32" s="10"/>
    </row>
    <row r="33" spans="1:9" ht="15" customHeight="1" thickBot="1" x14ac:dyDescent="0.35">
      <c r="A33" s="62" t="s">
        <v>6</v>
      </c>
      <c r="B33" s="70" t="s">
        <v>89</v>
      </c>
      <c r="C33" s="91" t="s">
        <v>125</v>
      </c>
      <c r="D33" s="88" t="s">
        <v>76</v>
      </c>
      <c r="E33" s="89">
        <v>18</v>
      </c>
      <c r="F33" s="63">
        <v>5.0999999999999996</v>
      </c>
      <c r="G33" s="82">
        <f t="shared" si="2"/>
        <v>91.8</v>
      </c>
      <c r="H33" s="10"/>
    </row>
    <row r="34" spans="1:9" ht="36" customHeight="1" thickBot="1" x14ac:dyDescent="0.35">
      <c r="A34" s="65" t="s">
        <v>6</v>
      </c>
      <c r="B34" s="70" t="s">
        <v>468</v>
      </c>
      <c r="C34" s="97" t="s">
        <v>126</v>
      </c>
      <c r="D34" s="88" t="s">
        <v>72</v>
      </c>
      <c r="E34" s="93">
        <v>1</v>
      </c>
      <c r="F34" s="63">
        <v>153.34</v>
      </c>
      <c r="G34" s="67">
        <f t="shared" si="1"/>
        <v>153.34</v>
      </c>
      <c r="H34" s="43" t="s">
        <v>37</v>
      </c>
      <c r="I34" s="26">
        <f>ROUND(SUM(G5:G34),2)</f>
        <v>47167.25</v>
      </c>
    </row>
    <row r="35" spans="1:9" s="3" customFormat="1" ht="28" x14ac:dyDescent="0.3">
      <c r="A35" s="59" t="s">
        <v>36</v>
      </c>
      <c r="B35" s="68" t="s">
        <v>16</v>
      </c>
      <c r="C35" s="96" t="s">
        <v>154</v>
      </c>
      <c r="D35" s="88" t="s">
        <v>71</v>
      </c>
      <c r="E35" s="137">
        <v>831</v>
      </c>
      <c r="F35" s="69">
        <v>2.41</v>
      </c>
      <c r="G35" s="61">
        <f t="shared" ref="G35:G56" si="3">ROUND((E35*F35),2)</f>
        <v>2002.71</v>
      </c>
      <c r="H35" s="4"/>
    </row>
    <row r="36" spans="1:9" s="22" customFormat="1" x14ac:dyDescent="0.3">
      <c r="A36" s="62" t="s">
        <v>36</v>
      </c>
      <c r="B36" s="70" t="s">
        <v>17</v>
      </c>
      <c r="C36" s="96" t="s">
        <v>156</v>
      </c>
      <c r="D36" s="88" t="s">
        <v>71</v>
      </c>
      <c r="E36" s="137">
        <v>376</v>
      </c>
      <c r="F36" s="105">
        <v>3.22</v>
      </c>
      <c r="G36" s="64">
        <f t="shared" si="3"/>
        <v>1210.72</v>
      </c>
      <c r="H36" s="4"/>
    </row>
    <row r="37" spans="1:9" s="22" customFormat="1" x14ac:dyDescent="0.3">
      <c r="A37" s="62" t="s">
        <v>36</v>
      </c>
      <c r="B37" s="70" t="s">
        <v>18</v>
      </c>
      <c r="C37" s="96" t="s">
        <v>157</v>
      </c>
      <c r="D37" s="88" t="s">
        <v>71</v>
      </c>
      <c r="E37" s="137">
        <v>376</v>
      </c>
      <c r="F37" s="105">
        <v>2.0099999999999998</v>
      </c>
      <c r="G37" s="64">
        <f t="shared" si="3"/>
        <v>755.76</v>
      </c>
      <c r="H37" s="4"/>
    </row>
    <row r="38" spans="1:9" s="22" customFormat="1" ht="28" x14ac:dyDescent="0.3">
      <c r="A38" s="62" t="s">
        <v>36</v>
      </c>
      <c r="B38" s="70" t="s">
        <v>19</v>
      </c>
      <c r="C38" s="96" t="s">
        <v>158</v>
      </c>
      <c r="D38" s="88" t="s">
        <v>71</v>
      </c>
      <c r="E38" s="137">
        <v>2395</v>
      </c>
      <c r="F38" s="105">
        <v>3.22</v>
      </c>
      <c r="G38" s="64">
        <f t="shared" si="3"/>
        <v>7711.9</v>
      </c>
      <c r="H38" s="4"/>
    </row>
    <row r="39" spans="1:9" s="22" customFormat="1" ht="28" x14ac:dyDescent="0.3">
      <c r="A39" s="62" t="s">
        <v>36</v>
      </c>
      <c r="B39" s="70" t="s">
        <v>20</v>
      </c>
      <c r="C39" s="96" t="s">
        <v>159</v>
      </c>
      <c r="D39" s="88" t="s">
        <v>71</v>
      </c>
      <c r="E39" s="137" t="s">
        <v>180</v>
      </c>
      <c r="F39" s="105">
        <v>3.81</v>
      </c>
      <c r="G39" s="64">
        <f t="shared" si="3"/>
        <v>3253.74</v>
      </c>
      <c r="H39" s="4"/>
    </row>
    <row r="40" spans="1:9" s="22" customFormat="1" x14ac:dyDescent="0.3">
      <c r="A40" s="62" t="s">
        <v>36</v>
      </c>
      <c r="B40" s="70" t="s">
        <v>21</v>
      </c>
      <c r="C40" s="96" t="s">
        <v>160</v>
      </c>
      <c r="D40" s="88" t="s">
        <v>71</v>
      </c>
      <c r="E40" s="137" t="s">
        <v>179</v>
      </c>
      <c r="F40" s="105">
        <v>29.32</v>
      </c>
      <c r="G40" s="64">
        <f t="shared" si="3"/>
        <v>938.24</v>
      </c>
      <c r="H40" s="4"/>
    </row>
    <row r="41" spans="1:9" s="22" customFormat="1" ht="28" x14ac:dyDescent="0.3">
      <c r="A41" s="62" t="s">
        <v>36</v>
      </c>
      <c r="B41" s="70" t="s">
        <v>138</v>
      </c>
      <c r="C41" s="96" t="s">
        <v>161</v>
      </c>
      <c r="D41" s="88" t="s">
        <v>71</v>
      </c>
      <c r="E41" s="137" t="s">
        <v>178</v>
      </c>
      <c r="F41" s="105">
        <v>5.75</v>
      </c>
      <c r="G41" s="64">
        <f t="shared" si="3"/>
        <v>8860.75</v>
      </c>
      <c r="H41" s="4"/>
    </row>
    <row r="42" spans="1:9" s="22" customFormat="1" x14ac:dyDescent="0.3">
      <c r="A42" s="62" t="s">
        <v>36</v>
      </c>
      <c r="B42" s="70" t="s">
        <v>139</v>
      </c>
      <c r="C42" s="96" t="s">
        <v>162</v>
      </c>
      <c r="D42" s="88" t="s">
        <v>74</v>
      </c>
      <c r="E42" s="137">
        <v>7840</v>
      </c>
      <c r="F42" s="105">
        <v>0.85</v>
      </c>
      <c r="G42" s="64">
        <f t="shared" si="3"/>
        <v>6664</v>
      </c>
      <c r="H42" s="4"/>
    </row>
    <row r="43" spans="1:9" s="22" customFormat="1" x14ac:dyDescent="0.3">
      <c r="A43" s="62" t="s">
        <v>36</v>
      </c>
      <c r="B43" s="70" t="s">
        <v>140</v>
      </c>
      <c r="C43" s="96" t="s">
        <v>164</v>
      </c>
      <c r="D43" s="88" t="s">
        <v>71</v>
      </c>
      <c r="E43" s="137">
        <v>2352</v>
      </c>
      <c r="F43" s="105">
        <v>0.85</v>
      </c>
      <c r="G43" s="64">
        <f t="shared" si="3"/>
        <v>1999.2</v>
      </c>
      <c r="H43" s="4"/>
    </row>
    <row r="44" spans="1:9" s="22" customFormat="1" x14ac:dyDescent="0.3">
      <c r="A44" s="62" t="s">
        <v>36</v>
      </c>
      <c r="B44" s="70" t="s">
        <v>141</v>
      </c>
      <c r="C44" s="96" t="s">
        <v>165</v>
      </c>
      <c r="D44" s="88" t="s">
        <v>74</v>
      </c>
      <c r="E44" s="137">
        <v>1320</v>
      </c>
      <c r="F44" s="105">
        <v>0.85</v>
      </c>
      <c r="G44" s="64">
        <f t="shared" si="3"/>
        <v>1122</v>
      </c>
      <c r="H44" s="4"/>
    </row>
    <row r="45" spans="1:9" s="22" customFormat="1" x14ac:dyDescent="0.3">
      <c r="A45" s="62" t="s">
        <v>36</v>
      </c>
      <c r="B45" s="70" t="s">
        <v>142</v>
      </c>
      <c r="C45" s="96" t="s">
        <v>166</v>
      </c>
      <c r="D45" s="88" t="s">
        <v>74</v>
      </c>
      <c r="E45" s="137">
        <v>482</v>
      </c>
      <c r="F45" s="105">
        <v>0.85</v>
      </c>
      <c r="G45" s="64">
        <f t="shared" si="3"/>
        <v>409.7</v>
      </c>
      <c r="H45" s="4"/>
    </row>
    <row r="46" spans="1:9" s="22" customFormat="1" x14ac:dyDescent="0.3">
      <c r="A46" s="62" t="s">
        <v>36</v>
      </c>
      <c r="B46" s="70" t="s">
        <v>143</v>
      </c>
      <c r="C46" s="96" t="s">
        <v>167</v>
      </c>
      <c r="D46" s="88" t="s">
        <v>74</v>
      </c>
      <c r="E46" s="137">
        <v>2400</v>
      </c>
      <c r="F46" s="105">
        <v>0.85</v>
      </c>
      <c r="G46" s="64">
        <f t="shared" si="3"/>
        <v>2040</v>
      </c>
      <c r="H46" s="4"/>
    </row>
    <row r="47" spans="1:9" s="22" customFormat="1" x14ac:dyDescent="0.3">
      <c r="A47" s="62" t="s">
        <v>36</v>
      </c>
      <c r="B47" s="70" t="s">
        <v>144</v>
      </c>
      <c r="C47" s="96" t="s">
        <v>168</v>
      </c>
      <c r="D47" s="88" t="s">
        <v>74</v>
      </c>
      <c r="E47" s="137">
        <v>420</v>
      </c>
      <c r="F47" s="105">
        <v>1.5</v>
      </c>
      <c r="G47" s="64">
        <f t="shared" si="3"/>
        <v>630</v>
      </c>
      <c r="H47" s="4"/>
    </row>
    <row r="48" spans="1:9" s="22" customFormat="1" x14ac:dyDescent="0.3">
      <c r="A48" s="62" t="s">
        <v>36</v>
      </c>
      <c r="B48" s="70" t="s">
        <v>145</v>
      </c>
      <c r="C48" s="96" t="s">
        <v>169</v>
      </c>
      <c r="D48" s="88" t="s">
        <v>74</v>
      </c>
      <c r="E48" s="137">
        <v>85</v>
      </c>
      <c r="F48" s="105">
        <v>0.85</v>
      </c>
      <c r="G48" s="64">
        <f t="shared" si="3"/>
        <v>72.25</v>
      </c>
      <c r="H48" s="4"/>
    </row>
    <row r="49" spans="1:9" s="22" customFormat="1" ht="28" x14ac:dyDescent="0.3">
      <c r="A49" s="62" t="s">
        <v>36</v>
      </c>
      <c r="B49" s="70" t="s">
        <v>146</v>
      </c>
      <c r="C49" s="96" t="s">
        <v>170</v>
      </c>
      <c r="D49" s="88" t="s">
        <v>71</v>
      </c>
      <c r="E49" s="89" t="s">
        <v>477</v>
      </c>
      <c r="F49" s="105">
        <v>2.41</v>
      </c>
      <c r="G49" s="64">
        <f t="shared" si="3"/>
        <v>1113.42</v>
      </c>
      <c r="H49" s="4"/>
    </row>
    <row r="50" spans="1:9" s="22" customFormat="1" ht="28" x14ac:dyDescent="0.3">
      <c r="A50" s="62" t="s">
        <v>36</v>
      </c>
      <c r="B50" s="70" t="s">
        <v>147</v>
      </c>
      <c r="C50" s="96" t="s">
        <v>171</v>
      </c>
      <c r="D50" s="88" t="s">
        <v>74</v>
      </c>
      <c r="E50" s="89">
        <v>4202</v>
      </c>
      <c r="F50" s="105">
        <v>3.32</v>
      </c>
      <c r="G50" s="64">
        <f t="shared" si="3"/>
        <v>13950.64</v>
      </c>
      <c r="H50" s="4"/>
    </row>
    <row r="51" spans="1:9" s="22" customFormat="1" x14ac:dyDescent="0.3">
      <c r="A51" s="62" t="s">
        <v>36</v>
      </c>
      <c r="B51" s="70" t="s">
        <v>148</v>
      </c>
      <c r="C51" s="96" t="s">
        <v>172</v>
      </c>
      <c r="D51" s="88" t="s">
        <v>74</v>
      </c>
      <c r="E51" s="89">
        <v>420</v>
      </c>
      <c r="F51" s="105">
        <v>4.4000000000000004</v>
      </c>
      <c r="G51" s="64">
        <f t="shared" si="3"/>
        <v>1848</v>
      </c>
      <c r="H51" s="4"/>
    </row>
    <row r="52" spans="1:9" s="3" customFormat="1" ht="28" x14ac:dyDescent="0.3">
      <c r="A52" s="62" t="s">
        <v>36</v>
      </c>
      <c r="B52" s="70" t="s">
        <v>149</v>
      </c>
      <c r="C52" s="96" t="s">
        <v>173</v>
      </c>
      <c r="D52" s="88" t="s">
        <v>71</v>
      </c>
      <c r="E52" s="89" t="s">
        <v>478</v>
      </c>
      <c r="F52" s="71">
        <v>3.22</v>
      </c>
      <c r="G52" s="64">
        <f t="shared" si="3"/>
        <v>1188.18</v>
      </c>
      <c r="H52" s="4"/>
    </row>
    <row r="53" spans="1:9" s="3" customFormat="1" x14ac:dyDescent="0.3">
      <c r="A53" s="62" t="s">
        <v>36</v>
      </c>
      <c r="B53" s="70" t="s">
        <v>150</v>
      </c>
      <c r="C53" s="96" t="s">
        <v>174</v>
      </c>
      <c r="D53" s="88" t="s">
        <v>74</v>
      </c>
      <c r="E53" s="89">
        <v>92</v>
      </c>
      <c r="F53" s="71">
        <v>6.66</v>
      </c>
      <c r="G53" s="64">
        <f t="shared" si="3"/>
        <v>612.72</v>
      </c>
      <c r="H53" s="4"/>
    </row>
    <row r="54" spans="1:9" s="3" customFormat="1" x14ac:dyDescent="0.3">
      <c r="A54" s="62" t="s">
        <v>36</v>
      </c>
      <c r="B54" s="70" t="s">
        <v>151</v>
      </c>
      <c r="C54" s="87" t="s">
        <v>175</v>
      </c>
      <c r="D54" s="88" t="s">
        <v>76</v>
      </c>
      <c r="E54" s="89">
        <v>60</v>
      </c>
      <c r="F54" s="71">
        <v>16.36</v>
      </c>
      <c r="G54" s="64">
        <f t="shared" si="3"/>
        <v>981.6</v>
      </c>
      <c r="H54" s="4"/>
    </row>
    <row r="55" spans="1:9" s="3" customFormat="1" ht="14.5" thickBot="1" x14ac:dyDescent="0.35">
      <c r="A55" s="62" t="s">
        <v>36</v>
      </c>
      <c r="B55" s="70" t="s">
        <v>152</v>
      </c>
      <c r="C55" s="87" t="s">
        <v>176</v>
      </c>
      <c r="D55" s="88" t="s">
        <v>74</v>
      </c>
      <c r="E55" s="89">
        <v>376</v>
      </c>
      <c r="F55" s="71">
        <v>2.86</v>
      </c>
      <c r="G55" s="64">
        <f t="shared" si="3"/>
        <v>1075.3599999999999</v>
      </c>
      <c r="H55" s="4"/>
    </row>
    <row r="56" spans="1:9" s="3" customFormat="1" ht="30" customHeight="1" thickBot="1" x14ac:dyDescent="0.35">
      <c r="A56" s="65" t="s">
        <v>36</v>
      </c>
      <c r="B56" s="70" t="s">
        <v>153</v>
      </c>
      <c r="C56" s="106" t="s">
        <v>177</v>
      </c>
      <c r="D56" s="107" t="s">
        <v>72</v>
      </c>
      <c r="E56" s="100">
        <v>1504</v>
      </c>
      <c r="F56" s="108">
        <v>0.61</v>
      </c>
      <c r="G56" s="67">
        <f t="shared" si="3"/>
        <v>917.44</v>
      </c>
      <c r="H56" s="25" t="s">
        <v>38</v>
      </c>
      <c r="I56" s="26">
        <f>ROUND(SUM(G35:G56),2)</f>
        <v>59358.33</v>
      </c>
    </row>
    <row r="57" spans="1:9" s="22" customFormat="1" ht="28" x14ac:dyDescent="0.3">
      <c r="A57" s="59" t="s">
        <v>75</v>
      </c>
      <c r="B57" s="68" t="s">
        <v>28</v>
      </c>
      <c r="C57" s="98" t="s">
        <v>191</v>
      </c>
      <c r="D57" s="95" t="s">
        <v>71</v>
      </c>
      <c r="E57" s="86">
        <v>164</v>
      </c>
      <c r="F57" s="69">
        <v>5.31</v>
      </c>
      <c r="G57" s="61">
        <f t="shared" ref="G57:G130" si="4">ROUND((E57*F57),2)</f>
        <v>870.84</v>
      </c>
      <c r="H57" s="4"/>
    </row>
    <row r="58" spans="1:9" s="22" customFormat="1" x14ac:dyDescent="0.3">
      <c r="A58" s="62" t="s">
        <v>75</v>
      </c>
      <c r="B58" s="70" t="s">
        <v>29</v>
      </c>
      <c r="C58" s="96" t="s">
        <v>160</v>
      </c>
      <c r="D58" s="88" t="s">
        <v>71</v>
      </c>
      <c r="E58" s="89">
        <v>19</v>
      </c>
      <c r="F58" s="105">
        <v>22.36</v>
      </c>
      <c r="G58" s="64">
        <f t="shared" si="4"/>
        <v>424.84</v>
      </c>
      <c r="H58" s="49"/>
      <c r="I58" s="11"/>
    </row>
    <row r="59" spans="1:9" s="22" customFormat="1" x14ac:dyDescent="0.3">
      <c r="A59" s="62" t="s">
        <v>75</v>
      </c>
      <c r="B59" s="70" t="s">
        <v>30</v>
      </c>
      <c r="C59" s="96" t="s">
        <v>192</v>
      </c>
      <c r="D59" s="88" t="s">
        <v>72</v>
      </c>
      <c r="E59" s="89">
        <v>1</v>
      </c>
      <c r="F59" s="105">
        <v>262.20999999999998</v>
      </c>
      <c r="G59" s="64">
        <f t="shared" si="4"/>
        <v>262.20999999999998</v>
      </c>
      <c r="H59" s="49"/>
      <c r="I59" s="11"/>
    </row>
    <row r="60" spans="1:9" s="22" customFormat="1" x14ac:dyDescent="0.3">
      <c r="A60" s="62" t="s">
        <v>75</v>
      </c>
      <c r="B60" s="70"/>
      <c r="C60" s="96" t="s">
        <v>193</v>
      </c>
      <c r="D60" s="88" t="s">
        <v>72</v>
      </c>
      <c r="E60" s="89">
        <v>1</v>
      </c>
      <c r="F60" s="105">
        <v>10.61</v>
      </c>
      <c r="G60" s="64">
        <f t="shared" si="4"/>
        <v>10.61</v>
      </c>
      <c r="H60" s="49"/>
      <c r="I60" s="11"/>
    </row>
    <row r="61" spans="1:9" s="22" customFormat="1" x14ac:dyDescent="0.3">
      <c r="A61" s="62" t="s">
        <v>75</v>
      </c>
      <c r="B61" s="70"/>
      <c r="C61" s="96" t="s">
        <v>194</v>
      </c>
      <c r="D61" s="88" t="s">
        <v>76</v>
      </c>
      <c r="E61" s="89">
        <v>2</v>
      </c>
      <c r="F61" s="105">
        <v>15.32</v>
      </c>
      <c r="G61" s="64">
        <f t="shared" si="4"/>
        <v>30.64</v>
      </c>
      <c r="H61" s="49"/>
      <c r="I61" s="11"/>
    </row>
    <row r="62" spans="1:9" s="22" customFormat="1" x14ac:dyDescent="0.3">
      <c r="A62" s="62" t="s">
        <v>75</v>
      </c>
      <c r="B62" s="70"/>
      <c r="C62" s="96" t="s">
        <v>195</v>
      </c>
      <c r="D62" s="88" t="s">
        <v>72</v>
      </c>
      <c r="E62" s="89">
        <v>1</v>
      </c>
      <c r="F62" s="105">
        <v>17.93</v>
      </c>
      <c r="G62" s="64">
        <f t="shared" si="4"/>
        <v>17.93</v>
      </c>
      <c r="H62" s="49"/>
      <c r="I62" s="11"/>
    </row>
    <row r="63" spans="1:9" s="22" customFormat="1" x14ac:dyDescent="0.3">
      <c r="A63" s="62" t="s">
        <v>75</v>
      </c>
      <c r="B63" s="70"/>
      <c r="C63" s="96" t="s">
        <v>196</v>
      </c>
      <c r="D63" s="88" t="s">
        <v>72</v>
      </c>
      <c r="E63" s="89">
        <v>1</v>
      </c>
      <c r="F63" s="105">
        <v>11.79</v>
      </c>
      <c r="G63" s="64">
        <f t="shared" si="4"/>
        <v>11.79</v>
      </c>
      <c r="H63" s="49"/>
      <c r="I63" s="11"/>
    </row>
    <row r="64" spans="1:9" s="22" customFormat="1" x14ac:dyDescent="0.3">
      <c r="A64" s="62" t="s">
        <v>75</v>
      </c>
      <c r="B64" s="70" t="s">
        <v>31</v>
      </c>
      <c r="C64" s="96" t="s">
        <v>197</v>
      </c>
      <c r="D64" s="88" t="s">
        <v>72</v>
      </c>
      <c r="E64" s="89">
        <v>13</v>
      </c>
      <c r="F64" s="105">
        <v>24.47</v>
      </c>
      <c r="G64" s="64">
        <f t="shared" si="4"/>
        <v>318.11</v>
      </c>
      <c r="H64" s="49"/>
      <c r="I64" s="11"/>
    </row>
    <row r="65" spans="1:9" s="22" customFormat="1" x14ac:dyDescent="0.3">
      <c r="A65" s="62" t="s">
        <v>75</v>
      </c>
      <c r="B65" s="70" t="s">
        <v>32</v>
      </c>
      <c r="C65" s="96" t="s">
        <v>198</v>
      </c>
      <c r="D65" s="88" t="s">
        <v>76</v>
      </c>
      <c r="E65" s="89">
        <v>485</v>
      </c>
      <c r="F65" s="105">
        <v>8.8800000000000008</v>
      </c>
      <c r="G65" s="64">
        <f t="shared" si="4"/>
        <v>4306.8</v>
      </c>
      <c r="H65" s="49"/>
      <c r="I65" s="11"/>
    </row>
    <row r="66" spans="1:9" s="22" customFormat="1" x14ac:dyDescent="0.3">
      <c r="A66" s="62" t="s">
        <v>75</v>
      </c>
      <c r="B66" s="70" t="s">
        <v>33</v>
      </c>
      <c r="C66" s="96" t="s">
        <v>199</v>
      </c>
      <c r="D66" s="88" t="s">
        <v>71</v>
      </c>
      <c r="E66" s="89">
        <v>64</v>
      </c>
      <c r="F66" s="105">
        <v>46.59</v>
      </c>
      <c r="G66" s="64">
        <f t="shared" si="4"/>
        <v>2981.76</v>
      </c>
      <c r="H66" s="49"/>
      <c r="I66" s="11"/>
    </row>
    <row r="67" spans="1:9" s="22" customFormat="1" x14ac:dyDescent="0.3">
      <c r="A67" s="62" t="s">
        <v>75</v>
      </c>
      <c r="B67" s="70" t="s">
        <v>34</v>
      </c>
      <c r="C67" s="96" t="s">
        <v>200</v>
      </c>
      <c r="D67" s="88" t="s">
        <v>74</v>
      </c>
      <c r="E67" s="89">
        <v>582</v>
      </c>
      <c r="F67" s="105">
        <v>1.31</v>
      </c>
      <c r="G67" s="64">
        <f t="shared" si="4"/>
        <v>762.42</v>
      </c>
      <c r="H67" s="49"/>
      <c r="I67" s="11"/>
    </row>
    <row r="68" spans="1:9" s="22" customFormat="1" ht="28" x14ac:dyDescent="0.3">
      <c r="A68" s="62" t="s">
        <v>75</v>
      </c>
      <c r="B68" s="70" t="s">
        <v>49</v>
      </c>
      <c r="C68" s="96" t="s">
        <v>201</v>
      </c>
      <c r="D68" s="88" t="s">
        <v>71</v>
      </c>
      <c r="E68" s="89">
        <v>114</v>
      </c>
      <c r="F68" s="71">
        <v>22.08</v>
      </c>
      <c r="G68" s="64">
        <f t="shared" si="4"/>
        <v>2517.12</v>
      </c>
      <c r="H68" s="49"/>
      <c r="I68" s="11"/>
    </row>
    <row r="69" spans="1:9" s="22" customFormat="1" x14ac:dyDescent="0.3">
      <c r="A69" s="62" t="s">
        <v>75</v>
      </c>
      <c r="B69" s="70" t="s">
        <v>181</v>
      </c>
      <c r="C69" s="96" t="s">
        <v>202</v>
      </c>
      <c r="D69" s="88" t="s">
        <v>72</v>
      </c>
      <c r="E69" s="89">
        <v>1</v>
      </c>
      <c r="F69" s="71">
        <v>200.8</v>
      </c>
      <c r="G69" s="64">
        <f t="shared" si="4"/>
        <v>200.8</v>
      </c>
      <c r="H69" s="49"/>
      <c r="I69" s="11"/>
    </row>
    <row r="70" spans="1:9" s="22" customFormat="1" ht="28" x14ac:dyDescent="0.3">
      <c r="A70" s="62" t="s">
        <v>75</v>
      </c>
      <c r="B70" s="70" t="s">
        <v>182</v>
      </c>
      <c r="C70" s="96" t="s">
        <v>203</v>
      </c>
      <c r="D70" s="88" t="s">
        <v>74</v>
      </c>
      <c r="E70" s="89">
        <v>2</v>
      </c>
      <c r="F70" s="71">
        <v>120</v>
      </c>
      <c r="G70" s="64">
        <f t="shared" si="4"/>
        <v>240</v>
      </c>
      <c r="H70" s="49"/>
      <c r="I70" s="11"/>
    </row>
    <row r="71" spans="1:9" s="22" customFormat="1" x14ac:dyDescent="0.3">
      <c r="A71" s="62" t="s">
        <v>75</v>
      </c>
      <c r="B71" s="70" t="s">
        <v>183</v>
      </c>
      <c r="C71" s="96" t="s">
        <v>204</v>
      </c>
      <c r="D71" s="88" t="s">
        <v>72</v>
      </c>
      <c r="E71" s="89">
        <v>10</v>
      </c>
      <c r="F71" s="71">
        <v>15.9</v>
      </c>
      <c r="G71" s="64">
        <f t="shared" si="4"/>
        <v>159</v>
      </c>
      <c r="H71" s="49"/>
      <c r="I71" s="11"/>
    </row>
    <row r="72" spans="1:9" s="22" customFormat="1" ht="28" x14ac:dyDescent="0.3">
      <c r="A72" s="62" t="s">
        <v>75</v>
      </c>
      <c r="B72" s="70" t="s">
        <v>184</v>
      </c>
      <c r="C72" s="96" t="s">
        <v>205</v>
      </c>
      <c r="D72" s="88" t="s">
        <v>71</v>
      </c>
      <c r="E72" s="89">
        <v>26</v>
      </c>
      <c r="F72" s="71">
        <v>3.81</v>
      </c>
      <c r="G72" s="64">
        <f t="shared" si="4"/>
        <v>99.06</v>
      </c>
      <c r="H72" s="49"/>
      <c r="I72" s="11"/>
    </row>
    <row r="73" spans="1:9" s="22" customFormat="1" x14ac:dyDescent="0.3">
      <c r="A73" s="62" t="s">
        <v>75</v>
      </c>
      <c r="B73" s="70" t="s">
        <v>185</v>
      </c>
      <c r="C73" s="96" t="s">
        <v>206</v>
      </c>
      <c r="D73" s="88" t="s">
        <v>72</v>
      </c>
      <c r="E73" s="89" t="s">
        <v>129</v>
      </c>
      <c r="F73" s="71">
        <v>150</v>
      </c>
      <c r="G73" s="64">
        <f t="shared" si="4"/>
        <v>300</v>
      </c>
      <c r="H73" s="49"/>
      <c r="I73" s="11"/>
    </row>
    <row r="74" spans="1:9" s="22" customFormat="1" x14ac:dyDescent="0.3">
      <c r="A74" s="62" t="s">
        <v>75</v>
      </c>
      <c r="B74" s="70"/>
      <c r="C74" s="96" t="s">
        <v>207</v>
      </c>
      <c r="D74" s="88" t="s">
        <v>76</v>
      </c>
      <c r="E74" s="89">
        <v>15</v>
      </c>
      <c r="F74" s="71">
        <v>35.869999999999997</v>
      </c>
      <c r="G74" s="64">
        <f t="shared" si="4"/>
        <v>538.04999999999995</v>
      </c>
      <c r="H74" s="49"/>
      <c r="I74" s="11"/>
    </row>
    <row r="75" spans="1:9" s="22" customFormat="1" x14ac:dyDescent="0.3">
      <c r="A75" s="62" t="s">
        <v>75</v>
      </c>
      <c r="B75" s="70"/>
      <c r="C75" s="96" t="s">
        <v>208</v>
      </c>
      <c r="D75" s="88" t="s">
        <v>74</v>
      </c>
      <c r="E75" s="89">
        <v>93.15</v>
      </c>
      <c r="F75" s="71">
        <v>1.8</v>
      </c>
      <c r="G75" s="64">
        <f t="shared" si="4"/>
        <v>167.67</v>
      </c>
      <c r="H75" s="49"/>
      <c r="I75" s="11"/>
    </row>
    <row r="76" spans="1:9" s="22" customFormat="1" x14ac:dyDescent="0.3">
      <c r="A76" s="62" t="s">
        <v>75</v>
      </c>
      <c r="B76" s="70"/>
      <c r="C76" s="96" t="s">
        <v>209</v>
      </c>
      <c r="D76" s="88" t="s">
        <v>71</v>
      </c>
      <c r="E76" s="89">
        <v>1.4</v>
      </c>
      <c r="F76" s="71">
        <v>22</v>
      </c>
      <c r="G76" s="64">
        <f t="shared" si="4"/>
        <v>30.8</v>
      </c>
      <c r="H76" s="49"/>
      <c r="I76" s="11"/>
    </row>
    <row r="77" spans="1:9" s="22" customFormat="1" x14ac:dyDescent="0.3">
      <c r="A77" s="62" t="s">
        <v>75</v>
      </c>
      <c r="B77" s="70" t="s">
        <v>186</v>
      </c>
      <c r="C77" s="96" t="s">
        <v>210</v>
      </c>
      <c r="D77" s="88" t="s">
        <v>76</v>
      </c>
      <c r="E77" s="89">
        <v>2.5</v>
      </c>
      <c r="F77" s="71">
        <v>179.74</v>
      </c>
      <c r="G77" s="64">
        <f t="shared" si="4"/>
        <v>449.35</v>
      </c>
      <c r="H77" s="49"/>
      <c r="I77" s="11"/>
    </row>
    <row r="78" spans="1:9" s="22" customFormat="1" x14ac:dyDescent="0.3">
      <c r="A78" s="62" t="s">
        <v>75</v>
      </c>
      <c r="B78" s="70" t="s">
        <v>187</v>
      </c>
      <c r="C78" s="96" t="s">
        <v>211</v>
      </c>
      <c r="D78" s="88" t="s">
        <v>76</v>
      </c>
      <c r="E78" s="89">
        <v>56</v>
      </c>
      <c r="F78" s="71">
        <v>19.36</v>
      </c>
      <c r="G78" s="64">
        <f t="shared" si="4"/>
        <v>1084.1600000000001</v>
      </c>
      <c r="H78" s="49"/>
      <c r="I78" s="11"/>
    </row>
    <row r="79" spans="1:9" s="22" customFormat="1" x14ac:dyDescent="0.3">
      <c r="A79" s="62" t="s">
        <v>75</v>
      </c>
      <c r="B79" s="70" t="s">
        <v>188</v>
      </c>
      <c r="C79" s="96" t="s">
        <v>212</v>
      </c>
      <c r="D79" s="88" t="s">
        <v>76</v>
      </c>
      <c r="E79" s="89">
        <v>4</v>
      </c>
      <c r="F79" s="71">
        <v>341.24</v>
      </c>
      <c r="G79" s="64">
        <f t="shared" si="4"/>
        <v>1364.96</v>
      </c>
      <c r="H79" s="49"/>
      <c r="I79" s="11"/>
    </row>
    <row r="80" spans="1:9" s="22" customFormat="1" ht="14.5" thickBot="1" x14ac:dyDescent="0.35">
      <c r="A80" s="62" t="s">
        <v>75</v>
      </c>
      <c r="B80" s="70" t="s">
        <v>189</v>
      </c>
      <c r="C80" s="96" t="s">
        <v>213</v>
      </c>
      <c r="D80" s="88" t="s">
        <v>99</v>
      </c>
      <c r="E80" s="89" t="s">
        <v>129</v>
      </c>
      <c r="F80" s="71">
        <v>144.04</v>
      </c>
      <c r="G80" s="64">
        <f t="shared" si="4"/>
        <v>288.08</v>
      </c>
      <c r="H80" s="49"/>
      <c r="I80" s="11"/>
    </row>
    <row r="81" spans="1:9" s="22" customFormat="1" ht="14.5" hidden="1" thickBot="1" x14ac:dyDescent="0.35">
      <c r="A81" s="62" t="s">
        <v>75</v>
      </c>
      <c r="B81" s="70" t="s">
        <v>190</v>
      </c>
      <c r="C81" s="96" t="s">
        <v>214</v>
      </c>
      <c r="D81" s="88" t="s">
        <v>99</v>
      </c>
      <c r="E81" s="89">
        <v>1</v>
      </c>
      <c r="F81" s="71"/>
      <c r="G81" s="64"/>
      <c r="H81" s="49"/>
      <c r="I81" s="11"/>
    </row>
    <row r="82" spans="1:9" s="22" customFormat="1" ht="28.5" thickBot="1" x14ac:dyDescent="0.35">
      <c r="A82" s="65" t="s">
        <v>75</v>
      </c>
      <c r="B82" s="70" t="s">
        <v>190</v>
      </c>
      <c r="C82" s="99" t="s">
        <v>214</v>
      </c>
      <c r="D82" s="107" t="s">
        <v>99</v>
      </c>
      <c r="E82" s="100">
        <v>1</v>
      </c>
      <c r="F82" s="71">
        <v>2534.5</v>
      </c>
      <c r="G82" s="67">
        <f t="shared" si="4"/>
        <v>2534.5</v>
      </c>
      <c r="H82" s="25" t="s">
        <v>39</v>
      </c>
      <c r="I82" s="26">
        <f>ROUND(SUM(G57:G82),2)</f>
        <v>19971.5</v>
      </c>
    </row>
    <row r="83" spans="1:9" s="3" customFormat="1" ht="30" customHeight="1" x14ac:dyDescent="0.3">
      <c r="A83" s="59" t="s">
        <v>215</v>
      </c>
      <c r="B83" s="68" t="s">
        <v>216</v>
      </c>
      <c r="C83" s="85" t="s">
        <v>231</v>
      </c>
      <c r="D83" s="95" t="s">
        <v>76</v>
      </c>
      <c r="E83" s="86">
        <v>28</v>
      </c>
      <c r="F83" s="73">
        <v>30</v>
      </c>
      <c r="G83" s="61">
        <f t="shared" si="4"/>
        <v>840</v>
      </c>
      <c r="H83" s="22"/>
      <c r="I83" s="22"/>
    </row>
    <row r="84" spans="1:9" s="3" customFormat="1" ht="28" x14ac:dyDescent="0.3">
      <c r="A84" s="62" t="s">
        <v>215</v>
      </c>
      <c r="B84" s="74" t="s">
        <v>217</v>
      </c>
      <c r="C84" s="87" t="s">
        <v>232</v>
      </c>
      <c r="D84" s="88" t="s">
        <v>76</v>
      </c>
      <c r="E84" s="89">
        <v>20</v>
      </c>
      <c r="F84" s="75">
        <v>14.75</v>
      </c>
      <c r="G84" s="64">
        <f t="shared" si="4"/>
        <v>295</v>
      </c>
      <c r="H84" s="22"/>
      <c r="I84" s="22"/>
    </row>
    <row r="85" spans="1:9" s="22" customFormat="1" ht="28" x14ac:dyDescent="0.3">
      <c r="A85" s="62" t="s">
        <v>215</v>
      </c>
      <c r="B85" s="74" t="s">
        <v>218</v>
      </c>
      <c r="C85" s="87" t="s">
        <v>233</v>
      </c>
      <c r="D85" s="88" t="s">
        <v>71</v>
      </c>
      <c r="E85" s="89">
        <v>77</v>
      </c>
      <c r="F85" s="75">
        <v>18.3</v>
      </c>
      <c r="G85" s="64">
        <f t="shared" si="4"/>
        <v>1409.1</v>
      </c>
    </row>
    <row r="86" spans="1:9" s="22" customFormat="1" ht="28" x14ac:dyDescent="0.3">
      <c r="A86" s="62" t="s">
        <v>215</v>
      </c>
      <c r="B86" s="74" t="s">
        <v>219</v>
      </c>
      <c r="C86" s="87" t="s">
        <v>234</v>
      </c>
      <c r="D86" s="88" t="s">
        <v>74</v>
      </c>
      <c r="E86" s="89">
        <v>131</v>
      </c>
      <c r="F86" s="75">
        <v>21</v>
      </c>
      <c r="G86" s="64">
        <f t="shared" si="4"/>
        <v>2751</v>
      </c>
    </row>
    <row r="87" spans="1:9" s="22" customFormat="1" ht="28" x14ac:dyDescent="0.3">
      <c r="A87" s="62" t="s">
        <v>215</v>
      </c>
      <c r="B87" s="74" t="s">
        <v>220</v>
      </c>
      <c r="C87" s="87" t="s">
        <v>235</v>
      </c>
      <c r="D87" s="88" t="s">
        <v>74</v>
      </c>
      <c r="E87" s="89">
        <v>115</v>
      </c>
      <c r="F87" s="75">
        <v>28.04</v>
      </c>
      <c r="G87" s="64">
        <f t="shared" si="4"/>
        <v>3224.6</v>
      </c>
    </row>
    <row r="88" spans="1:9" s="22" customFormat="1" ht="28" x14ac:dyDescent="0.3">
      <c r="A88" s="62" t="s">
        <v>215</v>
      </c>
      <c r="B88" s="74" t="s">
        <v>221</v>
      </c>
      <c r="C88" s="87" t="s">
        <v>236</v>
      </c>
      <c r="D88" s="88" t="s">
        <v>76</v>
      </c>
      <c r="E88" s="89">
        <v>56</v>
      </c>
      <c r="F88" s="75">
        <v>1.31</v>
      </c>
      <c r="G88" s="64">
        <f t="shared" si="4"/>
        <v>73.36</v>
      </c>
    </row>
    <row r="89" spans="1:9" s="22" customFormat="1" ht="28" x14ac:dyDescent="0.3">
      <c r="A89" s="62" t="s">
        <v>215</v>
      </c>
      <c r="B89" s="74" t="s">
        <v>222</v>
      </c>
      <c r="C89" s="87" t="s">
        <v>237</v>
      </c>
      <c r="D89" s="88" t="s">
        <v>74</v>
      </c>
      <c r="E89" s="89">
        <v>115</v>
      </c>
      <c r="F89" s="75">
        <v>0.85</v>
      </c>
      <c r="G89" s="64">
        <f t="shared" si="4"/>
        <v>97.75</v>
      </c>
    </row>
    <row r="90" spans="1:9" s="22" customFormat="1" ht="28" x14ac:dyDescent="0.3">
      <c r="A90" s="62" t="s">
        <v>215</v>
      </c>
      <c r="B90" s="74" t="s">
        <v>223</v>
      </c>
      <c r="C90" s="87" t="s">
        <v>238</v>
      </c>
      <c r="D90" s="88" t="s">
        <v>74</v>
      </c>
      <c r="E90" s="89">
        <v>115</v>
      </c>
      <c r="F90" s="75">
        <v>28.89</v>
      </c>
      <c r="G90" s="64">
        <f t="shared" si="4"/>
        <v>3322.35</v>
      </c>
    </row>
    <row r="91" spans="1:9" s="22" customFormat="1" ht="28" x14ac:dyDescent="0.3">
      <c r="A91" s="62" t="s">
        <v>215</v>
      </c>
      <c r="B91" s="74" t="s">
        <v>224</v>
      </c>
      <c r="C91" s="87" t="s">
        <v>239</v>
      </c>
      <c r="D91" s="88" t="s">
        <v>76</v>
      </c>
      <c r="E91" s="89">
        <v>56</v>
      </c>
      <c r="F91" s="75">
        <v>1.31</v>
      </c>
      <c r="G91" s="64">
        <f t="shared" si="4"/>
        <v>73.36</v>
      </c>
    </row>
    <row r="92" spans="1:9" s="22" customFormat="1" ht="28" x14ac:dyDescent="0.3">
      <c r="A92" s="62" t="s">
        <v>215</v>
      </c>
      <c r="B92" s="74" t="s">
        <v>225</v>
      </c>
      <c r="C92" s="87" t="s">
        <v>240</v>
      </c>
      <c r="D92" s="88" t="s">
        <v>74</v>
      </c>
      <c r="E92" s="89">
        <v>116</v>
      </c>
      <c r="F92" s="75">
        <v>0.85</v>
      </c>
      <c r="G92" s="64">
        <f t="shared" si="4"/>
        <v>98.6</v>
      </c>
    </row>
    <row r="93" spans="1:9" s="22" customFormat="1" ht="28" x14ac:dyDescent="0.3">
      <c r="A93" s="62" t="s">
        <v>215</v>
      </c>
      <c r="B93" s="74" t="s">
        <v>226</v>
      </c>
      <c r="C93" s="87" t="s">
        <v>241</v>
      </c>
      <c r="D93" s="88" t="s">
        <v>74</v>
      </c>
      <c r="E93" s="89">
        <v>115</v>
      </c>
      <c r="F93" s="75">
        <v>19.2</v>
      </c>
      <c r="G93" s="64">
        <f t="shared" si="4"/>
        <v>2208</v>
      </c>
    </row>
    <row r="94" spans="1:9" s="22" customFormat="1" ht="28" x14ac:dyDescent="0.3">
      <c r="A94" s="62" t="s">
        <v>215</v>
      </c>
      <c r="B94" s="74" t="s">
        <v>227</v>
      </c>
      <c r="C94" s="87" t="s">
        <v>242</v>
      </c>
      <c r="D94" s="88" t="s">
        <v>76</v>
      </c>
      <c r="E94" s="89">
        <v>56</v>
      </c>
      <c r="F94" s="75">
        <v>1.31</v>
      </c>
      <c r="G94" s="64">
        <f t="shared" si="4"/>
        <v>73.36</v>
      </c>
    </row>
    <row r="95" spans="1:9" s="22" customFormat="1" ht="28" x14ac:dyDescent="0.3">
      <c r="A95" s="62" t="s">
        <v>215</v>
      </c>
      <c r="B95" s="74" t="s">
        <v>228</v>
      </c>
      <c r="C95" s="87" t="s">
        <v>243</v>
      </c>
      <c r="D95" s="88" t="s">
        <v>71</v>
      </c>
      <c r="E95" s="89">
        <v>4</v>
      </c>
      <c r="F95" s="75">
        <v>23.91</v>
      </c>
      <c r="G95" s="64">
        <f t="shared" si="4"/>
        <v>95.64</v>
      </c>
    </row>
    <row r="96" spans="1:9" s="22" customFormat="1" ht="28.5" thickBot="1" x14ac:dyDescent="0.35">
      <c r="A96" s="80" t="s">
        <v>215</v>
      </c>
      <c r="B96" s="81" t="s">
        <v>229</v>
      </c>
      <c r="C96" s="99" t="s">
        <v>244</v>
      </c>
      <c r="D96" s="107" t="s">
        <v>71</v>
      </c>
      <c r="E96" s="100">
        <v>38</v>
      </c>
      <c r="F96" s="109">
        <v>77.05</v>
      </c>
      <c r="G96" s="82">
        <f t="shared" si="4"/>
        <v>2927.9</v>
      </c>
    </row>
    <row r="97" spans="1:9" s="22" customFormat="1" ht="28.5" thickBot="1" x14ac:dyDescent="0.35">
      <c r="A97" s="65" t="s">
        <v>215</v>
      </c>
      <c r="B97" s="76" t="s">
        <v>230</v>
      </c>
      <c r="C97" s="110" t="s">
        <v>245</v>
      </c>
      <c r="D97" s="92" t="s">
        <v>76</v>
      </c>
      <c r="E97" s="93">
        <v>48</v>
      </c>
      <c r="F97" s="77">
        <v>3.27</v>
      </c>
      <c r="G97" s="67">
        <f t="shared" si="4"/>
        <v>156.96</v>
      </c>
      <c r="H97" s="43" t="s">
        <v>40</v>
      </c>
      <c r="I97" s="26">
        <f>ROUND(SUM(G83:G97),2)</f>
        <v>17646.98</v>
      </c>
    </row>
    <row r="98" spans="1:9" s="22" customFormat="1" ht="28" x14ac:dyDescent="0.3">
      <c r="A98" s="104" t="s">
        <v>246</v>
      </c>
      <c r="B98" s="111" t="s">
        <v>22</v>
      </c>
      <c r="C98" s="85" t="s">
        <v>256</v>
      </c>
      <c r="D98" s="95" t="s">
        <v>71</v>
      </c>
      <c r="E98" s="86">
        <v>75</v>
      </c>
      <c r="F98" s="112">
        <v>18.3</v>
      </c>
      <c r="G98" s="84">
        <f t="shared" si="4"/>
        <v>1372.5</v>
      </c>
    </row>
    <row r="99" spans="1:9" s="22" customFormat="1" ht="28" x14ac:dyDescent="0.3">
      <c r="A99" s="62" t="s">
        <v>246</v>
      </c>
      <c r="B99" s="111" t="s">
        <v>23</v>
      </c>
      <c r="C99" s="87" t="s">
        <v>257</v>
      </c>
      <c r="D99" s="88" t="s">
        <v>74</v>
      </c>
      <c r="E99" s="89">
        <v>258</v>
      </c>
      <c r="F99" s="112">
        <v>13.08</v>
      </c>
      <c r="G99" s="64">
        <f t="shared" si="4"/>
        <v>3374.64</v>
      </c>
    </row>
    <row r="100" spans="1:9" s="22" customFormat="1" ht="28" x14ac:dyDescent="0.3">
      <c r="A100" s="62" t="s">
        <v>246</v>
      </c>
      <c r="B100" s="111" t="s">
        <v>24</v>
      </c>
      <c r="C100" s="87" t="s">
        <v>258</v>
      </c>
      <c r="D100" s="88" t="s">
        <v>74</v>
      </c>
      <c r="E100" s="89">
        <v>258</v>
      </c>
      <c r="F100" s="112">
        <v>4.2</v>
      </c>
      <c r="G100" s="64">
        <f t="shared" si="4"/>
        <v>1083.5999999999999</v>
      </c>
    </row>
    <row r="101" spans="1:9" s="22" customFormat="1" ht="28" x14ac:dyDescent="0.3">
      <c r="A101" s="62" t="s">
        <v>246</v>
      </c>
      <c r="B101" s="111" t="s">
        <v>25</v>
      </c>
      <c r="C101" s="87" t="s">
        <v>259</v>
      </c>
      <c r="D101" s="88" t="s">
        <v>74</v>
      </c>
      <c r="E101" s="89">
        <v>241</v>
      </c>
      <c r="F101" s="112">
        <v>28.7</v>
      </c>
      <c r="G101" s="64">
        <f t="shared" si="4"/>
        <v>6916.7</v>
      </c>
    </row>
    <row r="102" spans="1:9" s="22" customFormat="1" ht="28" x14ac:dyDescent="0.3">
      <c r="A102" s="62" t="s">
        <v>246</v>
      </c>
      <c r="B102" s="111" t="s">
        <v>26</v>
      </c>
      <c r="C102" s="87" t="s">
        <v>231</v>
      </c>
      <c r="D102" s="88" t="s">
        <v>76</v>
      </c>
      <c r="E102" s="89">
        <v>516</v>
      </c>
      <c r="F102" s="112">
        <v>30</v>
      </c>
      <c r="G102" s="64">
        <f t="shared" si="4"/>
        <v>15480</v>
      </c>
    </row>
    <row r="103" spans="1:9" s="22" customFormat="1" ht="28" x14ac:dyDescent="0.3">
      <c r="A103" s="62" t="s">
        <v>246</v>
      </c>
      <c r="B103" s="111" t="s">
        <v>27</v>
      </c>
      <c r="C103" s="87" t="s">
        <v>232</v>
      </c>
      <c r="D103" s="88" t="s">
        <v>76</v>
      </c>
      <c r="E103" s="89">
        <v>1445</v>
      </c>
      <c r="F103" s="112">
        <v>14.75</v>
      </c>
      <c r="G103" s="64">
        <f t="shared" si="4"/>
        <v>21313.75</v>
      </c>
    </row>
    <row r="104" spans="1:9" s="22" customFormat="1" ht="28" x14ac:dyDescent="0.3">
      <c r="A104" s="62" t="s">
        <v>246</v>
      </c>
      <c r="B104" s="111" t="s">
        <v>50</v>
      </c>
      <c r="C104" s="87" t="s">
        <v>260</v>
      </c>
      <c r="D104" s="88" t="s">
        <v>71</v>
      </c>
      <c r="E104" s="89">
        <v>1860</v>
      </c>
      <c r="F104" s="112">
        <v>18.3</v>
      </c>
      <c r="G104" s="64">
        <f t="shared" si="4"/>
        <v>34038</v>
      </c>
    </row>
    <row r="105" spans="1:9" s="22" customFormat="1" ht="28" x14ac:dyDescent="0.3">
      <c r="A105" s="62" t="s">
        <v>246</v>
      </c>
      <c r="B105" s="111" t="s">
        <v>51</v>
      </c>
      <c r="C105" s="87" t="s">
        <v>261</v>
      </c>
      <c r="D105" s="88" t="s">
        <v>74</v>
      </c>
      <c r="E105" s="89">
        <v>5023</v>
      </c>
      <c r="F105" s="112">
        <v>13.65</v>
      </c>
      <c r="G105" s="64">
        <f t="shared" si="4"/>
        <v>68563.95</v>
      </c>
    </row>
    <row r="106" spans="1:9" s="22" customFormat="1" ht="28" x14ac:dyDescent="0.3">
      <c r="A106" s="62" t="s">
        <v>246</v>
      </c>
      <c r="B106" s="111" t="s">
        <v>52</v>
      </c>
      <c r="C106" s="87" t="s">
        <v>262</v>
      </c>
      <c r="D106" s="88" t="s">
        <v>74</v>
      </c>
      <c r="E106" s="89">
        <v>5023</v>
      </c>
      <c r="F106" s="112">
        <v>21.21</v>
      </c>
      <c r="G106" s="64">
        <f t="shared" si="4"/>
        <v>106537.83</v>
      </c>
    </row>
    <row r="107" spans="1:9" s="22" customFormat="1" ht="28" x14ac:dyDescent="0.3">
      <c r="A107" s="62" t="s">
        <v>246</v>
      </c>
      <c r="B107" s="111" t="s">
        <v>53</v>
      </c>
      <c r="C107" s="87" t="s">
        <v>242</v>
      </c>
      <c r="D107" s="88" t="s">
        <v>76</v>
      </c>
      <c r="E107" s="89">
        <v>153</v>
      </c>
      <c r="F107" s="112">
        <v>1.31</v>
      </c>
      <c r="G107" s="64">
        <f t="shared" si="4"/>
        <v>200.43</v>
      </c>
    </row>
    <row r="108" spans="1:9" s="22" customFormat="1" ht="28" x14ac:dyDescent="0.3">
      <c r="A108" s="62" t="s">
        <v>246</v>
      </c>
      <c r="B108" s="111" t="s">
        <v>247</v>
      </c>
      <c r="C108" s="87" t="s">
        <v>243</v>
      </c>
      <c r="D108" s="88" t="s">
        <v>71</v>
      </c>
      <c r="E108" s="89">
        <v>240</v>
      </c>
      <c r="F108" s="112">
        <v>18.3</v>
      </c>
      <c r="G108" s="64">
        <f t="shared" si="4"/>
        <v>4392</v>
      </c>
    </row>
    <row r="109" spans="1:9" s="22" customFormat="1" ht="28" x14ac:dyDescent="0.3">
      <c r="A109" s="62" t="s">
        <v>246</v>
      </c>
      <c r="B109" s="111" t="s">
        <v>248</v>
      </c>
      <c r="C109" s="96" t="s">
        <v>244</v>
      </c>
      <c r="D109" s="88" t="s">
        <v>74</v>
      </c>
      <c r="E109" s="89">
        <v>693</v>
      </c>
      <c r="F109" s="112">
        <v>5.39</v>
      </c>
      <c r="G109" s="64">
        <f t="shared" si="4"/>
        <v>3735.27</v>
      </c>
    </row>
    <row r="110" spans="1:9" s="22" customFormat="1" ht="28" x14ac:dyDescent="0.3">
      <c r="A110" s="62" t="s">
        <v>246</v>
      </c>
      <c r="B110" s="111" t="s">
        <v>249</v>
      </c>
      <c r="C110" s="96" t="s">
        <v>263</v>
      </c>
      <c r="D110" s="88" t="s">
        <v>74</v>
      </c>
      <c r="E110" s="89">
        <v>39</v>
      </c>
      <c r="F110" s="112">
        <v>33.590000000000003</v>
      </c>
      <c r="G110" s="64">
        <f t="shared" si="4"/>
        <v>1310.01</v>
      </c>
    </row>
    <row r="111" spans="1:9" s="22" customFormat="1" ht="28" x14ac:dyDescent="0.3">
      <c r="A111" s="62" t="s">
        <v>246</v>
      </c>
      <c r="B111" s="111" t="s">
        <v>250</v>
      </c>
      <c r="C111" s="96" t="s">
        <v>264</v>
      </c>
      <c r="D111" s="88" t="s">
        <v>74</v>
      </c>
      <c r="E111" s="89">
        <v>25</v>
      </c>
      <c r="F111" s="112">
        <v>33.590000000000003</v>
      </c>
      <c r="G111" s="64">
        <f t="shared" si="4"/>
        <v>839.75</v>
      </c>
    </row>
    <row r="112" spans="1:9" s="22" customFormat="1" ht="28" x14ac:dyDescent="0.3">
      <c r="A112" s="62" t="s">
        <v>246</v>
      </c>
      <c r="B112" s="111" t="s">
        <v>251</v>
      </c>
      <c r="C112" s="87" t="s">
        <v>245</v>
      </c>
      <c r="D112" s="88" t="s">
        <v>76</v>
      </c>
      <c r="E112" s="89">
        <v>1961</v>
      </c>
      <c r="F112" s="112">
        <v>3.27</v>
      </c>
      <c r="G112" s="64">
        <f t="shared" si="4"/>
        <v>6412.47</v>
      </c>
    </row>
    <row r="113" spans="1:9" s="22" customFormat="1" ht="28" x14ac:dyDescent="0.3">
      <c r="A113" s="62" t="s">
        <v>246</v>
      </c>
      <c r="B113" s="111" t="s">
        <v>252</v>
      </c>
      <c r="C113" s="87" t="s">
        <v>265</v>
      </c>
      <c r="D113" s="88" t="s">
        <v>74</v>
      </c>
      <c r="E113" s="89">
        <v>258</v>
      </c>
      <c r="F113" s="112">
        <v>21.21</v>
      </c>
      <c r="G113" s="64">
        <f t="shared" si="4"/>
        <v>5472.18</v>
      </c>
    </row>
    <row r="114" spans="1:9" s="22" customFormat="1" ht="28" x14ac:dyDescent="0.3">
      <c r="A114" s="62" t="s">
        <v>246</v>
      </c>
      <c r="B114" s="111" t="s">
        <v>253</v>
      </c>
      <c r="C114" s="87" t="s">
        <v>266</v>
      </c>
      <c r="D114" s="88"/>
      <c r="E114" s="89"/>
      <c r="F114" s="112"/>
      <c r="G114" s="64"/>
    </row>
    <row r="115" spans="1:9" s="22" customFormat="1" ht="28" x14ac:dyDescent="0.3">
      <c r="A115" s="62" t="s">
        <v>246</v>
      </c>
      <c r="B115" s="111"/>
      <c r="C115" s="87" t="s">
        <v>267</v>
      </c>
      <c r="D115" s="88" t="s">
        <v>76</v>
      </c>
      <c r="E115" s="89">
        <v>10</v>
      </c>
      <c r="F115" s="113">
        <v>267.88</v>
      </c>
      <c r="G115" s="64">
        <f>ROUND((E115*F115),2)</f>
        <v>2678.8</v>
      </c>
    </row>
    <row r="116" spans="1:9" s="22" customFormat="1" ht="28" x14ac:dyDescent="0.3">
      <c r="A116" s="62" t="s">
        <v>246</v>
      </c>
      <c r="B116" s="111"/>
      <c r="C116" s="87" t="s">
        <v>268</v>
      </c>
      <c r="D116" s="88" t="s">
        <v>76</v>
      </c>
      <c r="E116" s="89">
        <v>15</v>
      </c>
      <c r="F116" s="113">
        <v>297.35000000000002</v>
      </c>
      <c r="G116" s="64">
        <f>ROUND((E116*F116),2)</f>
        <v>4460.25</v>
      </c>
    </row>
    <row r="117" spans="1:9" s="22" customFormat="1" ht="28" x14ac:dyDescent="0.3">
      <c r="A117" s="62" t="s">
        <v>246</v>
      </c>
      <c r="B117" s="111"/>
      <c r="C117" s="87" t="s">
        <v>269</v>
      </c>
      <c r="D117" s="88" t="s">
        <v>76</v>
      </c>
      <c r="E117" s="89">
        <v>31</v>
      </c>
      <c r="F117" s="113">
        <v>320.29000000000002</v>
      </c>
      <c r="G117" s="64">
        <f>ROUND((E117*F117),2)</f>
        <v>9928.99</v>
      </c>
    </row>
    <row r="118" spans="1:9" s="22" customFormat="1" ht="28.5" thickBot="1" x14ac:dyDescent="0.35">
      <c r="A118" s="62" t="s">
        <v>246</v>
      </c>
      <c r="B118" s="111" t="s">
        <v>254</v>
      </c>
      <c r="C118" s="87" t="s">
        <v>270</v>
      </c>
      <c r="D118" s="88" t="s">
        <v>74</v>
      </c>
      <c r="E118" s="89">
        <v>160</v>
      </c>
      <c r="F118" s="113">
        <v>2.3199999999999998</v>
      </c>
      <c r="G118" s="64">
        <f t="shared" si="4"/>
        <v>371.2</v>
      </c>
    </row>
    <row r="119" spans="1:9" s="22" customFormat="1" ht="28.5" thickBot="1" x14ac:dyDescent="0.35">
      <c r="A119" s="62" t="s">
        <v>246</v>
      </c>
      <c r="B119" s="111" t="s">
        <v>255</v>
      </c>
      <c r="C119" s="110" t="s">
        <v>271</v>
      </c>
      <c r="D119" s="92" t="s">
        <v>74</v>
      </c>
      <c r="E119" s="93">
        <v>48</v>
      </c>
      <c r="F119" s="114">
        <v>4.2</v>
      </c>
      <c r="G119" s="67">
        <f t="shared" si="4"/>
        <v>201.6</v>
      </c>
      <c r="H119" s="43" t="s">
        <v>41</v>
      </c>
      <c r="I119" s="26">
        <f>ROUND(SUM(G98:G119),2)</f>
        <v>298683.92</v>
      </c>
    </row>
    <row r="120" spans="1:9" s="3" customFormat="1" ht="28" x14ac:dyDescent="0.3">
      <c r="A120" s="59" t="s">
        <v>272</v>
      </c>
      <c r="B120" s="115" t="s">
        <v>273</v>
      </c>
      <c r="C120" s="116" t="s">
        <v>282</v>
      </c>
      <c r="D120" s="117" t="s">
        <v>71</v>
      </c>
      <c r="E120" s="117">
        <v>623</v>
      </c>
      <c r="F120" s="78">
        <v>3.98</v>
      </c>
      <c r="G120" s="61">
        <f t="shared" si="4"/>
        <v>2479.54</v>
      </c>
      <c r="H120" s="12"/>
      <c r="I120" s="12"/>
    </row>
    <row r="121" spans="1:9" s="22" customFormat="1" x14ac:dyDescent="0.3">
      <c r="A121" s="62" t="s">
        <v>272</v>
      </c>
      <c r="B121" s="74" t="s">
        <v>274</v>
      </c>
      <c r="C121" s="118" t="s">
        <v>283</v>
      </c>
      <c r="D121" s="119" t="s">
        <v>74</v>
      </c>
      <c r="E121" s="120">
        <v>1104</v>
      </c>
      <c r="F121" s="79">
        <v>0.85</v>
      </c>
      <c r="G121" s="64">
        <f t="shared" si="4"/>
        <v>938.4</v>
      </c>
      <c r="H121" s="12"/>
      <c r="I121" s="12"/>
    </row>
    <row r="122" spans="1:9" s="22" customFormat="1" x14ac:dyDescent="0.3">
      <c r="A122" s="62" t="s">
        <v>272</v>
      </c>
      <c r="B122" s="74" t="s">
        <v>275</v>
      </c>
      <c r="C122" s="121" t="s">
        <v>284</v>
      </c>
      <c r="D122" s="122" t="s">
        <v>99</v>
      </c>
      <c r="E122" s="123">
        <v>1</v>
      </c>
      <c r="F122" s="79">
        <v>2137</v>
      </c>
      <c r="G122" s="64">
        <f t="shared" si="4"/>
        <v>2137</v>
      </c>
      <c r="H122" s="12"/>
      <c r="I122" s="12"/>
    </row>
    <row r="123" spans="1:9" s="22" customFormat="1" x14ac:dyDescent="0.3">
      <c r="A123" s="62" t="s">
        <v>272</v>
      </c>
      <c r="B123" s="74" t="s">
        <v>276</v>
      </c>
      <c r="C123" s="121" t="s">
        <v>285</v>
      </c>
      <c r="D123" s="122" t="s">
        <v>99</v>
      </c>
      <c r="E123" s="123">
        <v>4</v>
      </c>
      <c r="F123" s="79">
        <v>1386</v>
      </c>
      <c r="G123" s="64">
        <f t="shared" si="4"/>
        <v>5544</v>
      </c>
      <c r="H123" s="12"/>
      <c r="I123" s="12"/>
    </row>
    <row r="124" spans="1:9" s="22" customFormat="1" x14ac:dyDescent="0.3">
      <c r="A124" s="62" t="s">
        <v>272</v>
      </c>
      <c r="B124" s="74" t="s">
        <v>277</v>
      </c>
      <c r="C124" s="121" t="s">
        <v>286</v>
      </c>
      <c r="D124" s="122" t="s">
        <v>99</v>
      </c>
      <c r="E124" s="123">
        <v>3</v>
      </c>
      <c r="F124" s="79">
        <v>776.57</v>
      </c>
      <c r="G124" s="64">
        <f t="shared" si="4"/>
        <v>2329.71</v>
      </c>
      <c r="H124" s="12"/>
      <c r="I124" s="12"/>
    </row>
    <row r="125" spans="1:9" s="22" customFormat="1" x14ac:dyDescent="0.3">
      <c r="A125" s="62" t="s">
        <v>272</v>
      </c>
      <c r="B125" s="74" t="s">
        <v>278</v>
      </c>
      <c r="C125" s="121" t="s">
        <v>287</v>
      </c>
      <c r="D125" s="122" t="s">
        <v>99</v>
      </c>
      <c r="E125" s="123">
        <v>12</v>
      </c>
      <c r="F125" s="79">
        <v>357.25</v>
      </c>
      <c r="G125" s="64">
        <f t="shared" si="4"/>
        <v>4287</v>
      </c>
      <c r="H125" s="12"/>
      <c r="I125" s="12"/>
    </row>
    <row r="126" spans="1:9" s="22" customFormat="1" x14ac:dyDescent="0.3">
      <c r="A126" s="62" t="s">
        <v>272</v>
      </c>
      <c r="B126" s="74"/>
      <c r="C126" s="121" t="s">
        <v>288</v>
      </c>
      <c r="D126" s="122" t="s">
        <v>71</v>
      </c>
      <c r="E126" s="123">
        <v>134.19999999999999</v>
      </c>
      <c r="F126" s="139"/>
      <c r="G126" s="64"/>
      <c r="H126" s="12"/>
      <c r="I126" s="12"/>
    </row>
    <row r="127" spans="1:9" s="22" customFormat="1" ht="28" x14ac:dyDescent="0.3">
      <c r="A127" s="62" t="s">
        <v>272</v>
      </c>
      <c r="B127" s="74"/>
      <c r="C127" s="121" t="s">
        <v>289</v>
      </c>
      <c r="D127" s="122" t="s">
        <v>74</v>
      </c>
      <c r="E127" s="123">
        <v>78</v>
      </c>
      <c r="F127" s="139"/>
      <c r="G127" s="64"/>
      <c r="H127" s="12"/>
      <c r="I127" s="12"/>
    </row>
    <row r="128" spans="1:9" s="22" customFormat="1" x14ac:dyDescent="0.3">
      <c r="A128" s="62" t="s">
        <v>272</v>
      </c>
      <c r="B128" s="74" t="s">
        <v>279</v>
      </c>
      <c r="C128" s="121" t="s">
        <v>290</v>
      </c>
      <c r="D128" s="122" t="s">
        <v>74</v>
      </c>
      <c r="E128" s="123" t="s">
        <v>294</v>
      </c>
      <c r="F128" s="79">
        <v>0.85</v>
      </c>
      <c r="G128" s="64">
        <f t="shared" si="4"/>
        <v>9.27</v>
      </c>
      <c r="H128" s="12"/>
      <c r="I128" s="12"/>
    </row>
    <row r="129" spans="1:9" s="22" customFormat="1" ht="28.5" thickBot="1" x14ac:dyDescent="0.35">
      <c r="A129" s="62" t="s">
        <v>272</v>
      </c>
      <c r="B129" s="74" t="s">
        <v>280</v>
      </c>
      <c r="C129" s="121" t="s">
        <v>291</v>
      </c>
      <c r="D129" s="122" t="s">
        <v>74</v>
      </c>
      <c r="E129" s="123">
        <v>676</v>
      </c>
      <c r="F129" s="79">
        <v>18.09</v>
      </c>
      <c r="G129" s="64">
        <f t="shared" si="4"/>
        <v>12228.84</v>
      </c>
      <c r="H129" s="12"/>
      <c r="I129" s="12"/>
    </row>
    <row r="130" spans="1:9" s="22" customFormat="1" ht="28.5" thickBot="1" x14ac:dyDescent="0.35">
      <c r="A130" s="65" t="s">
        <v>272</v>
      </c>
      <c r="B130" s="76" t="s">
        <v>281</v>
      </c>
      <c r="C130" s="126" t="s">
        <v>292</v>
      </c>
      <c r="D130" s="124" t="s">
        <v>74</v>
      </c>
      <c r="E130" s="125" t="s">
        <v>293</v>
      </c>
      <c r="F130" s="114">
        <v>2.75</v>
      </c>
      <c r="G130" s="67">
        <f t="shared" si="4"/>
        <v>57.75</v>
      </c>
      <c r="H130" s="43" t="s">
        <v>295</v>
      </c>
      <c r="I130" s="26">
        <f>ROUND(SUM(G120:G130),2)</f>
        <v>30011.51</v>
      </c>
    </row>
    <row r="131" spans="1:9" s="3" customFormat="1" ht="28" x14ac:dyDescent="0.3">
      <c r="A131" s="59" t="s">
        <v>312</v>
      </c>
      <c r="B131" s="68" t="s">
        <v>303</v>
      </c>
      <c r="C131" s="121" t="s">
        <v>296</v>
      </c>
      <c r="D131" s="122" t="s">
        <v>72</v>
      </c>
      <c r="E131" s="123" t="s">
        <v>293</v>
      </c>
      <c r="F131" s="73">
        <v>88.9</v>
      </c>
      <c r="G131" s="61">
        <f t="shared" ref="G131:G136" si="5">ROUND((E131*F131),2)</f>
        <v>1866.9</v>
      </c>
      <c r="H131" s="23"/>
    </row>
    <row r="132" spans="1:9" s="3" customFormat="1" ht="28" x14ac:dyDescent="0.3">
      <c r="A132" s="62" t="s">
        <v>312</v>
      </c>
      <c r="B132" s="74" t="s">
        <v>304</v>
      </c>
      <c r="C132" s="121" t="s">
        <v>297</v>
      </c>
      <c r="D132" s="122" t="s">
        <v>72</v>
      </c>
      <c r="E132" s="123" t="s">
        <v>310</v>
      </c>
      <c r="F132" s="75">
        <v>177.8</v>
      </c>
      <c r="G132" s="64">
        <f t="shared" si="5"/>
        <v>711.2</v>
      </c>
      <c r="H132" s="23"/>
    </row>
    <row r="133" spans="1:9" s="3" customFormat="1" ht="28" x14ac:dyDescent="0.3">
      <c r="A133" s="62" t="s">
        <v>312</v>
      </c>
      <c r="B133" s="74" t="s">
        <v>305</v>
      </c>
      <c r="C133" s="121" t="s">
        <v>298</v>
      </c>
      <c r="D133" s="122" t="s">
        <v>72</v>
      </c>
      <c r="E133" s="123" t="s">
        <v>311</v>
      </c>
      <c r="F133" s="75">
        <v>65.400000000000006</v>
      </c>
      <c r="G133" s="64">
        <f t="shared" si="5"/>
        <v>1765.8</v>
      </c>
      <c r="H133" s="23"/>
    </row>
    <row r="134" spans="1:9" s="3" customFormat="1" ht="28" x14ac:dyDescent="0.3">
      <c r="A134" s="62" t="s">
        <v>312</v>
      </c>
      <c r="B134" s="74" t="s">
        <v>306</v>
      </c>
      <c r="C134" s="121" t="s">
        <v>299</v>
      </c>
      <c r="D134" s="122" t="s">
        <v>72</v>
      </c>
      <c r="E134" s="123" t="s">
        <v>310</v>
      </c>
      <c r="F134" s="75">
        <v>168.6</v>
      </c>
      <c r="G134" s="64">
        <f t="shared" si="5"/>
        <v>674.4</v>
      </c>
      <c r="H134" s="23"/>
    </row>
    <row r="135" spans="1:9" s="3" customFormat="1" ht="28" x14ac:dyDescent="0.3">
      <c r="A135" s="62" t="s">
        <v>312</v>
      </c>
      <c r="B135" s="74" t="s">
        <v>307</v>
      </c>
      <c r="C135" s="121" t="s">
        <v>300</v>
      </c>
      <c r="D135" s="122" t="s">
        <v>72</v>
      </c>
      <c r="E135" s="123" t="s">
        <v>130</v>
      </c>
      <c r="F135" s="75">
        <v>70.400000000000006</v>
      </c>
      <c r="G135" s="64">
        <f t="shared" si="5"/>
        <v>1196.8</v>
      </c>
      <c r="H135" s="24"/>
    </row>
    <row r="136" spans="1:9" s="3" customFormat="1" ht="28.5" thickBot="1" x14ac:dyDescent="0.35">
      <c r="A136" s="62" t="s">
        <v>312</v>
      </c>
      <c r="B136" s="74" t="s">
        <v>308</v>
      </c>
      <c r="C136" s="121" t="s">
        <v>301</v>
      </c>
      <c r="D136" s="122" t="s">
        <v>76</v>
      </c>
      <c r="E136" s="123">
        <v>855</v>
      </c>
      <c r="F136" s="75">
        <v>66.2</v>
      </c>
      <c r="G136" s="64">
        <f t="shared" si="5"/>
        <v>56601</v>
      </c>
      <c r="H136" s="24"/>
      <c r="I136" s="11"/>
    </row>
    <row r="137" spans="1:9" s="3" customFormat="1" ht="28.5" thickBot="1" x14ac:dyDescent="0.35">
      <c r="A137" s="80" t="s">
        <v>312</v>
      </c>
      <c r="B137" s="81" t="s">
        <v>309</v>
      </c>
      <c r="C137" s="128" t="s">
        <v>302</v>
      </c>
      <c r="D137" s="129" t="s">
        <v>74</v>
      </c>
      <c r="E137" s="130">
        <v>59.32</v>
      </c>
      <c r="F137" s="109">
        <v>34</v>
      </c>
      <c r="G137" s="82">
        <f t="shared" ref="G137:G144" si="6">ROUND((E137*F137),2)</f>
        <v>2016.88</v>
      </c>
      <c r="H137" s="43" t="s">
        <v>313</v>
      </c>
      <c r="I137" s="26">
        <f>ROUND(SUM(G131:G137),2)</f>
        <v>64832.98</v>
      </c>
    </row>
    <row r="138" spans="1:9" s="3" customFormat="1" ht="28" x14ac:dyDescent="0.3">
      <c r="A138" s="59" t="s">
        <v>314</v>
      </c>
      <c r="B138" s="115" t="s">
        <v>315</v>
      </c>
      <c r="C138" s="132" t="s">
        <v>322</v>
      </c>
      <c r="D138" s="117" t="s">
        <v>72</v>
      </c>
      <c r="E138" s="131">
        <v>3</v>
      </c>
      <c r="F138" s="73">
        <v>240.25</v>
      </c>
      <c r="G138" s="61">
        <f t="shared" si="6"/>
        <v>720.75</v>
      </c>
      <c r="H138" s="24"/>
    </row>
    <row r="139" spans="1:9" s="22" customFormat="1" x14ac:dyDescent="0.3">
      <c r="A139" s="62" t="s">
        <v>314</v>
      </c>
      <c r="B139" s="127" t="s">
        <v>316</v>
      </c>
      <c r="C139" s="121" t="s">
        <v>323</v>
      </c>
      <c r="D139" s="122" t="s">
        <v>72</v>
      </c>
      <c r="E139" s="123">
        <v>1</v>
      </c>
      <c r="F139" s="83">
        <v>3133.14</v>
      </c>
      <c r="G139" s="84">
        <f t="shared" si="6"/>
        <v>3133.14</v>
      </c>
      <c r="H139" s="24"/>
    </row>
    <row r="140" spans="1:9" s="22" customFormat="1" x14ac:dyDescent="0.3">
      <c r="A140" s="62" t="s">
        <v>314</v>
      </c>
      <c r="B140" s="111" t="s">
        <v>317</v>
      </c>
      <c r="C140" s="121" t="s">
        <v>324</v>
      </c>
      <c r="D140" s="122" t="s">
        <v>72</v>
      </c>
      <c r="E140" s="123">
        <v>3</v>
      </c>
      <c r="F140" s="83">
        <v>66.09</v>
      </c>
      <c r="G140" s="84">
        <f t="shared" si="6"/>
        <v>198.27</v>
      </c>
      <c r="H140" s="24"/>
    </row>
    <row r="141" spans="1:9" s="22" customFormat="1" x14ac:dyDescent="0.3">
      <c r="A141" s="62" t="s">
        <v>314</v>
      </c>
      <c r="B141" s="127" t="s">
        <v>318</v>
      </c>
      <c r="C141" s="121" t="s">
        <v>325</v>
      </c>
      <c r="D141" s="122" t="s">
        <v>72</v>
      </c>
      <c r="E141" s="123">
        <v>2</v>
      </c>
      <c r="F141" s="83">
        <v>485.93</v>
      </c>
      <c r="G141" s="84">
        <f t="shared" si="6"/>
        <v>971.86</v>
      </c>
      <c r="H141" s="24"/>
    </row>
    <row r="142" spans="1:9" s="22" customFormat="1" x14ac:dyDescent="0.3">
      <c r="A142" s="62" t="s">
        <v>314</v>
      </c>
      <c r="B142" s="111" t="s">
        <v>319</v>
      </c>
      <c r="C142" s="121" t="s">
        <v>326</v>
      </c>
      <c r="D142" s="122" t="s">
        <v>72</v>
      </c>
      <c r="E142" s="123">
        <v>2</v>
      </c>
      <c r="F142" s="83">
        <v>230.89</v>
      </c>
      <c r="G142" s="84">
        <f t="shared" si="6"/>
        <v>461.78</v>
      </c>
      <c r="H142" s="24"/>
    </row>
    <row r="143" spans="1:9" s="22" customFormat="1" x14ac:dyDescent="0.3">
      <c r="A143" s="62" t="s">
        <v>314</v>
      </c>
      <c r="B143" s="127" t="s">
        <v>320</v>
      </c>
      <c r="C143" s="121" t="s">
        <v>327</v>
      </c>
      <c r="D143" s="122" t="s">
        <v>72</v>
      </c>
      <c r="E143" s="123">
        <v>1</v>
      </c>
      <c r="F143" s="83">
        <v>150.03</v>
      </c>
      <c r="G143" s="84">
        <f t="shared" si="6"/>
        <v>150.03</v>
      </c>
    </row>
    <row r="144" spans="1:9" s="22" customFormat="1" x14ac:dyDescent="0.3">
      <c r="A144" s="62" t="s">
        <v>314</v>
      </c>
      <c r="B144" s="127" t="s">
        <v>321</v>
      </c>
      <c r="C144" s="121" t="s">
        <v>328</v>
      </c>
      <c r="D144" s="122" t="s">
        <v>72</v>
      </c>
      <c r="E144" s="123">
        <v>1</v>
      </c>
      <c r="F144" s="83">
        <v>331.71</v>
      </c>
      <c r="G144" s="84">
        <f t="shared" si="6"/>
        <v>331.71</v>
      </c>
    </row>
    <row r="145" spans="1:10" s="22" customFormat="1" ht="16.5" x14ac:dyDescent="0.3">
      <c r="A145" s="62" t="s">
        <v>314</v>
      </c>
      <c r="B145" s="111" t="s">
        <v>330</v>
      </c>
      <c r="C145" s="121" t="s">
        <v>335</v>
      </c>
      <c r="D145" s="122" t="s">
        <v>163</v>
      </c>
      <c r="E145" s="123">
        <v>178</v>
      </c>
      <c r="F145" s="83">
        <v>19.2</v>
      </c>
      <c r="G145" s="84">
        <f t="shared" ref="G145:G148" si="7">ROUND((E145*F145),2)</f>
        <v>3417.6</v>
      </c>
    </row>
    <row r="146" spans="1:10" s="22" customFormat="1" ht="16.5" x14ac:dyDescent="0.3">
      <c r="A146" s="62" t="s">
        <v>314</v>
      </c>
      <c r="B146" s="127" t="s">
        <v>331</v>
      </c>
      <c r="C146" s="121" t="s">
        <v>336</v>
      </c>
      <c r="D146" s="122" t="s">
        <v>163</v>
      </c>
      <c r="E146" s="123">
        <v>178</v>
      </c>
      <c r="F146" s="83">
        <v>20.5</v>
      </c>
      <c r="G146" s="84">
        <f t="shared" si="7"/>
        <v>3649</v>
      </c>
      <c r="H146" s="49"/>
      <c r="I146" s="11"/>
    </row>
    <row r="147" spans="1:10" s="22" customFormat="1" ht="16.5" x14ac:dyDescent="0.3">
      <c r="A147" s="62" t="s">
        <v>314</v>
      </c>
      <c r="B147" s="111" t="s">
        <v>332</v>
      </c>
      <c r="C147" s="121" t="s">
        <v>337</v>
      </c>
      <c r="D147" s="122" t="s">
        <v>163</v>
      </c>
      <c r="E147" s="123">
        <v>178</v>
      </c>
      <c r="F147" s="83">
        <v>28.04</v>
      </c>
      <c r="G147" s="84">
        <f t="shared" si="7"/>
        <v>4991.12</v>
      </c>
      <c r="H147" s="49"/>
      <c r="I147" s="11"/>
    </row>
    <row r="148" spans="1:10" s="22" customFormat="1" ht="16.5" x14ac:dyDescent="0.3">
      <c r="A148" s="62" t="s">
        <v>314</v>
      </c>
      <c r="B148" s="127" t="s">
        <v>333</v>
      </c>
      <c r="C148" s="121" t="s">
        <v>234</v>
      </c>
      <c r="D148" s="122" t="s">
        <v>163</v>
      </c>
      <c r="E148" s="123">
        <v>178</v>
      </c>
      <c r="F148" s="75">
        <v>18.100000000000001</v>
      </c>
      <c r="G148" s="64">
        <f t="shared" si="7"/>
        <v>3221.8</v>
      </c>
      <c r="H148" s="49"/>
      <c r="I148" s="11"/>
    </row>
    <row r="149" spans="1:10" s="22" customFormat="1" ht="17" thickBot="1" x14ac:dyDescent="0.35">
      <c r="A149" s="74" t="s">
        <v>314</v>
      </c>
      <c r="B149" s="74" t="s">
        <v>334</v>
      </c>
      <c r="C149" s="121" t="s">
        <v>338</v>
      </c>
      <c r="D149" s="122" t="s">
        <v>155</v>
      </c>
      <c r="E149" s="123">
        <v>62.5</v>
      </c>
      <c r="F149" s="75">
        <v>18.3</v>
      </c>
      <c r="G149" s="64">
        <f>ROUND((E149*F149),2)</f>
        <v>1143.75</v>
      </c>
      <c r="H149" s="49"/>
      <c r="I149" s="11"/>
    </row>
    <row r="150" spans="1:10" s="22" customFormat="1" ht="56.5" thickBot="1" x14ac:dyDescent="0.35">
      <c r="A150" s="133" t="s">
        <v>314</v>
      </c>
      <c r="B150" s="135" t="s">
        <v>473</v>
      </c>
      <c r="C150" s="134" t="s">
        <v>472</v>
      </c>
      <c r="D150" s="136" t="s">
        <v>70</v>
      </c>
      <c r="E150" s="136" t="s">
        <v>128</v>
      </c>
      <c r="F150" s="77">
        <v>1707</v>
      </c>
      <c r="G150" s="67">
        <f>ROUND((E150*F150),2)</f>
        <v>1707</v>
      </c>
      <c r="H150" s="43" t="s">
        <v>329</v>
      </c>
      <c r="I150" s="26">
        <f>ROUND(SUM(G138:G150),2)</f>
        <v>24097.81</v>
      </c>
    </row>
    <row r="151" spans="1:10" ht="42.5" thickBot="1" x14ac:dyDescent="0.35">
      <c r="A151" s="14"/>
      <c r="B151" s="39"/>
      <c r="C151" s="14"/>
      <c r="D151" s="13"/>
      <c r="E151" s="52"/>
      <c r="F151" s="57" t="s">
        <v>42</v>
      </c>
      <c r="G151" s="58">
        <f>SUM(G5:G150)</f>
        <v>561770.28000000014</v>
      </c>
      <c r="H151" s="10"/>
      <c r="I151" s="11"/>
      <c r="J151" s="18"/>
    </row>
    <row r="152" spans="1:10" ht="14.5" thickBot="1" x14ac:dyDescent="0.35">
      <c r="A152" s="17"/>
      <c r="B152" s="40"/>
      <c r="C152" s="16"/>
      <c r="D152" s="16"/>
      <c r="E152" s="53"/>
      <c r="F152" s="16"/>
      <c r="G152" s="15"/>
    </row>
    <row r="153" spans="1:10" ht="14.5" x14ac:dyDescent="0.35">
      <c r="A153" s="141" t="s">
        <v>339</v>
      </c>
      <c r="B153" s="141"/>
      <c r="C153" s="141"/>
      <c r="D153" s="141"/>
      <c r="E153" s="141"/>
      <c r="F153" s="141"/>
      <c r="G153" s="142"/>
      <c r="H153" s="20"/>
      <c r="I153" s="20"/>
    </row>
    <row r="154" spans="1:10" ht="28.5" thickBot="1" x14ac:dyDescent="0.4">
      <c r="A154" s="46" t="s">
        <v>35</v>
      </c>
      <c r="B154" s="56" t="s">
        <v>0</v>
      </c>
      <c r="C154" s="46" t="s">
        <v>1</v>
      </c>
      <c r="D154" s="46" t="s">
        <v>2</v>
      </c>
      <c r="E154" s="51" t="s">
        <v>3</v>
      </c>
      <c r="F154" s="47" t="s">
        <v>57</v>
      </c>
      <c r="G154" s="48" t="s">
        <v>5</v>
      </c>
      <c r="H154" s="20"/>
      <c r="I154" s="20"/>
    </row>
    <row r="155" spans="1:10" ht="14.5" x14ac:dyDescent="0.35">
      <c r="A155" s="59" t="s">
        <v>340</v>
      </c>
      <c r="B155" s="68" t="s">
        <v>7</v>
      </c>
      <c r="C155" s="132" t="s">
        <v>341</v>
      </c>
      <c r="D155" s="117" t="s">
        <v>72</v>
      </c>
      <c r="E155" s="131">
        <v>54</v>
      </c>
      <c r="F155" s="60">
        <v>200</v>
      </c>
      <c r="G155" s="61">
        <f>ROUND((E155*F155),2)</f>
        <v>10800</v>
      </c>
      <c r="H155" s="20"/>
      <c r="I155" s="20"/>
    </row>
    <row r="156" spans="1:10" ht="14.5" x14ac:dyDescent="0.35">
      <c r="A156" s="62" t="s">
        <v>340</v>
      </c>
      <c r="B156" s="74" t="s">
        <v>8</v>
      </c>
      <c r="C156" s="121" t="s">
        <v>342</v>
      </c>
      <c r="D156" s="122" t="s">
        <v>358</v>
      </c>
      <c r="E156" s="123">
        <v>54</v>
      </c>
      <c r="F156" s="63">
        <v>65</v>
      </c>
      <c r="G156" s="64">
        <f t="shared" ref="G156:G201" si="8">ROUND((E156*F156),2)</f>
        <v>3510</v>
      </c>
      <c r="H156" s="20"/>
      <c r="I156" s="20"/>
    </row>
    <row r="157" spans="1:10" ht="14.5" x14ac:dyDescent="0.35">
      <c r="A157" s="62" t="s">
        <v>340</v>
      </c>
      <c r="B157" s="74" t="s">
        <v>9</v>
      </c>
      <c r="C157" s="121" t="s">
        <v>343</v>
      </c>
      <c r="D157" s="122" t="s">
        <v>72</v>
      </c>
      <c r="E157" s="123">
        <v>47</v>
      </c>
      <c r="F157" s="63">
        <v>65</v>
      </c>
      <c r="G157" s="64">
        <f t="shared" si="8"/>
        <v>3055</v>
      </c>
      <c r="H157" s="20"/>
      <c r="I157" s="20"/>
    </row>
    <row r="158" spans="1:10" ht="14.5" x14ac:dyDescent="0.35">
      <c r="A158" s="62" t="s">
        <v>340</v>
      </c>
      <c r="B158" s="74" t="s">
        <v>10</v>
      </c>
      <c r="C158" s="121" t="s">
        <v>344</v>
      </c>
      <c r="D158" s="122" t="s">
        <v>72</v>
      </c>
      <c r="E158" s="123">
        <v>1</v>
      </c>
      <c r="F158" s="63">
        <v>75</v>
      </c>
      <c r="G158" s="64">
        <f t="shared" si="8"/>
        <v>75</v>
      </c>
      <c r="H158" s="20"/>
      <c r="I158" s="20"/>
    </row>
    <row r="159" spans="1:10" ht="14.5" x14ac:dyDescent="0.35">
      <c r="A159" s="62" t="s">
        <v>340</v>
      </c>
      <c r="B159" s="74" t="s">
        <v>11</v>
      </c>
      <c r="C159" s="121" t="s">
        <v>345</v>
      </c>
      <c r="D159" s="122" t="s">
        <v>358</v>
      </c>
      <c r="E159" s="123">
        <v>54</v>
      </c>
      <c r="F159" s="63">
        <v>25</v>
      </c>
      <c r="G159" s="64">
        <f t="shared" si="8"/>
        <v>1350</v>
      </c>
      <c r="H159" s="20"/>
      <c r="I159" s="20"/>
    </row>
    <row r="160" spans="1:10" ht="14.5" x14ac:dyDescent="0.35">
      <c r="A160" s="62" t="s">
        <v>340</v>
      </c>
      <c r="B160" s="74" t="s">
        <v>12</v>
      </c>
      <c r="C160" s="121" t="s">
        <v>346</v>
      </c>
      <c r="D160" s="122" t="s">
        <v>72</v>
      </c>
      <c r="E160" s="123">
        <v>54</v>
      </c>
      <c r="F160" s="63">
        <v>5</v>
      </c>
      <c r="G160" s="64">
        <f t="shared" si="8"/>
        <v>270</v>
      </c>
      <c r="H160" s="20"/>
      <c r="I160" s="20"/>
    </row>
    <row r="161" spans="1:9" ht="14.5" x14ac:dyDescent="0.35">
      <c r="A161" s="62" t="s">
        <v>340</v>
      </c>
      <c r="B161" s="74" t="s">
        <v>13</v>
      </c>
      <c r="C161" s="121" t="s">
        <v>347</v>
      </c>
      <c r="D161" s="122" t="s">
        <v>72</v>
      </c>
      <c r="E161" s="123">
        <v>49</v>
      </c>
      <c r="F161" s="63">
        <v>170</v>
      </c>
      <c r="G161" s="64">
        <f t="shared" si="8"/>
        <v>8330</v>
      </c>
      <c r="H161" s="20"/>
      <c r="I161" s="20"/>
    </row>
    <row r="162" spans="1:9" ht="14.5" x14ac:dyDescent="0.35">
      <c r="A162" s="62" t="s">
        <v>340</v>
      </c>
      <c r="B162" s="74" t="s">
        <v>14</v>
      </c>
      <c r="C162" s="121" t="s">
        <v>348</v>
      </c>
      <c r="D162" s="122" t="s">
        <v>72</v>
      </c>
      <c r="E162" s="123">
        <v>6</v>
      </c>
      <c r="F162" s="63">
        <v>250</v>
      </c>
      <c r="G162" s="64">
        <f t="shared" si="8"/>
        <v>1500</v>
      </c>
      <c r="H162" s="20"/>
      <c r="I162" s="20"/>
    </row>
    <row r="163" spans="1:9" ht="14.5" x14ac:dyDescent="0.35">
      <c r="A163" s="62" t="s">
        <v>340</v>
      </c>
      <c r="B163" s="74" t="s">
        <v>15</v>
      </c>
      <c r="C163" s="121" t="s">
        <v>349</v>
      </c>
      <c r="D163" s="122" t="s">
        <v>76</v>
      </c>
      <c r="E163" s="123">
        <v>1559</v>
      </c>
      <c r="F163" s="63">
        <v>2</v>
      </c>
      <c r="G163" s="64">
        <f t="shared" si="8"/>
        <v>3118</v>
      </c>
      <c r="H163" s="20"/>
      <c r="I163" s="20"/>
    </row>
    <row r="164" spans="1:9" ht="14.5" x14ac:dyDescent="0.35">
      <c r="A164" s="62" t="s">
        <v>340</v>
      </c>
      <c r="B164" s="74" t="s">
        <v>43</v>
      </c>
      <c r="C164" s="121" t="s">
        <v>350</v>
      </c>
      <c r="D164" s="122" t="s">
        <v>76</v>
      </c>
      <c r="E164" s="123">
        <v>137</v>
      </c>
      <c r="F164" s="63">
        <v>10</v>
      </c>
      <c r="G164" s="64">
        <f t="shared" si="8"/>
        <v>1370</v>
      </c>
      <c r="H164" s="20"/>
      <c r="I164" s="20"/>
    </row>
    <row r="165" spans="1:9" s="21" customFormat="1" ht="15" x14ac:dyDescent="0.35">
      <c r="A165" s="62" t="s">
        <v>340</v>
      </c>
      <c r="B165" s="74" t="s">
        <v>44</v>
      </c>
      <c r="C165" s="121" t="s">
        <v>351</v>
      </c>
      <c r="D165" s="122" t="s">
        <v>76</v>
      </c>
      <c r="E165" s="123">
        <v>1912</v>
      </c>
      <c r="F165" s="63">
        <v>3</v>
      </c>
      <c r="G165" s="64">
        <f t="shared" si="8"/>
        <v>5736</v>
      </c>
      <c r="H165" s="20"/>
      <c r="I165" s="20"/>
    </row>
    <row r="166" spans="1:9" s="21" customFormat="1" ht="15" x14ac:dyDescent="0.35">
      <c r="A166" s="62" t="s">
        <v>340</v>
      </c>
      <c r="B166" s="74" t="s">
        <v>45</v>
      </c>
      <c r="C166" s="121" t="s">
        <v>352</v>
      </c>
      <c r="D166" s="122" t="s">
        <v>76</v>
      </c>
      <c r="E166" s="123">
        <v>486</v>
      </c>
      <c r="F166" s="63">
        <v>1</v>
      </c>
      <c r="G166" s="64">
        <f t="shared" si="8"/>
        <v>486</v>
      </c>
      <c r="H166" s="20"/>
      <c r="I166" s="20"/>
    </row>
    <row r="167" spans="1:9" ht="14.5" x14ac:dyDescent="0.35">
      <c r="A167" s="62" t="s">
        <v>340</v>
      </c>
      <c r="B167" s="74" t="s">
        <v>46</v>
      </c>
      <c r="C167" s="121" t="s">
        <v>353</v>
      </c>
      <c r="D167" s="122" t="s">
        <v>99</v>
      </c>
      <c r="E167" s="123">
        <v>108</v>
      </c>
      <c r="F167" s="63">
        <v>5</v>
      </c>
      <c r="G167" s="64">
        <f t="shared" si="8"/>
        <v>540</v>
      </c>
      <c r="H167" s="20"/>
      <c r="I167" s="20"/>
    </row>
    <row r="168" spans="1:9" s="21" customFormat="1" ht="14.5" x14ac:dyDescent="0.35">
      <c r="A168" s="62" t="s">
        <v>340</v>
      </c>
      <c r="B168" s="74" t="s">
        <v>47</v>
      </c>
      <c r="C168" s="121" t="s">
        <v>354</v>
      </c>
      <c r="D168" s="122" t="s">
        <v>76</v>
      </c>
      <c r="E168" s="123">
        <v>1559</v>
      </c>
      <c r="F168" s="63">
        <v>0.2</v>
      </c>
      <c r="G168" s="64">
        <f t="shared" si="8"/>
        <v>311.8</v>
      </c>
      <c r="H168" s="20"/>
      <c r="I168" s="20"/>
    </row>
    <row r="169" spans="1:9" ht="14.5" x14ac:dyDescent="0.35">
      <c r="A169" s="62" t="s">
        <v>340</v>
      </c>
      <c r="B169" s="74" t="s">
        <v>48</v>
      </c>
      <c r="C169" s="121" t="s">
        <v>355</v>
      </c>
      <c r="D169" s="122" t="s">
        <v>76</v>
      </c>
      <c r="E169" s="123">
        <v>20</v>
      </c>
      <c r="F169" s="63">
        <v>5</v>
      </c>
      <c r="G169" s="64">
        <f t="shared" si="8"/>
        <v>100</v>
      </c>
      <c r="H169" s="24"/>
      <c r="I169" s="20"/>
    </row>
    <row r="170" spans="1:9" s="21" customFormat="1" ht="28.5" thickBot="1" x14ac:dyDescent="0.4">
      <c r="A170" s="62" t="s">
        <v>340</v>
      </c>
      <c r="B170" s="74" t="s">
        <v>55</v>
      </c>
      <c r="C170" s="121" t="s">
        <v>356</v>
      </c>
      <c r="D170" s="122" t="s">
        <v>358</v>
      </c>
      <c r="E170" s="123">
        <v>54</v>
      </c>
      <c r="F170" s="103">
        <v>8</v>
      </c>
      <c r="G170" s="64">
        <f t="shared" si="8"/>
        <v>432</v>
      </c>
      <c r="H170" s="24"/>
      <c r="I170" s="20"/>
    </row>
    <row r="171" spans="1:9" ht="28.5" thickBot="1" x14ac:dyDescent="0.35">
      <c r="A171" s="65" t="s">
        <v>340</v>
      </c>
      <c r="B171" s="76" t="s">
        <v>77</v>
      </c>
      <c r="C171" s="126" t="s">
        <v>357</v>
      </c>
      <c r="D171" s="124" t="s">
        <v>358</v>
      </c>
      <c r="E171" s="125">
        <v>1</v>
      </c>
      <c r="F171" s="66">
        <v>100</v>
      </c>
      <c r="G171" s="67">
        <f t="shared" si="8"/>
        <v>100</v>
      </c>
      <c r="H171" s="43" t="s">
        <v>58</v>
      </c>
      <c r="I171" s="26">
        <f>ROUND(SUM(G155:G171),2)</f>
        <v>41083.800000000003</v>
      </c>
    </row>
    <row r="172" spans="1:9" s="21" customFormat="1" x14ac:dyDescent="0.3">
      <c r="A172" s="59" t="s">
        <v>359</v>
      </c>
      <c r="B172" s="115" t="s">
        <v>16</v>
      </c>
      <c r="C172" s="121" t="s">
        <v>360</v>
      </c>
      <c r="D172" s="122" t="s">
        <v>76</v>
      </c>
      <c r="E172" s="123">
        <v>1199</v>
      </c>
      <c r="F172" s="73">
        <v>6</v>
      </c>
      <c r="G172" s="61">
        <f t="shared" si="8"/>
        <v>7194</v>
      </c>
      <c r="H172" s="49"/>
      <c r="I172" s="11"/>
    </row>
    <row r="173" spans="1:9" s="21" customFormat="1" x14ac:dyDescent="0.3">
      <c r="A173" s="62" t="s">
        <v>359</v>
      </c>
      <c r="B173" s="111" t="s">
        <v>17</v>
      </c>
      <c r="C173" s="121" t="s">
        <v>361</v>
      </c>
      <c r="D173" s="122" t="s">
        <v>76</v>
      </c>
      <c r="E173" s="123">
        <v>360</v>
      </c>
      <c r="F173" s="83">
        <v>6</v>
      </c>
      <c r="G173" s="64">
        <f t="shared" si="8"/>
        <v>2160</v>
      </c>
      <c r="H173" s="49"/>
      <c r="I173" s="11"/>
    </row>
    <row r="174" spans="1:9" s="21" customFormat="1" x14ac:dyDescent="0.3">
      <c r="A174" s="62" t="s">
        <v>359</v>
      </c>
      <c r="B174" s="111" t="s">
        <v>18</v>
      </c>
      <c r="C174" s="121" t="s">
        <v>362</v>
      </c>
      <c r="D174" s="122" t="s">
        <v>76</v>
      </c>
      <c r="E174" s="123">
        <v>1559</v>
      </c>
      <c r="F174" s="83">
        <v>1.5</v>
      </c>
      <c r="G174" s="64">
        <f t="shared" si="8"/>
        <v>2338.5</v>
      </c>
      <c r="H174" s="49"/>
      <c r="I174" s="11"/>
    </row>
    <row r="175" spans="1:9" s="21" customFormat="1" x14ac:dyDescent="0.3">
      <c r="A175" s="62" t="s">
        <v>359</v>
      </c>
      <c r="B175" s="111" t="s">
        <v>19</v>
      </c>
      <c r="C175" s="121" t="s">
        <v>363</v>
      </c>
      <c r="D175" s="122" t="s">
        <v>76</v>
      </c>
      <c r="E175" s="123">
        <v>137</v>
      </c>
      <c r="F175" s="83">
        <v>50</v>
      </c>
      <c r="G175" s="64">
        <f t="shared" si="8"/>
        <v>6850</v>
      </c>
      <c r="H175" s="49"/>
      <c r="I175" s="11"/>
    </row>
    <row r="176" spans="1:9" s="21" customFormat="1" x14ac:dyDescent="0.3">
      <c r="A176" s="62" t="s">
        <v>359</v>
      </c>
      <c r="B176" s="111" t="s">
        <v>20</v>
      </c>
      <c r="C176" s="121" t="s">
        <v>364</v>
      </c>
      <c r="D176" s="122" t="s">
        <v>76</v>
      </c>
      <c r="E176" s="123">
        <v>1559</v>
      </c>
      <c r="F176" s="83">
        <v>0.5</v>
      </c>
      <c r="G176" s="64">
        <f t="shared" si="8"/>
        <v>779.5</v>
      </c>
      <c r="H176" s="49"/>
      <c r="I176" s="11"/>
    </row>
    <row r="177" spans="1:9" s="21" customFormat="1" ht="27.5" x14ac:dyDescent="0.3">
      <c r="A177" s="62" t="s">
        <v>359</v>
      </c>
      <c r="B177" s="111" t="s">
        <v>21</v>
      </c>
      <c r="C177" s="121" t="s">
        <v>365</v>
      </c>
      <c r="D177" s="122" t="s">
        <v>76</v>
      </c>
      <c r="E177" s="123">
        <v>1912</v>
      </c>
      <c r="F177" s="83">
        <v>1.5</v>
      </c>
      <c r="G177" s="64">
        <f t="shared" si="8"/>
        <v>2868</v>
      </c>
      <c r="H177" s="49"/>
      <c r="I177" s="11"/>
    </row>
    <row r="178" spans="1:9" s="21" customFormat="1" x14ac:dyDescent="0.3">
      <c r="A178" s="62" t="s">
        <v>359</v>
      </c>
      <c r="B178" s="111" t="s">
        <v>479</v>
      </c>
      <c r="C178" s="121" t="s">
        <v>366</v>
      </c>
      <c r="D178" s="122" t="s">
        <v>76</v>
      </c>
      <c r="E178" s="123">
        <v>1559</v>
      </c>
      <c r="F178" s="138"/>
      <c r="G178" s="64"/>
      <c r="H178" s="49"/>
      <c r="I178" s="11"/>
    </row>
    <row r="179" spans="1:9" s="21" customFormat="1" x14ac:dyDescent="0.3">
      <c r="A179" s="62" t="s">
        <v>359</v>
      </c>
      <c r="B179" s="111" t="s">
        <v>480</v>
      </c>
      <c r="C179" s="121" t="s">
        <v>367</v>
      </c>
      <c r="D179" s="122" t="s">
        <v>76</v>
      </c>
      <c r="E179" s="123">
        <v>137</v>
      </c>
      <c r="F179" s="138"/>
      <c r="G179" s="64"/>
      <c r="H179" s="49"/>
      <c r="I179" s="11"/>
    </row>
    <row r="180" spans="1:9" s="21" customFormat="1" x14ac:dyDescent="0.3">
      <c r="A180" s="62" t="s">
        <v>359</v>
      </c>
      <c r="B180" s="111" t="s">
        <v>481</v>
      </c>
      <c r="C180" s="121" t="s">
        <v>368</v>
      </c>
      <c r="D180" s="122" t="s">
        <v>76</v>
      </c>
      <c r="E180" s="123">
        <v>54</v>
      </c>
      <c r="F180" s="138"/>
      <c r="G180" s="64"/>
      <c r="H180" s="49"/>
      <c r="I180" s="11"/>
    </row>
    <row r="181" spans="1:9" s="21" customFormat="1" x14ac:dyDescent="0.3">
      <c r="A181" s="62" t="s">
        <v>359</v>
      </c>
      <c r="B181" s="111" t="s">
        <v>482</v>
      </c>
      <c r="C181" s="121" t="s">
        <v>369</v>
      </c>
      <c r="D181" s="122" t="s">
        <v>76</v>
      </c>
      <c r="E181" s="123">
        <v>162</v>
      </c>
      <c r="F181" s="138"/>
      <c r="G181" s="64"/>
      <c r="H181" s="49"/>
      <c r="I181" s="11"/>
    </row>
    <row r="182" spans="1:9" s="21" customFormat="1" ht="15" x14ac:dyDescent="0.3">
      <c r="A182" s="62" t="s">
        <v>359</v>
      </c>
      <c r="B182" s="111" t="s">
        <v>138</v>
      </c>
      <c r="C182" s="121" t="s">
        <v>370</v>
      </c>
      <c r="D182" s="122" t="s">
        <v>76</v>
      </c>
      <c r="E182" s="123">
        <v>486</v>
      </c>
      <c r="F182" s="83">
        <v>1</v>
      </c>
      <c r="G182" s="64">
        <f t="shared" si="8"/>
        <v>486</v>
      </c>
      <c r="H182" s="49"/>
      <c r="I182" s="11"/>
    </row>
    <row r="183" spans="1:9" s="21" customFormat="1" x14ac:dyDescent="0.3">
      <c r="A183" s="62" t="s">
        <v>359</v>
      </c>
      <c r="B183" s="111" t="s">
        <v>483</v>
      </c>
      <c r="C183" s="121" t="s">
        <v>369</v>
      </c>
      <c r="D183" s="122" t="s">
        <v>76</v>
      </c>
      <c r="E183" s="123">
        <v>486</v>
      </c>
      <c r="F183" s="138"/>
      <c r="G183" s="64"/>
      <c r="H183" s="49"/>
      <c r="I183" s="11"/>
    </row>
    <row r="184" spans="1:9" s="21" customFormat="1" x14ac:dyDescent="0.3">
      <c r="A184" s="62" t="s">
        <v>359</v>
      </c>
      <c r="B184" s="111" t="s">
        <v>139</v>
      </c>
      <c r="C184" s="121" t="s">
        <v>371</v>
      </c>
      <c r="D184" s="122" t="s">
        <v>99</v>
      </c>
      <c r="E184" s="123">
        <v>108</v>
      </c>
      <c r="F184" s="83">
        <v>15</v>
      </c>
      <c r="G184" s="64">
        <f t="shared" si="8"/>
        <v>1620</v>
      </c>
      <c r="H184" s="49"/>
      <c r="I184" s="11"/>
    </row>
    <row r="185" spans="1:9" s="21" customFormat="1" x14ac:dyDescent="0.3">
      <c r="A185" s="62" t="s">
        <v>359</v>
      </c>
      <c r="B185" s="111" t="s">
        <v>140</v>
      </c>
      <c r="C185" s="121" t="s">
        <v>372</v>
      </c>
      <c r="D185" s="122" t="s">
        <v>99</v>
      </c>
      <c r="E185" s="123">
        <v>108</v>
      </c>
      <c r="F185" s="83">
        <v>1</v>
      </c>
      <c r="G185" s="64">
        <f t="shared" si="8"/>
        <v>108</v>
      </c>
      <c r="H185" s="49"/>
      <c r="I185" s="11"/>
    </row>
    <row r="186" spans="1:9" s="21" customFormat="1" x14ac:dyDescent="0.3">
      <c r="A186" s="62" t="s">
        <v>359</v>
      </c>
      <c r="B186" s="111" t="s">
        <v>141</v>
      </c>
      <c r="C186" s="121" t="s">
        <v>373</v>
      </c>
      <c r="D186" s="122" t="s">
        <v>99</v>
      </c>
      <c r="E186" s="123">
        <v>54</v>
      </c>
      <c r="F186" s="83">
        <v>1</v>
      </c>
      <c r="G186" s="64">
        <f t="shared" si="8"/>
        <v>54</v>
      </c>
      <c r="H186" s="49"/>
      <c r="I186" s="11"/>
    </row>
    <row r="187" spans="1:9" s="21" customFormat="1" x14ac:dyDescent="0.3">
      <c r="A187" s="62" t="s">
        <v>359</v>
      </c>
      <c r="B187" s="111" t="s">
        <v>142</v>
      </c>
      <c r="C187" s="121" t="s">
        <v>374</v>
      </c>
      <c r="D187" s="122" t="s">
        <v>99</v>
      </c>
      <c r="E187" s="123">
        <v>54</v>
      </c>
      <c r="F187" s="83">
        <v>25</v>
      </c>
      <c r="G187" s="64">
        <f t="shared" si="8"/>
        <v>1350</v>
      </c>
      <c r="H187" s="49"/>
      <c r="I187" s="11"/>
    </row>
    <row r="188" spans="1:9" s="21" customFormat="1" x14ac:dyDescent="0.3">
      <c r="A188" s="62" t="s">
        <v>359</v>
      </c>
      <c r="B188" s="111" t="s">
        <v>143</v>
      </c>
      <c r="C188" s="121" t="s">
        <v>375</v>
      </c>
      <c r="D188" s="122" t="s">
        <v>99</v>
      </c>
      <c r="E188" s="123">
        <v>54</v>
      </c>
      <c r="F188" s="83">
        <v>75</v>
      </c>
      <c r="G188" s="64">
        <f t="shared" si="8"/>
        <v>4050</v>
      </c>
      <c r="H188" s="49"/>
      <c r="I188" s="11"/>
    </row>
    <row r="189" spans="1:9" s="21" customFormat="1" ht="28" x14ac:dyDescent="0.3">
      <c r="A189" s="62" t="s">
        <v>359</v>
      </c>
      <c r="B189" s="111" t="s">
        <v>144</v>
      </c>
      <c r="C189" s="121" t="s">
        <v>376</v>
      </c>
      <c r="D189" s="122" t="s">
        <v>99</v>
      </c>
      <c r="E189" s="123">
        <v>54</v>
      </c>
      <c r="F189" s="83">
        <v>50</v>
      </c>
      <c r="G189" s="64">
        <f t="shared" si="8"/>
        <v>2700</v>
      </c>
      <c r="H189" s="49"/>
      <c r="I189" s="11"/>
    </row>
    <row r="190" spans="1:9" s="21" customFormat="1" x14ac:dyDescent="0.3">
      <c r="A190" s="62" t="s">
        <v>359</v>
      </c>
      <c r="B190" s="111" t="s">
        <v>145</v>
      </c>
      <c r="C190" s="121" t="s">
        <v>377</v>
      </c>
      <c r="D190" s="122" t="s">
        <v>99</v>
      </c>
      <c r="E190" s="123">
        <v>48</v>
      </c>
      <c r="F190" s="83">
        <v>25</v>
      </c>
      <c r="G190" s="64">
        <f t="shared" si="8"/>
        <v>1200</v>
      </c>
      <c r="H190" s="49"/>
      <c r="I190" s="11"/>
    </row>
    <row r="191" spans="1:9" s="21" customFormat="1" x14ac:dyDescent="0.3">
      <c r="A191" s="62" t="s">
        <v>359</v>
      </c>
      <c r="B191" s="111" t="s">
        <v>146</v>
      </c>
      <c r="C191" s="121" t="s">
        <v>378</v>
      </c>
      <c r="D191" s="122" t="s">
        <v>99</v>
      </c>
      <c r="E191" s="123">
        <v>54</v>
      </c>
      <c r="F191" s="83">
        <v>25</v>
      </c>
      <c r="G191" s="64">
        <f t="shared" si="8"/>
        <v>1350</v>
      </c>
      <c r="H191" s="49"/>
      <c r="I191" s="11"/>
    </row>
    <row r="192" spans="1:9" s="21" customFormat="1" x14ac:dyDescent="0.3">
      <c r="A192" s="62" t="s">
        <v>359</v>
      </c>
      <c r="B192" s="111" t="s">
        <v>147</v>
      </c>
      <c r="C192" s="121" t="s">
        <v>379</v>
      </c>
      <c r="D192" s="122" t="s">
        <v>99</v>
      </c>
      <c r="E192" s="123">
        <v>49</v>
      </c>
      <c r="F192" s="83">
        <v>25</v>
      </c>
      <c r="G192" s="64">
        <f t="shared" si="8"/>
        <v>1225</v>
      </c>
      <c r="H192" s="49"/>
      <c r="I192" s="11"/>
    </row>
    <row r="193" spans="1:9" s="21" customFormat="1" x14ac:dyDescent="0.3">
      <c r="A193" s="62" t="s">
        <v>359</v>
      </c>
      <c r="B193" s="111" t="s">
        <v>148</v>
      </c>
      <c r="C193" s="121" t="s">
        <v>380</v>
      </c>
      <c r="D193" s="122" t="s">
        <v>99</v>
      </c>
      <c r="E193" s="123">
        <v>6</v>
      </c>
      <c r="F193" s="83">
        <v>25</v>
      </c>
      <c r="G193" s="64">
        <f t="shared" si="8"/>
        <v>150</v>
      </c>
      <c r="H193" s="49"/>
      <c r="I193" s="11"/>
    </row>
    <row r="194" spans="1:9" s="21" customFormat="1" x14ac:dyDescent="0.3">
      <c r="A194" s="62" t="s">
        <v>359</v>
      </c>
      <c r="B194" s="111" t="s">
        <v>149</v>
      </c>
      <c r="C194" s="121" t="s">
        <v>381</v>
      </c>
      <c r="D194" s="122" t="s">
        <v>70</v>
      </c>
      <c r="E194" s="123">
        <v>54</v>
      </c>
      <c r="F194" s="83">
        <v>45</v>
      </c>
      <c r="G194" s="64">
        <f t="shared" si="8"/>
        <v>2430</v>
      </c>
      <c r="H194" s="49"/>
      <c r="I194" s="11"/>
    </row>
    <row r="195" spans="1:9" s="21" customFormat="1" x14ac:dyDescent="0.3">
      <c r="A195" s="62" t="s">
        <v>359</v>
      </c>
      <c r="B195" s="111" t="s">
        <v>150</v>
      </c>
      <c r="C195" s="121" t="s">
        <v>382</v>
      </c>
      <c r="D195" s="122" t="s">
        <v>99</v>
      </c>
      <c r="E195" s="123">
        <v>54</v>
      </c>
      <c r="F195" s="83">
        <v>1</v>
      </c>
      <c r="G195" s="64">
        <f t="shared" si="8"/>
        <v>54</v>
      </c>
      <c r="H195" s="49"/>
      <c r="I195" s="11"/>
    </row>
    <row r="196" spans="1:9" s="21" customFormat="1" x14ac:dyDescent="0.3">
      <c r="A196" s="62" t="s">
        <v>359</v>
      </c>
      <c r="B196" s="111" t="s">
        <v>151</v>
      </c>
      <c r="C196" s="121" t="s">
        <v>383</v>
      </c>
      <c r="D196" s="122" t="s">
        <v>76</v>
      </c>
      <c r="E196" s="123">
        <v>20</v>
      </c>
      <c r="F196" s="83">
        <v>5</v>
      </c>
      <c r="G196" s="64">
        <f t="shared" si="8"/>
        <v>100</v>
      </c>
      <c r="H196" s="49"/>
      <c r="I196" s="11"/>
    </row>
    <row r="197" spans="1:9" s="21" customFormat="1" ht="14.5" thickBot="1" x14ac:dyDescent="0.35">
      <c r="A197" s="62" t="s">
        <v>359</v>
      </c>
      <c r="B197" s="111" t="s">
        <v>152</v>
      </c>
      <c r="C197" s="121" t="s">
        <v>384</v>
      </c>
      <c r="D197" s="122" t="s">
        <v>99</v>
      </c>
      <c r="E197" s="123">
        <v>54</v>
      </c>
      <c r="F197" s="83">
        <v>1</v>
      </c>
      <c r="G197" s="64">
        <f t="shared" si="8"/>
        <v>54</v>
      </c>
      <c r="H197" s="49"/>
      <c r="I197" s="11"/>
    </row>
    <row r="198" spans="1:9" s="21" customFormat="1" ht="28.5" thickBot="1" x14ac:dyDescent="0.35">
      <c r="A198" s="65" t="s">
        <v>359</v>
      </c>
      <c r="B198" s="111" t="s">
        <v>153</v>
      </c>
      <c r="C198" s="126" t="s">
        <v>385</v>
      </c>
      <c r="D198" s="124" t="s">
        <v>70</v>
      </c>
      <c r="E198" s="125">
        <v>1</v>
      </c>
      <c r="F198" s="66">
        <v>500</v>
      </c>
      <c r="G198" s="67">
        <f t="shared" si="8"/>
        <v>500</v>
      </c>
      <c r="H198" s="43" t="s">
        <v>386</v>
      </c>
      <c r="I198" s="26">
        <f>ROUND(SUM(G172:G198),2)</f>
        <v>39621</v>
      </c>
    </row>
    <row r="199" spans="1:9" s="21" customFormat="1" x14ac:dyDescent="0.3">
      <c r="A199" s="59" t="s">
        <v>387</v>
      </c>
      <c r="B199" s="115" t="s">
        <v>28</v>
      </c>
      <c r="C199" s="121" t="s">
        <v>388</v>
      </c>
      <c r="D199" s="122" t="s">
        <v>74</v>
      </c>
      <c r="E199" s="123">
        <v>1559</v>
      </c>
      <c r="F199" s="73">
        <v>0.3</v>
      </c>
      <c r="G199" s="61">
        <f t="shared" si="8"/>
        <v>467.7</v>
      </c>
      <c r="H199" s="49"/>
      <c r="I199" s="11"/>
    </row>
    <row r="200" spans="1:9" s="21" customFormat="1" ht="14.5" thickBot="1" x14ac:dyDescent="0.35">
      <c r="A200" s="62" t="s">
        <v>387</v>
      </c>
      <c r="B200" s="111" t="s">
        <v>29</v>
      </c>
      <c r="C200" s="121" t="s">
        <v>389</v>
      </c>
      <c r="D200" s="122" t="s">
        <v>71</v>
      </c>
      <c r="E200" s="123">
        <v>515</v>
      </c>
      <c r="F200" s="83">
        <v>1</v>
      </c>
      <c r="G200" s="64">
        <f t="shared" si="8"/>
        <v>515</v>
      </c>
      <c r="H200" s="49"/>
      <c r="I200" s="11"/>
    </row>
    <row r="201" spans="1:9" s="21" customFormat="1" ht="28.5" thickBot="1" x14ac:dyDescent="0.35">
      <c r="A201" s="65" t="s">
        <v>387</v>
      </c>
      <c r="B201" s="76" t="s">
        <v>30</v>
      </c>
      <c r="C201" s="126" t="s">
        <v>390</v>
      </c>
      <c r="D201" s="124" t="s">
        <v>74</v>
      </c>
      <c r="E201" s="125">
        <v>735</v>
      </c>
      <c r="F201" s="66">
        <v>1</v>
      </c>
      <c r="G201" s="67">
        <f t="shared" si="8"/>
        <v>735</v>
      </c>
      <c r="H201" s="43" t="s">
        <v>391</v>
      </c>
      <c r="I201" s="26">
        <f>ROUND(SUM(G199:G201),2)</f>
        <v>1717.7</v>
      </c>
    </row>
    <row r="202" spans="1:9" ht="42.5" thickBot="1" x14ac:dyDescent="0.4">
      <c r="A202" s="20"/>
      <c r="B202" s="41"/>
      <c r="C202" s="20"/>
      <c r="D202" s="20"/>
      <c r="E202" s="54"/>
      <c r="F202" s="57" t="s">
        <v>59</v>
      </c>
      <c r="G202" s="58">
        <f>SUM(G155:G201)</f>
        <v>82422.5</v>
      </c>
      <c r="H202" s="20"/>
      <c r="I202" s="20"/>
    </row>
    <row r="203" spans="1:9" s="21" customFormat="1" ht="14.5" thickBot="1" x14ac:dyDescent="0.35">
      <c r="A203" s="29"/>
      <c r="B203" s="40"/>
      <c r="C203" s="28"/>
      <c r="D203" s="28"/>
      <c r="E203" s="53"/>
      <c r="F203" s="28"/>
      <c r="G203" s="27"/>
      <c r="H203" s="23"/>
    </row>
    <row r="204" spans="1:9" ht="14.5" x14ac:dyDescent="0.35">
      <c r="A204" s="141" t="s">
        <v>392</v>
      </c>
      <c r="B204" s="141"/>
      <c r="C204" s="141"/>
      <c r="D204" s="141"/>
      <c r="E204" s="141"/>
      <c r="F204" s="141"/>
      <c r="G204" s="142"/>
      <c r="H204" s="20"/>
      <c r="I204" s="20"/>
    </row>
    <row r="205" spans="1:9" ht="28.5" thickBot="1" x14ac:dyDescent="0.4">
      <c r="A205" s="46" t="s">
        <v>35</v>
      </c>
      <c r="B205" s="56" t="s">
        <v>0</v>
      </c>
      <c r="C205" s="46" t="s">
        <v>1</v>
      </c>
      <c r="D205" s="46" t="s">
        <v>2</v>
      </c>
      <c r="E205" s="51" t="s">
        <v>3</v>
      </c>
      <c r="F205" s="47" t="s">
        <v>57</v>
      </c>
      <c r="G205" s="48" t="s">
        <v>5</v>
      </c>
      <c r="H205" s="20"/>
      <c r="I205" s="20"/>
    </row>
    <row r="206" spans="1:9" ht="14.5" x14ac:dyDescent="0.35">
      <c r="A206" s="59" t="s">
        <v>340</v>
      </c>
      <c r="B206" s="68" t="s">
        <v>7</v>
      </c>
      <c r="C206" s="132" t="s">
        <v>393</v>
      </c>
      <c r="D206" s="117" t="s">
        <v>70</v>
      </c>
      <c r="E206" s="131">
        <v>11</v>
      </c>
      <c r="F206" s="60">
        <v>35</v>
      </c>
      <c r="G206" s="61">
        <f>ROUND((E206*F206),2)</f>
        <v>385</v>
      </c>
      <c r="H206" s="20"/>
      <c r="I206" s="20"/>
    </row>
    <row r="207" spans="1:9" ht="14.5" x14ac:dyDescent="0.35">
      <c r="A207" s="62" t="s">
        <v>340</v>
      </c>
      <c r="B207" s="74" t="s">
        <v>8</v>
      </c>
      <c r="C207" s="121" t="s">
        <v>394</v>
      </c>
      <c r="D207" s="122" t="s">
        <v>76</v>
      </c>
      <c r="E207" s="123">
        <v>226</v>
      </c>
      <c r="F207" s="63">
        <v>9</v>
      </c>
      <c r="G207" s="64">
        <f t="shared" ref="G207:G228" si="9">ROUND((E207*F207),2)</f>
        <v>2034</v>
      </c>
      <c r="H207" s="20"/>
      <c r="I207" s="20"/>
    </row>
    <row r="208" spans="1:9" ht="14.5" x14ac:dyDescent="0.35">
      <c r="A208" s="62" t="s">
        <v>340</v>
      </c>
      <c r="B208" s="74" t="s">
        <v>9</v>
      </c>
      <c r="C208" s="121" t="s">
        <v>395</v>
      </c>
      <c r="D208" s="122" t="s">
        <v>76</v>
      </c>
      <c r="E208" s="123">
        <v>790</v>
      </c>
      <c r="F208" s="63">
        <v>16</v>
      </c>
      <c r="G208" s="64">
        <f t="shared" si="9"/>
        <v>12640</v>
      </c>
      <c r="H208" s="20"/>
      <c r="I208" s="20"/>
    </row>
    <row r="209" spans="1:9" ht="14.5" x14ac:dyDescent="0.35">
      <c r="A209" s="62" t="s">
        <v>340</v>
      </c>
      <c r="B209" s="74" t="s">
        <v>10</v>
      </c>
      <c r="C209" s="121" t="s">
        <v>476</v>
      </c>
      <c r="D209" s="122" t="s">
        <v>70</v>
      </c>
      <c r="E209" s="123">
        <v>5</v>
      </c>
      <c r="F209" s="63">
        <v>350</v>
      </c>
      <c r="G209" s="64">
        <f t="shared" si="9"/>
        <v>1750</v>
      </c>
      <c r="H209" s="20"/>
      <c r="I209" s="20"/>
    </row>
    <row r="210" spans="1:9" ht="14.5" x14ac:dyDescent="0.35">
      <c r="A210" s="62" t="s">
        <v>340</v>
      </c>
      <c r="B210" s="74" t="s">
        <v>11</v>
      </c>
      <c r="C210" s="121" t="s">
        <v>396</v>
      </c>
      <c r="D210" s="122" t="s">
        <v>72</v>
      </c>
      <c r="E210" s="123">
        <v>5</v>
      </c>
      <c r="F210" s="63">
        <v>300</v>
      </c>
      <c r="G210" s="64">
        <f t="shared" si="9"/>
        <v>1500</v>
      </c>
      <c r="H210" s="20"/>
      <c r="I210" s="20"/>
    </row>
    <row r="211" spans="1:9" ht="14.5" x14ac:dyDescent="0.35">
      <c r="A211" s="62" t="s">
        <v>340</v>
      </c>
      <c r="B211" s="74" t="s">
        <v>12</v>
      </c>
      <c r="C211" s="121" t="s">
        <v>397</v>
      </c>
      <c r="D211" s="122" t="s">
        <v>73</v>
      </c>
      <c r="E211" s="123">
        <v>8</v>
      </c>
      <c r="F211" s="63">
        <v>0</v>
      </c>
      <c r="G211" s="64">
        <f t="shared" si="9"/>
        <v>0</v>
      </c>
      <c r="H211" s="20"/>
      <c r="I211" s="20"/>
    </row>
    <row r="212" spans="1:9" ht="14.5" x14ac:dyDescent="0.35">
      <c r="A212" s="62" t="s">
        <v>340</v>
      </c>
      <c r="B212" s="74" t="s">
        <v>13</v>
      </c>
      <c r="C212" s="121" t="s">
        <v>398</v>
      </c>
      <c r="D212" s="122" t="s">
        <v>76</v>
      </c>
      <c r="E212" s="123">
        <v>18</v>
      </c>
      <c r="F212" s="63">
        <v>2</v>
      </c>
      <c r="G212" s="64">
        <f t="shared" si="9"/>
        <v>36</v>
      </c>
      <c r="H212" s="20"/>
      <c r="I212" s="20"/>
    </row>
    <row r="213" spans="1:9" ht="14.5" x14ac:dyDescent="0.35">
      <c r="A213" s="62" t="s">
        <v>340</v>
      </c>
      <c r="B213" s="74" t="s">
        <v>14</v>
      </c>
      <c r="C213" s="121" t="s">
        <v>399</v>
      </c>
      <c r="D213" s="122" t="s">
        <v>76</v>
      </c>
      <c r="E213" s="123">
        <v>36</v>
      </c>
      <c r="F213" s="63">
        <v>0.5</v>
      </c>
      <c r="G213" s="64">
        <f t="shared" si="9"/>
        <v>18</v>
      </c>
      <c r="H213" s="20"/>
      <c r="I213" s="20"/>
    </row>
    <row r="214" spans="1:9" ht="14.5" x14ac:dyDescent="0.35">
      <c r="A214" s="62" t="s">
        <v>340</v>
      </c>
      <c r="B214" s="74" t="s">
        <v>15</v>
      </c>
      <c r="C214" s="121" t="s">
        <v>400</v>
      </c>
      <c r="D214" s="122" t="s">
        <v>76</v>
      </c>
      <c r="E214" s="123">
        <v>209</v>
      </c>
      <c r="F214" s="63">
        <v>3</v>
      </c>
      <c r="G214" s="64">
        <f t="shared" si="9"/>
        <v>627</v>
      </c>
      <c r="H214" s="20"/>
      <c r="I214" s="20"/>
    </row>
    <row r="215" spans="1:9" ht="14.5" x14ac:dyDescent="0.35">
      <c r="A215" s="62" t="s">
        <v>340</v>
      </c>
      <c r="B215" s="74" t="s">
        <v>43</v>
      </c>
      <c r="C215" s="121" t="s">
        <v>401</v>
      </c>
      <c r="D215" s="122" t="s">
        <v>76</v>
      </c>
      <c r="E215" s="123">
        <v>88</v>
      </c>
      <c r="F215" s="63">
        <v>2</v>
      </c>
      <c r="G215" s="64">
        <f t="shared" si="9"/>
        <v>176</v>
      </c>
      <c r="H215" s="20"/>
      <c r="I215" s="20"/>
    </row>
    <row r="216" spans="1:9" ht="14.5" x14ac:dyDescent="0.35">
      <c r="A216" s="62" t="s">
        <v>340</v>
      </c>
      <c r="B216" s="74" t="s">
        <v>44</v>
      </c>
      <c r="C216" s="121" t="s">
        <v>402</v>
      </c>
      <c r="D216" s="122" t="s">
        <v>76</v>
      </c>
      <c r="E216" s="123">
        <v>472</v>
      </c>
      <c r="F216" s="63">
        <v>2</v>
      </c>
      <c r="G216" s="64">
        <f t="shared" si="9"/>
        <v>944</v>
      </c>
      <c r="H216" s="20"/>
      <c r="I216" s="20"/>
    </row>
    <row r="217" spans="1:9" ht="14.5" x14ac:dyDescent="0.35">
      <c r="A217" s="62" t="s">
        <v>340</v>
      </c>
      <c r="B217" s="74" t="s">
        <v>45</v>
      </c>
      <c r="C217" s="121" t="s">
        <v>403</v>
      </c>
      <c r="D217" s="122" t="s">
        <v>99</v>
      </c>
      <c r="E217" s="123">
        <v>1</v>
      </c>
      <c r="F217" s="63">
        <v>5</v>
      </c>
      <c r="G217" s="64">
        <f t="shared" si="9"/>
        <v>5</v>
      </c>
      <c r="H217" s="20"/>
      <c r="I217" s="20"/>
    </row>
    <row r="218" spans="1:9" ht="14.5" x14ac:dyDescent="0.35">
      <c r="A218" s="62" t="s">
        <v>340</v>
      </c>
      <c r="B218" s="74" t="s">
        <v>46</v>
      </c>
      <c r="C218" s="121" t="s">
        <v>404</v>
      </c>
      <c r="D218" s="122" t="s">
        <v>99</v>
      </c>
      <c r="E218" s="123">
        <v>2</v>
      </c>
      <c r="F218" s="63">
        <v>50</v>
      </c>
      <c r="G218" s="64">
        <f t="shared" si="9"/>
        <v>100</v>
      </c>
      <c r="H218" s="20"/>
      <c r="I218" s="20"/>
    </row>
    <row r="219" spans="1:9" ht="14.5" x14ac:dyDescent="0.35">
      <c r="A219" s="62" t="s">
        <v>340</v>
      </c>
      <c r="B219" s="74" t="s">
        <v>47</v>
      </c>
      <c r="C219" s="121" t="s">
        <v>405</v>
      </c>
      <c r="D219" s="122" t="s">
        <v>99</v>
      </c>
      <c r="E219" s="123">
        <v>2</v>
      </c>
      <c r="F219" s="63">
        <v>244</v>
      </c>
      <c r="G219" s="64">
        <f t="shared" si="9"/>
        <v>488</v>
      </c>
      <c r="H219" s="20"/>
      <c r="I219" s="20"/>
    </row>
    <row r="220" spans="1:9" ht="14.5" x14ac:dyDescent="0.35">
      <c r="A220" s="62" t="s">
        <v>340</v>
      </c>
      <c r="B220" s="74" t="s">
        <v>48</v>
      </c>
      <c r="C220" s="121" t="s">
        <v>406</v>
      </c>
      <c r="D220" s="122" t="s">
        <v>99</v>
      </c>
      <c r="E220" s="123">
        <v>2</v>
      </c>
      <c r="F220" s="63">
        <v>50</v>
      </c>
      <c r="G220" s="64">
        <f t="shared" si="9"/>
        <v>100</v>
      </c>
      <c r="H220" s="24"/>
      <c r="I220" s="20"/>
    </row>
    <row r="221" spans="1:9" ht="15" thickBot="1" x14ac:dyDescent="0.4">
      <c r="A221" s="62" t="s">
        <v>340</v>
      </c>
      <c r="B221" s="74" t="s">
        <v>55</v>
      </c>
      <c r="C221" s="121" t="s">
        <v>407</v>
      </c>
      <c r="D221" s="122" t="s">
        <v>99</v>
      </c>
      <c r="E221" s="123">
        <v>4</v>
      </c>
      <c r="F221" s="103">
        <v>50</v>
      </c>
      <c r="G221" s="64">
        <f t="shared" si="9"/>
        <v>200</v>
      </c>
      <c r="H221" s="24"/>
      <c r="I221" s="20"/>
    </row>
    <row r="222" spans="1:9" ht="28.5" thickBot="1" x14ac:dyDescent="0.35">
      <c r="A222" s="65" t="s">
        <v>340</v>
      </c>
      <c r="B222" s="76" t="s">
        <v>77</v>
      </c>
      <c r="C222" s="126" t="s">
        <v>408</v>
      </c>
      <c r="D222" s="124" t="s">
        <v>76</v>
      </c>
      <c r="E222" s="125">
        <v>1016</v>
      </c>
      <c r="F222" s="66">
        <v>0.2</v>
      </c>
      <c r="G222" s="67">
        <f t="shared" si="9"/>
        <v>203.2</v>
      </c>
      <c r="H222" s="43" t="s">
        <v>58</v>
      </c>
      <c r="I222" s="26">
        <f>ROUND(SUM(G206:G222),2)</f>
        <v>21206.2</v>
      </c>
    </row>
    <row r="223" spans="1:9" x14ac:dyDescent="0.3">
      <c r="A223" s="59" t="s">
        <v>359</v>
      </c>
      <c r="B223" s="115" t="s">
        <v>16</v>
      </c>
      <c r="C223" s="132" t="s">
        <v>409</v>
      </c>
      <c r="D223" s="117" t="s">
        <v>70</v>
      </c>
      <c r="E223" s="131">
        <v>11</v>
      </c>
      <c r="F223" s="73">
        <v>25</v>
      </c>
      <c r="G223" s="61">
        <f t="shared" si="9"/>
        <v>275</v>
      </c>
      <c r="H223" s="49"/>
      <c r="I223" s="11"/>
    </row>
    <row r="224" spans="1:9" x14ac:dyDescent="0.3">
      <c r="A224" s="62" t="s">
        <v>359</v>
      </c>
      <c r="B224" s="111" t="s">
        <v>17</v>
      </c>
      <c r="C224" s="121" t="s">
        <v>410</v>
      </c>
      <c r="D224" s="122" t="s">
        <v>70</v>
      </c>
      <c r="E224" s="123">
        <v>5</v>
      </c>
      <c r="F224" s="83">
        <v>250</v>
      </c>
      <c r="G224" s="64">
        <f t="shared" si="9"/>
        <v>1250</v>
      </c>
      <c r="H224" s="49"/>
      <c r="I224" s="11"/>
    </row>
    <row r="225" spans="1:9" x14ac:dyDescent="0.3">
      <c r="A225" s="62" t="s">
        <v>359</v>
      </c>
      <c r="B225" s="111" t="s">
        <v>18</v>
      </c>
      <c r="C225" s="121" t="s">
        <v>411</v>
      </c>
      <c r="D225" s="122" t="s">
        <v>76</v>
      </c>
      <c r="E225" s="123">
        <v>18</v>
      </c>
      <c r="F225" s="83">
        <v>1</v>
      </c>
      <c r="G225" s="64">
        <f t="shared" si="9"/>
        <v>18</v>
      </c>
      <c r="H225" s="49"/>
      <c r="I225" s="11"/>
    </row>
    <row r="226" spans="1:9" x14ac:dyDescent="0.3">
      <c r="A226" s="62" t="s">
        <v>359</v>
      </c>
      <c r="B226" s="111" t="s">
        <v>19</v>
      </c>
      <c r="C226" s="121" t="s">
        <v>412</v>
      </c>
      <c r="D226" s="122" t="s">
        <v>76</v>
      </c>
      <c r="E226" s="123">
        <v>36</v>
      </c>
      <c r="F226" s="83">
        <v>1</v>
      </c>
      <c r="G226" s="64">
        <f t="shared" si="9"/>
        <v>36</v>
      </c>
      <c r="H226" s="49"/>
      <c r="I226" s="11"/>
    </row>
    <row r="227" spans="1:9" x14ac:dyDescent="0.3">
      <c r="A227" s="62" t="s">
        <v>359</v>
      </c>
      <c r="B227" s="111" t="s">
        <v>20</v>
      </c>
      <c r="C227" s="121" t="s">
        <v>413</v>
      </c>
      <c r="D227" s="122" t="s">
        <v>76</v>
      </c>
      <c r="E227" s="123">
        <v>209</v>
      </c>
      <c r="F227" s="83">
        <v>1</v>
      </c>
      <c r="G227" s="64">
        <f t="shared" si="9"/>
        <v>209</v>
      </c>
      <c r="H227" s="49"/>
      <c r="I227" s="11"/>
    </row>
    <row r="228" spans="1:9" x14ac:dyDescent="0.3">
      <c r="A228" s="62" t="s">
        <v>359</v>
      </c>
      <c r="B228" s="111" t="s">
        <v>21</v>
      </c>
      <c r="C228" s="121" t="s">
        <v>414</v>
      </c>
      <c r="D228" s="122" t="s">
        <v>76</v>
      </c>
      <c r="E228" s="123">
        <v>88</v>
      </c>
      <c r="F228" s="83">
        <v>1</v>
      </c>
      <c r="G228" s="64">
        <f t="shared" si="9"/>
        <v>88</v>
      </c>
      <c r="H228" s="49"/>
      <c r="I228" s="11"/>
    </row>
    <row r="229" spans="1:9" x14ac:dyDescent="0.3">
      <c r="A229" s="62" t="s">
        <v>359</v>
      </c>
      <c r="B229" s="111" t="s">
        <v>138</v>
      </c>
      <c r="C229" s="121" t="s">
        <v>415</v>
      </c>
      <c r="D229" s="122" t="s">
        <v>76</v>
      </c>
      <c r="E229" s="123">
        <v>472</v>
      </c>
      <c r="F229" s="83">
        <v>1</v>
      </c>
      <c r="G229" s="64">
        <f t="shared" ref="G229:G249" si="10">ROUND((E229*F229),2)</f>
        <v>472</v>
      </c>
      <c r="H229" s="49"/>
      <c r="I229" s="11"/>
    </row>
    <row r="230" spans="1:9" x14ac:dyDescent="0.3">
      <c r="A230" s="62" t="s">
        <v>359</v>
      </c>
      <c r="B230" s="111" t="s">
        <v>139</v>
      </c>
      <c r="C230" s="121" t="s">
        <v>416</v>
      </c>
      <c r="D230" s="122" t="s">
        <v>76</v>
      </c>
      <c r="E230" s="123">
        <v>209</v>
      </c>
      <c r="F230" s="83">
        <v>3</v>
      </c>
      <c r="G230" s="64">
        <f t="shared" si="10"/>
        <v>627</v>
      </c>
      <c r="H230" s="49"/>
      <c r="I230" s="11"/>
    </row>
    <row r="231" spans="1:9" x14ac:dyDescent="0.3">
      <c r="A231" s="62" t="s">
        <v>359</v>
      </c>
      <c r="B231" s="111" t="s">
        <v>140</v>
      </c>
      <c r="C231" s="121" t="s">
        <v>417</v>
      </c>
      <c r="D231" s="122" t="s">
        <v>99</v>
      </c>
      <c r="E231" s="123">
        <v>1</v>
      </c>
      <c r="F231" s="83">
        <v>1</v>
      </c>
      <c r="G231" s="64">
        <f t="shared" si="10"/>
        <v>1</v>
      </c>
      <c r="H231" s="49"/>
      <c r="I231" s="11"/>
    </row>
    <row r="232" spans="1:9" x14ac:dyDescent="0.3">
      <c r="A232" s="62" t="s">
        <v>359</v>
      </c>
      <c r="B232" s="111" t="s">
        <v>141</v>
      </c>
      <c r="C232" s="121" t="s">
        <v>418</v>
      </c>
      <c r="D232" s="122" t="s">
        <v>99</v>
      </c>
      <c r="E232" s="123">
        <v>2</v>
      </c>
      <c r="F232" s="83">
        <v>25</v>
      </c>
      <c r="G232" s="64">
        <f t="shared" si="10"/>
        <v>50</v>
      </c>
      <c r="H232" s="49"/>
      <c r="I232" s="11"/>
    </row>
    <row r="233" spans="1:9" x14ac:dyDescent="0.3">
      <c r="A233" s="62" t="s">
        <v>359</v>
      </c>
      <c r="B233" s="111" t="s">
        <v>142</v>
      </c>
      <c r="C233" s="121" t="s">
        <v>419</v>
      </c>
      <c r="D233" s="122" t="s">
        <v>99</v>
      </c>
      <c r="E233" s="123">
        <v>2</v>
      </c>
      <c r="F233" s="83">
        <v>455</v>
      </c>
      <c r="G233" s="64">
        <f t="shared" si="10"/>
        <v>910</v>
      </c>
      <c r="H233" s="49"/>
      <c r="I233" s="11"/>
    </row>
    <row r="234" spans="1:9" x14ac:dyDescent="0.3">
      <c r="A234" s="62" t="s">
        <v>359</v>
      </c>
      <c r="B234" s="111" t="s">
        <v>143</v>
      </c>
      <c r="C234" s="121" t="s">
        <v>420</v>
      </c>
      <c r="D234" s="122" t="s">
        <v>99</v>
      </c>
      <c r="E234" s="123">
        <v>2</v>
      </c>
      <c r="F234" s="83">
        <v>25</v>
      </c>
      <c r="G234" s="64">
        <f t="shared" si="10"/>
        <v>50</v>
      </c>
      <c r="H234" s="49"/>
      <c r="I234" s="11"/>
    </row>
    <row r="235" spans="1:9" x14ac:dyDescent="0.3">
      <c r="A235" s="62" t="s">
        <v>359</v>
      </c>
      <c r="B235" s="111" t="s">
        <v>144</v>
      </c>
      <c r="C235" s="121" t="s">
        <v>421</v>
      </c>
      <c r="D235" s="122" t="s">
        <v>99</v>
      </c>
      <c r="E235" s="123">
        <v>4</v>
      </c>
      <c r="F235" s="83">
        <v>25</v>
      </c>
      <c r="G235" s="64">
        <f t="shared" si="10"/>
        <v>100</v>
      </c>
      <c r="H235" s="49"/>
      <c r="I235" s="11"/>
    </row>
    <row r="236" spans="1:9" x14ac:dyDescent="0.3">
      <c r="A236" s="62" t="s">
        <v>359</v>
      </c>
      <c r="B236" s="111" t="s">
        <v>145</v>
      </c>
      <c r="C236" s="121" t="s">
        <v>422</v>
      </c>
      <c r="D236" s="122" t="s">
        <v>99</v>
      </c>
      <c r="E236" s="123">
        <v>2</v>
      </c>
      <c r="F236" s="83">
        <v>399</v>
      </c>
      <c r="G236" s="64">
        <f t="shared" si="10"/>
        <v>798</v>
      </c>
      <c r="H236" s="49"/>
      <c r="I236" s="11"/>
    </row>
    <row r="237" spans="1:9" x14ac:dyDescent="0.3">
      <c r="A237" s="62" t="s">
        <v>359</v>
      </c>
      <c r="B237" s="111" t="s">
        <v>146</v>
      </c>
      <c r="C237" s="121" t="s">
        <v>423</v>
      </c>
      <c r="D237" s="122" t="s">
        <v>70</v>
      </c>
      <c r="E237" s="123">
        <v>9</v>
      </c>
      <c r="F237" s="83">
        <v>15</v>
      </c>
      <c r="G237" s="64">
        <f t="shared" si="10"/>
        <v>135</v>
      </c>
      <c r="H237" s="49"/>
      <c r="I237" s="11"/>
    </row>
    <row r="238" spans="1:9" x14ac:dyDescent="0.3">
      <c r="A238" s="62" t="s">
        <v>359</v>
      </c>
      <c r="B238" s="111" t="s">
        <v>147</v>
      </c>
      <c r="C238" s="121" t="s">
        <v>424</v>
      </c>
      <c r="D238" s="122" t="s">
        <v>76</v>
      </c>
      <c r="E238" s="123">
        <v>1016</v>
      </c>
      <c r="F238" s="83">
        <v>0.5</v>
      </c>
      <c r="G238" s="64">
        <f t="shared" si="10"/>
        <v>508</v>
      </c>
      <c r="H238" s="49"/>
      <c r="I238" s="11"/>
    </row>
    <row r="239" spans="1:9" x14ac:dyDescent="0.3">
      <c r="A239" s="62" t="s">
        <v>359</v>
      </c>
      <c r="B239" s="111" t="s">
        <v>148</v>
      </c>
      <c r="C239" s="121" t="s">
        <v>425</v>
      </c>
      <c r="D239" s="122" t="s">
        <v>76</v>
      </c>
      <c r="E239" s="123">
        <v>790</v>
      </c>
      <c r="F239" s="83">
        <v>10</v>
      </c>
      <c r="G239" s="64">
        <f t="shared" si="10"/>
        <v>7900</v>
      </c>
      <c r="H239" s="49"/>
      <c r="I239" s="11"/>
    </row>
    <row r="240" spans="1:9" x14ac:dyDescent="0.3">
      <c r="A240" s="62" t="s">
        <v>359</v>
      </c>
      <c r="B240" s="111" t="s">
        <v>149</v>
      </c>
      <c r="C240" s="121" t="s">
        <v>426</v>
      </c>
      <c r="D240" s="122" t="s">
        <v>76</v>
      </c>
      <c r="E240" s="123">
        <v>221</v>
      </c>
      <c r="F240" s="83">
        <v>2</v>
      </c>
      <c r="G240" s="64">
        <f t="shared" si="10"/>
        <v>442</v>
      </c>
      <c r="H240" s="49"/>
      <c r="I240" s="11"/>
    </row>
    <row r="241" spans="1:9" x14ac:dyDescent="0.3">
      <c r="A241" s="62" t="s">
        <v>359</v>
      </c>
      <c r="B241" s="111" t="s">
        <v>150</v>
      </c>
      <c r="C241" s="121" t="s">
        <v>427</v>
      </c>
      <c r="D241" s="122" t="s">
        <v>76</v>
      </c>
      <c r="E241" s="123">
        <v>725</v>
      </c>
      <c r="F241" s="83">
        <v>6</v>
      </c>
      <c r="G241" s="64">
        <f t="shared" si="10"/>
        <v>4350</v>
      </c>
      <c r="H241" s="49"/>
      <c r="I241" s="11"/>
    </row>
    <row r="242" spans="1:9" ht="14.5" thickBot="1" x14ac:dyDescent="0.35">
      <c r="A242" s="62" t="s">
        <v>359</v>
      </c>
      <c r="B242" s="111" t="s">
        <v>151</v>
      </c>
      <c r="C242" s="121" t="s">
        <v>428</v>
      </c>
      <c r="D242" s="122" t="s">
        <v>76</v>
      </c>
      <c r="E242" s="123">
        <v>5</v>
      </c>
      <c r="F242" s="83">
        <v>6</v>
      </c>
      <c r="G242" s="64">
        <f t="shared" si="10"/>
        <v>30</v>
      </c>
      <c r="H242" s="49"/>
      <c r="I242" s="11"/>
    </row>
    <row r="243" spans="1:9" ht="28.5" thickBot="1" x14ac:dyDescent="0.35">
      <c r="A243" s="65" t="s">
        <v>359</v>
      </c>
      <c r="B243" s="111" t="s">
        <v>152</v>
      </c>
      <c r="C243" s="126" t="s">
        <v>429</v>
      </c>
      <c r="D243" s="124" t="s">
        <v>70</v>
      </c>
      <c r="E243" s="125">
        <v>1</v>
      </c>
      <c r="F243" s="66">
        <v>350</v>
      </c>
      <c r="G243" s="67">
        <f t="shared" si="10"/>
        <v>350</v>
      </c>
      <c r="H243" s="43" t="s">
        <v>386</v>
      </c>
      <c r="I243" s="26">
        <f>ROUND(SUM(G223:G243),2)</f>
        <v>18599</v>
      </c>
    </row>
    <row r="244" spans="1:9" x14ac:dyDescent="0.3">
      <c r="A244" s="59" t="s">
        <v>436</v>
      </c>
      <c r="B244" s="115" t="s">
        <v>28</v>
      </c>
      <c r="C244" s="132" t="s">
        <v>430</v>
      </c>
      <c r="D244" s="117" t="s">
        <v>76</v>
      </c>
      <c r="E244" s="131">
        <v>591</v>
      </c>
      <c r="F244" s="73">
        <v>2</v>
      </c>
      <c r="G244" s="61">
        <f t="shared" si="10"/>
        <v>1182</v>
      </c>
      <c r="H244" s="49"/>
      <c r="I244" s="11"/>
    </row>
    <row r="245" spans="1:9" s="21" customFormat="1" x14ac:dyDescent="0.3">
      <c r="A245" s="62" t="s">
        <v>436</v>
      </c>
      <c r="B245" s="111" t="s">
        <v>29</v>
      </c>
      <c r="C245" s="121" t="s">
        <v>431</v>
      </c>
      <c r="D245" s="122" t="s">
        <v>99</v>
      </c>
      <c r="E245" s="123">
        <v>3</v>
      </c>
      <c r="F245" s="83">
        <v>250</v>
      </c>
      <c r="G245" s="64">
        <f t="shared" si="10"/>
        <v>750</v>
      </c>
      <c r="H245" s="49"/>
      <c r="I245" s="11"/>
    </row>
    <row r="246" spans="1:9" s="21" customFormat="1" x14ac:dyDescent="0.3">
      <c r="A246" s="62" t="s">
        <v>436</v>
      </c>
      <c r="B246" s="111" t="s">
        <v>30</v>
      </c>
      <c r="C246" s="121" t="s">
        <v>432</v>
      </c>
      <c r="D246" s="122" t="s">
        <v>76</v>
      </c>
      <c r="E246" s="123">
        <v>213</v>
      </c>
      <c r="F246" s="83">
        <v>5</v>
      </c>
      <c r="G246" s="64">
        <f t="shared" si="10"/>
        <v>1065</v>
      </c>
      <c r="H246" s="49"/>
      <c r="I246" s="11"/>
    </row>
    <row r="247" spans="1:9" s="21" customFormat="1" x14ac:dyDescent="0.3">
      <c r="A247" s="62" t="s">
        <v>436</v>
      </c>
      <c r="B247" s="111" t="s">
        <v>31</v>
      </c>
      <c r="C247" s="121" t="s">
        <v>433</v>
      </c>
      <c r="D247" s="122" t="s">
        <v>70</v>
      </c>
      <c r="E247" s="123">
        <v>1</v>
      </c>
      <c r="F247" s="83">
        <v>266</v>
      </c>
      <c r="G247" s="64">
        <f t="shared" si="10"/>
        <v>266</v>
      </c>
      <c r="H247" s="49"/>
      <c r="I247" s="11"/>
    </row>
    <row r="248" spans="1:9" ht="14.5" thickBot="1" x14ac:dyDescent="0.35">
      <c r="A248" s="62" t="s">
        <v>436</v>
      </c>
      <c r="B248" s="111" t="s">
        <v>32</v>
      </c>
      <c r="C248" s="121" t="s">
        <v>434</v>
      </c>
      <c r="D248" s="122" t="s">
        <v>70</v>
      </c>
      <c r="E248" s="123">
        <v>1</v>
      </c>
      <c r="F248" s="83">
        <v>40</v>
      </c>
      <c r="G248" s="64">
        <f t="shared" si="10"/>
        <v>40</v>
      </c>
      <c r="H248" s="49"/>
      <c r="I248" s="11"/>
    </row>
    <row r="249" spans="1:9" ht="28.5" thickBot="1" x14ac:dyDescent="0.35">
      <c r="A249" s="65" t="s">
        <v>436</v>
      </c>
      <c r="B249" s="76" t="s">
        <v>33</v>
      </c>
      <c r="C249" s="126" t="s">
        <v>435</v>
      </c>
      <c r="D249" s="124" t="s">
        <v>73</v>
      </c>
      <c r="E249" s="125">
        <v>5</v>
      </c>
      <c r="F249" s="66">
        <v>35</v>
      </c>
      <c r="G249" s="67">
        <f t="shared" si="10"/>
        <v>175</v>
      </c>
      <c r="H249" s="43" t="s">
        <v>391</v>
      </c>
      <c r="I249" s="26">
        <f>ROUND(SUM(G244:G249),2)</f>
        <v>3478</v>
      </c>
    </row>
    <row r="250" spans="1:9" ht="42.5" thickBot="1" x14ac:dyDescent="0.4">
      <c r="A250" s="20"/>
      <c r="B250" s="41"/>
      <c r="C250" s="20"/>
      <c r="D250" s="20"/>
      <c r="E250" s="54"/>
      <c r="F250" s="57" t="s">
        <v>437</v>
      </c>
      <c r="G250" s="58">
        <f>SUM(G206:G249)</f>
        <v>43283.199999999997</v>
      </c>
      <c r="H250" s="20"/>
      <c r="I250" s="20"/>
    </row>
    <row r="251" spans="1:9" ht="14.5" thickBot="1" x14ac:dyDescent="0.35"/>
    <row r="252" spans="1:9" ht="14.5" x14ac:dyDescent="0.35">
      <c r="A252" s="141" t="s">
        <v>461</v>
      </c>
      <c r="B252" s="141"/>
      <c r="C252" s="141"/>
      <c r="D252" s="141"/>
      <c r="E252" s="141"/>
      <c r="F252" s="141"/>
      <c r="G252" s="142"/>
      <c r="H252" s="20"/>
      <c r="I252" s="20"/>
    </row>
    <row r="253" spans="1:9" ht="28.5" thickBot="1" x14ac:dyDescent="0.4">
      <c r="A253" s="46" t="s">
        <v>35</v>
      </c>
      <c r="B253" s="56" t="s">
        <v>0</v>
      </c>
      <c r="C253" s="46" t="s">
        <v>1</v>
      </c>
      <c r="D253" s="46" t="s">
        <v>2</v>
      </c>
      <c r="E253" s="51" t="s">
        <v>3</v>
      </c>
      <c r="F253" s="47" t="s">
        <v>57</v>
      </c>
      <c r="G253" s="48" t="s">
        <v>5</v>
      </c>
      <c r="H253" s="20"/>
      <c r="I253" s="20"/>
    </row>
    <row r="254" spans="1:9" ht="14.5" x14ac:dyDescent="0.35">
      <c r="A254" s="59" t="s">
        <v>459</v>
      </c>
      <c r="B254" s="68" t="s">
        <v>7</v>
      </c>
      <c r="C254" s="132" t="s">
        <v>438</v>
      </c>
      <c r="D254" s="117" t="s">
        <v>76</v>
      </c>
      <c r="E254" s="131" t="s">
        <v>465</v>
      </c>
      <c r="F254" s="73">
        <v>95.54</v>
      </c>
      <c r="G254" s="61">
        <f>ROUND((E254*F254),2)</f>
        <v>41999.38</v>
      </c>
      <c r="H254" s="20"/>
      <c r="I254" s="20"/>
    </row>
    <row r="255" spans="1:9" ht="14.5" x14ac:dyDescent="0.35">
      <c r="A255" s="62" t="s">
        <v>459</v>
      </c>
      <c r="B255" s="74" t="s">
        <v>8</v>
      </c>
      <c r="C255" s="121" t="s">
        <v>439</v>
      </c>
      <c r="D255" s="122" t="s">
        <v>76</v>
      </c>
      <c r="E255" s="123" t="s">
        <v>466</v>
      </c>
      <c r="F255" s="83">
        <v>110.25</v>
      </c>
      <c r="G255" s="64">
        <f t="shared" ref="G255:G274" si="11">ROUND((E255*F255),2)</f>
        <v>7353.68</v>
      </c>
      <c r="H255" s="20"/>
      <c r="I255" s="20"/>
    </row>
    <row r="256" spans="1:9" ht="14.5" x14ac:dyDescent="0.35">
      <c r="A256" s="62" t="s">
        <v>459</v>
      </c>
      <c r="B256" s="74" t="s">
        <v>9</v>
      </c>
      <c r="C256" s="121" t="s">
        <v>440</v>
      </c>
      <c r="D256" s="122" t="s">
        <v>76</v>
      </c>
      <c r="E256" s="123">
        <v>31</v>
      </c>
      <c r="F256" s="83">
        <v>390</v>
      </c>
      <c r="G256" s="64">
        <f t="shared" si="11"/>
        <v>12090</v>
      </c>
      <c r="H256" s="20"/>
      <c r="I256" s="20"/>
    </row>
    <row r="257" spans="1:9" ht="14.5" x14ac:dyDescent="0.35">
      <c r="A257" s="62" t="s">
        <v>459</v>
      </c>
      <c r="B257" s="74" t="s">
        <v>10</v>
      </c>
      <c r="C257" s="121" t="s">
        <v>441</v>
      </c>
      <c r="D257" s="122" t="s">
        <v>76</v>
      </c>
      <c r="E257" s="123">
        <v>13</v>
      </c>
      <c r="F257" s="83">
        <v>295</v>
      </c>
      <c r="G257" s="64">
        <f t="shared" si="11"/>
        <v>3835</v>
      </c>
      <c r="H257" s="20"/>
      <c r="I257" s="20"/>
    </row>
    <row r="258" spans="1:9" ht="14.5" x14ac:dyDescent="0.35">
      <c r="A258" s="62" t="s">
        <v>459</v>
      </c>
      <c r="B258" s="74" t="s">
        <v>11</v>
      </c>
      <c r="C258" s="121" t="s">
        <v>442</v>
      </c>
      <c r="D258" s="122"/>
      <c r="E258" s="123"/>
      <c r="F258" s="83"/>
      <c r="G258" s="64">
        <f t="shared" si="11"/>
        <v>0</v>
      </c>
      <c r="H258" s="20"/>
      <c r="I258" s="20"/>
    </row>
    <row r="259" spans="1:9" ht="14.5" x14ac:dyDescent="0.35">
      <c r="A259" s="62" t="s">
        <v>459</v>
      </c>
      <c r="B259" s="74" t="s">
        <v>12</v>
      </c>
      <c r="C259" s="121" t="s">
        <v>443</v>
      </c>
      <c r="D259" s="122" t="s">
        <v>99</v>
      </c>
      <c r="E259" s="123">
        <v>1</v>
      </c>
      <c r="F259" s="83">
        <v>760</v>
      </c>
      <c r="G259" s="64">
        <f t="shared" si="11"/>
        <v>760</v>
      </c>
      <c r="H259" s="20"/>
      <c r="I259" s="20"/>
    </row>
    <row r="260" spans="1:9" ht="14.5" x14ac:dyDescent="0.35">
      <c r="A260" s="62" t="s">
        <v>459</v>
      </c>
      <c r="B260" s="74" t="s">
        <v>13</v>
      </c>
      <c r="C260" s="121" t="s">
        <v>444</v>
      </c>
      <c r="D260" s="122" t="s">
        <v>99</v>
      </c>
      <c r="E260" s="123">
        <v>4</v>
      </c>
      <c r="F260" s="83">
        <v>760</v>
      </c>
      <c r="G260" s="64">
        <f t="shared" si="11"/>
        <v>3040</v>
      </c>
      <c r="H260" s="20"/>
      <c r="I260" s="20"/>
    </row>
    <row r="261" spans="1:9" ht="14.5" x14ac:dyDescent="0.35">
      <c r="A261" s="62" t="s">
        <v>459</v>
      </c>
      <c r="B261" s="74" t="s">
        <v>14</v>
      </c>
      <c r="C261" s="121" t="s">
        <v>445</v>
      </c>
      <c r="D261" s="122" t="s">
        <v>99</v>
      </c>
      <c r="E261" s="123">
        <v>13</v>
      </c>
      <c r="F261" s="83">
        <v>720</v>
      </c>
      <c r="G261" s="64">
        <f t="shared" si="11"/>
        <v>9360</v>
      </c>
      <c r="H261" s="20"/>
      <c r="I261" s="20"/>
    </row>
    <row r="262" spans="1:9" ht="14.5" x14ac:dyDescent="0.35">
      <c r="A262" s="62" t="s">
        <v>459</v>
      </c>
      <c r="B262" s="74" t="s">
        <v>15</v>
      </c>
      <c r="C262" s="121" t="s">
        <v>446</v>
      </c>
      <c r="D262" s="122" t="s">
        <v>99</v>
      </c>
      <c r="E262" s="123">
        <v>10</v>
      </c>
      <c r="F262" s="83">
        <v>560</v>
      </c>
      <c r="G262" s="64">
        <f t="shared" si="11"/>
        <v>5600</v>
      </c>
      <c r="H262" s="20"/>
      <c r="I262" s="20"/>
    </row>
    <row r="263" spans="1:9" ht="14.5" x14ac:dyDescent="0.35">
      <c r="A263" s="62" t="s">
        <v>459</v>
      </c>
      <c r="B263" s="74" t="s">
        <v>43</v>
      </c>
      <c r="C263" s="121" t="s">
        <v>447</v>
      </c>
      <c r="D263" s="122" t="s">
        <v>99</v>
      </c>
      <c r="E263" s="123">
        <v>17</v>
      </c>
      <c r="F263" s="83">
        <v>210</v>
      </c>
      <c r="G263" s="64">
        <f t="shared" si="11"/>
        <v>3570</v>
      </c>
      <c r="H263" s="20"/>
      <c r="I263" s="20"/>
    </row>
    <row r="264" spans="1:9" ht="14.5" x14ac:dyDescent="0.35">
      <c r="A264" s="62" t="s">
        <v>459</v>
      </c>
      <c r="B264" s="74" t="s">
        <v>44</v>
      </c>
      <c r="C264" s="121" t="s">
        <v>448</v>
      </c>
      <c r="D264" s="122" t="s">
        <v>99</v>
      </c>
      <c r="E264" s="123">
        <v>1</v>
      </c>
      <c r="F264" s="83">
        <v>210</v>
      </c>
      <c r="G264" s="64">
        <f t="shared" si="11"/>
        <v>210</v>
      </c>
      <c r="H264" s="20"/>
      <c r="I264" s="20"/>
    </row>
    <row r="265" spans="1:9" ht="14.5" x14ac:dyDescent="0.35">
      <c r="A265" s="62" t="s">
        <v>459</v>
      </c>
      <c r="B265" s="74" t="s">
        <v>45</v>
      </c>
      <c r="C265" s="121" t="s">
        <v>449</v>
      </c>
      <c r="D265" s="122" t="s">
        <v>99</v>
      </c>
      <c r="E265" s="123">
        <v>10</v>
      </c>
      <c r="F265" s="83">
        <v>290</v>
      </c>
      <c r="G265" s="64">
        <f t="shared" si="11"/>
        <v>2900</v>
      </c>
      <c r="H265" s="20"/>
      <c r="I265" s="20"/>
    </row>
    <row r="266" spans="1:9" s="21" customFormat="1" ht="14.5" x14ac:dyDescent="0.35">
      <c r="A266" s="62" t="s">
        <v>459</v>
      </c>
      <c r="B266" s="74" t="s">
        <v>46</v>
      </c>
      <c r="C266" s="121" t="s">
        <v>450</v>
      </c>
      <c r="D266" s="122" t="s">
        <v>70</v>
      </c>
      <c r="E266" s="123">
        <v>1</v>
      </c>
      <c r="F266" s="83">
        <v>260</v>
      </c>
      <c r="G266" s="64">
        <f t="shared" si="11"/>
        <v>260</v>
      </c>
      <c r="H266" s="20"/>
      <c r="I266" s="20"/>
    </row>
    <row r="267" spans="1:9" s="21" customFormat="1" ht="14.5" x14ac:dyDescent="0.35">
      <c r="A267" s="62" t="s">
        <v>459</v>
      </c>
      <c r="B267" s="74" t="s">
        <v>47</v>
      </c>
      <c r="C267" s="121" t="s">
        <v>451</v>
      </c>
      <c r="D267" s="122" t="s">
        <v>70</v>
      </c>
      <c r="E267" s="123">
        <v>2</v>
      </c>
      <c r="F267" s="83">
        <v>146</v>
      </c>
      <c r="G267" s="64">
        <f t="shared" si="11"/>
        <v>292</v>
      </c>
      <c r="H267" s="20"/>
      <c r="I267" s="20"/>
    </row>
    <row r="268" spans="1:9" s="21" customFormat="1" ht="14.5" x14ac:dyDescent="0.35">
      <c r="A268" s="62" t="s">
        <v>459</v>
      </c>
      <c r="B268" s="74" t="s">
        <v>48</v>
      </c>
      <c r="C268" s="121" t="s">
        <v>452</v>
      </c>
      <c r="D268" s="122" t="s">
        <v>99</v>
      </c>
      <c r="E268" s="123">
        <v>39</v>
      </c>
      <c r="F268" s="83">
        <v>72</v>
      </c>
      <c r="G268" s="64">
        <f t="shared" si="11"/>
        <v>2808</v>
      </c>
      <c r="H268" s="20"/>
      <c r="I268" s="20"/>
    </row>
    <row r="269" spans="1:9" s="21" customFormat="1" ht="14.5" x14ac:dyDescent="0.35">
      <c r="A269" s="62" t="s">
        <v>459</v>
      </c>
      <c r="B269" s="74" t="s">
        <v>55</v>
      </c>
      <c r="C269" s="121" t="s">
        <v>453</v>
      </c>
      <c r="D269" s="122" t="s">
        <v>99</v>
      </c>
      <c r="E269" s="123">
        <v>5</v>
      </c>
      <c r="F269" s="83">
        <v>104</v>
      </c>
      <c r="G269" s="64">
        <f t="shared" si="11"/>
        <v>520</v>
      </c>
      <c r="H269" s="20"/>
      <c r="I269" s="20"/>
    </row>
    <row r="270" spans="1:9" ht="14.5" x14ac:dyDescent="0.35">
      <c r="A270" s="62" t="s">
        <v>459</v>
      </c>
      <c r="B270" s="74" t="s">
        <v>77</v>
      </c>
      <c r="C270" s="121" t="s">
        <v>454</v>
      </c>
      <c r="D270" s="122" t="s">
        <v>99</v>
      </c>
      <c r="E270" s="123">
        <v>18</v>
      </c>
      <c r="F270" s="83">
        <v>35</v>
      </c>
      <c r="G270" s="64">
        <f t="shared" si="11"/>
        <v>630</v>
      </c>
      <c r="H270" s="20"/>
      <c r="I270" s="20"/>
    </row>
    <row r="271" spans="1:9" ht="14.5" x14ac:dyDescent="0.35">
      <c r="A271" s="62" t="s">
        <v>459</v>
      </c>
      <c r="B271" s="74" t="s">
        <v>78</v>
      </c>
      <c r="C271" s="121" t="s">
        <v>455</v>
      </c>
      <c r="D271" s="122" t="s">
        <v>71</v>
      </c>
      <c r="E271" s="123">
        <v>10.199999999999999</v>
      </c>
      <c r="F271" s="83">
        <v>280</v>
      </c>
      <c r="G271" s="64">
        <f t="shared" si="11"/>
        <v>2856</v>
      </c>
      <c r="H271" s="20"/>
      <c r="I271" s="20"/>
    </row>
    <row r="272" spans="1:9" ht="14.5" x14ac:dyDescent="0.35">
      <c r="A272" s="62" t="s">
        <v>459</v>
      </c>
      <c r="B272" s="74" t="s">
        <v>79</v>
      </c>
      <c r="C272" s="121" t="s">
        <v>456</v>
      </c>
      <c r="D272" s="122" t="s">
        <v>74</v>
      </c>
      <c r="E272" s="123">
        <v>178</v>
      </c>
      <c r="F272" s="83">
        <v>4.5999999999999996</v>
      </c>
      <c r="G272" s="64">
        <f t="shared" si="11"/>
        <v>818.8</v>
      </c>
      <c r="H272" s="24"/>
      <c r="I272" s="20"/>
    </row>
    <row r="273" spans="1:9" ht="15" thickBot="1" x14ac:dyDescent="0.4">
      <c r="A273" s="62" t="s">
        <v>459</v>
      </c>
      <c r="B273" s="74" t="s">
        <v>80</v>
      </c>
      <c r="C273" s="121" t="s">
        <v>457</v>
      </c>
      <c r="D273" s="122" t="s">
        <v>71</v>
      </c>
      <c r="E273" s="123">
        <v>495</v>
      </c>
      <c r="F273" s="83">
        <v>10.8</v>
      </c>
      <c r="G273" s="64">
        <f t="shared" si="11"/>
        <v>5346</v>
      </c>
      <c r="H273" s="24"/>
      <c r="I273" s="20"/>
    </row>
    <row r="274" spans="1:9" ht="28.5" thickBot="1" x14ac:dyDescent="0.35">
      <c r="A274" s="76" t="s">
        <v>459</v>
      </c>
      <c r="B274" s="76" t="s">
        <v>81</v>
      </c>
      <c r="C274" s="126" t="s">
        <v>458</v>
      </c>
      <c r="D274" s="124" t="s">
        <v>76</v>
      </c>
      <c r="E274" s="125" t="s">
        <v>460</v>
      </c>
      <c r="F274" s="66">
        <v>2.2000000000000002</v>
      </c>
      <c r="G274" s="67">
        <f t="shared" si="11"/>
        <v>1113.8599999999999</v>
      </c>
      <c r="H274" s="43" t="s">
        <v>58</v>
      </c>
      <c r="I274" s="26">
        <f>ROUND(SUM(G254:G274),2)</f>
        <v>105362.72</v>
      </c>
    </row>
    <row r="275" spans="1:9" ht="42.5" thickBot="1" x14ac:dyDescent="0.35">
      <c r="F275" s="57" t="s">
        <v>467</v>
      </c>
      <c r="G275" s="58">
        <f>SUM(G254:G274)</f>
        <v>105362.72</v>
      </c>
    </row>
  </sheetData>
  <sheetProtection algorithmName="SHA-512" hashValue="gti3QoftImTcWFuKcDBDbIv64kh7UpHsIp/+yt7+Bs9mSsklzw/Zl5UzPj2WbS+nW8cvAfaM3Df5jdgBVSZQcQ==" saltValue="9F8n4XVTByD6CxzqP5kGDQ==" spinCount="100000" sheet="1" objects="1" scenarios="1"/>
  <mergeCells count="5">
    <mergeCell ref="A204:G204"/>
    <mergeCell ref="A252:G252"/>
    <mergeCell ref="A153:G153"/>
    <mergeCell ref="A1:G1"/>
    <mergeCell ref="A3:G3"/>
  </mergeCells>
  <phoneticPr fontId="8" type="noConversion"/>
  <pageMargins left="0.7" right="0.7" top="0.75" bottom="0.75" header="0.3" footer="0.3"/>
  <pageSetup paperSize="9" orientation="portrait" r:id="rId1"/>
  <ignoredErrors>
    <ignoredError sqref="E5 E6:E11 E12:E29 E39:E41 E73 E128:E130 E131:E13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6DB0-1785-4EEF-9584-22D814064762}">
  <dimension ref="A1:C16"/>
  <sheetViews>
    <sheetView tabSelected="1" zoomScale="130" zoomScaleNormal="130" workbookViewId="0">
      <selection activeCell="F6" sqref="F6"/>
    </sheetView>
  </sheetViews>
  <sheetFormatPr defaultRowHeight="14.5" x14ac:dyDescent="0.35"/>
  <cols>
    <col min="1" max="1" width="15.36328125" customWidth="1"/>
    <col min="2" max="2" width="48.6328125" customWidth="1"/>
    <col min="3" max="3" width="16.08984375" customWidth="1"/>
  </cols>
  <sheetData>
    <row r="1" spans="1:3" ht="29" customHeight="1" x14ac:dyDescent="0.35">
      <c r="A1" s="145" t="s">
        <v>475</v>
      </c>
      <c r="B1" s="145"/>
      <c r="C1" s="145"/>
    </row>
    <row r="2" spans="1:3" x14ac:dyDescent="0.35">
      <c r="A2" s="146" t="s">
        <v>60</v>
      </c>
      <c r="B2" s="146"/>
      <c r="C2" s="146"/>
    </row>
    <row r="3" spans="1:3" ht="26" x14ac:dyDescent="0.35">
      <c r="A3" s="30" t="s">
        <v>68</v>
      </c>
      <c r="B3" s="30" t="s">
        <v>61</v>
      </c>
      <c r="C3" s="30" t="s">
        <v>62</v>
      </c>
    </row>
    <row r="4" spans="1:3" x14ac:dyDescent="0.35">
      <c r="A4" s="31">
        <v>1</v>
      </c>
      <c r="B4" s="32" t="s">
        <v>63</v>
      </c>
      <c r="C4" s="37">
        <f>'kelio Nr.'!G151</f>
        <v>561770.28000000014</v>
      </c>
    </row>
    <row r="5" spans="1:3" s="20" customFormat="1" x14ac:dyDescent="0.35">
      <c r="A5" s="31">
        <v>2</v>
      </c>
      <c r="B5" s="32" t="s">
        <v>462</v>
      </c>
      <c r="C5" s="37">
        <f>'kelio Nr.'!G202</f>
        <v>82422.5</v>
      </c>
    </row>
    <row r="6" spans="1:3" s="20" customFormat="1" x14ac:dyDescent="0.35">
      <c r="A6" s="31">
        <v>3</v>
      </c>
      <c r="B6" s="32" t="s">
        <v>463</v>
      </c>
      <c r="C6" s="37">
        <f>'kelio Nr.'!G250</f>
        <v>43283.199999999997</v>
      </c>
    </row>
    <row r="7" spans="1:3" s="20" customFormat="1" x14ac:dyDescent="0.35">
      <c r="A7" s="31">
        <v>4</v>
      </c>
      <c r="B7" s="32" t="s">
        <v>464</v>
      </c>
      <c r="C7" s="37">
        <f>'kelio Nr.'!G275</f>
        <v>105362.72</v>
      </c>
    </row>
    <row r="8" spans="1:3" ht="26" x14ac:dyDescent="0.35">
      <c r="A8" s="30" t="s">
        <v>64</v>
      </c>
      <c r="B8" s="33" t="s">
        <v>65</v>
      </c>
      <c r="C8" s="38">
        <f>ROUND(SUM(C4:C7),2)</f>
        <v>792838.7</v>
      </c>
    </row>
    <row r="9" spans="1:3" x14ac:dyDescent="0.35">
      <c r="A9" s="34"/>
      <c r="B9" s="34"/>
      <c r="C9" s="34"/>
    </row>
    <row r="10" spans="1:3" ht="84.65" customHeight="1" x14ac:dyDescent="0.35">
      <c r="A10" s="147" t="s">
        <v>56</v>
      </c>
      <c r="B10" s="147"/>
      <c r="C10" s="147"/>
    </row>
    <row r="11" spans="1:3" x14ac:dyDescent="0.35">
      <c r="A11" s="35"/>
      <c r="B11" s="35"/>
      <c r="C11" s="35"/>
    </row>
    <row r="12" spans="1:3" x14ac:dyDescent="0.35">
      <c r="A12" s="34"/>
      <c r="B12" s="34"/>
      <c r="C12" s="36" t="s">
        <v>66</v>
      </c>
    </row>
    <row r="13" spans="1:3" x14ac:dyDescent="0.35">
      <c r="A13" s="34"/>
      <c r="B13" s="34"/>
      <c r="C13" s="34"/>
    </row>
    <row r="14" spans="1:3" ht="243.65" customHeight="1" x14ac:dyDescent="0.35">
      <c r="A14" s="143" t="s">
        <v>474</v>
      </c>
      <c r="B14" s="144"/>
      <c r="C14" s="144"/>
    </row>
    <row r="15" spans="1:3" ht="127.25" customHeight="1" x14ac:dyDescent="0.35">
      <c r="A15" s="148" t="s">
        <v>69</v>
      </c>
      <c r="B15" s="149"/>
      <c r="C15" s="149"/>
    </row>
    <row r="16" spans="1:3" ht="83" customHeight="1" x14ac:dyDescent="0.35">
      <c r="A16" s="143" t="s">
        <v>67</v>
      </c>
      <c r="B16" s="144"/>
      <c r="C16" s="144"/>
    </row>
  </sheetData>
  <sheetProtection algorithmName="SHA-512" hashValue="yJqiSX6kd9Dc/e05RIOaHDsORQn295dz/jaXHZHt+ZCbVTYHk2l681c2nOqTWbJ/qTpB3uydduaF913AtqQG+w==" saltValue="pMJsITY99QOV229eqOiIlg==" spinCount="100000" sheet="1" objects="1" scenarios="1"/>
  <mergeCells count="6">
    <mergeCell ref="A16:C16"/>
    <mergeCell ref="A1:C1"/>
    <mergeCell ref="A2:C2"/>
    <mergeCell ref="A10:C10"/>
    <mergeCell ref="A14:C14"/>
    <mergeCell ref="A15:C15"/>
  </mergeCells>
  <pageMargins left="0.7" right="0.7" top="0.75" bottom="0.75" header="0.3" footer="0.3"/>
  <ignoredErrors>
    <ignoredError sqref="C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B5644D890E6F4E9052954FED4E5921" ma:contentTypeVersion="2" ma:contentTypeDescription="Create a new document." ma:contentTypeScope="" ma:versionID="7e9d99389180a35d16ab4039fac56e56">
  <xsd:schema xmlns:xsd="http://www.w3.org/2001/XMLSchema" xmlns:xs="http://www.w3.org/2001/XMLSchema" xmlns:p="http://schemas.microsoft.com/office/2006/metadata/properties" xmlns:ns2="f433a804-9e89-40ea-8a26-670c23ec92aa" targetNamespace="http://schemas.microsoft.com/office/2006/metadata/properties" ma:root="true" ma:fieldsID="748bb68c1bbeada4d9a705dbd49dd0ba" ns2:_="">
    <xsd:import namespace="f433a804-9e89-40ea-8a26-670c23ec92a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3a804-9e89-40ea-8a26-670c23ec92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AAB4D6-84D2-4D61-8AF3-2EA426952873}">
  <ds:schemaRefs>
    <ds:schemaRef ds:uri="http://schemas.microsoft.com/sharepoint/v3/contenttype/forms"/>
  </ds:schemaRefs>
</ds:datastoreItem>
</file>

<file path=customXml/itemProps2.xml><?xml version="1.0" encoding="utf-8"?>
<ds:datastoreItem xmlns:ds="http://schemas.openxmlformats.org/officeDocument/2006/customXml" ds:itemID="{57FB030A-8BA3-4BD5-A3CA-8961F602A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3a804-9e89-40ea-8a26-670c23ec92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6DEA34-9CBC-41EB-AE7C-1E6978A377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kelio Nr.</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Tamulionė, Neringa</cp:lastModifiedBy>
  <dcterms:created xsi:type="dcterms:W3CDTF">2020-10-05T14:48:34Z</dcterms:created>
  <dcterms:modified xsi:type="dcterms:W3CDTF">2022-06-06T18:01:18Z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2021-03-31T05:56:18Z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0de00f5f-1e3f-49c3-ad10-b02afa9bfe39</vt:lpwstr>
  </property>
  <property fmtid="{D5CDD505-2E9C-101B-9397-08002B2CF9AE}" pid="8" name="MSIP_Label_43f08ec5-d6d9-4227-8387-ccbfcb3632c4_ContentBits">
    <vt:lpwstr>0</vt:lpwstr>
  </property>
  <property fmtid="{D5CDD505-2E9C-101B-9397-08002B2CF9AE}" pid="9" name="ContentTypeId">
    <vt:lpwstr>0x010100D8B5644D890E6F4E9052954FED4E5921</vt:lpwstr>
  </property>
</Properties>
</file>