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Users/pavelasvoiniusas/Documents/Ligonines/VULSK/703069  Vienkartinės medicinos pagalbos priemonės (slankstelių implantai, kaklinės stuburo dalies plokštelės, geležtės ir kitos priemonės ) Nr. 6134 /Dokai/"/>
    </mc:Choice>
  </mc:AlternateContent>
  <xr:revisionPtr revIDLastSave="0" documentId="13_ncr:1_{B84C1F81-CEF1-0E40-8152-45561D019FE3}" xr6:coauthVersionLast="47" xr6:coauthVersionMax="47" xr10:uidLastSave="{00000000-0000-0000-0000-000000000000}"/>
  <bookViews>
    <workbookView xWindow="0" yWindow="500" windowWidth="33600" windowHeight="19860" xr2:uid="{0A65A298-4FD3-424E-9047-63894E9E8F36}"/>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1" l="1"/>
  <c r="K36" i="1"/>
  <c r="K38" i="1"/>
  <c r="K33" i="1"/>
  <c r="K32" i="1"/>
  <c r="K34" i="1"/>
  <c r="K29" i="1"/>
  <c r="K28" i="1"/>
  <c r="K30" i="1"/>
  <c r="K25" i="1"/>
  <c r="K24" i="1"/>
  <c r="K26" i="1"/>
  <c r="K21" i="1"/>
  <c r="K20" i="1"/>
  <c r="K22" i="1"/>
  <c r="K17" i="1"/>
  <c r="K16" i="1"/>
  <c r="K18" i="1"/>
  <c r="K15" i="1"/>
  <c r="J35" i="1"/>
  <c r="I35" i="1"/>
  <c r="K35" i="1" s="1"/>
  <c r="J31" i="1"/>
  <c r="I31" i="1"/>
  <c r="K31" i="1" s="1"/>
  <c r="J27" i="1"/>
  <c r="I27" i="1"/>
  <c r="K27" i="1" s="1"/>
  <c r="J23" i="1"/>
  <c r="I23" i="1"/>
  <c r="K23" i="1" s="1"/>
  <c r="J19" i="1"/>
  <c r="I19" i="1"/>
  <c r="K19" i="1" s="1"/>
  <c r="J15" i="1"/>
  <c r="I15" i="1"/>
  <c r="J11" i="1"/>
  <c r="I11" i="1"/>
  <c r="K11" i="1" s="1"/>
  <c r="J10" i="1"/>
  <c r="I10" i="1"/>
  <c r="K10" i="1" s="1"/>
  <c r="J9" i="1"/>
  <c r="I9" i="1"/>
  <c r="K9" i="1" s="1"/>
  <c r="J8" i="1"/>
  <c r="I8" i="1"/>
  <c r="K8" i="1" s="1"/>
  <c r="J7" i="1"/>
  <c r="I7" i="1"/>
  <c r="K7" i="1" s="1"/>
  <c r="J6" i="1"/>
  <c r="I6" i="1"/>
  <c r="K6" i="1" s="1"/>
  <c r="J5" i="1"/>
  <c r="I5" i="1"/>
  <c r="K5" i="1" s="1"/>
  <c r="J4" i="1"/>
  <c r="I4" i="1"/>
  <c r="K4" i="1" s="1"/>
  <c r="K14" i="1" l="1"/>
  <c r="K12" i="1"/>
  <c r="K13" i="1" l="1"/>
</calcChain>
</file>

<file path=xl/sharedStrings.xml><?xml version="1.0" encoding="utf-8"?>
<sst xmlns="http://schemas.openxmlformats.org/spreadsheetml/2006/main" count="102" uniqueCount="81">
  <si>
    <t>Pirkimo dalies Nr.</t>
  </si>
  <si>
    <t>Priemonės pavadinimas</t>
  </si>
  <si>
    <t>Reikalaujami parametrai</t>
  </si>
  <si>
    <t>Mato vnt.</t>
  </si>
  <si>
    <t>Siūlomos prekės gamintojas, tikslus modelis, katalogo numeris. 
Dokumento (failo pavadinimas) ir gamintojo katalogo pusl. Nr., kuriame yra siūlomus techninius parametrus patvirtinantys duomenys).
BŪTINA NURODYTI VISĄ PRAŠOMĄ INFORMACIJĄ</t>
  </si>
  <si>
    <t>Vnt. įkainis, Eur be PVM</t>
  </si>
  <si>
    <t>PVM dydis %</t>
  </si>
  <si>
    <t>Vieneto įkainis, EUR su PVM</t>
  </si>
  <si>
    <t>1.</t>
  </si>
  <si>
    <t xml:space="preserve">Stuburo metalo konstrukcijos ir pagalbinės priemonės </t>
  </si>
  <si>
    <t>vnt.</t>
  </si>
  <si>
    <t>Tarpslanksteliniai implantai</t>
  </si>
  <si>
    <t>Juosmeninės ir krūtininės stuburo dalies tarpslankstelinio tarpo implantai "kulkos formos"- smailėjančiu užapvalintu priekiu</t>
  </si>
  <si>
    <t>Turi būti galimybė lordozės atstatymui, galimybė rinktis iš nuo 0° iki 8°. Su ne mažiau nei trim rentgenokontrastiniais markeriais, implanto padėties nustatymui. Implanto ilgis nuo 20 iki 30 mm, ne mažiau nei 3 pasirinkimai; aukštis nuo 7 mm iki 18 mm , didėja kas 1 mm. Autostatiniai dantukai, užtikrinantys implanto stabilumą. Medžiaga - PEEK (poli-eter-eter-ketonas). Būtina pateikti kai ISI indeksą turinčių publikacijų. Sterilus.</t>
  </si>
  <si>
    <t>Juosmeninės stuburo dalies tarpslankstelinio tarpo implantas „banano“ formos.</t>
  </si>
  <si>
    <t>Tinkantis gydyti potrauminius stuburkaulių pasislinkimus, degeneracines stuburo ligas. Skirtas implantavimui juosmeninėje ir juosmeninėje-kryžkaulinėje dalyse. Implantas gali būti implantuojamas atviros ir minimaliai invazinės operacijos būdu. „Banano“ formos smailėjančiu galu. Medžiaga - PEEK (poli-eter-eter-ketonas). Ne mažiau 5 rentgenokontrastinių markerių implanto pozicionavimui ir pooperacinei kontrolei. Implanto aukštis: nuo 7 iki 18mm, žingsniais kas 1 mm, būtina turėti visų dydžių. Implanto ilgis: būtina turėti dviejų ilgių 27 ± 1mm ir 32 ± 1mm. Turi būti galimybė lordozės atstatymui, galimybė rinktis iš 0° ir 6°. Būtina pateikti kai ISI indeksą turinčių publikacijų. Sterilus.</t>
  </si>
  <si>
    <t>Tarpslankstelinio tarpo implantai atlikti stuburo priekinei intervertebralinei dezei kaklinėje stuburo dalyje (cage)</t>
  </si>
  <si>
    <t>Turi tikti gydant potrauminius stuburkaulių pasislinkimus, degeneracines stuburo ligas (tarpslankstelinių diskų išvaržos, spondilolistezės), taip pat turi būti galimybė lordozės atstatymui. Medžiaga - Titano lydinys arba anologiška medžiaga. Porėtos struktūros, kuri perauga kaulu. Visas implantas yra rentgenokontrastinis. Dantytas paviršius, lordozinė forma - 5°±1°. Gylis/plotis 12 ± 1 mm x 14 ± 1 mm; 14 ± 1 mm x 14 ± 1 mm; 14 ± 1 mm x 16 ± 1 mm; 16 ± 1 mm x 18 ± 1 mm. Implanto storio pasirinkimas nuo 4 iki 9 mm kas 1 mm. Sterilus.</t>
  </si>
  <si>
    <t>Tinkantis gydyti potrauminius stuburkaulių pasislinkimus, degeneracines stuburo ligas. Skirtas implantavimui juosmeninėje ir juosmeninėje-kryžkaulinėje dalyse. Implantas gali būti implantuojamas atviros ir minimaliai invazinės operacijos būdu. „Banano“ formos smailėjančiu galu. Medžiaga - Titano lydinys arba anologiška medžiaga. Porėtos struktūros, kuri perauga kaulu. Visas implantas yra rentgenokontrastinis. Implanto aukštis: nuo 7 iki 15 mm, žingsniais kas 1 mm, būtina turėti visų dydžių. Implanto ilgis: būtina turėti dviejų ilgių 28 ± 1 mm ir 32 ± 1mm. Turi būti galimybė lordozės atstatymui, galimybė rinktis iš nuo 5° iki 15° ne mažiau nei 3 pasirinkimai. Sterilus.</t>
  </si>
  <si>
    <t>Turi būti galimybė lordozės atstatymui, galimybė rinktis iš nuo 0° iki 14° ne mažiau nei 4 pasirinkimai. Implantų ilgis nuo 25 mm ± 1mm  iki 30 mm ± 1mm, ne mažiau nei 2 pasirinkimai. Plotis 10 mm ± 1 mm.; aukštis nuo 7 mm iki 15 mm, didėja kas 1 mm. Medžiaga - Titano lydinys arba anologiška medžiaga. Porėtos struktūros, kuri perauga kaulu. Visas implantas yra rentgenokontrastinis. Sterilus.</t>
  </si>
  <si>
    <t xml:space="preserve">Tarpslankstelinio tarpo implantai atlikti stuburo priekinei intervertebralinei fiksacijai kaklinėje stuburo dalyje. </t>
  </si>
  <si>
    <t>Turi tikti gydant potrauminius stuburkaulių pasislinkimus, degeneracines stuburo ligas (tarpslankstelinių diskų išvaržos, spondilolistezės). Turi būti mobilus su galimybe atstatyti naturalų kaklo segmento mobilumą ir anatominius judesius. Anatominis profilis. Medžiaga - implantavimui tinkantis metalas su porėta titano danga ir hidroksiapatitu.  Rentgenokontrastiniai markeriai, skirti patikrinti implanto padėtį. Dantytas paviršius. Vidinė implanto dalis turi būti mobili: ± 1 mm . Medžiaga - aukštos molekulinės masės polietilenas (arba lygiavertė medžiaga). Mobilumas: lenkimas/tiesimas: 10º ± 1º, šoninis lenkimas: 10º ± 1º, rotacija: 10º ± 2º  Išmatavimai: gylis nuo 13 ± 0,5 mm iki 19 ± 0,5 mm kas 2 mm, plotis nuo 15 ± 0,5 mm iki 19 ± 0,5 mm kas 2 mm. Aukštis nuo 4 ± 0,5 mm iki 7 ± 0,5 mm, ne mažiau nei 4 storio pasirinkimai. Atrauminis implantavimas. Būtina pateikti ISI indeksą turinčių publikacijų. Sterilus.</t>
  </si>
  <si>
    <t>Turi tikti gydant potrauminius stuburkaulių pasislinkimus, degeneracines stuburo ligas (tarpslankstelinių diskų išvaržos, spondilolistezės), taip pat turi būti galimybė lordozės atstatymui. Medžiaga - PEEK (poli-eter-eter-ketonas). Rentgenokontrastiniai markeriai, skirti patikrinti implanto padėtį. Dantytas paviršius. Turi būti galimybė pasirinkti iš anatominės ir lordozinės implanto formos. Turi būti galimybė fiksuoti implantą vidine intervertebraline fiksacija - specialiu inkaru arba plokštelėmis, kurių medžiaga - titano lydinys arba lygiavertė. Išmatavimai: gylis/plotis 12 mm ± 0,5 x 14±0,5 mm, 14 ± 0,5 mm x 15 ± 0,5 mm, ir 14 ± 0,5 mm x 17±0,5 mm aukštis 5 ± 0,1 - 9, ±0,1 mm  didėja kas ne daugiau nei 1 mm.  Būtina pateikti ISI indeksą turinčių publikacijų. Sterilus.</t>
  </si>
  <si>
    <t>Tarpslankstelinio tarpo implantai atlikti stuburo priekinei intervertebralinei dezei juosmeninėje stuburo dalyje ("zero profile" tipo cage)</t>
  </si>
  <si>
    <t>Tarpslankstelinio tarpo implantai atlikti stuburo priekinei intervertebralinei dezei kaklinėje stuburo dalyje ("zero profile" tipo cage)</t>
  </si>
  <si>
    <t>Tinkantis gydyti potrauminius stuburkaulių pasislinkimus, degeneracines stuburo ligas. Skirtas implantavimui juosmeninėje ir juosmeninėje-kryžkaulinėje dalyse. Išgaubtos formos implantas gali būti implantuojamas, naudojant priekinę (ALIF) ir priekinę šoninę (ALIF AL) chiruginę techniką. Dantytas paviršius, lordozinė forma. Medžiaga - PEEK (poli-eter-eter-ketonas). Ne mažiau 3 rentgenokontrastinių markerių implanto pozicionavimui ir pooperacinei kontrolei. Turi būti galimybė fiksuoti implantą vidine intervertebraline fiksacija - specialiu inkaru arba plokštelėmis, kurių medžiaga - titano lydinys arba lygiavertė. Implanto aukštis: nuo 10 mm ± 0.1 mm iki 12 mm ± 0.1 mm, žingsniais kas 1 mm ir nuo 14 mm ± 0.1 mm iki 16 mm ± 0.1 mm, žingsniais kas 2 mm, turi būti ne mažiau 5 dydžių. Išmatavimai: gylis/plotis  22 mm ± 1 mm x  25 mm ± 1 mm, 28 mm ± 1 mm x  30 mm ± 1 mm, 30 mm ± 1 mm x  32 mm ± 1 mm, 32 mm ± 1 mm x  35 mm ± 1 mm. Turi būti galimybė lordozės atstatymui, galimybė rinktis iš 6° - 14°, ne mažiau 3 pasirinkimų. Būtina pateikti ISI indeksą turinčių publikacijų. Sterilus.</t>
  </si>
  <si>
    <t>Osteokonduktinė medžiaga. Chirurginės rūšies mišinys (pasta).
Sudétis: biokeramines granules 15% ± 2% ir nanoHA 85% ±2%. turi bioaktyvių savybių geresniam kaulinio audinio
įaugimui. Pateikiamas švirkšte pilnai paruostas naudojimui.
Tūris ne mažiau nei 5 ml. Sterilioje pakuoteje. Turi būti galimybė maišyti su krauju, kaulų čiulpais.</t>
  </si>
  <si>
    <t>Osteokonduktinė medžiaga. Chirurginės rūšies trikalcio fosfato.
granulės. Porėtos struktūros 80% ± 10%, porų dydis 200-800
µm. Tūris ne mažiau nei 5 ml. Sterilioje pakuoteje. Turi būti galimybė maišyti su krauju, kaulų čiulpais.</t>
  </si>
  <si>
    <t>Osteokonduktinė medžiaga. Chirurginės rūšies trikalcio fosfato.
granulės. Porėtos struktūros 80% ± 10%, porų dydis 200-800
µm. Tūris ne mažiau nei 10 ml. Sterilioje pakuoteje. Turi būti galimybė maišyti su krauju, kaulų čiulpais.</t>
  </si>
  <si>
    <t>Osteokonduktinė medžiaga. Chirurginės rūšies trikalcio fosfato.
granulės. Porėtos struktūros 80% ± 10%, porų dydis 200-800
µm. Tūris ne mažiau nei 20 ml. Sterilioje pakuoteje. Turi būti galimybė maišyti su krauju, kaulų čiulpais.</t>
  </si>
  <si>
    <t>Osteokonduktinė medžiaga. Chirurginės rūšies trikalcio fosfato.
granulės. Porėtos struktūros 80% ± 10%, porų dydis 200-800
µm. Tūris ne mažiau nei 30 ml. Sterilioje pakuoteje. Turi būti galimybė maišyti su krauju, kaulų čiulpais.</t>
  </si>
  <si>
    <t>Osteokonduktinė medžiaga. Chirurginės rūšies kalciosulfato operacijos metu gaminami ritinėliai. Turi būti galimybė pagaminti skiritingo dydžio ritinėlius. Nuo 3 mm iki 6 mm diametro. Ne mažiau nei 3 dydžiai. Turi būti galimybė maišyti su antibiotikais pagal poreikį. Pasirinkimas ne mažiau nei iš keturių antibiotikų. Tūris ne mažiau nei 20 ml, pagamintos priemonės tūris turi būti ne mažesnis nei 50 ml. . Sterilioje pakuotėje.</t>
  </si>
  <si>
    <t xml:space="preserve">Stuburo metalo konstrukcijos ir pagalbinės priemonės, naudojamos pakauškaulinėje, kaklininėje, krūtininėje bei juosmeninėje dalyse, įgalinančios atlikti priekinę, užpakalinę bei perkutaninę fiksacijas. Bendrieji reikalavimai: Visi siūlomi implantai, instrumentai bei sudėtinės sistemų dalys turi būti pagamintos to paties gamintojo. Kartu su pasiūlymu privaloma pateikti siūlomų produktų galiojančius CE ženklinimą patvirtinančius dokumentus ar jų kopijas. Tiekėjas laikinam naudojimui paprašius PO privalo pateikti užsakomų stuburu metalo konstrukcijų ir pagalbinių priemonių instrumentų rinkinius. Tiekėjas, ligoninei pareikalavus, įsipareigoja pateikti implantus konsignacijos principu (už prekes apmokama po sunaudojimo). </t>
  </si>
  <si>
    <t>Kaulo pakaitalas Nr.1</t>
  </si>
  <si>
    <t>Kaulo pakaitalas Nr.2</t>
  </si>
  <si>
    <t>Kaulo pakaitalas Nr.3</t>
  </si>
  <si>
    <t>Kaulo pakaitalas Nr.4</t>
  </si>
  <si>
    <t>Kaulo pakaitalas Nr.5</t>
  </si>
  <si>
    <t>Kaulo pakaitalas Nr.6</t>
  </si>
  <si>
    <t>6.1</t>
  </si>
  <si>
    <t>6.2</t>
  </si>
  <si>
    <t>6.3</t>
  </si>
  <si>
    <t>6.4</t>
  </si>
  <si>
    <t>6.5</t>
  </si>
  <si>
    <t>6.6</t>
  </si>
  <si>
    <t>6.7</t>
  </si>
  <si>
    <t>6.8</t>
  </si>
  <si>
    <t>Bendra suma EUR be PVM</t>
  </si>
  <si>
    <t>Bendra suma EUR su PVM</t>
  </si>
  <si>
    <t xml:space="preserve">Preliminarus kiekis 18 men. </t>
  </si>
  <si>
    <t>PVM suma</t>
  </si>
  <si>
    <t>12 dalies suma be PVM, Eur</t>
  </si>
  <si>
    <t>12 dalies suma su PVM, Eur</t>
  </si>
  <si>
    <t>11 dalies suma be PVM, Eur</t>
  </si>
  <si>
    <t>11 dalies suma su PVM, Eur</t>
  </si>
  <si>
    <t>10 dalies suma be PVM, Eur</t>
  </si>
  <si>
    <t>10 dalies suma su PVM, Eur</t>
  </si>
  <si>
    <t>9 dalies suma be PVM, Eur</t>
  </si>
  <si>
    <t>9 dalies suma su PVM, Eur</t>
  </si>
  <si>
    <t>8 dalies suma be PVM, Eur</t>
  </si>
  <si>
    <t>8 dalies suma su PVM, Eur</t>
  </si>
  <si>
    <t>7 dalies suma be PVM, Eur</t>
  </si>
  <si>
    <t>7 dalies suma su PVM, Eur</t>
  </si>
  <si>
    <t>6 dalies suma be PVM, Eur</t>
  </si>
  <si>
    <t>6 dalies suma su PVM, Eur</t>
  </si>
  <si>
    <t>Pastaba: Tiekėjo pasiūlyta bendra pasiūlymo suma bus naudojama tik pasiūlymų vertinimui ir laimėtojui nustatyti.</t>
  </si>
  <si>
    <r>
      <t>Kartu su implantais turi būti pateikti ir reikiami instrumentai implantavimui /l</t>
    </r>
    <r>
      <rPr>
        <b/>
        <sz val="10"/>
        <rFont val="Times New Roman"/>
        <family val="1"/>
        <charset val="186"/>
      </rPr>
      <t xml:space="preserve">aikinam naudojimui ir neatlygintinai/. Visos priemonės turi būti vieno gamintojo. </t>
    </r>
  </si>
  <si>
    <t>Zimmer Biomet/ZimVie. Zyston Straight. Prekių kodai: nuo 14-534007 iki 14-534158; nuo 14-534187 iki 14-534278. Katalogas Zyston Straight, psl 15</t>
  </si>
  <si>
    <t>Zimmer Biomet/ZimVie. Zyston Curve. Prekių kodai: nuo 14-533107 iki 14-533158; nuo 14-533127 iki 14-533178. Katalogas Zyston Curve, psl 14</t>
  </si>
  <si>
    <t>Zimmer Biomet/ZimVie. Avenue C Tx. Prekių kodai: 
TIC1414-0505;TIC1414-0605;TIC1414-0705;TIC1414-0805;TIC1414-0905;TIC1412-0405;TIC1412-0505;TIC1412-0605;TIC1412-0705;TIC1412-0805;TIC1412-0905;TIC1614-0405;TIC1614-0505;TIC1614-0605;TIC1614-0705;TIC1614-0805;TIC1614-0905;TIC1816-0405;TIC1816-0505;TIC1816-0605;TIC1816-0705;TIC1816-0805TIC1816-0905. Katalogas Avenue Ti, psl 1-4, Avenue Ti2. psl 1</t>
  </si>
  <si>
    <t>Zimmer Biomet/ZimVie. Avenue T Tx. Prekių kodai: TIT2909-0705;TIT2909-0805;TIT2909-0905;TIT2909-1005;TIT2909-1105;TIT2909-1205;TIT2909-1305;TIT2909-1405;TIT2909-1505;TIT2909-0708;TIT2909-0808;TIT2909-0908;TIT2909-1008;TIT2909-1108;TIT2909-1208;TIT2909-1308;TIT2909-1408;TIT2909-1508;TIT3209-0705;TIT3209-0805;TIT3209-0905;TIT3209-1005;TIT3209-1105;TIT3209-1205;TIT3209-1305;TIT3209-1405;TIT3209-1505;TIT3209-0708;TIT3209-0808;TIT3209-0908;TIT3209-1008;TIT3209-1108;TIT3209-1208;TIT3209-1308;TIT3209-1408;TIT3209-1508;TIT3210-0815;TIT3210-0915;TIT3210-1015;TIT3210-1115;TIT3210-1215;TIT3210-1315;TIT3210-1415;TIT3210-1515. Katalogas Avenue Ti, psl 1-4, Avenue Ti2. psl 3</t>
  </si>
  <si>
    <t>Zimmer Biomet/ZimVie. Avenue P Tx. Prekių kodai: TIP2410-0705;TIP2410-0805;TIP2410-0905;TIP2410-1005;TIP2410-1105;TIP2410-1205;TIP2410-1305;TIP2410-1405;TIP2410-0708;TIP2410-0808;TIP2410-0908;TIP2410-1008;TIP2410-1108;TIP2410-1208;TIP2410-1308;TIP2410-1408;TIP2410-1014;TIP2410-1114;TIP2410-1214;TIP2410-1314;TIP2410-1414;TIP2410-1514;TIP2910-0700;TIP2910-0800;TIP2910-0900;TIP2910-1000;TIP2910-1100;TIP2910-1200;TIP2910-1300;TIP2910-1400;TIP2910-0705;TIP2910-0805;TIP2910-0905;TIP2910-1005;TIP2910-1105;TIP2910-1205;TIP2910-1305;TIP2910-1405;TIP2910-0708;TIP2910-0808;TIP2910-0908;TIP2910-1008;TIP2910-1108;TIP2910-1208;TIP2910-1308;TIP2910-1408;TIP2910-1214;TIP2910-1314;TIP2910-1414;TIP2910-1514. Katalogas Avenue Ti, psl 1-4, Avenue Ti2. psl 2</t>
  </si>
  <si>
    <t>Zimmer Biomet/ZimVie. ROI A.  Prekių kodai: IR 2422 P; IR 2424 P; IR 2426 P; IR 2431 P;IR 2433 P; IR 2435 P; IR 2522 P; IR 2524 P; IR 2526 P;IR 2532 P; IR 2534 P; IR 2536 P; IR 2541 P; IR 2543 P; IR 2545 P; IR 5221 P; IR 5223 P; IR 5225 P; IR 5232 P; IR 5234 P; IR 5236 P; IR 5241 P; IR 5243 P; IR 5245 P; IR 4222 P; IR 4224 P; IR 4226 P; IR 4232 P; IR 4234 P; IR 4236 P; IR2009T; IR2008T; IR2007T. Katalogas ROI A. psl 28/32</t>
  </si>
  <si>
    <t>Zimmer Biomet/ZimVie. ROI C. Prekių kodai: MC 1341 P MC 1342 P MC 1343 P MC1344P
MC 1351 P MC 1352 P MC 1353 P MC1354P
MC 1321 P MC 1322 P MC 1323 P MC 1324 P
MC 1331 P MC 1332 P MC 1333 P MC 1334 P. MC1441P MC1442P MC1443P MC1444P MC1445P MC1446P
MC 1451 P MC 1452 P MC 1453 P MC 1454 P MC 1455 P MC 1456 P
MC 1421 P MC 1422 P MC 1423 P MC 1424 P MC 1425 P MC 1426 P
MC 1431 P MC 1432 P MC 1433 P MC 1434 P MC 1435 P MC 1436 P.MC1005T; MC1006T Katalogas Roi C. psl 14, 24-25</t>
  </si>
  <si>
    <t>Zimmer Biomet/ZimVie. MOBI C. Prekių kodai: MB2354
MB2355; MB2356; MB2357; MB2374; MB2375; MB2376; MB2377; MB2554; MB2555; MB2556; MB2557; MB2574; MB2575; MB2576; MB2577; MB2594; MB2595; MB2596; MB2597; MB2774; MB2775; MB2776; MB2777; MB2794; MB2795; MB2796; MB2797; MB2994; MB2995; MB2996; MB2997. Katalogas Mobi C. psl 24. katalogas Mobi C psl 1-2</t>
  </si>
  <si>
    <t>Biocomposite. Stimulan. Prekių kodas: 620-020 Katalogas Stimulan psl 1-22</t>
  </si>
  <si>
    <t>Zimmer Biomet/ZimVie. Calcibone Inject. Prekių kodas: 30 4005 0001. Katalogas Calcibone 2 psl 1-8</t>
  </si>
  <si>
    <t>Zimmer Biomet/ZimVie. Calcibone. Prekių kodas: ZB000050 Katalogas Calcibon psl 1-2</t>
  </si>
  <si>
    <t>Zimmer Biomet/ZimVie. Calcibone. Prekių kodas: ZB000010 Katalogas Calcibon psl 1-2</t>
  </si>
  <si>
    <t>Zimmer Biomet/ZimVie. Calcibone. Prekių kodas:  ZB000020 Katalogas Calcibon psl 1-2</t>
  </si>
  <si>
    <t>Zimmer Biomet/ZimVie. Calcibone. Prekių kodas: ZB000030 Katalogas Calcibon psl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</si>
</sst>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1"/>
      <color theme="1"/>
      <name val="Calibri"/>
      <family val="2"/>
      <charset val="186"/>
      <scheme val="minor"/>
    </font>
    <font>
      <sz val="11"/>
      <color theme="1"/>
      <name val="Calibri"/>
      <family val="2"/>
      <charset val="186"/>
      <scheme val="minor"/>
    </font>
    <font>
      <sz val="10"/>
      <color theme="1"/>
      <name val="Times New Roman"/>
      <family val="1"/>
    </font>
    <font>
      <sz val="10"/>
      <name val="Arial"/>
      <family val="2"/>
      <charset val="186"/>
    </font>
    <font>
      <sz val="10"/>
      <name val="Times New Roman"/>
      <family val="1"/>
    </font>
    <font>
      <sz val="10"/>
      <name val="Times New Roman"/>
      <family val="1"/>
      <charset val="186"/>
    </font>
    <font>
      <sz val="10"/>
      <color theme="1"/>
      <name val="Times New Roman"/>
      <family val="1"/>
      <charset val="186"/>
    </font>
    <font>
      <b/>
      <sz val="10"/>
      <color theme="1"/>
      <name val="Times New Roman"/>
      <family val="1"/>
      <charset val="186"/>
    </font>
    <font>
      <b/>
      <sz val="10"/>
      <color rgb="FF000000"/>
      <name val="Times New Roman"/>
      <family val="1"/>
      <charset val="186"/>
    </font>
    <font>
      <b/>
      <sz val="10"/>
      <name val="Times New Roman"/>
      <family val="1"/>
      <charset val="186"/>
    </font>
    <font>
      <b/>
      <sz val="11"/>
      <color theme="1"/>
      <name val="Times New Roman"/>
      <family val="1"/>
      <charset val="186"/>
    </font>
    <font>
      <sz val="10"/>
      <color rgb="FF000000"/>
      <name val="Times New Roman"/>
      <family val="1"/>
      <charset val="186"/>
    </font>
    <font>
      <b/>
      <sz val="10"/>
      <name val="Times New Roman"/>
      <family val="1"/>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1" fillId="0" borderId="0"/>
    <xf numFmtId="0" fontId="3" fillId="0" borderId="0"/>
  </cellStyleXfs>
  <cellXfs count="29">
    <xf numFmtId="0" fontId="0" fillId="0" borderId="0" xfId="0"/>
    <xf numFmtId="0" fontId="2" fillId="0" borderId="0" xfId="0" applyFont="1" applyAlignment="1">
      <alignment wrapText="1"/>
    </xf>
    <xf numFmtId="49" fontId="2" fillId="0" borderId="0" xfId="0" applyNumberFormat="1" applyFont="1" applyAlignment="1">
      <alignment horizontal="left" wrapText="1"/>
    </xf>
    <xf numFmtId="49" fontId="4" fillId="0" borderId="0" xfId="0" applyNumberFormat="1" applyFont="1" applyAlignment="1">
      <alignment horizontal="center" vertical="top" wrapText="1"/>
    </xf>
    <xf numFmtId="0" fontId="4" fillId="0" borderId="0" xfId="0" applyFont="1" applyAlignment="1">
      <alignment horizontal="left" vertical="top" wrapText="1"/>
    </xf>
    <xf numFmtId="164" fontId="4" fillId="0" borderId="0" xfId="0" applyNumberFormat="1" applyFont="1" applyAlignment="1">
      <alignment horizontal="left" vertical="top" wrapText="1"/>
    </xf>
    <xf numFmtId="49" fontId="4" fillId="0" borderId="0" xfId="0" applyNumberFormat="1" applyFont="1" applyAlignment="1">
      <alignment horizontal="left" vertical="top" wrapText="1"/>
    </xf>
    <xf numFmtId="1" fontId="4" fillId="0" borderId="0" xfId="0" applyNumberFormat="1" applyFont="1" applyAlignment="1">
      <alignment vertical="top" wrapText="1"/>
    </xf>
    <xf numFmtId="2" fontId="4" fillId="0" borderId="0" xfId="0" applyNumberFormat="1"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vertical="top" wrapText="1"/>
    </xf>
    <xf numFmtId="0" fontId="7" fillId="0" borderId="1" xfId="0" applyFont="1" applyBorder="1" applyAlignment="1">
      <alignment horizontal="left" vertical="top"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5" fillId="0" borderId="1" xfId="1"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left" vertical="top" wrapText="1"/>
    </xf>
    <xf numFmtId="0" fontId="9" fillId="0" borderId="1" xfId="0" applyFont="1" applyBorder="1" applyAlignment="1">
      <alignment horizontal="center" vertical="center" wrapText="1"/>
    </xf>
    <xf numFmtId="0" fontId="6" fillId="0" borderId="1" xfId="0" applyFont="1" applyBorder="1" applyAlignment="1">
      <alignment horizontal="left" vertical="top" wrapText="1"/>
    </xf>
    <xf numFmtId="0" fontId="10" fillId="0" borderId="1" xfId="0" applyFont="1" applyBorder="1" applyAlignment="1">
      <alignment horizontal="right" vertical="center" wrapText="1"/>
    </xf>
    <xf numFmtId="1" fontId="5" fillId="0" borderId="1" xfId="0" applyNumberFormat="1" applyFont="1" applyBorder="1" applyAlignment="1">
      <alignment horizontal="left" vertical="top" wrapText="1"/>
    </xf>
    <xf numFmtId="0" fontId="11" fillId="0" borderId="1" xfId="0" applyFont="1" applyBorder="1" applyAlignment="1">
      <alignment horizontal="left" vertical="top"/>
    </xf>
    <xf numFmtId="4" fontId="9"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49" fontId="4" fillId="0" borderId="2" xfId="0" applyNumberFormat="1" applyFont="1" applyBorder="1" applyAlignment="1">
      <alignment horizontal="left" vertical="top" wrapText="1"/>
    </xf>
    <xf numFmtId="0" fontId="0" fillId="0" borderId="2" xfId="0" applyBorder="1"/>
  </cellXfs>
  <cellStyles count="3">
    <cellStyle name="Normal" xfId="0" builtinId="0"/>
    <cellStyle name="Normal 11" xfId="1" xr:uid="{434CD73B-AE55-4E94-8021-F6556647754C}"/>
    <cellStyle name="Normal 2" xfId="2" xr:uid="{A81AD1BD-9400-474B-A9DC-748C2C3786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59855-A5BB-4C6E-B077-3C0272431D6E}">
  <sheetPr>
    <pageSetUpPr fitToPage="1"/>
  </sheetPr>
  <dimension ref="A1:K39"/>
  <sheetViews>
    <sheetView tabSelected="1" zoomScale="140" zoomScaleNormal="140" workbookViewId="0">
      <selection activeCell="F35" sqref="F35"/>
    </sheetView>
  </sheetViews>
  <sheetFormatPr baseColWidth="10" defaultColWidth="9.1640625" defaultRowHeight="13" x14ac:dyDescent="0.15"/>
  <cols>
    <col min="1" max="1" width="6.5" style="7" customWidth="1"/>
    <col min="2" max="2" width="19" style="6" customWidth="1"/>
    <col min="3" max="3" width="47.83203125" style="3" customWidth="1"/>
    <col min="4" max="4" width="7.5" style="8" customWidth="1"/>
    <col min="5" max="5" width="12.83203125" style="4" customWidth="1"/>
    <col min="6" max="6" width="33.5" style="4" customWidth="1"/>
    <col min="7" max="7" width="10.1640625" style="5" customWidth="1"/>
    <col min="8" max="8" width="7.5" style="4" customWidth="1"/>
    <col min="9" max="9" width="9.33203125" style="6" customWidth="1"/>
    <col min="10" max="10" width="9.5" style="6" customWidth="1"/>
    <col min="11" max="11" width="10.83203125" style="6" customWidth="1"/>
    <col min="12" max="16384" width="9.1640625" style="2"/>
  </cols>
  <sheetData>
    <row r="1" spans="1:11" s="1" customFormat="1" ht="108" customHeight="1" x14ac:dyDescent="0.15">
      <c r="A1" s="18" t="s">
        <v>0</v>
      </c>
      <c r="B1" s="18" t="s">
        <v>1</v>
      </c>
      <c r="C1" s="18" t="s">
        <v>2</v>
      </c>
      <c r="D1" s="18" t="s">
        <v>3</v>
      </c>
      <c r="E1" s="18" t="s">
        <v>49</v>
      </c>
      <c r="F1" s="18" t="s">
        <v>4</v>
      </c>
      <c r="G1" s="18" t="s">
        <v>5</v>
      </c>
      <c r="H1" s="18" t="s">
        <v>6</v>
      </c>
      <c r="I1" s="18" t="s">
        <v>7</v>
      </c>
      <c r="J1" s="18" t="s">
        <v>47</v>
      </c>
      <c r="K1" s="23" t="s">
        <v>48</v>
      </c>
    </row>
    <row r="2" spans="1:11" s="1" customFormat="1" ht="2" hidden="1" customHeight="1" x14ac:dyDescent="0.15">
      <c r="A2" s="10" t="s">
        <v>8</v>
      </c>
      <c r="B2" s="11" t="s">
        <v>9</v>
      </c>
      <c r="C2" s="9" t="s">
        <v>32</v>
      </c>
      <c r="D2" s="12"/>
      <c r="E2" s="13"/>
      <c r="F2" s="12"/>
      <c r="G2" s="12"/>
      <c r="H2" s="12"/>
      <c r="I2" s="12"/>
      <c r="J2" s="12"/>
      <c r="K2" s="14"/>
    </row>
    <row r="3" spans="1:11" ht="41" customHeight="1" x14ac:dyDescent="0.15">
      <c r="A3" s="21">
        <v>6</v>
      </c>
      <c r="B3" s="19" t="s">
        <v>11</v>
      </c>
      <c r="C3" s="19" t="s">
        <v>66</v>
      </c>
      <c r="D3" s="15"/>
      <c r="E3" s="9"/>
      <c r="F3" s="17"/>
      <c r="G3" s="16"/>
      <c r="H3" s="24"/>
      <c r="I3" s="16"/>
      <c r="J3" s="16"/>
      <c r="K3" s="16"/>
    </row>
    <row r="4" spans="1:11" ht="109.25" customHeight="1" x14ac:dyDescent="0.15">
      <c r="A4" s="21" t="s">
        <v>39</v>
      </c>
      <c r="B4" s="19" t="s">
        <v>12</v>
      </c>
      <c r="C4" s="19" t="s">
        <v>13</v>
      </c>
      <c r="D4" s="15" t="s">
        <v>10</v>
      </c>
      <c r="E4" s="9">
        <v>5</v>
      </c>
      <c r="F4" s="19" t="s">
        <v>67</v>
      </c>
      <c r="G4" s="16">
        <v>340</v>
      </c>
      <c r="H4" s="25">
        <v>0.05</v>
      </c>
      <c r="I4" s="16">
        <f t="shared" ref="I4:I11" si="0">G4*1.05</f>
        <v>357</v>
      </c>
      <c r="J4" s="16">
        <f t="shared" ref="J4:J11" si="1">G4*E4</f>
        <v>1700</v>
      </c>
      <c r="K4" s="16">
        <f t="shared" ref="K4:K11" si="2">+I4*E4</f>
        <v>1785</v>
      </c>
    </row>
    <row r="5" spans="1:11" ht="160.25" customHeight="1" x14ac:dyDescent="0.15">
      <c r="A5" s="21" t="s">
        <v>40</v>
      </c>
      <c r="B5" s="19" t="s">
        <v>14</v>
      </c>
      <c r="C5" s="19" t="s">
        <v>15</v>
      </c>
      <c r="D5" s="15" t="s">
        <v>10</v>
      </c>
      <c r="E5" s="9">
        <v>5</v>
      </c>
      <c r="F5" s="19" t="s">
        <v>68</v>
      </c>
      <c r="G5" s="16">
        <v>340</v>
      </c>
      <c r="H5" s="25">
        <v>0.05</v>
      </c>
      <c r="I5" s="16">
        <f t="shared" si="0"/>
        <v>357</v>
      </c>
      <c r="J5" s="16">
        <f t="shared" si="1"/>
        <v>1700</v>
      </c>
      <c r="K5" s="16">
        <f t="shared" si="2"/>
        <v>1785</v>
      </c>
    </row>
    <row r="6" spans="1:11" ht="154" x14ac:dyDescent="0.15">
      <c r="A6" s="21" t="s">
        <v>41</v>
      </c>
      <c r="B6" s="19" t="s">
        <v>16</v>
      </c>
      <c r="C6" s="19" t="s">
        <v>17</v>
      </c>
      <c r="D6" s="15" t="s">
        <v>10</v>
      </c>
      <c r="E6" s="9">
        <v>20</v>
      </c>
      <c r="F6" s="19" t="s">
        <v>69</v>
      </c>
      <c r="G6" s="16">
        <v>440</v>
      </c>
      <c r="H6" s="25">
        <v>0.05</v>
      </c>
      <c r="I6" s="16">
        <f t="shared" si="0"/>
        <v>462</v>
      </c>
      <c r="J6" s="16">
        <f t="shared" si="1"/>
        <v>8800</v>
      </c>
      <c r="K6" s="16">
        <f t="shared" si="2"/>
        <v>9240</v>
      </c>
    </row>
    <row r="7" spans="1:11" ht="252" x14ac:dyDescent="0.15">
      <c r="A7" s="21" t="s">
        <v>42</v>
      </c>
      <c r="B7" s="19" t="s">
        <v>14</v>
      </c>
      <c r="C7" s="19" t="s">
        <v>18</v>
      </c>
      <c r="D7" s="15" t="s">
        <v>10</v>
      </c>
      <c r="E7" s="9">
        <v>10</v>
      </c>
      <c r="F7" s="19" t="s">
        <v>70</v>
      </c>
      <c r="G7" s="16">
        <v>820</v>
      </c>
      <c r="H7" s="25">
        <v>0.05</v>
      </c>
      <c r="I7" s="16">
        <f t="shared" si="0"/>
        <v>861</v>
      </c>
      <c r="J7" s="16">
        <f t="shared" si="1"/>
        <v>8200</v>
      </c>
      <c r="K7" s="16">
        <f t="shared" si="2"/>
        <v>8610</v>
      </c>
    </row>
    <row r="8" spans="1:11" ht="280" x14ac:dyDescent="0.15">
      <c r="A8" s="21" t="s">
        <v>43</v>
      </c>
      <c r="B8" s="19" t="s">
        <v>12</v>
      </c>
      <c r="C8" s="19" t="s">
        <v>19</v>
      </c>
      <c r="D8" s="15" t="s">
        <v>10</v>
      </c>
      <c r="E8" s="9">
        <v>5</v>
      </c>
      <c r="F8" s="19" t="s">
        <v>71</v>
      </c>
      <c r="G8" s="16">
        <v>720</v>
      </c>
      <c r="H8" s="25">
        <v>0.05</v>
      </c>
      <c r="I8" s="16">
        <f t="shared" si="0"/>
        <v>756</v>
      </c>
      <c r="J8" s="16">
        <f t="shared" si="1"/>
        <v>3600</v>
      </c>
      <c r="K8" s="16">
        <f t="shared" si="2"/>
        <v>3780</v>
      </c>
    </row>
    <row r="9" spans="1:11" ht="210" x14ac:dyDescent="0.15">
      <c r="A9" s="21" t="s">
        <v>44</v>
      </c>
      <c r="B9" s="19" t="s">
        <v>20</v>
      </c>
      <c r="C9" s="19" t="s">
        <v>21</v>
      </c>
      <c r="D9" s="15" t="s">
        <v>10</v>
      </c>
      <c r="E9" s="9">
        <v>5</v>
      </c>
      <c r="F9" s="19" t="s">
        <v>74</v>
      </c>
      <c r="G9" s="16">
        <v>1600</v>
      </c>
      <c r="H9" s="25">
        <v>0.05</v>
      </c>
      <c r="I9" s="16">
        <f t="shared" si="0"/>
        <v>1680</v>
      </c>
      <c r="J9" s="16">
        <f t="shared" si="1"/>
        <v>8000</v>
      </c>
      <c r="K9" s="16">
        <f t="shared" si="2"/>
        <v>8400</v>
      </c>
    </row>
    <row r="10" spans="1:11" ht="188" customHeight="1" x14ac:dyDescent="0.15">
      <c r="A10" s="21" t="s">
        <v>45</v>
      </c>
      <c r="B10" s="19" t="s">
        <v>24</v>
      </c>
      <c r="C10" s="19" t="s">
        <v>22</v>
      </c>
      <c r="D10" s="15" t="s">
        <v>10</v>
      </c>
      <c r="E10" s="9">
        <v>18</v>
      </c>
      <c r="F10" s="19" t="s">
        <v>73</v>
      </c>
      <c r="G10" s="16">
        <v>840</v>
      </c>
      <c r="H10" s="25">
        <v>0.05</v>
      </c>
      <c r="I10" s="16">
        <f t="shared" si="0"/>
        <v>882</v>
      </c>
      <c r="J10" s="16">
        <f t="shared" si="1"/>
        <v>15120</v>
      </c>
      <c r="K10" s="16">
        <f t="shared" si="2"/>
        <v>15876</v>
      </c>
    </row>
    <row r="11" spans="1:11" ht="241" customHeight="1" x14ac:dyDescent="0.15">
      <c r="A11" s="21" t="s">
        <v>46</v>
      </c>
      <c r="B11" s="19" t="s">
        <v>23</v>
      </c>
      <c r="C11" s="19" t="s">
        <v>25</v>
      </c>
      <c r="D11" s="15" t="s">
        <v>10</v>
      </c>
      <c r="E11" s="9">
        <v>9</v>
      </c>
      <c r="F11" s="19" t="s">
        <v>72</v>
      </c>
      <c r="G11" s="16">
        <v>1100</v>
      </c>
      <c r="H11" s="25">
        <v>0.05</v>
      </c>
      <c r="I11" s="16">
        <f t="shared" si="0"/>
        <v>1155</v>
      </c>
      <c r="J11" s="16">
        <f t="shared" si="1"/>
        <v>9900</v>
      </c>
      <c r="K11" s="16">
        <f t="shared" si="2"/>
        <v>10395</v>
      </c>
    </row>
    <row r="12" spans="1:11" ht="15" x14ac:dyDescent="0.15">
      <c r="A12" s="21"/>
      <c r="B12" s="19"/>
      <c r="C12" s="19"/>
      <c r="D12" s="15"/>
      <c r="E12" s="9"/>
      <c r="F12" s="20" t="s">
        <v>63</v>
      </c>
      <c r="G12" s="16"/>
      <c r="H12" s="24"/>
      <c r="I12" s="16"/>
      <c r="J12" s="16"/>
      <c r="K12" s="26">
        <f>SUM(J4:J11)</f>
        <v>57020</v>
      </c>
    </row>
    <row r="13" spans="1:11" ht="15" x14ac:dyDescent="0.15">
      <c r="A13" s="21"/>
      <c r="B13" s="19"/>
      <c r="C13" s="19"/>
      <c r="D13" s="15"/>
      <c r="E13" s="9"/>
      <c r="F13" s="20" t="s">
        <v>50</v>
      </c>
      <c r="G13" s="16"/>
      <c r="H13" s="24"/>
      <c r="I13" s="16"/>
      <c r="J13" s="16"/>
      <c r="K13" s="26">
        <f>K14-K12</f>
        <v>2851</v>
      </c>
    </row>
    <row r="14" spans="1:11" ht="15" x14ac:dyDescent="0.15">
      <c r="A14" s="21"/>
      <c r="B14" s="19"/>
      <c r="C14" s="19"/>
      <c r="D14" s="15"/>
      <c r="E14" s="9"/>
      <c r="F14" s="20" t="s">
        <v>64</v>
      </c>
      <c r="G14" s="16"/>
      <c r="H14" s="24"/>
      <c r="I14" s="16"/>
      <c r="J14" s="16"/>
      <c r="K14" s="26">
        <f>SUM(K4:K11)</f>
        <v>59871</v>
      </c>
    </row>
    <row r="15" spans="1:11" ht="77" customHeight="1" x14ac:dyDescent="0.15">
      <c r="A15" s="21">
        <v>7</v>
      </c>
      <c r="B15" s="19" t="s">
        <v>33</v>
      </c>
      <c r="C15" s="19" t="s">
        <v>26</v>
      </c>
      <c r="D15" s="15" t="s">
        <v>10</v>
      </c>
      <c r="E15" s="9">
        <v>10</v>
      </c>
      <c r="F15" s="19" t="s">
        <v>76</v>
      </c>
      <c r="G15" s="16">
        <v>240</v>
      </c>
      <c r="H15" s="25">
        <v>0.05</v>
      </c>
      <c r="I15" s="16">
        <f>G15*1.05</f>
        <v>252</v>
      </c>
      <c r="J15" s="16">
        <f>G15*E15</f>
        <v>2400</v>
      </c>
      <c r="K15" s="16">
        <f>+I15*E15</f>
        <v>2520</v>
      </c>
    </row>
    <row r="16" spans="1:11" ht="16.25" customHeight="1" x14ac:dyDescent="0.15">
      <c r="A16" s="21"/>
      <c r="B16" s="19"/>
      <c r="C16" s="19"/>
      <c r="D16" s="15"/>
      <c r="E16" s="9"/>
      <c r="F16" s="20" t="s">
        <v>61</v>
      </c>
      <c r="G16" s="16"/>
      <c r="H16" s="24"/>
      <c r="I16" s="16"/>
      <c r="J16" s="16"/>
      <c r="K16" s="26">
        <f>J15</f>
        <v>2400</v>
      </c>
    </row>
    <row r="17" spans="1:11" ht="17.5" customHeight="1" x14ac:dyDescent="0.15">
      <c r="A17" s="21"/>
      <c r="B17" s="19"/>
      <c r="C17" s="19"/>
      <c r="D17" s="15"/>
      <c r="E17" s="9"/>
      <c r="F17" s="20" t="s">
        <v>50</v>
      </c>
      <c r="G17" s="16"/>
      <c r="H17" s="24"/>
      <c r="I17" s="16"/>
      <c r="J17" s="16"/>
      <c r="K17" s="26">
        <f>K18-K16</f>
        <v>120</v>
      </c>
    </row>
    <row r="18" spans="1:11" ht="17.5" customHeight="1" x14ac:dyDescent="0.15">
      <c r="A18" s="21"/>
      <c r="B18" s="19"/>
      <c r="C18" s="19"/>
      <c r="D18" s="15"/>
      <c r="E18" s="9"/>
      <c r="F18" s="20" t="s">
        <v>62</v>
      </c>
      <c r="G18" s="16"/>
      <c r="H18" s="24"/>
      <c r="I18" s="16"/>
      <c r="J18" s="16"/>
      <c r="K18" s="26">
        <f>K15</f>
        <v>2520</v>
      </c>
    </row>
    <row r="19" spans="1:11" ht="63" customHeight="1" x14ac:dyDescent="0.15">
      <c r="A19" s="21">
        <v>8</v>
      </c>
      <c r="B19" s="22" t="s">
        <v>34</v>
      </c>
      <c r="C19" s="19" t="s">
        <v>27</v>
      </c>
      <c r="D19" s="15" t="s">
        <v>10</v>
      </c>
      <c r="E19" s="9">
        <v>2</v>
      </c>
      <c r="F19" s="19" t="s">
        <v>77</v>
      </c>
      <c r="G19" s="16">
        <v>150</v>
      </c>
      <c r="H19" s="25">
        <v>0.05</v>
      </c>
      <c r="I19" s="16">
        <f>G19*1.05</f>
        <v>157.5</v>
      </c>
      <c r="J19" s="16">
        <f>G19*E19</f>
        <v>300</v>
      </c>
      <c r="K19" s="16">
        <f>+I19*E19</f>
        <v>315</v>
      </c>
    </row>
    <row r="20" spans="1:11" ht="15" x14ac:dyDescent="0.15">
      <c r="A20" s="21"/>
      <c r="B20" s="22"/>
      <c r="C20" s="19"/>
      <c r="D20" s="15"/>
      <c r="E20" s="9"/>
      <c r="F20" s="20" t="s">
        <v>59</v>
      </c>
      <c r="G20" s="16"/>
      <c r="H20" s="24"/>
      <c r="I20" s="16"/>
      <c r="J20" s="16"/>
      <c r="K20" s="26">
        <f>J19</f>
        <v>300</v>
      </c>
    </row>
    <row r="21" spans="1:11" ht="15" x14ac:dyDescent="0.15">
      <c r="A21" s="21"/>
      <c r="B21" s="22"/>
      <c r="C21" s="19"/>
      <c r="D21" s="15"/>
      <c r="E21" s="9"/>
      <c r="F21" s="20" t="s">
        <v>50</v>
      </c>
      <c r="G21" s="16"/>
      <c r="H21" s="24"/>
      <c r="I21" s="16"/>
      <c r="J21" s="16"/>
      <c r="K21" s="26">
        <f>K22-K20</f>
        <v>15</v>
      </c>
    </row>
    <row r="22" spans="1:11" ht="15" x14ac:dyDescent="0.15">
      <c r="A22" s="21"/>
      <c r="B22" s="22"/>
      <c r="C22" s="19"/>
      <c r="D22" s="15"/>
      <c r="E22" s="9"/>
      <c r="F22" s="20" t="s">
        <v>60</v>
      </c>
      <c r="G22" s="16"/>
      <c r="H22" s="24"/>
      <c r="I22" s="16"/>
      <c r="J22" s="16"/>
      <c r="K22" s="26">
        <f>K19</f>
        <v>315</v>
      </c>
    </row>
    <row r="23" spans="1:11" ht="56" customHeight="1" x14ac:dyDescent="0.15">
      <c r="A23" s="21">
        <v>9</v>
      </c>
      <c r="B23" s="22" t="s">
        <v>35</v>
      </c>
      <c r="C23" s="19" t="s">
        <v>28</v>
      </c>
      <c r="D23" s="15" t="s">
        <v>10</v>
      </c>
      <c r="E23" s="9">
        <v>5</v>
      </c>
      <c r="F23" s="19" t="s">
        <v>78</v>
      </c>
      <c r="G23" s="16">
        <v>180</v>
      </c>
      <c r="H23" s="25">
        <v>0.05</v>
      </c>
      <c r="I23" s="16">
        <f>G23*1.05</f>
        <v>189</v>
      </c>
      <c r="J23" s="16">
        <f>G23*E23</f>
        <v>900</v>
      </c>
      <c r="K23" s="16">
        <f>+I23*E23</f>
        <v>945</v>
      </c>
    </row>
    <row r="24" spans="1:11" ht="16.25" customHeight="1" x14ac:dyDescent="0.15">
      <c r="A24" s="21"/>
      <c r="B24" s="22"/>
      <c r="C24" s="19"/>
      <c r="D24" s="15"/>
      <c r="E24" s="9"/>
      <c r="F24" s="20" t="s">
        <v>57</v>
      </c>
      <c r="G24" s="16"/>
      <c r="H24" s="24"/>
      <c r="I24" s="16"/>
      <c r="J24" s="16"/>
      <c r="K24" s="26">
        <f>J23</f>
        <v>900</v>
      </c>
    </row>
    <row r="25" spans="1:11" ht="17" customHeight="1" x14ac:dyDescent="0.15">
      <c r="A25" s="21"/>
      <c r="B25" s="22"/>
      <c r="C25" s="19"/>
      <c r="D25" s="15"/>
      <c r="E25" s="9"/>
      <c r="F25" s="20" t="s">
        <v>50</v>
      </c>
      <c r="G25" s="16"/>
      <c r="H25" s="24"/>
      <c r="I25" s="16"/>
      <c r="J25" s="16"/>
      <c r="K25" s="26">
        <f>K26-K24</f>
        <v>45</v>
      </c>
    </row>
    <row r="26" spans="1:11" ht="13.25" customHeight="1" x14ac:dyDescent="0.15">
      <c r="A26" s="21"/>
      <c r="B26" s="22"/>
      <c r="C26" s="19"/>
      <c r="D26" s="15"/>
      <c r="E26" s="9"/>
      <c r="F26" s="20" t="s">
        <v>58</v>
      </c>
      <c r="G26" s="16"/>
      <c r="H26" s="24"/>
      <c r="I26" s="16"/>
      <c r="J26" s="16"/>
      <c r="K26" s="26">
        <f>K23</f>
        <v>945</v>
      </c>
    </row>
    <row r="27" spans="1:11" ht="56" customHeight="1" x14ac:dyDescent="0.15">
      <c r="A27" s="21">
        <v>10</v>
      </c>
      <c r="B27" s="22" t="s">
        <v>36</v>
      </c>
      <c r="C27" s="19" t="s">
        <v>29</v>
      </c>
      <c r="D27" s="15" t="s">
        <v>10</v>
      </c>
      <c r="E27" s="9">
        <v>5</v>
      </c>
      <c r="F27" s="19" t="s">
        <v>79</v>
      </c>
      <c r="G27" s="16">
        <v>280</v>
      </c>
      <c r="H27" s="25">
        <v>0.05</v>
      </c>
      <c r="I27" s="16">
        <f>G27*1.05</f>
        <v>294</v>
      </c>
      <c r="J27" s="16">
        <f>G27*E27</f>
        <v>1400</v>
      </c>
      <c r="K27" s="16">
        <f>+I27*E27</f>
        <v>1470</v>
      </c>
    </row>
    <row r="28" spans="1:11" ht="13.25" customHeight="1" x14ac:dyDescent="0.15">
      <c r="A28" s="21"/>
      <c r="B28" s="22"/>
      <c r="C28" s="19"/>
      <c r="D28" s="15"/>
      <c r="E28" s="9"/>
      <c r="F28" s="20" t="s">
        <v>55</v>
      </c>
      <c r="G28" s="16"/>
      <c r="H28" s="24"/>
      <c r="I28" s="16"/>
      <c r="J28" s="16"/>
      <c r="K28" s="26">
        <f>J27</f>
        <v>1400</v>
      </c>
    </row>
    <row r="29" spans="1:11" ht="15.5" customHeight="1" x14ac:dyDescent="0.15">
      <c r="A29" s="21"/>
      <c r="B29" s="22"/>
      <c r="C29" s="19"/>
      <c r="D29" s="15"/>
      <c r="E29" s="9"/>
      <c r="F29" s="20" t="s">
        <v>50</v>
      </c>
      <c r="G29" s="16"/>
      <c r="H29" s="24"/>
      <c r="I29" s="16"/>
      <c r="J29" s="16"/>
      <c r="K29" s="26">
        <f>K30-K28</f>
        <v>70</v>
      </c>
    </row>
    <row r="30" spans="1:11" ht="18" customHeight="1" x14ac:dyDescent="0.15">
      <c r="A30" s="21"/>
      <c r="B30" s="22"/>
      <c r="C30" s="19"/>
      <c r="D30" s="15"/>
      <c r="E30" s="9"/>
      <c r="F30" s="20" t="s">
        <v>56</v>
      </c>
      <c r="G30" s="16"/>
      <c r="H30" s="24"/>
      <c r="I30" s="16"/>
      <c r="J30" s="16"/>
      <c r="K30" s="26">
        <f>K27</f>
        <v>1470</v>
      </c>
    </row>
    <row r="31" spans="1:11" ht="56" customHeight="1" x14ac:dyDescent="0.15">
      <c r="A31" s="21">
        <v>11</v>
      </c>
      <c r="B31" s="22" t="s">
        <v>37</v>
      </c>
      <c r="C31" s="19" t="s">
        <v>30</v>
      </c>
      <c r="D31" s="15" t="s">
        <v>10</v>
      </c>
      <c r="E31" s="9">
        <v>5</v>
      </c>
      <c r="F31" s="19" t="s">
        <v>80</v>
      </c>
      <c r="G31" s="16">
        <v>340</v>
      </c>
      <c r="H31" s="25">
        <v>0.05</v>
      </c>
      <c r="I31" s="16">
        <f>G31*1.05</f>
        <v>357</v>
      </c>
      <c r="J31" s="16">
        <f>G31*E31</f>
        <v>1700</v>
      </c>
      <c r="K31" s="16">
        <f>+I31*E31</f>
        <v>1785</v>
      </c>
    </row>
    <row r="32" spans="1:11" ht="15" customHeight="1" x14ac:dyDescent="0.15">
      <c r="A32" s="21"/>
      <c r="B32" s="22"/>
      <c r="C32" s="19"/>
      <c r="D32" s="15"/>
      <c r="E32" s="9"/>
      <c r="F32" s="20" t="s">
        <v>53</v>
      </c>
      <c r="G32" s="16"/>
      <c r="H32" s="24"/>
      <c r="I32" s="16"/>
      <c r="J32" s="16"/>
      <c r="K32" s="26">
        <f>J31</f>
        <v>1700</v>
      </c>
    </row>
    <row r="33" spans="1:11" ht="15" customHeight="1" x14ac:dyDescent="0.15">
      <c r="A33" s="21"/>
      <c r="B33" s="22"/>
      <c r="C33" s="19"/>
      <c r="D33" s="15"/>
      <c r="E33" s="9"/>
      <c r="F33" s="20" t="s">
        <v>50</v>
      </c>
      <c r="G33" s="16"/>
      <c r="H33" s="24"/>
      <c r="I33" s="16"/>
      <c r="J33" s="16"/>
      <c r="K33" s="26">
        <f>K34-K32</f>
        <v>85</v>
      </c>
    </row>
    <row r="34" spans="1:11" ht="17" customHeight="1" x14ac:dyDescent="0.15">
      <c r="A34" s="21"/>
      <c r="B34" s="22"/>
      <c r="C34" s="19"/>
      <c r="D34" s="15"/>
      <c r="E34" s="9"/>
      <c r="F34" s="20" t="s">
        <v>54</v>
      </c>
      <c r="G34" s="16"/>
      <c r="H34" s="24"/>
      <c r="I34" s="16"/>
      <c r="J34" s="16"/>
      <c r="K34" s="26">
        <f>K31</f>
        <v>1785</v>
      </c>
    </row>
    <row r="35" spans="1:11" ht="93" customHeight="1" x14ac:dyDescent="0.15">
      <c r="A35" s="21">
        <v>12</v>
      </c>
      <c r="B35" s="22" t="s">
        <v>38</v>
      </c>
      <c r="C35" s="19" t="s">
        <v>31</v>
      </c>
      <c r="D35" s="15" t="s">
        <v>10</v>
      </c>
      <c r="E35" s="9">
        <v>2</v>
      </c>
      <c r="F35" s="19" t="s">
        <v>75</v>
      </c>
      <c r="G35" s="16">
        <v>800</v>
      </c>
      <c r="H35" s="25">
        <v>0.05</v>
      </c>
      <c r="I35" s="16">
        <f>G35*1.05</f>
        <v>840</v>
      </c>
      <c r="J35" s="16">
        <f>G35*E35</f>
        <v>1600</v>
      </c>
      <c r="K35" s="16">
        <f>+I35*E35</f>
        <v>1680</v>
      </c>
    </row>
    <row r="36" spans="1:11" ht="17.5" customHeight="1" x14ac:dyDescent="0.15">
      <c r="A36" s="21"/>
      <c r="B36" s="22"/>
      <c r="C36" s="19"/>
      <c r="D36" s="15"/>
      <c r="E36" s="9"/>
      <c r="F36" s="20" t="s">
        <v>51</v>
      </c>
      <c r="G36" s="16"/>
      <c r="H36" s="24"/>
      <c r="I36" s="16"/>
      <c r="J36" s="16"/>
      <c r="K36" s="26">
        <f>J35</f>
        <v>1600</v>
      </c>
    </row>
    <row r="37" spans="1:11" ht="18.5" customHeight="1" x14ac:dyDescent="0.15">
      <c r="A37" s="21"/>
      <c r="B37" s="22"/>
      <c r="C37" s="19"/>
      <c r="D37" s="15"/>
      <c r="E37" s="9"/>
      <c r="F37" s="20" t="s">
        <v>50</v>
      </c>
      <c r="G37" s="16"/>
      <c r="H37" s="24"/>
      <c r="I37" s="16"/>
      <c r="J37" s="16"/>
      <c r="K37" s="26">
        <f>K38-K36</f>
        <v>80</v>
      </c>
    </row>
    <row r="38" spans="1:11" ht="18.5" customHeight="1" x14ac:dyDescent="0.15">
      <c r="A38" s="21"/>
      <c r="B38" s="22"/>
      <c r="C38" s="19"/>
      <c r="D38" s="15"/>
      <c r="E38" s="9"/>
      <c r="F38" s="20" t="s">
        <v>52</v>
      </c>
      <c r="G38" s="16"/>
      <c r="H38" s="24"/>
      <c r="I38" s="16"/>
      <c r="J38" s="16"/>
      <c r="K38" s="26">
        <f>K35</f>
        <v>1680</v>
      </c>
    </row>
    <row r="39" spans="1:11" ht="32.25" customHeight="1" x14ac:dyDescent="0.2">
      <c r="B39" s="27" t="s">
        <v>65</v>
      </c>
      <c r="C39" s="28"/>
      <c r="D39" s="28"/>
      <c r="E39" s="28"/>
    </row>
  </sheetData>
  <mergeCells count="1">
    <mergeCell ref="B39:E39"/>
  </mergeCells>
  <pageMargins left="0.11811023622047245" right="0" top="0.74803149606299213" bottom="0.15748031496062992" header="0.31496062992125984" footer="0"/>
  <pageSetup paperSize="9" scale="8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DB44C-A3DF-7540-ABF3-725ACAA3BEAB}">
  <dimension ref="A1"/>
  <sheetViews>
    <sheetView workbookViewId="0">
      <selection activeCell="G26" sqref="G26"/>
    </sheetView>
  </sheetViews>
  <sheetFormatPr baseColWidth="10"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Pavelas Voiniušas</cp:lastModifiedBy>
  <cp:lastPrinted>2023-11-08T13:49:10Z</cp:lastPrinted>
  <dcterms:created xsi:type="dcterms:W3CDTF">2023-09-29T11:40:12Z</dcterms:created>
  <dcterms:modified xsi:type="dcterms:W3CDTF">2024-01-24T21:12:21Z</dcterms:modified>
</cp:coreProperties>
</file>