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03"/>
  <workbookPr defaultThemeVersion="166925"/>
  <mc:AlternateContent xmlns:mc="http://schemas.openxmlformats.org/markup-compatibility/2006">
    <mc:Choice Requires="x15">
      <x15ac:absPath xmlns:x15ac="http://schemas.microsoft.com/office/spreadsheetml/2010/11/ac" url="https://vst1-my.sharepoint.com/personal/kkurpiene_chc_lt/Documents/Desktop/Mano pirkimai/2025 m/konkretus pagal DPS/PU-406 ŠTT nuo Vileišio g. 5 iki ŠK01215/Violetai testi/18. Sutartis Šildai/"/>
    </mc:Choice>
  </mc:AlternateContent>
  <xr:revisionPtr revIDLastSave="1" documentId="8_{CC286146-DE8D-4317-A594-A94393BE5EBC}" xr6:coauthVersionLast="47" xr6:coauthVersionMax="47" xr10:uidLastSave="{921AF6CB-88CF-462C-9C06-2317EF6D4D2D}"/>
  <bookViews>
    <workbookView xWindow="3285" yWindow="1650" windowWidth="21600" windowHeight="11385" xr2:uid="{816C1938-7830-47EE-8164-03A7E21ABD05}"/>
  </bookViews>
  <sheets>
    <sheet name="Sąmata" sheetId="2"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7" i="2" l="1"/>
  <c r="H27" i="2" s="1"/>
  <c r="I11" i="2"/>
  <c r="H11" i="2"/>
  <c r="H10" i="2"/>
  <c r="I27" i="2" l="1"/>
  <c r="H20" i="2"/>
  <c r="I20" i="2"/>
  <c r="I13" i="2" l="1"/>
  <c r="H13" i="2"/>
  <c r="I10" i="2"/>
  <c r="H18" i="2" l="1"/>
  <c r="I18" i="2"/>
  <c r="H19" i="2"/>
  <c r="I19" i="2"/>
  <c r="H14" i="2"/>
  <c r="I22" i="2"/>
  <c r="I23" i="2"/>
  <c r="I24" i="2"/>
  <c r="I25" i="2"/>
  <c r="H22" i="2"/>
  <c r="H23" i="2"/>
  <c r="H24" i="2"/>
  <c r="H25" i="2"/>
  <c r="I26" i="2"/>
  <c r="I16" i="2"/>
  <c r="I15" i="2"/>
  <c r="I14" i="2"/>
  <c r="H26" i="2"/>
  <c r="H16" i="2"/>
  <c r="H15" i="2"/>
</calcChain>
</file>

<file path=xl/sharedStrings.xml><?xml version="1.0" encoding="utf-8"?>
<sst xmlns="http://schemas.openxmlformats.org/spreadsheetml/2006/main" count="74" uniqueCount="51">
  <si>
    <t>SĄMATA</t>
  </si>
  <si>
    <t>Užsakovas: AB Vilniaus šilumos tinklai, Elektrinės g. 2, Vilnius. Įmonės kodas 124135580 PVM mokėtojo kodas LT241355811</t>
  </si>
  <si>
    <t>Projekto pavadinimas: Šilumos tiekimo tinklų nuo Vileišio g. 5 iki ŠK 01215 (Vileišio g., Būgos g., Olandų žiedas) Vilniuje rekonstravimo projektas</t>
  </si>
  <si>
    <t>Projekto numeris: JA1329-TP</t>
  </si>
  <si>
    <t>2.</t>
  </si>
  <si>
    <t>Eil. Nr.</t>
  </si>
  <si>
    <t>Darbų grupės pavadinimas</t>
  </si>
  <si>
    <t>Darbų grupės priskyrimas pagal TS punktų (2.14.; 2.24;2.26;2.27;2.28; 2.33) terminus</t>
  </si>
  <si>
    <t>Mato vnt.</t>
  </si>
  <si>
    <t>Kiekis</t>
  </si>
  <si>
    <t>Darbų grupės kaina, Eur be PVM</t>
  </si>
  <si>
    <t>PVM</t>
  </si>
  <si>
    <t>Darbų grupės kaina, Eur su PVM</t>
  </si>
  <si>
    <t>1</t>
  </si>
  <si>
    <t>Darbo projekto parengimas ir suderinimas (pilnos apimties)</t>
  </si>
  <si>
    <t>TS-2.24</t>
  </si>
  <si>
    <t>Kompl.</t>
  </si>
  <si>
    <t>2</t>
  </si>
  <si>
    <t>Archeologijos projekto parengimas ir archeologinių tyrimų atlikimas</t>
  </si>
  <si>
    <t>TS-2.33</t>
  </si>
  <si>
    <t>I ETAPAS</t>
  </si>
  <si>
    <t>3</t>
  </si>
  <si>
    <t>Visos galimos išlaidos numatytos Susitarime, priedas Nr. 2</t>
  </si>
  <si>
    <t>TS-2.14</t>
  </si>
  <si>
    <t xml:space="preserve">Šilumos tiekimo dalis </t>
  </si>
  <si>
    <t>TS-2.26</t>
  </si>
  <si>
    <t>Statybinių konstrukcijų darbai (kamerų demontavimo darbai)</t>
  </si>
  <si>
    <t>6</t>
  </si>
  <si>
    <r>
      <t>Sklypo sutvarkymo</t>
    </r>
    <r>
      <rPr>
        <sz val="10"/>
        <color rgb="FFFF0000"/>
        <rFont val="Calibri"/>
        <family val="2"/>
        <charset val="186"/>
        <scheme val="minor"/>
      </rPr>
      <t xml:space="preserve"> </t>
    </r>
    <r>
      <rPr>
        <sz val="10"/>
        <rFont val="Calibri"/>
        <family val="2"/>
        <charset val="186"/>
        <scheme val="minor"/>
      </rPr>
      <t>darbai (nepatenkantys į išlaidas numatytas Susitarime, priedas Nr. 2)</t>
    </r>
  </si>
  <si>
    <t>II ETAPAS</t>
  </si>
  <si>
    <t>TS-2.27</t>
  </si>
  <si>
    <t>Sklypo sutvarkymo darbai</t>
  </si>
  <si>
    <t>III ETAPAS</t>
  </si>
  <si>
    <t xml:space="preserve">Darbo projekto dalių galutinė versija su "Taip pastatyta" </t>
  </si>
  <si>
    <t>TS-2.28</t>
  </si>
  <si>
    <t>Geodezinės topografinės išpildomosios nuotraukos parengimas ir suderinimas</t>
  </si>
  <si>
    <t>Kadastrinių matavimų atlikimas ir bylų parengimas</t>
  </si>
  <si>
    <t xml:space="preserve"> VERT pažymos gavimas</t>
  </si>
  <si>
    <t>Statybos užbaigimo procedūros organizavimas ir atlikimas*</t>
  </si>
  <si>
    <t>VISO</t>
  </si>
  <si>
    <t xml:space="preserve">* Ir kiti Rangovo įsivertinti bendri darbai, įtraukiami į Pasiūlymo kainą </t>
  </si>
  <si>
    <t>PASTABOS:</t>
  </si>
  <si>
    <t>1. Detalūs darbų kiekiai pateikti  " "Šilumos tiekimo tinklų nuo Vileišio g. 5 iki ŠK 01215 (Vileišio g., Būgos g., Olandų žiedas), Vilniuje rekonstravimo projektas" JA1329-TP</t>
  </si>
  <si>
    <r>
      <t xml:space="preserve">2. Vadovaujantis rangos sutarties bendrosios dalies 5.5. punktu Rangovas ne vėliau kaip per </t>
    </r>
    <r>
      <rPr>
        <b/>
        <sz val="10"/>
        <rFont val="Calibri"/>
        <family val="2"/>
        <scheme val="minor"/>
      </rPr>
      <t>10 (dešimt) darbo dienų</t>
    </r>
    <r>
      <rPr>
        <sz val="10"/>
        <rFont val="Calibri"/>
        <family val="2"/>
        <scheme val="minor"/>
      </rPr>
      <t xml:space="preserve"> po sutarties pasirašymo parengia ir pateikia Užsakovui suderinimui Užsakovo nurodytu būdu detalizuotą (lokalinę) sąmatą, parengtą šios sąmatos pagrindu. </t>
    </r>
  </si>
  <si>
    <t>3. Kainos nurodomos, paliekant du skaitmenis po kablelio.</t>
  </si>
  <si>
    <t>4. Bendra statybos darbų kaina turi atititikti pateiktų jos sudėtinių dalių sumą.</t>
  </si>
  <si>
    <t>5. Tais atvejais, kai pagal galiojančius teisės aktus Rangovui nereikia mokėti PVM, Rangovas atitinkamų skilčių nepildo nuordydamas priežastis, dėl kurių nemoka PVM.</t>
  </si>
  <si>
    <t>6. Rangovas privalo įsivertinti visus reikalingus darbus, kurie užtikrintų, kad visos pagal Sąmatą įrengtos sistemos (mazgai, moduliai ir pan.) tinkamai, nepertraukiamai ir kokybiškai funkcionuotų, jas būtų galima naudoti pagal tikslinę jų paskirtį.</t>
  </si>
  <si>
    <t xml:space="preserve">7. Rangos darbų priėmimas (aktavimas) ir apmokėjimas bus vykdomi periodiškai kas mėnesį vadovaujantis šia sąmata. Lentelės 1 - 14 eilutėse nurodyti darbai gali būti aktuojami dalimis. </t>
  </si>
  <si>
    <t>_______________Direktorius____________________</t>
  </si>
  <si>
    <t>(Tiekėjo vadovo arba jo įgalioto asmens vardas, pavardė, parašas)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</si>
</sst>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font>
      <sz val="11"/>
      <color theme="1"/>
      <name val="Calibri"/>
      <family val="2"/>
      <scheme val="minor"/>
    </font>
    <font>
      <b/>
      <sz val="11"/>
      <color theme="1"/>
      <name val="Calibri"/>
      <family val="2"/>
      <scheme val="minor"/>
    </font>
    <font>
      <b/>
      <sz val="11"/>
      <name val="Calibri"/>
      <family val="2"/>
      <charset val="186"/>
      <scheme val="minor"/>
    </font>
    <font>
      <sz val="10"/>
      <name val="Arial"/>
      <family val="2"/>
      <charset val="186"/>
    </font>
    <font>
      <b/>
      <sz val="11"/>
      <color theme="1"/>
      <name val="Calibri"/>
      <family val="2"/>
      <charset val="186"/>
      <scheme val="minor"/>
    </font>
    <font>
      <sz val="11"/>
      <name val="Calibri"/>
      <family val="2"/>
      <charset val="186"/>
      <scheme val="minor"/>
    </font>
    <font>
      <sz val="10"/>
      <color theme="1"/>
      <name val="Calibri"/>
      <family val="2"/>
      <scheme val="minor"/>
    </font>
    <font>
      <b/>
      <sz val="10"/>
      <color theme="1"/>
      <name val="Calibri"/>
      <family val="2"/>
      <scheme val="minor"/>
    </font>
    <font>
      <b/>
      <sz val="11"/>
      <name val="Calibri"/>
      <family val="2"/>
      <scheme val="minor"/>
    </font>
    <font>
      <sz val="10"/>
      <name val="Calibri"/>
      <family val="2"/>
      <scheme val="minor"/>
    </font>
    <font>
      <b/>
      <sz val="10"/>
      <name val="Calibri"/>
      <family val="2"/>
      <scheme val="minor"/>
    </font>
    <font>
      <sz val="8"/>
      <name val="Calibri"/>
      <family val="2"/>
      <scheme val="minor"/>
    </font>
    <font>
      <b/>
      <i/>
      <sz val="9"/>
      <color theme="1"/>
      <name val="Calibri"/>
      <family val="2"/>
      <scheme val="minor"/>
    </font>
    <font>
      <b/>
      <i/>
      <sz val="9"/>
      <name val="Calibri"/>
      <family val="2"/>
      <scheme val="minor"/>
    </font>
    <font>
      <b/>
      <sz val="11"/>
      <color rgb="FFFF0000"/>
      <name val="Calibri"/>
      <family val="2"/>
      <scheme val="minor"/>
    </font>
    <font>
      <b/>
      <sz val="10"/>
      <color theme="1"/>
      <name val="Calibri"/>
      <family val="2"/>
      <charset val="186"/>
      <scheme val="minor"/>
    </font>
    <font>
      <sz val="11"/>
      <color rgb="FFFF0000"/>
      <name val="Calibri"/>
      <family val="2"/>
      <scheme val="minor"/>
    </font>
    <font>
      <sz val="10"/>
      <color rgb="FFFF0000"/>
      <name val="Calibri"/>
      <family val="2"/>
      <charset val="186"/>
      <scheme val="minor"/>
    </font>
    <font>
      <sz val="10"/>
      <name val="Calibri"/>
      <family val="2"/>
      <charset val="186"/>
      <scheme val="minor"/>
    </font>
  </fonts>
  <fills count="3">
    <fill>
      <patternFill patternType="none"/>
    </fill>
    <fill>
      <patternFill patternType="gray125"/>
    </fill>
    <fill>
      <patternFill patternType="solid">
        <fgColor theme="9" tint="0.59999389629810485"/>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3" fillId="0" borderId="0"/>
  </cellStyleXfs>
  <cellXfs count="62">
    <xf numFmtId="0" fontId="0" fillId="0" borderId="0" xfId="0"/>
    <xf numFmtId="0" fontId="1" fillId="0" borderId="0" xfId="0" applyFont="1"/>
    <xf numFmtId="0" fontId="6" fillId="0" borderId="0" xfId="0" applyFont="1"/>
    <xf numFmtId="10" fontId="0" fillId="0" borderId="0" xfId="0" applyNumberFormat="1"/>
    <xf numFmtId="49" fontId="6" fillId="0" borderId="0" xfId="0" applyNumberFormat="1" applyFont="1" applyAlignment="1">
      <alignment horizontal="center" vertical="center"/>
    </xf>
    <xf numFmtId="0" fontId="8" fillId="0" borderId="0" xfId="0" applyFont="1" applyAlignment="1">
      <alignment wrapText="1"/>
    </xf>
    <xf numFmtId="0" fontId="8" fillId="2" borderId="4" xfId="0" applyFont="1" applyFill="1" applyBorder="1" applyAlignment="1">
      <alignment horizontal="center" vertical="center"/>
    </xf>
    <xf numFmtId="0" fontId="12" fillId="0" borderId="0" xfId="0" applyFont="1" applyAlignment="1">
      <alignment horizontal="left"/>
    </xf>
    <xf numFmtId="0" fontId="8" fillId="2" borderId="4" xfId="0" applyFont="1" applyFill="1" applyBorder="1" applyAlignment="1" applyProtection="1">
      <alignment horizontal="center" vertical="center"/>
      <protection locked="0" hidden="1"/>
    </xf>
    <xf numFmtId="0" fontId="13" fillId="0" borderId="0" xfId="0" applyFont="1" applyAlignment="1">
      <alignment horizontal="left"/>
    </xf>
    <xf numFmtId="0" fontId="16" fillId="0" borderId="0" xfId="0" applyFont="1"/>
    <xf numFmtId="0" fontId="14" fillId="0" borderId="0" xfId="0" applyFont="1"/>
    <xf numFmtId="0" fontId="1" fillId="0" borderId="0" xfId="0" applyFont="1" applyAlignment="1">
      <alignment horizontal="center" vertical="center"/>
    </xf>
    <xf numFmtId="0" fontId="1" fillId="2" borderId="1" xfId="0" applyFont="1" applyFill="1" applyBorder="1" applyAlignment="1">
      <alignment horizontal="right"/>
    </xf>
    <xf numFmtId="0" fontId="0" fillId="0" borderId="0" xfId="0" applyAlignment="1" applyProtection="1">
      <alignment horizontal="center" vertical="center"/>
      <protection hidden="1"/>
    </xf>
    <xf numFmtId="0" fontId="0" fillId="0" borderId="0" xfId="0" applyAlignment="1">
      <alignment horizontal="center" vertical="center"/>
    </xf>
    <xf numFmtId="2" fontId="1" fillId="2" borderId="1" xfId="0" applyNumberFormat="1" applyFont="1" applyFill="1" applyBorder="1" applyAlignment="1" applyProtection="1">
      <alignment horizontal="center" vertical="center"/>
      <protection locked="0" hidden="1"/>
    </xf>
    <xf numFmtId="0" fontId="0" fillId="2" borderId="1" xfId="0" applyFill="1" applyBorder="1" applyAlignment="1">
      <alignment horizontal="center" vertical="center"/>
    </xf>
    <xf numFmtId="0" fontId="16" fillId="0" borderId="0" xfId="0" applyFont="1" applyAlignment="1">
      <alignment horizontal="center" vertical="center"/>
    </xf>
    <xf numFmtId="49" fontId="9" fillId="0" borderId="1" xfId="0" applyNumberFormat="1" applyFont="1" applyBorder="1" applyAlignment="1">
      <alignment vertical="center" wrapText="1"/>
    </xf>
    <xf numFmtId="0" fontId="9" fillId="0" borderId="1" xfId="0" applyFont="1" applyBorder="1" applyAlignment="1">
      <alignment horizontal="center" vertical="center"/>
    </xf>
    <xf numFmtId="0" fontId="6" fillId="0" borderId="1" xfId="0" applyFont="1" applyBorder="1" applyAlignment="1">
      <alignment horizontal="center" vertical="center"/>
    </xf>
    <xf numFmtId="2" fontId="6" fillId="0" borderId="1" xfId="0" applyNumberFormat="1" applyFont="1" applyBorder="1" applyAlignment="1" applyProtection="1">
      <alignment horizontal="center" vertical="center"/>
      <protection locked="0" hidden="1"/>
    </xf>
    <xf numFmtId="2" fontId="6" fillId="0" borderId="1" xfId="0" applyNumberFormat="1" applyFont="1" applyBorder="1" applyAlignment="1">
      <alignment horizontal="center" vertical="center"/>
    </xf>
    <xf numFmtId="49" fontId="9" fillId="0" borderId="1" xfId="0" applyNumberFormat="1" applyFont="1" applyBorder="1" applyAlignment="1">
      <alignment horizontal="left" vertical="center" wrapText="1"/>
    </xf>
    <xf numFmtId="49" fontId="9" fillId="0" borderId="1" xfId="0" applyNumberFormat="1" applyFont="1" applyBorder="1" applyAlignment="1">
      <alignment horizontal="center" vertical="center" wrapText="1"/>
    </xf>
    <xf numFmtId="0" fontId="9" fillId="0" borderId="1" xfId="0" applyFont="1" applyBorder="1" applyAlignment="1">
      <alignment vertical="center" wrapText="1"/>
    </xf>
    <xf numFmtId="0" fontId="6" fillId="0" borderId="1" xfId="0" applyFont="1" applyBorder="1" applyAlignment="1">
      <alignment horizontal="left" vertical="center"/>
    </xf>
    <xf numFmtId="0" fontId="9" fillId="0" borderId="1" xfId="0" applyFont="1" applyBorder="1" applyAlignment="1">
      <alignment horizontal="left" vertical="center"/>
    </xf>
    <xf numFmtId="0" fontId="9" fillId="0" borderId="1" xfId="0" applyFont="1" applyBorder="1" applyAlignment="1">
      <alignment horizontal="left" vertical="center" wrapText="1"/>
    </xf>
    <xf numFmtId="49" fontId="10" fillId="0" borderId="1" xfId="0" applyNumberFormat="1" applyFont="1" applyBorder="1" applyAlignment="1">
      <alignment horizontal="left" vertical="center" wrapText="1"/>
    </xf>
    <xf numFmtId="49" fontId="9" fillId="0" borderId="8" xfId="0" applyNumberFormat="1" applyFont="1" applyBorder="1" applyAlignment="1">
      <alignment horizontal="center" vertical="center" wrapText="1"/>
    </xf>
    <xf numFmtId="49" fontId="9" fillId="0" borderId="9" xfId="0" applyNumberFormat="1" applyFont="1" applyBorder="1" applyAlignment="1">
      <alignment horizontal="center" vertical="center" wrapText="1"/>
    </xf>
    <xf numFmtId="0" fontId="9" fillId="0" borderId="0" xfId="0" applyFont="1" applyAlignment="1">
      <alignment horizontal="left" wrapText="1"/>
    </xf>
    <xf numFmtId="4" fontId="4" fillId="2" borderId="3" xfId="1" applyNumberFormat="1" applyFont="1" applyFill="1" applyBorder="1" applyAlignment="1" applyProtection="1">
      <alignment horizontal="center" vertical="center" wrapText="1"/>
      <protection locked="0"/>
    </xf>
    <xf numFmtId="4" fontId="4" fillId="2" borderId="2" xfId="1" applyNumberFormat="1" applyFont="1" applyFill="1" applyBorder="1" applyAlignment="1" applyProtection="1">
      <alignment horizontal="center" vertical="center" wrapText="1"/>
      <protection locked="0"/>
    </xf>
    <xf numFmtId="0" fontId="1" fillId="0" borderId="0" xfId="0" applyFont="1" applyAlignment="1">
      <alignment horizontal="center" vertical="center"/>
    </xf>
    <xf numFmtId="0" fontId="1" fillId="0" borderId="0" xfId="0" applyFont="1" applyAlignment="1">
      <alignment horizontal="left"/>
    </xf>
    <xf numFmtId="0" fontId="8" fillId="0" borderId="0" xfId="0" applyFont="1" applyAlignment="1">
      <alignment horizontal="left"/>
    </xf>
    <xf numFmtId="49" fontId="2" fillId="2" borderId="6" xfId="0" applyNumberFormat="1" applyFont="1" applyFill="1" applyBorder="1" applyAlignment="1">
      <alignment horizontal="center" vertical="center" wrapText="1"/>
    </xf>
    <xf numFmtId="49" fontId="2" fillId="2" borderId="7" xfId="0" applyNumberFormat="1" applyFont="1" applyFill="1" applyBorder="1" applyAlignment="1">
      <alignment horizontal="center" vertical="center" wrapText="1"/>
    </xf>
    <xf numFmtId="0" fontId="2" fillId="2" borderId="3" xfId="0" applyFont="1" applyFill="1" applyBorder="1" applyAlignment="1">
      <alignment horizontal="left" vertical="center" wrapText="1"/>
    </xf>
    <xf numFmtId="0" fontId="2" fillId="2" borderId="2" xfId="0" applyFont="1" applyFill="1" applyBorder="1" applyAlignment="1">
      <alignment horizontal="left" vertical="center" wrapText="1"/>
    </xf>
    <xf numFmtId="0" fontId="2" fillId="2" borderId="3"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2" fillId="2" borderId="2" xfId="0" applyFont="1" applyFill="1" applyBorder="1" applyAlignment="1">
      <alignment horizontal="center" vertical="center" wrapText="1"/>
    </xf>
    <xf numFmtId="4" fontId="2" fillId="2" borderId="3" xfId="1" applyNumberFormat="1" applyFont="1" applyFill="1" applyBorder="1" applyAlignment="1" applyProtection="1">
      <alignment horizontal="center" vertical="center" wrapText="1"/>
      <protection locked="0" hidden="1"/>
    </xf>
    <xf numFmtId="4" fontId="2" fillId="2" borderId="2" xfId="1" applyNumberFormat="1" applyFont="1" applyFill="1" applyBorder="1" applyAlignment="1" applyProtection="1">
      <alignment horizontal="center" vertical="center" wrapText="1"/>
      <protection locked="0" hidden="1"/>
    </xf>
    <xf numFmtId="0" fontId="8" fillId="0" borderId="0" xfId="0" applyFont="1" applyAlignment="1">
      <alignment horizontal="left" wrapText="1"/>
    </xf>
    <xf numFmtId="0" fontId="8" fillId="2" borderId="5" xfId="0" applyFont="1" applyFill="1" applyBorder="1" applyAlignment="1">
      <alignment horizontal="center" vertical="center"/>
    </xf>
    <xf numFmtId="0" fontId="8" fillId="2" borderId="4" xfId="0" applyFont="1" applyFill="1" applyBorder="1" applyAlignment="1">
      <alignment horizontal="center" vertical="center"/>
    </xf>
    <xf numFmtId="0" fontId="5" fillId="2" borderId="2" xfId="0" applyFont="1" applyFill="1" applyBorder="1" applyAlignment="1">
      <alignment horizontal="left" vertical="center" wrapText="1"/>
    </xf>
    <xf numFmtId="0" fontId="1" fillId="2" borderId="1" xfId="0" applyFont="1" applyFill="1" applyBorder="1" applyAlignment="1">
      <alignment horizontal="right"/>
    </xf>
    <xf numFmtId="0" fontId="7" fillId="0" borderId="0" xfId="0" applyFont="1" applyAlignment="1">
      <alignment horizontal="left"/>
    </xf>
    <xf numFmtId="0" fontId="6" fillId="0" borderId="1" xfId="0" applyFont="1" applyBorder="1" applyAlignment="1">
      <alignment horizontal="center" vertical="center"/>
    </xf>
    <xf numFmtId="0" fontId="15" fillId="0" borderId="0" xfId="0" applyFont="1" applyAlignment="1">
      <alignment horizontal="left" wrapText="1"/>
    </xf>
    <xf numFmtId="0" fontId="6" fillId="0" borderId="0" xfId="0" applyFont="1" applyAlignment="1">
      <alignment horizontal="left" wrapText="1"/>
    </xf>
    <xf numFmtId="0" fontId="9" fillId="0" borderId="0" xfId="0" applyFont="1" applyAlignment="1">
      <alignment horizontal="left" vertical="top" wrapText="1"/>
    </xf>
    <xf numFmtId="0" fontId="9" fillId="0" borderId="0" xfId="0" applyFont="1" applyAlignment="1">
      <alignment horizontal="left" vertical="center" wrapText="1"/>
    </xf>
    <xf numFmtId="0" fontId="7" fillId="0" borderId="1" xfId="0" applyFont="1" applyBorder="1" applyAlignment="1">
      <alignment horizontal="left" vertical="center"/>
    </xf>
    <xf numFmtId="0" fontId="6" fillId="0" borderId="8" xfId="0" applyFont="1" applyBorder="1" applyAlignment="1">
      <alignment horizontal="center" vertical="center"/>
    </xf>
    <xf numFmtId="0" fontId="6" fillId="0" borderId="9" xfId="0" applyFont="1" applyBorder="1" applyAlignment="1">
      <alignment horizontal="center" vertical="center"/>
    </xf>
  </cellXfs>
  <cellStyles count="2">
    <cellStyle name="Normal" xfId="0" builtinId="0"/>
    <cellStyle name="Normal 2" xfId="1" xr:uid="{9F1136F2-90E0-45EA-8945-FB091A9CE2F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ED5C0D-634B-482B-89ED-3EFEB02A6311}">
  <dimension ref="A2:N41"/>
  <sheetViews>
    <sheetView tabSelected="1" topLeftCell="A55" zoomScale="85" zoomScaleNormal="85" workbookViewId="0">
      <selection activeCell="C40" sqref="C40"/>
    </sheetView>
  </sheetViews>
  <sheetFormatPr defaultRowHeight="15"/>
  <cols>
    <col min="1" max="1" width="3.85546875" customWidth="1"/>
    <col min="2" max="2" width="5.140625" style="2" customWidth="1"/>
    <col min="3" max="3" width="58.85546875" customWidth="1"/>
    <col min="4" max="4" width="19.42578125" customWidth="1"/>
    <col min="5" max="6" width="8.85546875" style="15"/>
    <col min="7" max="7" width="13.85546875" style="14" customWidth="1"/>
    <col min="8" max="8" width="10.85546875" style="15" customWidth="1"/>
    <col min="9" max="9" width="15.5703125" style="15" customWidth="1"/>
    <col min="10" max="10" width="21" style="3" customWidth="1"/>
    <col min="11" max="11" width="22.7109375" customWidth="1"/>
  </cols>
  <sheetData>
    <row r="2" spans="1:14">
      <c r="A2" s="36" t="s">
        <v>0</v>
      </c>
      <c r="B2" s="36"/>
      <c r="C2" s="36"/>
      <c r="D2" s="36"/>
      <c r="E2" s="36"/>
      <c r="F2" s="36"/>
      <c r="G2" s="36"/>
      <c r="H2" s="36"/>
      <c r="I2" s="36"/>
      <c r="J2" s="36"/>
    </row>
    <row r="4" spans="1:14">
      <c r="A4" s="37" t="s">
        <v>1</v>
      </c>
      <c r="B4" s="37"/>
      <c r="C4" s="37"/>
      <c r="D4" s="37"/>
      <c r="E4" s="37"/>
      <c r="F4" s="37"/>
      <c r="G4" s="37"/>
      <c r="H4" s="37"/>
      <c r="I4" s="37"/>
      <c r="J4" s="37"/>
    </row>
    <row r="5" spans="1:14" ht="13.5" customHeight="1">
      <c r="A5" s="48" t="s">
        <v>2</v>
      </c>
      <c r="B5" s="48"/>
      <c r="C5" s="48"/>
      <c r="D5" s="48"/>
      <c r="E5" s="48"/>
      <c r="F5" s="48"/>
      <c r="G5" s="48"/>
      <c r="H5" s="48"/>
      <c r="I5" s="48"/>
      <c r="J5" s="48"/>
      <c r="K5" s="5"/>
      <c r="L5" s="5"/>
      <c r="M5" s="5"/>
      <c r="N5" s="5"/>
    </row>
    <row r="6" spans="1:14" ht="15.75" thickBot="1">
      <c r="A6" s="38" t="s">
        <v>3</v>
      </c>
      <c r="B6" s="38"/>
      <c r="C6" s="38"/>
      <c r="D6" s="38"/>
      <c r="E6" s="38"/>
      <c r="F6" s="38"/>
      <c r="K6" s="5"/>
    </row>
    <row r="7" spans="1:14" ht="15.75" thickBot="1">
      <c r="A7" s="49" t="s">
        <v>4</v>
      </c>
      <c r="B7" s="50"/>
      <c r="C7" s="6">
        <v>2</v>
      </c>
      <c r="D7" s="6">
        <v>3</v>
      </c>
      <c r="E7" s="6">
        <v>4</v>
      </c>
      <c r="F7" s="6">
        <v>5</v>
      </c>
      <c r="G7" s="8">
        <v>6</v>
      </c>
      <c r="H7" s="6">
        <v>7</v>
      </c>
      <c r="I7" s="6">
        <v>8</v>
      </c>
      <c r="J7"/>
    </row>
    <row r="8" spans="1:14" ht="23.45" customHeight="1">
      <c r="A8" s="39" t="s">
        <v>5</v>
      </c>
      <c r="B8" s="40"/>
      <c r="C8" s="41" t="s">
        <v>6</v>
      </c>
      <c r="D8" s="41" t="s">
        <v>7</v>
      </c>
      <c r="E8" s="43" t="s">
        <v>8</v>
      </c>
      <c r="F8" s="43" t="s">
        <v>9</v>
      </c>
      <c r="G8" s="46" t="s">
        <v>10</v>
      </c>
      <c r="H8" s="34" t="s">
        <v>11</v>
      </c>
      <c r="I8" s="34" t="s">
        <v>12</v>
      </c>
      <c r="J8"/>
    </row>
    <row r="9" spans="1:14" ht="50.25" customHeight="1">
      <c r="A9" s="39"/>
      <c r="B9" s="40"/>
      <c r="C9" s="42"/>
      <c r="D9" s="51"/>
      <c r="E9" s="44"/>
      <c r="F9" s="45"/>
      <c r="G9" s="47"/>
      <c r="H9" s="35"/>
      <c r="I9" s="35"/>
      <c r="J9"/>
    </row>
    <row r="10" spans="1:14" ht="15.6" customHeight="1">
      <c r="A10" s="31" t="s">
        <v>13</v>
      </c>
      <c r="B10" s="32"/>
      <c r="C10" s="19" t="s">
        <v>14</v>
      </c>
      <c r="D10" s="20" t="s">
        <v>15</v>
      </c>
      <c r="E10" s="21" t="s">
        <v>16</v>
      </c>
      <c r="F10" s="21">
        <v>1</v>
      </c>
      <c r="G10" s="22">
        <v>15000</v>
      </c>
      <c r="H10" s="23">
        <f>ROUND(G10*0.21,2)</f>
        <v>3150</v>
      </c>
      <c r="I10" s="23">
        <f>ROUND(G10*1.21,2)</f>
        <v>18150</v>
      </c>
      <c r="J10"/>
    </row>
    <row r="11" spans="1:14" ht="30" customHeight="1">
      <c r="A11" s="31" t="s">
        <v>17</v>
      </c>
      <c r="B11" s="32"/>
      <c r="C11" s="19" t="s">
        <v>18</v>
      </c>
      <c r="D11" s="20" t="s">
        <v>19</v>
      </c>
      <c r="E11" s="21" t="s">
        <v>16</v>
      </c>
      <c r="F11" s="21">
        <v>1</v>
      </c>
      <c r="G11" s="22">
        <v>25000</v>
      </c>
      <c r="H11" s="23">
        <f>ROUND(G11*0.21,2)</f>
        <v>5250</v>
      </c>
      <c r="I11" s="23">
        <f>ROUND(G11*1.21,2)</f>
        <v>30250</v>
      </c>
      <c r="J11"/>
    </row>
    <row r="12" spans="1:14" ht="15.6" customHeight="1">
      <c r="A12" s="30" t="s">
        <v>20</v>
      </c>
      <c r="B12" s="30"/>
      <c r="C12" s="30"/>
      <c r="D12" s="30"/>
      <c r="E12" s="30"/>
      <c r="F12" s="30"/>
      <c r="G12" s="30"/>
      <c r="H12" s="30"/>
      <c r="I12" s="30"/>
      <c r="J12"/>
    </row>
    <row r="13" spans="1:14" ht="15.6" customHeight="1">
      <c r="A13" s="31" t="s">
        <v>21</v>
      </c>
      <c r="B13" s="32"/>
      <c r="C13" s="24" t="s">
        <v>22</v>
      </c>
      <c r="D13" s="25" t="s">
        <v>23</v>
      </c>
      <c r="E13" s="21" t="s">
        <v>16</v>
      </c>
      <c r="F13" s="21">
        <v>1</v>
      </c>
      <c r="G13" s="22">
        <v>65000</v>
      </c>
      <c r="H13" s="23">
        <f>ROUND(G13*0.21,2)</f>
        <v>13650</v>
      </c>
      <c r="I13" s="23">
        <f>ROUND(G13*1.21,2)</f>
        <v>78650</v>
      </c>
      <c r="J13"/>
      <c r="K13" s="10"/>
    </row>
    <row r="14" spans="1:14" s="1" customFormat="1">
      <c r="A14" s="54">
        <v>4</v>
      </c>
      <c r="B14" s="54"/>
      <c r="C14" s="26" t="s">
        <v>24</v>
      </c>
      <c r="D14" s="20" t="s">
        <v>25</v>
      </c>
      <c r="E14" s="21" t="s">
        <v>16</v>
      </c>
      <c r="F14" s="21">
        <v>1</v>
      </c>
      <c r="G14" s="22">
        <v>132000</v>
      </c>
      <c r="H14" s="23">
        <f>ROUND(G14*0.21,2)</f>
        <v>27720</v>
      </c>
      <c r="I14" s="23">
        <f>ROUND(G14*1.21,2)</f>
        <v>159720</v>
      </c>
    </row>
    <row r="15" spans="1:14" s="1" customFormat="1">
      <c r="A15" s="54">
        <v>5</v>
      </c>
      <c r="B15" s="54"/>
      <c r="C15" s="28" t="s">
        <v>26</v>
      </c>
      <c r="D15" s="20" t="s">
        <v>25</v>
      </c>
      <c r="E15" s="21" t="s">
        <v>16</v>
      </c>
      <c r="F15" s="21">
        <v>1</v>
      </c>
      <c r="G15" s="22">
        <v>11000</v>
      </c>
      <c r="H15" s="23">
        <f>ROUND(G15*0.21,2)</f>
        <v>2310</v>
      </c>
      <c r="I15" s="23">
        <f>ROUND(G15*1.21,2)</f>
        <v>13310</v>
      </c>
      <c r="J15" s="11"/>
    </row>
    <row r="16" spans="1:14" s="1" customFormat="1" ht="25.5">
      <c r="A16" s="31" t="s">
        <v>27</v>
      </c>
      <c r="B16" s="32"/>
      <c r="C16" s="29" t="s">
        <v>28</v>
      </c>
      <c r="D16" s="20" t="s">
        <v>25</v>
      </c>
      <c r="E16" s="21" t="s">
        <v>16</v>
      </c>
      <c r="F16" s="21">
        <v>1</v>
      </c>
      <c r="G16" s="22">
        <v>15000</v>
      </c>
      <c r="H16" s="23">
        <f>ROUND(G16*0.21,2)</f>
        <v>3150</v>
      </c>
      <c r="I16" s="23">
        <f>ROUND(G16*1.21,2)</f>
        <v>18150</v>
      </c>
      <c r="K16" s="11"/>
    </row>
    <row r="17" spans="1:10" s="1" customFormat="1">
      <c r="A17" s="59" t="s">
        <v>29</v>
      </c>
      <c r="B17" s="59"/>
      <c r="C17" s="59"/>
      <c r="D17" s="59"/>
      <c r="E17" s="59"/>
      <c r="F17" s="59"/>
      <c r="G17" s="59"/>
      <c r="H17" s="59"/>
      <c r="I17" s="59"/>
    </row>
    <row r="18" spans="1:10" s="1" customFormat="1">
      <c r="A18" s="54">
        <v>7</v>
      </c>
      <c r="B18" s="54"/>
      <c r="C18" s="26" t="s">
        <v>24</v>
      </c>
      <c r="D18" s="20" t="s">
        <v>30</v>
      </c>
      <c r="E18" s="21" t="s">
        <v>16</v>
      </c>
      <c r="F18" s="21">
        <v>1</v>
      </c>
      <c r="G18" s="22">
        <v>166000</v>
      </c>
      <c r="H18" s="23">
        <f t="shared" ref="H18:H20" si="0">ROUND(G18*0.21,2)</f>
        <v>34860</v>
      </c>
      <c r="I18" s="23">
        <f t="shared" ref="I18:I20" si="1">ROUND(G18*1.21,2)</f>
        <v>200860</v>
      </c>
    </row>
    <row r="19" spans="1:10" s="1" customFormat="1">
      <c r="A19" s="54">
        <v>8</v>
      </c>
      <c r="B19" s="54"/>
      <c r="C19" s="28" t="s">
        <v>26</v>
      </c>
      <c r="D19" s="20" t="s">
        <v>30</v>
      </c>
      <c r="E19" s="21" t="s">
        <v>16</v>
      </c>
      <c r="F19" s="21">
        <v>1</v>
      </c>
      <c r="G19" s="22">
        <v>33000</v>
      </c>
      <c r="H19" s="23">
        <f t="shared" si="0"/>
        <v>6930</v>
      </c>
      <c r="I19" s="23">
        <f t="shared" si="1"/>
        <v>39930</v>
      </c>
    </row>
    <row r="20" spans="1:10" s="1" customFormat="1">
      <c r="A20" s="60">
        <v>9</v>
      </c>
      <c r="B20" s="61"/>
      <c r="C20" s="29" t="s">
        <v>31</v>
      </c>
      <c r="D20" s="20" t="s">
        <v>30</v>
      </c>
      <c r="E20" s="21" t="s">
        <v>16</v>
      </c>
      <c r="F20" s="21">
        <v>1</v>
      </c>
      <c r="G20" s="22">
        <v>34000</v>
      </c>
      <c r="H20" s="23">
        <f t="shared" si="0"/>
        <v>7140</v>
      </c>
      <c r="I20" s="23">
        <f t="shared" si="1"/>
        <v>41140</v>
      </c>
    </row>
    <row r="21" spans="1:10" s="1" customFormat="1">
      <c r="A21" s="59" t="s">
        <v>32</v>
      </c>
      <c r="B21" s="59"/>
      <c r="C21" s="59"/>
      <c r="D21" s="59"/>
      <c r="E21" s="59"/>
      <c r="F21" s="59"/>
      <c r="G21" s="59"/>
      <c r="H21" s="59"/>
      <c r="I21" s="59"/>
    </row>
    <row r="22" spans="1:10" s="1" customFormat="1" ht="18" customHeight="1">
      <c r="A22" s="54">
        <v>10</v>
      </c>
      <c r="B22" s="54"/>
      <c r="C22" s="29" t="s">
        <v>33</v>
      </c>
      <c r="D22" s="20" t="s">
        <v>34</v>
      </c>
      <c r="E22" s="21" t="s">
        <v>16</v>
      </c>
      <c r="F22" s="21">
        <v>1</v>
      </c>
      <c r="G22" s="22">
        <v>5000</v>
      </c>
      <c r="H22" s="23">
        <f t="shared" ref="H22:H25" si="2">ROUND(G22*0.21,2)</f>
        <v>1050</v>
      </c>
      <c r="I22" s="23">
        <f t="shared" ref="I22:I25" si="3">ROUND(G22*1.21,2)</f>
        <v>6050</v>
      </c>
    </row>
    <row r="23" spans="1:10" s="2" customFormat="1" ht="28.5" customHeight="1">
      <c r="A23" s="54">
        <v>11</v>
      </c>
      <c r="B23" s="54"/>
      <c r="C23" s="29" t="s">
        <v>35</v>
      </c>
      <c r="D23" s="20" t="s">
        <v>34</v>
      </c>
      <c r="E23" s="21" t="s">
        <v>16</v>
      </c>
      <c r="F23" s="21">
        <v>1</v>
      </c>
      <c r="G23" s="22">
        <v>15000</v>
      </c>
      <c r="H23" s="23">
        <f t="shared" si="2"/>
        <v>3150</v>
      </c>
      <c r="I23" s="23">
        <f t="shared" si="3"/>
        <v>18150</v>
      </c>
    </row>
    <row r="24" spans="1:10" s="2" customFormat="1" ht="19.5" customHeight="1">
      <c r="A24" s="54">
        <v>12</v>
      </c>
      <c r="B24" s="54"/>
      <c r="C24" s="29" t="s">
        <v>36</v>
      </c>
      <c r="D24" s="20" t="s">
        <v>34</v>
      </c>
      <c r="E24" s="21" t="s">
        <v>16</v>
      </c>
      <c r="F24" s="21">
        <v>1</v>
      </c>
      <c r="G24" s="22">
        <v>3000</v>
      </c>
      <c r="H24" s="23">
        <f t="shared" si="2"/>
        <v>630</v>
      </c>
      <c r="I24" s="23">
        <f t="shared" si="3"/>
        <v>3630</v>
      </c>
    </row>
    <row r="25" spans="1:10" s="2" customFormat="1" ht="18.75" customHeight="1">
      <c r="A25" s="54">
        <v>13</v>
      </c>
      <c r="B25" s="54"/>
      <c r="C25" s="29" t="s">
        <v>37</v>
      </c>
      <c r="D25" s="20" t="s">
        <v>34</v>
      </c>
      <c r="E25" s="21" t="s">
        <v>16</v>
      </c>
      <c r="F25" s="21">
        <v>1</v>
      </c>
      <c r="G25" s="22">
        <v>500</v>
      </c>
      <c r="H25" s="23">
        <f t="shared" si="2"/>
        <v>105</v>
      </c>
      <c r="I25" s="23">
        <f t="shared" si="3"/>
        <v>605</v>
      </c>
    </row>
    <row r="26" spans="1:10" s="2" customFormat="1" ht="17.25" customHeight="1">
      <c r="A26" s="54">
        <v>14</v>
      </c>
      <c r="B26" s="54"/>
      <c r="C26" s="27" t="s">
        <v>38</v>
      </c>
      <c r="D26" s="20" t="s">
        <v>34</v>
      </c>
      <c r="E26" s="21" t="s">
        <v>16</v>
      </c>
      <c r="F26" s="21">
        <v>1</v>
      </c>
      <c r="G26" s="22">
        <v>500</v>
      </c>
      <c r="H26" s="23">
        <f>ROUND(G26*0.21,2)</f>
        <v>105</v>
      </c>
      <c r="I26" s="23">
        <f>ROUND(G26*1.21,2)</f>
        <v>605</v>
      </c>
    </row>
    <row r="27" spans="1:10">
      <c r="A27" s="52" t="s">
        <v>39</v>
      </c>
      <c r="B27" s="52"/>
      <c r="C27" s="52"/>
      <c r="D27" s="13"/>
      <c r="E27" s="17"/>
      <c r="F27" s="17"/>
      <c r="G27" s="16">
        <f>SUM(G13:G16,G18:G20,G22:G26,G10:G11)</f>
        <v>520000</v>
      </c>
      <c r="H27" s="16">
        <f>ROUND(G27*0.21,2)</f>
        <v>109200</v>
      </c>
      <c r="I27" s="16">
        <f>ROUND(G27*1.21,2)</f>
        <v>629200</v>
      </c>
      <c r="J27"/>
    </row>
    <row r="28" spans="1:10">
      <c r="C28" s="9" t="s">
        <v>40</v>
      </c>
      <c r="D28" s="9"/>
      <c r="I28" s="12"/>
    </row>
    <row r="29" spans="1:10">
      <c r="C29" s="7"/>
      <c r="D29" s="7"/>
      <c r="I29" s="12"/>
    </row>
    <row r="31" spans="1:10">
      <c r="A31" s="53" t="s">
        <v>41</v>
      </c>
      <c r="B31" s="53"/>
      <c r="C31" s="53"/>
      <c r="D31" s="53"/>
      <c r="E31" s="53"/>
      <c r="F31" s="53"/>
      <c r="G31" s="53"/>
      <c r="H31" s="53"/>
      <c r="I31" s="4"/>
    </row>
    <row r="32" spans="1:10" ht="18" customHeight="1">
      <c r="A32" s="57" t="s">
        <v>42</v>
      </c>
      <c r="B32" s="57"/>
      <c r="C32" s="57"/>
      <c r="D32" s="57"/>
      <c r="E32" s="57"/>
      <c r="F32" s="57"/>
      <c r="G32" s="57"/>
      <c r="H32" s="57"/>
      <c r="I32" s="57"/>
    </row>
    <row r="33" spans="1:11" ht="29.45" customHeight="1">
      <c r="A33" s="58" t="s">
        <v>43</v>
      </c>
      <c r="B33" s="58"/>
      <c r="C33" s="58"/>
      <c r="D33" s="58"/>
      <c r="E33" s="58"/>
      <c r="F33" s="58"/>
      <c r="G33" s="58"/>
      <c r="H33" s="58"/>
      <c r="I33" s="58"/>
    </row>
    <row r="34" spans="1:11" ht="18.75" customHeight="1">
      <c r="A34" s="55" t="s">
        <v>44</v>
      </c>
      <c r="B34" s="55"/>
      <c r="C34" s="55"/>
      <c r="D34" s="55"/>
      <c r="E34" s="55"/>
      <c r="F34" s="55"/>
      <c r="G34" s="55"/>
      <c r="H34" s="55"/>
      <c r="I34" s="55"/>
    </row>
    <row r="35" spans="1:11" ht="20.25" customHeight="1">
      <c r="A35" s="56" t="s">
        <v>45</v>
      </c>
      <c r="B35" s="56"/>
      <c r="C35" s="56"/>
      <c r="D35" s="56"/>
      <c r="E35" s="56"/>
      <c r="F35" s="56"/>
      <c r="G35" s="56"/>
      <c r="H35" s="56"/>
      <c r="I35" s="56"/>
    </row>
    <row r="36" spans="1:11" ht="21" customHeight="1">
      <c r="A36" s="56" t="s">
        <v>46</v>
      </c>
      <c r="B36" s="56"/>
      <c r="C36" s="56"/>
      <c r="D36" s="56"/>
      <c r="E36" s="56"/>
      <c r="F36" s="56"/>
      <c r="G36" s="56"/>
      <c r="H36" s="56"/>
      <c r="I36" s="56"/>
    </row>
    <row r="37" spans="1:11" ht="30.75" customHeight="1">
      <c r="A37" s="56" t="s">
        <v>47</v>
      </c>
      <c r="B37" s="56"/>
      <c r="C37" s="56"/>
      <c r="D37" s="56"/>
      <c r="E37" s="56"/>
      <c r="F37" s="56"/>
      <c r="G37" s="56"/>
      <c r="H37" s="56"/>
      <c r="I37" s="56"/>
    </row>
    <row r="38" spans="1:11" ht="28.5" customHeight="1">
      <c r="A38" s="33" t="s">
        <v>48</v>
      </c>
      <c r="B38" s="33"/>
      <c r="C38" s="33"/>
      <c r="D38" s="33"/>
      <c r="E38" s="33"/>
      <c r="F38" s="33"/>
      <c r="G38" s="33"/>
      <c r="H38" s="33"/>
      <c r="I38" s="33"/>
      <c r="K38" s="10"/>
    </row>
    <row r="40" spans="1:11">
      <c r="C40" s="10" t="s">
        <v>49</v>
      </c>
      <c r="D40" s="10"/>
      <c r="E40" s="18"/>
    </row>
    <row r="41" spans="1:11">
      <c r="C41" s="10" t="s">
        <v>50</v>
      </c>
      <c r="D41" s="10"/>
      <c r="E41" s="18"/>
    </row>
  </sheetData>
  <protectedRanges>
    <protectedRange algorithmName="SHA-512" hashValue="CDQPFfRpGhmdFQzC2IjMhz2BDdK5LpRYpuMF3kZv+jTzfP878TeqJa/18hbNUfnNNcHzGUT/Oo6/GGWS1hxAsg==" saltValue="VYrFg8kgEJdWUKPx8r0hrA==" spinCount="100000" sqref="G21" name="Diapazonas3_4"/>
    <protectedRange algorithmName="SHA-512" hashValue="FsjMHKL3VN50eYyyTHX+EroRSn4e+KCIQdlXlxuyL+IV5cUbe+Bc/3i+iBHQitc0PABx0CTIHBd7zbaadY33Nw==" saltValue="xmCjlzk6A1Uo5RKDYpexcw==" spinCount="100000" sqref="H13:I26 H10:I11" name="Diapazonas2_4"/>
  </protectedRanges>
  <mergeCells count="39">
    <mergeCell ref="A11:B11"/>
    <mergeCell ref="A36:I36"/>
    <mergeCell ref="A37:I37"/>
    <mergeCell ref="A32:I32"/>
    <mergeCell ref="A33:I33"/>
    <mergeCell ref="A13:B13"/>
    <mergeCell ref="A17:I17"/>
    <mergeCell ref="A21:I21"/>
    <mergeCell ref="A26:B26"/>
    <mergeCell ref="A25:B25"/>
    <mergeCell ref="A24:B24"/>
    <mergeCell ref="A23:B23"/>
    <mergeCell ref="A22:B22"/>
    <mergeCell ref="A20:B20"/>
    <mergeCell ref="A19:B19"/>
    <mergeCell ref="A18:B18"/>
    <mergeCell ref="A27:C27"/>
    <mergeCell ref="A31:H31"/>
    <mergeCell ref="A14:B14"/>
    <mergeCell ref="A34:I34"/>
    <mergeCell ref="A35:I35"/>
    <mergeCell ref="A16:B16"/>
    <mergeCell ref="A15:B15"/>
    <mergeCell ref="A12:I12"/>
    <mergeCell ref="A10:B10"/>
    <mergeCell ref="A38:I38"/>
    <mergeCell ref="I8:I9"/>
    <mergeCell ref="A2:J2"/>
    <mergeCell ref="A4:J4"/>
    <mergeCell ref="A6:F6"/>
    <mergeCell ref="A8:B9"/>
    <mergeCell ref="C8:C9"/>
    <mergeCell ref="E8:E9"/>
    <mergeCell ref="F8:F9"/>
    <mergeCell ref="G8:G9"/>
    <mergeCell ref="H8:H9"/>
    <mergeCell ref="A5:J5"/>
    <mergeCell ref="A7:B7"/>
    <mergeCell ref="D8:D9"/>
  </mergeCells>
  <phoneticPr fontId="11" type="noConversion"/>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413bd800-9cc7-4b33-bbe3-cb24f5a86244" xsi:nil="true"/>
    <lcf76f155ced4ddcb4097134ff3c332f xmlns="5cee4cd7-4f2d-4ead-aa9e-8118b4c88b6a">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kumentas" ma:contentTypeID="0x010100D1ADCA0266803947BB0E5F863D1F2922" ma:contentTypeVersion="14" ma:contentTypeDescription="Kurkite naują dokumentą." ma:contentTypeScope="" ma:versionID="53c7cd7f64b01df8909a50cb74cd9fb6">
  <xsd:schema xmlns:xsd="http://www.w3.org/2001/XMLSchema" xmlns:xs="http://www.w3.org/2001/XMLSchema" xmlns:p="http://schemas.microsoft.com/office/2006/metadata/properties" xmlns:ns2="5cee4cd7-4f2d-4ead-aa9e-8118b4c88b6a" xmlns:ns3="413bd800-9cc7-4b33-bbe3-cb24f5a86244" targetNamespace="http://schemas.microsoft.com/office/2006/metadata/properties" ma:root="true" ma:fieldsID="814be477f041bac9aa510c350ee9daba" ns2:_="" ns3:_="">
    <xsd:import namespace="5cee4cd7-4f2d-4ead-aa9e-8118b4c88b6a"/>
    <xsd:import namespace="413bd800-9cc7-4b33-bbe3-cb24f5a86244"/>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cee4cd7-4f2d-4ead-aa9e-8118b4c88b6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lcf76f155ced4ddcb4097134ff3c332f" ma:index="18" nillable="true" ma:taxonomy="true" ma:internalName="lcf76f155ced4ddcb4097134ff3c332f" ma:taxonomyFieldName="MediaServiceImageTags" ma:displayName="Vaizdų žymės" ma:readOnly="false" ma:fieldId="{5cf76f15-5ced-4ddc-b409-7134ff3c332f}" ma:taxonomyMulti="true" ma:sspId="59cf49fc-d589-43b7-a3ce-b71d214221c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13bd800-9cc7-4b33-bbe3-cb24f5a86244" elementFormDefault="qualified">
    <xsd:import namespace="http://schemas.microsoft.com/office/2006/documentManagement/types"/>
    <xsd:import namespace="http://schemas.microsoft.com/office/infopath/2007/PartnerControls"/>
    <xsd:element name="SharedWithUsers" ma:index="10"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Bendrinta su išsamia informacija" ma:internalName="SharedWithDetails" ma:readOnly="true">
      <xsd:simpleType>
        <xsd:restriction base="dms:Note">
          <xsd:maxLength value="255"/>
        </xsd:restriction>
      </xsd:simpleType>
    </xsd:element>
    <xsd:element name="TaxCatchAll" ma:index="19" nillable="true" ma:displayName="Taxonomy Catch All Column" ma:hidden="true" ma:list="{5b0e8895-5559-4e84-9542-514622bd284b}" ma:internalName="TaxCatchAll" ma:showField="CatchAllData" ma:web="413bd800-9cc7-4b33-bbe3-cb24f5a8624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E936445-E940-4D87-B24D-997C5668E557}"/>
</file>

<file path=customXml/itemProps2.xml><?xml version="1.0" encoding="utf-8"?>
<ds:datastoreItem xmlns:ds="http://schemas.openxmlformats.org/officeDocument/2006/customXml" ds:itemID="{D0DF6B08-F373-4EA4-B481-EB375C3A8C37}"/>
</file>

<file path=customXml/itemProps3.xml><?xml version="1.0" encoding="utf-8"?>
<ds:datastoreItem xmlns:ds="http://schemas.openxmlformats.org/officeDocument/2006/customXml" ds:itemID="{62B3EBF4-F4EE-486E-876D-C18E7D5681D0}"/>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Sigita PONELIENĖ</dc:creator>
  <cp:keywords/>
  <dc:description/>
  <cp:lastModifiedBy>Eva Suckel</cp:lastModifiedBy>
  <cp:revision/>
  <dcterms:created xsi:type="dcterms:W3CDTF">2023-04-25T03:32:31Z</dcterms:created>
  <dcterms:modified xsi:type="dcterms:W3CDTF">2025-08-15T10:04:29Z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0x010100D1ADCA0266803947BB0E5F863D1F2922</vt:lpwstr>
  </property>
  <property fmtid="{D5CDD505-2E9C-101B-9397-08002B2CF9AE}" pid="3" name="MediaServiceImageTags">
    <vt:lpwstr/>
  </property>
</Properties>
</file>