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Konkursai\2022-06-20_Tiltas Kabarkštą\Pasiūlymas\"/>
    </mc:Choice>
  </mc:AlternateContent>
  <bookViews>
    <workbookView xWindow="0" yWindow="0" windowWidth="28800" windowHeight="12315" tabRatio="678" activeTab="3"/>
  </bookViews>
  <sheets>
    <sheet name="DKŽ Konstrukcinė dalis" sheetId="2" r:id="rId1"/>
    <sheet name="DKŽ Susisiekimo dalis" sheetId="4" r:id="rId2"/>
    <sheet name="DKŽ Susisiekimo dalis laikinas" sheetId="5" r:id="rId3"/>
    <sheet name="Santrauka" sheetId="3"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7" i="2" l="1"/>
  <c r="G46" i="2"/>
  <c r="G45" i="2"/>
  <c r="I16" i="5"/>
  <c r="G8" i="5"/>
  <c r="G9" i="5"/>
  <c r="G5" i="5"/>
  <c r="I7" i="4"/>
  <c r="I80" i="4"/>
  <c r="I87" i="4"/>
  <c r="G16" i="5"/>
  <c r="G15" i="5"/>
  <c r="G14" i="5"/>
  <c r="I15" i="5" s="1"/>
  <c r="G13" i="5"/>
  <c r="G12" i="5"/>
  <c r="G11" i="5"/>
  <c r="I13" i="5" s="1"/>
  <c r="G10" i="5"/>
  <c r="G7" i="5"/>
  <c r="G6" i="5"/>
  <c r="I9" i="5" s="1"/>
  <c r="G90" i="4"/>
  <c r="G89" i="4"/>
  <c r="I96" i="4" s="1"/>
  <c r="G96" i="4"/>
  <c r="G95" i="4"/>
  <c r="G94" i="4"/>
  <c r="G93" i="4"/>
  <c r="G92" i="4"/>
  <c r="G91" i="4"/>
  <c r="G88" i="4"/>
  <c r="G87" i="4"/>
  <c r="G86" i="4"/>
  <c r="G85" i="4"/>
  <c r="G84" i="4"/>
  <c r="G83" i="4"/>
  <c r="G82" i="4"/>
  <c r="G81" i="4"/>
  <c r="G80" i="4"/>
  <c r="G77" i="4"/>
  <c r="G76" i="4"/>
  <c r="I79" i="4" s="1"/>
  <c r="G75" i="4"/>
  <c r="G74" i="4"/>
  <c r="I75" i="4" s="1"/>
  <c r="G73" i="4"/>
  <c r="G72" i="4"/>
  <c r="I73" i="4" s="1"/>
  <c r="G54" i="4"/>
  <c r="G53" i="4"/>
  <c r="G52" i="4"/>
  <c r="G51" i="4"/>
  <c r="G50" i="4"/>
  <c r="G49" i="4"/>
  <c r="G48" i="4"/>
  <c r="G47" i="4"/>
  <c r="G46" i="4"/>
  <c r="G45" i="4"/>
  <c r="G44" i="4"/>
  <c r="G43" i="4"/>
  <c r="G42" i="4"/>
  <c r="G41" i="4"/>
  <c r="G40" i="4"/>
  <c r="G39" i="4"/>
  <c r="I54" i="4" s="1"/>
  <c r="G34" i="4"/>
  <c r="G33" i="4"/>
  <c r="G32" i="4"/>
  <c r="G31" i="4"/>
  <c r="G30" i="4"/>
  <c r="G28" i="4"/>
  <c r="G27" i="4"/>
  <c r="G26" i="4"/>
  <c r="G25" i="4"/>
  <c r="G16" i="4"/>
  <c r="G13" i="4"/>
  <c r="G12" i="4"/>
  <c r="G11" i="4"/>
  <c r="G10" i="4"/>
  <c r="G9" i="4"/>
  <c r="G6" i="4"/>
  <c r="G79" i="4"/>
  <c r="G78" i="4"/>
  <c r="G71" i="4"/>
  <c r="G70" i="4"/>
  <c r="G69" i="4"/>
  <c r="G68" i="4"/>
  <c r="G67" i="4"/>
  <c r="G66" i="4"/>
  <c r="G65" i="4"/>
  <c r="G64" i="4"/>
  <c r="I71" i="4" s="1"/>
  <c r="G63" i="4"/>
  <c r="G62" i="4"/>
  <c r="G61" i="4"/>
  <c r="G60" i="4"/>
  <c r="G59" i="4"/>
  <c r="G58" i="4"/>
  <c r="G57" i="4"/>
  <c r="G56" i="4"/>
  <c r="G55" i="4"/>
  <c r="I63" i="4" s="1"/>
  <c r="G38" i="4"/>
  <c r="G37" i="4"/>
  <c r="G36" i="4"/>
  <c r="G35" i="4"/>
  <c r="G29" i="4"/>
  <c r="G24" i="4"/>
  <c r="G23" i="4"/>
  <c r="G22" i="4"/>
  <c r="G21" i="4"/>
  <c r="G20" i="4"/>
  <c r="G19" i="4"/>
  <c r="I38" i="4" s="1"/>
  <c r="G18" i="4"/>
  <c r="G17" i="4"/>
  <c r="G15" i="4"/>
  <c r="G14" i="4"/>
  <c r="G8" i="4"/>
  <c r="I18" i="4" s="1"/>
  <c r="G7" i="4"/>
  <c r="G5" i="4"/>
  <c r="G54" i="2"/>
  <c r="G53" i="2"/>
  <c r="G52" i="2"/>
  <c r="G41" i="2"/>
  <c r="G40" i="2"/>
  <c r="G39" i="2"/>
  <c r="G38" i="2"/>
  <c r="G37" i="2"/>
  <c r="G36" i="2"/>
  <c r="G35" i="2"/>
  <c r="G44" i="2"/>
  <c r="G43" i="2"/>
  <c r="G42" i="2"/>
  <c r="G26" i="2"/>
  <c r="G25" i="2"/>
  <c r="G24" i="2"/>
  <c r="G29" i="2"/>
  <c r="G28" i="2"/>
  <c r="G27" i="2"/>
  <c r="G32" i="2"/>
  <c r="G31" i="2"/>
  <c r="G30" i="2"/>
  <c r="G19" i="2"/>
  <c r="G17" i="5" l="1"/>
  <c r="D8" i="3" s="1"/>
  <c r="G97" i="4"/>
  <c r="D7" i="3" s="1"/>
  <c r="I10" i="5"/>
  <c r="I5" i="5"/>
  <c r="G8" i="2" l="1"/>
  <c r="G59" i="2" l="1"/>
  <c r="G57" i="2"/>
  <c r="G56" i="2"/>
  <c r="G55" i="2"/>
  <c r="G51" i="2"/>
  <c r="G50" i="2"/>
  <c r="G49" i="2"/>
  <c r="G48" i="2"/>
  <c r="G33" i="2"/>
  <c r="G10" i="2"/>
  <c r="I57" i="2" l="1"/>
  <c r="G9" i="2"/>
  <c r="G13" i="2" l="1"/>
  <c r="G22" i="2"/>
  <c r="G11" i="2"/>
  <c r="G21" i="2" l="1"/>
  <c r="G20" i="2"/>
  <c r="G18" i="2"/>
  <c r="G17" i="2"/>
  <c r="G6" i="2" l="1"/>
  <c r="G60" i="2" l="1"/>
  <c r="I60" i="2" s="1"/>
  <c r="G58" i="2"/>
  <c r="I59" i="2" s="1"/>
  <c r="G34" i="2"/>
  <c r="G23" i="2"/>
  <c r="G16" i="2"/>
  <c r="G15" i="2"/>
  <c r="G14" i="2"/>
  <c r="G12" i="2"/>
  <c r="G7" i="2"/>
  <c r="I11" i="2" s="1"/>
  <c r="G5" i="2"/>
  <c r="G61" i="2" s="1"/>
  <c r="I47" i="2" l="1"/>
  <c r="I22" i="2"/>
  <c r="D6" i="3"/>
  <c r="D9" i="3" s="1"/>
  <c r="I6" i="2"/>
</calcChain>
</file>

<file path=xl/sharedStrings.xml><?xml version="1.0" encoding="utf-8"?>
<sst xmlns="http://schemas.openxmlformats.org/spreadsheetml/2006/main" count="712" uniqueCount="295">
  <si>
    <t>Kiekis</t>
  </si>
  <si>
    <t>vnt.</t>
  </si>
  <si>
    <t>m</t>
  </si>
  <si>
    <t>kompl.</t>
  </si>
  <si>
    <t xml:space="preserve">DARBŲ KIEKIŲ ŽINIARAŠTIS NR. 1 – KONSTRUKCIJŲ DALIS </t>
  </si>
  <si>
    <t>Skyrius</t>
  </si>
  <si>
    <t>Eilės Nr.</t>
  </si>
  <si>
    <t>Darbo pavadinimas, aprašymas</t>
  </si>
  <si>
    <t>Mato vnt.</t>
  </si>
  <si>
    <t>Vieneto kaina, Eur be PVM  (pildo Tiekėjas)</t>
  </si>
  <si>
    <t>Iš viso, Eur be PVM</t>
  </si>
  <si>
    <t>1. Paruošiamieji darbai</t>
  </si>
  <si>
    <t>1.1</t>
  </si>
  <si>
    <t>1.2</t>
  </si>
  <si>
    <t>1.3</t>
  </si>
  <si>
    <t>Iš viso skyriuje 1, Eur be PVM</t>
  </si>
  <si>
    <t>2.1</t>
  </si>
  <si>
    <t>2.2</t>
  </si>
  <si>
    <t>2.3</t>
  </si>
  <si>
    <t>2.4</t>
  </si>
  <si>
    <t>2.5</t>
  </si>
  <si>
    <t>2.6</t>
  </si>
  <si>
    <t>Iš viso skyriuje 2, Eur be PVM</t>
  </si>
  <si>
    <t>3.1</t>
  </si>
  <si>
    <t>3.2</t>
  </si>
  <si>
    <t>3.3</t>
  </si>
  <si>
    <t>3.4</t>
  </si>
  <si>
    <t>3.5</t>
  </si>
  <si>
    <t>3.6</t>
  </si>
  <si>
    <t>3.7</t>
  </si>
  <si>
    <t>3.8</t>
  </si>
  <si>
    <t>3.9</t>
  </si>
  <si>
    <t>3.10</t>
  </si>
  <si>
    <t>3.11</t>
  </si>
  <si>
    <t xml:space="preserve">Armatūros gaminių sudėjimas į betonuojamas konstrukcijas  </t>
  </si>
  <si>
    <t>Iš viso skyriuje 3, Eur be PVM</t>
  </si>
  <si>
    <t>4.1</t>
  </si>
  <si>
    <t>4.2</t>
  </si>
  <si>
    <t>4.3</t>
  </si>
  <si>
    <t>4.4</t>
  </si>
  <si>
    <t>Iš viso skyriuje 4, Eur be PVM</t>
  </si>
  <si>
    <t>5.1</t>
  </si>
  <si>
    <t>5.2</t>
  </si>
  <si>
    <t>5.3</t>
  </si>
  <si>
    <t>Iš viso skyriuje 5, Eur be PVM</t>
  </si>
  <si>
    <t>6.1</t>
  </si>
  <si>
    <t>6.2</t>
  </si>
  <si>
    <t>6.3</t>
  </si>
  <si>
    <t>Iš viso skyriuje 6, Eur be PVM</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</si>
  <si>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</si>
  <si>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</si>
  <si>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</si>
  <si>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</si>
  <si>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kg</t>
  </si>
  <si>
    <t>DARBŲ KIEKIŲ ŽINIARAŠČIŲ SANTRAUKA</t>
  </si>
  <si>
    <t>Darbų kiekių žin. nr.</t>
  </si>
  <si>
    <t>Žiniaraščio pavadinimas</t>
  </si>
  <si>
    <t>Vertė, EUR be PVM</t>
  </si>
  <si>
    <t xml:space="preserve">KONSTRUKCIJŲ DALIS </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</si>
  <si>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</si>
  <si>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</si>
  <si>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</si>
  <si>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</si>
  <si>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</si>
  <si>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</si>
  <si>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2.7</t>
  </si>
  <si>
    <t>2.8</t>
  </si>
  <si>
    <t>2.9</t>
  </si>
  <si>
    <t>2.10</t>
  </si>
  <si>
    <t>2.11</t>
  </si>
  <si>
    <t>4.5</t>
  </si>
  <si>
    <t>6. Baigiamieji darbai</t>
  </si>
  <si>
    <t>6.4</t>
  </si>
  <si>
    <t>6.5</t>
  </si>
  <si>
    <t>6.6</t>
  </si>
  <si>
    <t>6.7</t>
  </si>
  <si>
    <t>7. Kiti darbai</t>
  </si>
  <si>
    <t>VALSTYBINĖS REIKŠMĖS RAJONINIO KELIO NR. 4310 BAGASLAVIŠKIS-NEVERONYS-MIKALAJŪNAI 7,12 KM TILTO PER KABARKŠTĄ KAPITALINIS REMONTAS</t>
  </si>
  <si>
    <t>Augalinio sluoksnio pašalinimas t=20 cm, sandėliuojant vietoje</t>
  </si>
  <si>
    <t>m3</t>
  </si>
  <si>
    <t>Grunto iškasimas ir išvežimas Rangovo pasirintu atstumu</t>
  </si>
  <si>
    <t>2. Ardymo darbai</t>
  </si>
  <si>
    <t>G/b konstrukcijų išardymas ir išvežimas Rangovo pasirintu atstumu</t>
  </si>
  <si>
    <t>Grįžtamosios medžiagos (išardytas žvyras) (vieneto kaina didesnė arba lygi ≥ 6,0 Eur/m3 ) (sąmatoje įvertinamas su minuso ženklu)</t>
  </si>
  <si>
    <t>Žvyro dangos ardymas ir išvežimas Rangovo pasirintu atstumu</t>
  </si>
  <si>
    <t>Hidroizoliacijos ardymas ir išvežimas Rangovo pasirintu atstumu</t>
  </si>
  <si>
    <r>
      <t xml:space="preserve">Plieninių elementų išardymas ir išvežimas į Užsakovo nurodytą vietą </t>
    </r>
    <r>
      <rPr>
        <i/>
        <sz val="11"/>
        <rFont val="Times New Roman"/>
        <family val="1"/>
        <charset val="186"/>
      </rPr>
      <t>(žiūrėti žiniaraščio priedą dėl išvežimo</t>
    </r>
    <r>
      <rPr>
        <sz val="11"/>
        <rFont val="Times New Roman"/>
        <family val="1"/>
        <charset val="186"/>
      </rPr>
      <t>)</t>
    </r>
  </si>
  <si>
    <t>3.  Pamatų ir gelžbetoninio rėmo įrengimas</t>
  </si>
  <si>
    <t>Skaldos sluoksnio h=20 cm įrengimas</t>
  </si>
  <si>
    <t>Paruošiamojo betono sluoksnio h=50 mm įrengimas</t>
  </si>
  <si>
    <t>Rostverko įrengimas</t>
  </si>
  <si>
    <t>Gelžbetoninio rėmo (įskaitant sparnus ir bortus) įrengimas</t>
  </si>
  <si>
    <t>Gulekšnių įrengimas</t>
  </si>
  <si>
    <t xml:space="preserve">Skaldos sluoksnio h=40 cm po gulekšniais įrengimas </t>
  </si>
  <si>
    <t>Pereinamųjų plokščių įrengimas</t>
  </si>
  <si>
    <t>Atramų užpylimas ir šlaitų formavimas gerai sutankintu drenuojančiu gruntu</t>
  </si>
  <si>
    <t>4.  Pakloto įrengimas</t>
  </si>
  <si>
    <t>4. Pakloto įrengimas</t>
  </si>
  <si>
    <t>4.6</t>
  </si>
  <si>
    <t>4.7</t>
  </si>
  <si>
    <t>4.8</t>
  </si>
  <si>
    <t>4.9</t>
  </si>
  <si>
    <t>4.10</t>
  </si>
  <si>
    <t>4.11</t>
  </si>
  <si>
    <t>4.12</t>
  </si>
  <si>
    <t>4.13</t>
  </si>
  <si>
    <t>4.14</t>
  </si>
  <si>
    <t>Surenkamų šalitilčio plokščių įrengimas</t>
  </si>
  <si>
    <t>Cementinio skiedinio sl. po plokštėmis, h=2 cm įrengimas</t>
  </si>
  <si>
    <t>Skaldos pagrindo įrengimas</t>
  </si>
  <si>
    <t>Betoninių paviršių padengimas epoksidine danga su kvarcinio smėlio pabarstu</t>
  </si>
  <si>
    <t>m2</t>
  </si>
  <si>
    <t>Monolitinio betono  įrngimas</t>
  </si>
  <si>
    <t>Sandarinimo juostos tarp betoninių konstrukcijų ir asfaltbetonio įrengimas</t>
  </si>
  <si>
    <t>Hidroizoliacijos 2 sl. ant pereinamųjų plokščių įrengimas</t>
  </si>
  <si>
    <t>Kelio bortų 1000×150×220 įrengimas</t>
  </si>
  <si>
    <t xml:space="preserve">Išlyginamojo betono sluoksno ant tilto perdangos įrengimas </t>
  </si>
  <si>
    <t>Išlyginamojo betono sluoksno ant pereinamųjų plokščių įrengimas</t>
  </si>
  <si>
    <t xml:space="preserve">Hidroizoliacijos 2 sl. ant tilto perdangos įrengimas </t>
  </si>
  <si>
    <t>Asfaltbetonio dangos apatinio sluoksnio (AC16AS, h=40 mm) ant tilto perdangos įrngimas</t>
  </si>
  <si>
    <t>Asfaltbetonio dangos  viršutinio  sluoksnio  (SMA11S, h=40 mm) ant tilto perdangos įrengimas</t>
  </si>
  <si>
    <t>Asfalto apsauginio sluoksnio  (SMA5S, h=20 mm) ant pereinamųjų plokščių įrengimas</t>
  </si>
  <si>
    <t>Asfalto apsauginio sluoksnio  (SMA5S, h=20 mm) ant tilto perdangos įrengimas</t>
  </si>
  <si>
    <t>Apsauginio šalčiui atsparaus sluoksnio įrengimas</t>
  </si>
  <si>
    <t>Skaldos sluoksnio virš pereinamųjų plokščių įrengimas</t>
  </si>
  <si>
    <t>Asfaltbetonio pagrindo sluoksnio (AC22PN, hvid=80 mm)  ant pereinamųjų plokščių įrengimas</t>
  </si>
  <si>
    <t>Asfaltbetonio dangos  viršutinio  sluoksnio (SMA11S, h=40 mm) ant pereinamųjų plokščių įrengimas</t>
  </si>
  <si>
    <t>Stiklo pluošto geotinklo (100/100, b=1000 mm) įrengimas</t>
  </si>
  <si>
    <t>Drenažinės juostos įrengimas</t>
  </si>
  <si>
    <t>5. Kitų tilto elementų įrengimas</t>
  </si>
  <si>
    <t>4.15</t>
  </si>
  <si>
    <t>4.16</t>
  </si>
  <si>
    <t>4.17</t>
  </si>
  <si>
    <t>4.18</t>
  </si>
  <si>
    <t>4.19</t>
  </si>
  <si>
    <t>4.20</t>
  </si>
  <si>
    <t>4.21</t>
  </si>
  <si>
    <t>4.22</t>
  </si>
  <si>
    <t>4.23</t>
  </si>
  <si>
    <t>4.24</t>
  </si>
  <si>
    <t>Betoninių paviršių besiliečiančių su gruntu padengimas teptine hidroizoliacija 2 kartus</t>
  </si>
  <si>
    <t>Betoninių paviršių impregnavimas</t>
  </si>
  <si>
    <t>PP D425 šulinėlių su dugnais ir ketinėmis grotelėmis D400 kl. įrengimas</t>
  </si>
  <si>
    <t>PP D160 vamzdžių įrengimas</t>
  </si>
  <si>
    <t>Ištekamojo vamzdžio tvirtinimo lauko rieduliais Dvid=15 cm cemento skiedinyje, h=20 cm įrengimas</t>
  </si>
  <si>
    <t>Latakų iš lauko riedulių Dvid=15 cm cemento skiedinyje įrengimas, h=20 cm įrengimas</t>
  </si>
  <si>
    <t>Kūgių ir šlaitų tvirtinimas paskleidžiant dirvožemį ant antierozinio tinklo, tilto darbų zonos ribose, h=100 mm.</t>
  </si>
  <si>
    <t>Skaldo pagrindo įrengimas</t>
  </si>
  <si>
    <t>Upės vagos šlaito tvirtinimo lauko riedulių mėtiniu Dvid=25 cm įrengimas</t>
  </si>
  <si>
    <t>Geotekstilės įrengimas</t>
  </si>
  <si>
    <t>Plianinių apsauginių atitvarų (H2-W2-B) įrengimas</t>
  </si>
  <si>
    <t>Plotų rekultivacija, paskleidžiant dirvožemį, h=20 cm ir apsėjant žole</t>
  </si>
  <si>
    <t>Kelio ašinės linijos ir kelio juostos nužymėjimas</t>
  </si>
  <si>
    <t>km</t>
  </si>
  <si>
    <t>2. Žemės darbai</t>
  </si>
  <si>
    <t>5.4</t>
  </si>
  <si>
    <t>5.5</t>
  </si>
  <si>
    <t>5.6</t>
  </si>
  <si>
    <t>5.7</t>
  </si>
  <si>
    <t>5.8</t>
  </si>
  <si>
    <t>5.9</t>
  </si>
  <si>
    <t>5.10</t>
  </si>
  <si>
    <t>Žemės sankasos viršaus planiravimas</t>
  </si>
  <si>
    <t>Grunto kasimas ekskavatoriais, grunto pakrovimas ir išvežimas į Rangovo pasirinktą vietą</t>
  </si>
  <si>
    <t>Pylimų įrengimas</t>
  </si>
  <si>
    <t>Plastikinio priešerozinio demblio įrengimas</t>
  </si>
  <si>
    <t>Neaustinės geotekstilės (≥150 g/m²) įrengimas</t>
  </si>
  <si>
    <t>Geotinklo (≥40/20 kN/m) įrengimas</t>
  </si>
  <si>
    <t>Užpilamas gruntu (ŽB, ŽG, ŽP, ŽD, ŽM, SB, SG, SP, SD, SM)</t>
  </si>
  <si>
    <t xml:space="preserve">Šlaitų, griovių ir teritorijų planiravimas mechanizuotu būdu </t>
  </si>
  <si>
    <t xml:space="preserve">Šlaitų, griovių ir teritorijų planiravimas rankiniu būdu </t>
  </si>
  <si>
    <t>Šlaitų, griovių ir teritorijų šalia padengimas dirvožemio sluoksniu hvid=0,10 m ir apsėjimas veja</t>
  </si>
  <si>
    <t>3. Kelio dangos konstrukcijos įrengimas (I dangos konstrukcijos parinkimo variantas)</t>
  </si>
  <si>
    <t xml:space="preserve">Asfalto pagrindo sluoksnio įrengimas iš mišinio AC 22 PN (su kelio bitumu 70/100), h=0,08 m </t>
  </si>
  <si>
    <t>Šiurkštinimas 2/5 fr. Skaldyta mineraline medžiaga 1,5 kg/m²</t>
  </si>
  <si>
    <t>Asfalto briaunų kraštų užsandarinimas karštu bitumu (pagal ĮT ASFALTAS 08 X skyriaus IV skirsnį)</t>
  </si>
  <si>
    <t>Dangos pagruntavimas prieš viršutinio asfalto sluoksnio įrengimą, panaudojant bituminę emulsiją C60BP4-S 250 g/m²</t>
  </si>
  <si>
    <t>Geotinklo (≥40/40 kN/m) įrengimas</t>
  </si>
  <si>
    <t>Apsauginio šalčiui atsparaus sluoksnio įrengimas (h=0,26 m)</t>
  </si>
  <si>
    <t>Apsauginis šalčiui atsparaus sluoksnio įrengimas (h=0,48 m)</t>
  </si>
  <si>
    <t>Skaldos pagrindo sluoksnio iš nesurištų mineralinių medžiagų mišinio 0/45 įrengimas (h=0,20 m)</t>
  </si>
  <si>
    <t xml:space="preserve">Asfalto pagrindo sluoksnio įrengimas iš mišinio AC 22 PN (su kelio bitumu 70/100) (h=0,08 m) </t>
  </si>
  <si>
    <t>Šiurkštinimas 2/5 fr. skaldyta mineraline medžiaga 1,5 kg/m²</t>
  </si>
  <si>
    <t>3. Kelio dangos konstrukcijos įrengimas (II dangos konstrukcijos parinkimo variantas)</t>
  </si>
  <si>
    <t>Skaldos pagrindo sluoksnio iš nesurištų mineralinių medžiagų mišinio 0/45 įrengimas, h=0,30 m</t>
  </si>
  <si>
    <t>Šalčiui nejautrių medžiagų sluoksnio įrengimas (h=0,26 m)</t>
  </si>
  <si>
    <t>Šalčiui nejautrių medžiagų sluoksnio įrengimas (h=0,38 m)</t>
  </si>
  <si>
    <t>Skaldos pagrindo sluoksnio iš nesurištų mineralinių medžiagų mišinio 0/45 įrengimas (h=0,30 m)</t>
  </si>
  <si>
    <t>Pastaba: Tiekėjas pildo pasirinktinai I arba II dangos konstrukcijos variantą</t>
  </si>
  <si>
    <t>4. Kelio dangos konstrukcijos kelio suvedimo su esama danga įrengimas (I dangos konstrukcijos parinkimo variantas)</t>
  </si>
  <si>
    <t>4. Kelio dangos konstrukcijos kelio suvedimo su esama danga įrengimas (II dangos konstrukcijos parinkimo variantas)</t>
  </si>
  <si>
    <t xml:space="preserve">Dangos sluoksnis be rišiklių fr. 0/11 įrengimas, h=0,05 m </t>
  </si>
  <si>
    <t>Geokompozitinės medžiagos paklojimas ant pagruntuoto asfalto (projektuojamos dangos sujungimui su esama)</t>
  </si>
  <si>
    <t xml:space="preserve">Dangos sluoksnis be rišiklių fr. 0/11 įrengimas, h=0,05 m  </t>
  </si>
  <si>
    <t>5. Nuovažų ir dangos konstrukcijos įrengimas</t>
  </si>
  <si>
    <t>Apatinio kelkraščio sluoksnio įrengimas iš piltinio grunto ŽB, ŽG, ŽP, ŽD, ŽM, SB, SG, SP, SD, SM</t>
  </si>
  <si>
    <t>Rišiklis sujungimui karštas prie šalto (225g/m)</t>
  </si>
  <si>
    <t>Apsauginio šalčiui atsparaus sluoksnio įrengimas, h=0,26 m*</t>
  </si>
  <si>
    <t>Apsauginio šalčiui atsparaus sluoksnio įrengimas, h=0,59 m*</t>
  </si>
  <si>
    <t>Kelkraščio viršutinio sluoksnio įrengimas iš skaldažolės, kai 85% sudaro skaldytų mineralinių medžiagų mišinys fr. 0/22 ir 15% - augalinio grunto mišinys su žolės sėklomis (h=0,04-0,08 m)</t>
  </si>
  <si>
    <t>IŠ VISO ŽINIARAŠTYJE 2, EUR BE PVM</t>
  </si>
  <si>
    <t xml:space="preserve">DARBŲ KIEKIŲ ŽINIARAŠTIS NR. 2 – SUSISIEKIMO DALIS </t>
  </si>
  <si>
    <t>Asfalto pagrindo dangos sluoksnio įrengimas AC 16 PD (su kelio bitumu 70/100) (h=0,06 m)</t>
  </si>
  <si>
    <t>6. Konstrukcinio drenažo įrengimas</t>
  </si>
  <si>
    <t>6.8</t>
  </si>
  <si>
    <t>Dangčių reikalingų apžiūros šuliniams įrengimas</t>
  </si>
  <si>
    <t>Geotekstilės grunto atskyrimui, įrengimas</t>
  </si>
  <si>
    <t>Konstrukcinio drenažo ištekėjimo žiočių su atbulinės eigos vožtuvu įrengimas</t>
  </si>
  <si>
    <t>Tranšėjos kasimas, grunto pakrovimas ir išvežimas į Rangovo pasirinktą vietą</t>
  </si>
  <si>
    <t>Žvirgždo skalda fr. 11/16 įrengimas</t>
  </si>
  <si>
    <t>Žvirgždo skalda fr. 5/8 įrengimas</t>
  </si>
  <si>
    <t>Plastikinių konstrukcinio drenažo apžiūros šulinių įrengimas (d425mm)</t>
  </si>
  <si>
    <t>Plastikinio konstrukcinio drenažo vamzdžio su geotekstilės filtru (d≥200 mm) įrengimas</t>
  </si>
  <si>
    <t>7.2</t>
  </si>
  <si>
    <t>8. Kelkraščių įrengimas kelio suvedimui su esama danga</t>
  </si>
  <si>
    <t>7. Kelkraščių įrengimas</t>
  </si>
  <si>
    <t>Kelkraščio viršutinio sluoksnio įrengimas iš skaldažolės, kai 85% sudaro skaldytų mineralinių medžiagų mišinys fr. 0/22 ir 15% - augalinio grunto mišinys su žolės sėklomis, (h=0,04-0,08 m)</t>
  </si>
  <si>
    <t>8.1</t>
  </si>
  <si>
    <t>8.2</t>
  </si>
  <si>
    <t>Iš viso skyriuje 8, Eur be PVM</t>
  </si>
  <si>
    <t>Iš viso skyriuje 9, Eur be PVM</t>
  </si>
  <si>
    <t>9. Griovių ir pralaidos įtekėjimo/ištekėjimo vietų tvirtinimo įrengimas</t>
  </si>
  <si>
    <t>9.1</t>
  </si>
  <si>
    <t>9.3</t>
  </si>
  <si>
    <t>9.4</t>
  </si>
  <si>
    <t>Griovių tvirtinimas žvirgždo skalda fr. 16/32 (h=0,10m)</t>
  </si>
  <si>
    <t>Skaldos fr. 4/16 pagrindo sluoksnio įrengimas (h=0,10m)</t>
  </si>
  <si>
    <t>Betono pagrindo sluoksnio C20/25 įrengimas (h=0,10m)</t>
  </si>
  <si>
    <t>Netašytų lauko akmenų fr. 100/150mm įrengimas (h=0,15m)</t>
  </si>
  <si>
    <t>10. Griovių tvirtinimo įrengimas kelio suvedimo su esama danga vietoje</t>
  </si>
  <si>
    <t>10.1</t>
  </si>
  <si>
    <t>Iš viso skyriuje 10, Eur be PVM</t>
  </si>
  <si>
    <t>Iš viso skyriuje 11, Eur be PVM</t>
  </si>
  <si>
    <t>11.2</t>
  </si>
  <si>
    <t>11.3</t>
  </si>
  <si>
    <t>11.4</t>
  </si>
  <si>
    <t>11.1</t>
  </si>
  <si>
    <t>11.5</t>
  </si>
  <si>
    <t>11.6</t>
  </si>
  <si>
    <t>11.7</t>
  </si>
  <si>
    <t>11. Vandens pralaidų įrengimas</t>
  </si>
  <si>
    <t>Pralaidų Ø400 mm nuovažose įrengimas</t>
  </si>
  <si>
    <t>Užpilo grunto įrengimas virš pralaidos</t>
  </si>
  <si>
    <t>Tranšėjos užpylimas sankasai tinkamu gruntu</t>
  </si>
  <si>
    <t>Pralaidų antgalių įrengimas</t>
  </si>
  <si>
    <t>Grunto kasimas ekskavatoriais, pakrovimas į savivarčius ir išvežimas į Rangovo pasirinktą vietą</t>
  </si>
  <si>
    <t>Smėlio pagrindo sluoksnio įrengimas (h=0,15 m)</t>
  </si>
  <si>
    <t>12.1</t>
  </si>
  <si>
    <t>12.2</t>
  </si>
  <si>
    <t>12.3</t>
  </si>
  <si>
    <t>12.4</t>
  </si>
  <si>
    <t>12.5</t>
  </si>
  <si>
    <t>12.6</t>
  </si>
  <si>
    <t>12.7</t>
  </si>
  <si>
    <t>12.8</t>
  </si>
  <si>
    <t>12.9</t>
  </si>
  <si>
    <t>12. Kelio apstatymas ir saugaus eismo organizavimas</t>
  </si>
  <si>
    <t>A tipo signalinių stulpelių įrengimas</t>
  </si>
  <si>
    <t>Kelio ženklų vienstiebių metalinių atramų (d=76,1/2,0 mm) pastatymas</t>
  </si>
  <si>
    <t>Kelio ženklų skydų ant vienstiebių metalinių atramų sumontavimas</t>
  </si>
  <si>
    <t>Dangos ženklinimas 1.1 siaura ištisinė linija 0,12 m pločio linija (polimerinėmis medžiagomis)</t>
  </si>
  <si>
    <t>Dangos ženklinimas 1.5 siaura brūkšnine 0,12 m pločio linija, kai brūkšnio ir tarpo santykis 2:6 (polimerinėmis medžiagomis)</t>
  </si>
  <si>
    <t>Dangos ženklinimas 1.6 siaura brūkšnine 0,12 m pločio linija, kai brūkšnio ir tarpo santykis 3:1 (polimerinėmis medžiagomis)</t>
  </si>
  <si>
    <t>Dangos ženklinimas 1.1 siaura ištisinė linija 0,12 m pločio linija (polimerinėmis medžiagomis) ant tilto</t>
  </si>
  <si>
    <t>Apsauginių kelio atitvarų įrengimas (stiprumo lygis A, sulaikymo lygis H1, veikimo pločio klasė W2) dalis AB</t>
  </si>
  <si>
    <t>Pradinių ir galinių komponentų įrengimas (stiprumo lygis A, sulaikymo lygis H1, veikimo pločio klasė W2) dalis PGK</t>
  </si>
  <si>
    <t>Iš viso skyriuje 12, Eur be PVM</t>
  </si>
  <si>
    <t>DARBŲ KIEKIŲ ŽINIARAŠTIS NR. 3 – SUSISIEKIMO DALIS (LAIKINAS APVAŽIAVIMAS)</t>
  </si>
  <si>
    <t>Apylankos ženklų ir laikinų kelio ženklų, nukreipiamųjų gairių, 146ojo/147-ojo vertikaliojo ženklinimo segmentų, signalinių žibintų pagal T DVAER 12 pastatymas ir pašalinimas</t>
  </si>
  <si>
    <t>Žemės sankasos viršaus planiravimas ir tankinimas mechanizuotu būdu</t>
  </si>
  <si>
    <t xml:space="preserve">Dirvožemio sluoksnio kasimas, pakrovimas ir pervežimas į laikiną sandėliavimo aikštelę </t>
  </si>
  <si>
    <t>Pylimo įrengimas panaudojant esamą gruntą</t>
  </si>
  <si>
    <t>3. Laikinos vandens pralaidos įrengimas</t>
  </si>
  <si>
    <t>Laikinos pralaidos Ø1200 mm užpilamoje upės vagoje įrengimas</t>
  </si>
  <si>
    <t>4. Dangos konstrukcija įrengiant naują eismo organizavimo schemą statybos darbų metu</t>
  </si>
  <si>
    <t>Šalčiui nejautrių medžiagų sluoksnio įrengimas (h=0,35 m)</t>
  </si>
  <si>
    <t>Žvyro pagrindo sluoksnio iš nesurištų mineralinių medžiagų mišinio fr. 0/45 įrengimas (h=0,15 m)</t>
  </si>
  <si>
    <t xml:space="preserve">Dangos sluoksnis be rišiklių fr. 0/11 įrengimas (h≥0,05 m) </t>
  </si>
  <si>
    <t>Kelkraščio viršutinio sluoksnio įrengimas iš skaldytų mineralinių medžiagų mišinio fr. 0/22 arba 0/32, (h= 0,02-0,08 m)</t>
  </si>
  <si>
    <t>5. Kelkraščių įrengimas</t>
  </si>
  <si>
    <t>6. Papildomi darbai</t>
  </si>
  <si>
    <r>
      <t>Laikino pylimo ir pralaidos išardymas ir teritorijos rekultivavimas (</t>
    </r>
    <r>
      <rPr>
        <i/>
        <sz val="11"/>
        <rFont val="Times New Roman"/>
        <family val="1"/>
        <charset val="186"/>
      </rPr>
      <t>įvertinus grįžtamasiąs medžiagas</t>
    </r>
    <r>
      <rPr>
        <sz val="11"/>
        <rFont val="Times New Roman"/>
        <family val="1"/>
        <charset val="186"/>
      </rPr>
      <t>)</t>
    </r>
  </si>
  <si>
    <t>IŠ VISO ŽINIARAŠTYJE 3, EUR BE PVM</t>
  </si>
  <si>
    <t xml:space="preserve">SUSISIEKIMO DALIS </t>
  </si>
  <si>
    <t>SUSISIEKIMO DALIS (LAIKINAS APVAŽIAVIMAS)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</si>
  <si>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Širvintų kelių tarnybą, Zibalų g. 21, Širvintai.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</si>
  <si>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Gelžbetoninių gręžtinių polių Ø600 mm  įrengimas</t>
  </si>
  <si>
    <t>Esamų plastikinių pralaidų demontavimas, pakrovimas ir išvežimas Rangovo pasirinktu atstumu</t>
  </si>
  <si>
    <t>Vidutinio tankumo krūmų arba smulkaus medyno pašalinimas mechanizuotu būdu ir išvežimas Rangovo pasirinktu atstumu</t>
  </si>
  <si>
    <t>9.2</t>
  </si>
  <si>
    <t>4.25</t>
  </si>
  <si>
    <t>Cinkuotų plieninių turėklų ant gelžbetoninio rėmo įrengimas</t>
  </si>
  <si>
    <t>Viršutinio asfalto sluoksnio įrengimas iš mišinio SMA 11 S (su PMB 45/80-55) (h-0,04 m)</t>
  </si>
  <si>
    <t>Viršutinio asfalto sluoksnio įrengimas iš mišinio SMA 11 S (su PMB 45/80-55) (h=0,04 m)</t>
  </si>
  <si>
    <t>Viršutinio asfalto sluoksnio įrengimas iš mišinio SMA 11 S (su PMB 45/80-55), h=0,04 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</si>
</sst>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8" x14ac:knownFonts="1">
    <font>
      <sz val="11"/>
      <color theme="1"/>
      <name val="Calibri"/>
      <family val="2"/>
      <charset val="186"/>
      <scheme val="minor"/>
    </font>
    <font>
      <sz val="10"/>
      <name val="Arial"/>
      <family val="2"/>
      <charset val="186"/>
    </font>
    <font>
      <sz val="8"/>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i/>
      <sz val="11"/>
      <name val="Times New Roman"/>
      <family val="1"/>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i/>
      <sz val="11"/>
      <color rgb="FFFF0000"/>
      <name val="Times New Roman"/>
      <family val="1"/>
      <charset val="186"/>
    </font>
    <font>
      <b/>
      <sz val="11"/>
      <color rgb="FFFF0000"/>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FFFFFF"/>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s>
  <cellStyleXfs count="6">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 fillId="0" borderId="0"/>
  </cellStyleXfs>
  <cellXfs count="153">
    <xf numFmtId="0" fontId="0" fillId="0" borderId="0" xfId="0"/>
    <xf numFmtId="164" fontId="5" fillId="3" borderId="1" xfId="0" applyNumberFormat="1" applyFont="1" applyFill="1" applyBorder="1" applyAlignment="1" applyProtection="1">
      <alignment horizontal="center" vertical="center"/>
      <protection locked="0"/>
    </xf>
    <xf numFmtId="164" fontId="5" fillId="3" borderId="13" xfId="0" applyNumberFormat="1" applyFont="1" applyFill="1" applyBorder="1" applyAlignment="1" applyProtection="1">
      <alignment horizontal="center" vertical="center"/>
      <protection locked="0"/>
    </xf>
    <xf numFmtId="4" fontId="4" fillId="3" borderId="8" xfId="4" applyNumberFormat="1" applyFont="1" applyFill="1" applyBorder="1" applyAlignment="1" applyProtection="1">
      <alignment horizontal="center" vertical="center" wrapText="1"/>
      <protection locked="0"/>
    </xf>
    <xf numFmtId="4" fontId="4" fillId="3" borderId="1" xfId="4" applyNumberFormat="1" applyFont="1" applyFill="1" applyBorder="1" applyAlignment="1" applyProtection="1">
      <alignment horizontal="center" vertical="center" wrapText="1"/>
      <protection locked="0"/>
    </xf>
    <xf numFmtId="4" fontId="4" fillId="3" borderId="13" xfId="4" applyNumberFormat="1" applyFont="1" applyFill="1" applyBorder="1" applyAlignment="1" applyProtection="1">
      <alignment horizontal="center" vertical="center" wrapText="1"/>
      <protection locked="0"/>
    </xf>
    <xf numFmtId="4" fontId="5" fillId="3" borderId="8" xfId="0"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0" fontId="9" fillId="0" borderId="0" xfId="0" applyFont="1" applyProtection="1">
      <protection locked="0"/>
    </xf>
    <xf numFmtId="0" fontId="10" fillId="0" borderId="0" xfId="1" applyFont="1" applyAlignment="1" applyProtection="1">
      <alignment horizontal="center" vertical="center" wrapText="1"/>
    </xf>
    <xf numFmtId="0" fontId="10" fillId="0" borderId="0" xfId="1" applyNumberFormat="1" applyFont="1" applyAlignment="1" applyProtection="1">
      <alignment horizontal="center" vertical="center" wrapText="1"/>
    </xf>
    <xf numFmtId="0" fontId="9" fillId="0" borderId="0" xfId="0" applyFont="1" applyAlignment="1" applyProtection="1">
      <alignment wrapText="1"/>
      <protection locked="0"/>
    </xf>
    <xf numFmtId="0" fontId="8" fillId="0" borderId="0" xfId="0" applyFont="1" applyAlignment="1" applyProtection="1">
      <alignment wrapText="1"/>
      <protection locked="0"/>
    </xf>
    <xf numFmtId="4" fontId="4" fillId="3" borderId="19" xfId="4" applyNumberFormat="1" applyFont="1" applyFill="1" applyBorder="1" applyAlignment="1" applyProtection="1">
      <alignment horizontal="center" vertical="center" wrapText="1"/>
      <protection locked="0"/>
    </xf>
    <xf numFmtId="164" fontId="5" fillId="3" borderId="8" xfId="0" applyNumberFormat="1"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4" fillId="0" borderId="1" xfId="0" applyNumberFormat="1" applyFont="1" applyBorder="1" applyAlignment="1">
      <alignment horizontal="center" vertical="center"/>
    </xf>
    <xf numFmtId="0" fontId="12" fillId="0" borderId="1" xfId="0" applyFont="1" applyBorder="1" applyAlignment="1">
      <alignment horizontal="right" vertical="center"/>
    </xf>
    <xf numFmtId="0" fontId="13" fillId="0" borderId="0" xfId="0" applyFont="1"/>
    <xf numFmtId="0" fontId="15" fillId="0" borderId="0" xfId="0" applyFont="1" applyAlignment="1">
      <alignment horizontal="left" vertical="center"/>
    </xf>
    <xf numFmtId="0" fontId="15" fillId="0" borderId="0" xfId="0" applyFont="1"/>
    <xf numFmtId="4" fontId="4" fillId="3" borderId="5" xfId="4" applyNumberFormat="1" applyFont="1" applyFill="1" applyBorder="1" applyAlignment="1" applyProtection="1">
      <alignment horizontal="center" vertical="center" wrapText="1"/>
      <protection locked="0"/>
    </xf>
    <xf numFmtId="0" fontId="4" fillId="0" borderId="32" xfId="2" applyFont="1" applyBorder="1" applyAlignment="1" applyProtection="1">
      <alignment horizontal="center" vertical="center" wrapText="1"/>
    </xf>
    <xf numFmtId="4" fontId="4" fillId="3" borderId="19" xfId="3" applyNumberFormat="1" applyFont="1" applyFill="1" applyBorder="1" applyAlignment="1" applyProtection="1">
      <alignment horizontal="center" vertical="center" wrapText="1"/>
      <protection locked="0"/>
    </xf>
    <xf numFmtId="0" fontId="4" fillId="0" borderId="21" xfId="2" applyFont="1" applyBorder="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6" xfId="2" applyNumberFormat="1" applyFont="1" applyBorder="1" applyAlignment="1" applyProtection="1">
      <alignment horizontal="center" vertical="center" wrapText="1"/>
    </xf>
    <xf numFmtId="0" fontId="4" fillId="0" borderId="26" xfId="1" applyFont="1" applyBorder="1" applyAlignment="1" applyProtection="1">
      <alignment horizontal="center" vertical="center" wrapText="1"/>
    </xf>
    <xf numFmtId="0" fontId="4" fillId="0" borderId="16" xfId="1" applyFont="1" applyBorder="1" applyAlignment="1" applyProtection="1">
      <alignment horizontal="center" vertical="center" wrapText="1"/>
    </xf>
    <xf numFmtId="4" fontId="5" fillId="3" borderId="31" xfId="4" applyNumberFormat="1" applyFont="1" applyFill="1" applyBorder="1" applyAlignment="1" applyProtection="1">
      <alignment horizontal="center" vertical="center" wrapText="1"/>
      <protection locked="0"/>
    </xf>
    <xf numFmtId="4" fontId="4" fillId="3" borderId="5" xfId="3" applyNumberFormat="1" applyFont="1" applyFill="1" applyBorder="1" applyAlignment="1" applyProtection="1">
      <alignment horizontal="center" vertical="center" wrapText="1"/>
      <protection locked="0"/>
    </xf>
    <xf numFmtId="4" fontId="5" fillId="3" borderId="13" xfId="0" applyNumberFormat="1" applyFont="1" applyFill="1" applyBorder="1" applyAlignment="1" applyProtection="1">
      <alignment horizontal="center" vertical="center" wrapText="1"/>
      <protection locked="0"/>
    </xf>
    <xf numFmtId="4" fontId="4" fillId="3" borderId="26" xfId="4"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protection locked="0"/>
    </xf>
    <xf numFmtId="4" fontId="5" fillId="3" borderId="26" xfId="0" applyNumberFormat="1" applyFont="1" applyFill="1" applyBorder="1" applyAlignment="1" applyProtection="1">
      <alignment horizontal="center" vertical="center" wrapText="1"/>
      <protection locked="0"/>
    </xf>
    <xf numFmtId="4" fontId="8" fillId="3" borderId="1" xfId="0" applyNumberFormat="1" applyFont="1" applyFill="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protection locked="0"/>
    </xf>
    <xf numFmtId="4" fontId="17" fillId="3" borderId="1" xfId="4" applyNumberFormat="1" applyFont="1" applyFill="1" applyBorder="1" applyAlignment="1" applyProtection="1">
      <alignment horizontal="center" vertical="center" wrapText="1"/>
      <protection locked="0"/>
    </xf>
    <xf numFmtId="0" fontId="7" fillId="4" borderId="0" xfId="1" applyFont="1" applyFill="1" applyAlignment="1" applyProtection="1">
      <alignment vertical="center"/>
    </xf>
    <xf numFmtId="0" fontId="4" fillId="2" borderId="3" xfId="1" applyFont="1" applyFill="1" applyBorder="1" applyAlignment="1" applyProtection="1">
      <alignment vertical="center"/>
    </xf>
    <xf numFmtId="0" fontId="4" fillId="2" borderId="33" xfId="1" applyFont="1" applyFill="1" applyBorder="1" applyAlignment="1" applyProtection="1">
      <alignment vertical="center"/>
    </xf>
    <xf numFmtId="0" fontId="4" fillId="2" borderId="34" xfId="1" applyFont="1" applyFill="1" applyBorder="1" applyAlignment="1" applyProtection="1">
      <alignment vertical="center"/>
    </xf>
    <xf numFmtId="0" fontId="0" fillId="0" borderId="0" xfId="0" applyProtection="1">
      <protection locked="0"/>
    </xf>
    <xf numFmtId="4" fontId="4" fillId="0" borderId="0" xfId="4" applyNumberFormat="1" applyFont="1" applyAlignment="1" applyProtection="1">
      <alignment horizontal="right" vertical="center"/>
      <protection locked="0"/>
    </xf>
    <xf numFmtId="0" fontId="4" fillId="0" borderId="0" xfId="4" applyFont="1" applyAlignment="1" applyProtection="1">
      <alignment horizontal="center" vertical="center"/>
      <protection locked="0"/>
    </xf>
    <xf numFmtId="49" fontId="6" fillId="0" borderId="7" xfId="0" applyNumberFormat="1" applyFont="1" applyBorder="1" applyAlignment="1" applyProtection="1">
      <alignment horizontal="center" vertical="center" wrapText="1"/>
    </xf>
    <xf numFmtId="49" fontId="5" fillId="0" borderId="19" xfId="0" applyNumberFormat="1" applyFont="1" applyBorder="1" applyAlignment="1" applyProtection="1">
      <alignment horizontal="center" vertical="center"/>
    </xf>
    <xf numFmtId="0" fontId="5" fillId="0" borderId="19" xfId="0" applyFont="1" applyBorder="1" applyAlignment="1" applyProtection="1">
      <alignment horizontal="left" vertical="center" wrapText="1"/>
    </xf>
    <xf numFmtId="0" fontId="5" fillId="0" borderId="19" xfId="0" applyFont="1" applyBorder="1" applyAlignment="1" applyProtection="1">
      <alignment horizontal="center" vertical="center"/>
    </xf>
    <xf numFmtId="2" fontId="5" fillId="0" borderId="19" xfId="0" applyNumberFormat="1" applyFont="1" applyBorder="1" applyAlignment="1" applyProtection="1">
      <alignment horizontal="center" vertical="center"/>
    </xf>
    <xf numFmtId="49" fontId="6" fillId="0" borderId="4" xfId="0" applyNumberFormat="1" applyFont="1" applyBorder="1" applyAlignment="1" applyProtection="1">
      <alignment horizontal="center" vertical="center" wrapText="1"/>
    </xf>
    <xf numFmtId="49" fontId="5" fillId="0" borderId="5" xfId="0" applyNumberFormat="1" applyFont="1" applyBorder="1" applyAlignment="1" applyProtection="1">
      <alignment horizontal="center" vertical="center"/>
    </xf>
    <xf numFmtId="0" fontId="5" fillId="0" borderId="5" xfId="0" applyFont="1" applyBorder="1" applyAlignment="1" applyProtection="1">
      <alignment horizontal="left" vertical="center" wrapText="1"/>
    </xf>
    <xf numFmtId="49" fontId="5" fillId="0" borderId="5" xfId="0" applyNumberFormat="1" applyFont="1" applyBorder="1" applyAlignment="1" applyProtection="1">
      <alignment horizontal="center" vertical="center" wrapText="1"/>
    </xf>
    <xf numFmtId="2" fontId="5" fillId="0" borderId="5"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xf>
    <xf numFmtId="0" fontId="5" fillId="0" borderId="8" xfId="0" applyFont="1" applyBorder="1" applyAlignment="1" applyProtection="1">
      <alignment horizontal="left" vertical="center" wrapText="1"/>
    </xf>
    <xf numFmtId="0" fontId="5" fillId="0" borderId="8" xfId="0" applyFont="1" applyBorder="1" applyAlignment="1" applyProtection="1">
      <alignment horizontal="center" vertical="center"/>
    </xf>
    <xf numFmtId="2" fontId="5" fillId="0" borderId="8" xfId="0" applyNumberFormat="1" applyFont="1" applyBorder="1" applyAlignment="1" applyProtection="1">
      <alignment horizontal="center" vertical="center"/>
    </xf>
    <xf numFmtId="49" fontId="6" fillId="0" borderId="10"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5" fillId="0" borderId="1" xfId="0" applyFont="1" applyBorder="1" applyAlignment="1" applyProtection="1">
      <alignment horizontal="center" vertical="center"/>
    </xf>
    <xf numFmtId="2" fontId="5" fillId="0" borderId="1" xfId="0" applyNumberFormat="1" applyFont="1" applyBorder="1" applyAlignment="1" applyProtection="1">
      <alignment horizontal="center" vertical="center" wrapText="1"/>
    </xf>
    <xf numFmtId="49" fontId="6" fillId="0" borderId="12" xfId="0" applyNumberFormat="1" applyFont="1" applyBorder="1" applyAlignment="1" applyProtection="1">
      <alignment horizontal="center" vertical="center" wrapText="1"/>
    </xf>
    <xf numFmtId="49" fontId="5" fillId="0" borderId="13" xfId="0" applyNumberFormat="1" applyFont="1" applyBorder="1" applyAlignment="1" applyProtection="1">
      <alignment horizontal="center" vertical="center"/>
    </xf>
    <xf numFmtId="0" fontId="5" fillId="0" borderId="13" xfId="0" applyFont="1" applyBorder="1" applyAlignment="1" applyProtection="1">
      <alignment horizontal="left" vertical="center" wrapText="1"/>
    </xf>
    <xf numFmtId="0" fontId="5" fillId="0" borderId="13" xfId="0" applyFont="1" applyBorder="1" applyAlignment="1" applyProtection="1">
      <alignment horizontal="center" vertical="center"/>
    </xf>
    <xf numFmtId="2" fontId="5" fillId="0" borderId="13" xfId="0" applyNumberFormat="1" applyFont="1" applyBorder="1" applyAlignment="1" applyProtection="1">
      <alignment horizontal="center" vertical="center" wrapText="1"/>
    </xf>
    <xf numFmtId="49" fontId="6" fillId="0" borderId="17" xfId="0" applyNumberFormat="1" applyFont="1" applyBorder="1" applyAlignment="1" applyProtection="1">
      <alignment horizontal="center" vertical="center" wrapText="1"/>
    </xf>
    <xf numFmtId="2" fontId="5" fillId="0" borderId="19" xfId="0" applyNumberFormat="1" applyFont="1" applyBorder="1" applyAlignment="1" applyProtection="1">
      <alignment horizontal="center" vertical="center" wrapText="1"/>
    </xf>
    <xf numFmtId="49" fontId="5" fillId="0" borderId="18" xfId="0" applyNumberFormat="1" applyFont="1" applyBorder="1" applyAlignment="1" applyProtection="1">
      <alignment horizontal="center" vertical="center"/>
    </xf>
    <xf numFmtId="49" fontId="5" fillId="0" borderId="22"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2" fontId="5" fillId="0" borderId="1" xfId="0" applyNumberFormat="1" applyFont="1" applyBorder="1" applyAlignment="1" applyProtection="1">
      <alignment horizontal="center" vertical="center"/>
    </xf>
    <xf numFmtId="49" fontId="16" fillId="0" borderId="10"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0" fontId="8" fillId="0" borderId="1" xfId="0" applyFont="1" applyBorder="1" applyAlignment="1" applyProtection="1">
      <alignment horizontal="left" vertical="center" wrapText="1"/>
    </xf>
    <xf numFmtId="0" fontId="8" fillId="0" borderId="1" xfId="0" applyFont="1" applyBorder="1" applyAlignment="1" applyProtection="1">
      <alignment horizontal="center" vertical="center"/>
    </xf>
    <xf numFmtId="2" fontId="8" fillId="0" borderId="1" xfId="0" applyNumberFormat="1" applyFont="1" applyBorder="1" applyAlignment="1" applyProtection="1">
      <alignment horizontal="center" vertical="center"/>
    </xf>
    <xf numFmtId="49" fontId="5" fillId="0" borderId="8" xfId="0" applyNumberFormat="1" applyFont="1" applyBorder="1" applyAlignment="1" applyProtection="1">
      <alignment horizontal="center" vertical="center" wrapText="1"/>
    </xf>
    <xf numFmtId="0" fontId="5" fillId="0" borderId="5" xfId="0" applyFont="1" applyBorder="1" applyAlignment="1" applyProtection="1">
      <alignment horizontal="center" vertical="center"/>
    </xf>
    <xf numFmtId="49" fontId="5" fillId="0" borderId="13" xfId="0" applyNumberFormat="1" applyFont="1" applyBorder="1" applyAlignment="1" applyProtection="1">
      <alignment horizontal="center" vertical="center" wrapText="1"/>
    </xf>
    <xf numFmtId="2" fontId="5" fillId="0" borderId="13" xfId="0" applyNumberFormat="1" applyFont="1" applyBorder="1" applyAlignment="1" applyProtection="1">
      <alignment horizontal="center" vertical="center"/>
    </xf>
    <xf numFmtId="49" fontId="6" fillId="0" borderId="30" xfId="4" applyNumberFormat="1" applyFont="1" applyBorder="1" applyAlignment="1" applyProtection="1">
      <alignment horizontal="center" vertical="center" wrapText="1"/>
    </xf>
    <xf numFmtId="49" fontId="5" fillId="0" borderId="31" xfId="4" applyNumberFormat="1" applyFont="1" applyBorder="1" applyAlignment="1" applyProtection="1">
      <alignment horizontal="center" vertical="center" wrapText="1"/>
    </xf>
    <xf numFmtId="0" fontId="5" fillId="0" borderId="31" xfId="4" applyFont="1" applyBorder="1" applyAlignment="1" applyProtection="1">
      <alignment horizontal="left" vertical="center" wrapText="1"/>
    </xf>
    <xf numFmtId="0" fontId="5" fillId="0" borderId="31" xfId="0" applyFont="1" applyBorder="1" applyAlignment="1" applyProtection="1">
      <alignment horizontal="center" vertical="center" wrapText="1"/>
    </xf>
    <xf numFmtId="0" fontId="4" fillId="0" borderId="0" xfId="4" applyFont="1" applyAlignment="1" applyProtection="1">
      <alignment vertical="center" wrapText="1"/>
    </xf>
    <xf numFmtId="0" fontId="4" fillId="0" borderId="0" xfId="4" applyFont="1" applyAlignment="1" applyProtection="1">
      <alignment vertical="center"/>
    </xf>
    <xf numFmtId="4" fontId="4" fillId="0" borderId="0" xfId="4" applyNumberFormat="1" applyFont="1" applyAlignment="1" applyProtection="1">
      <alignment horizontal="right" vertical="center" wrapText="1"/>
    </xf>
    <xf numFmtId="4" fontId="4" fillId="0" borderId="0" xfId="4" applyNumberFormat="1" applyFont="1" applyAlignment="1" applyProtection="1">
      <alignment horizontal="right" vertical="center"/>
    </xf>
    <xf numFmtId="0" fontId="4" fillId="0" borderId="0" xfId="4" applyFont="1" applyAlignment="1" applyProtection="1">
      <alignment horizontal="right" vertical="center"/>
    </xf>
    <xf numFmtId="0" fontId="0" fillId="0" borderId="0" xfId="0" applyProtection="1"/>
    <xf numFmtId="0" fontId="8" fillId="0" borderId="0" xfId="0" applyFont="1" applyProtection="1"/>
    <xf numFmtId="0" fontId="9" fillId="0" borderId="0" xfId="0" applyFont="1" applyProtection="1"/>
    <xf numFmtId="0" fontId="5" fillId="0" borderId="0" xfId="0" applyFont="1" applyProtection="1"/>
    <xf numFmtId="4" fontId="5" fillId="0" borderId="20" xfId="0" applyNumberFormat="1" applyFont="1" applyBorder="1" applyAlignment="1" applyProtection="1">
      <alignment horizontal="center" vertical="center" wrapText="1"/>
    </xf>
    <xf numFmtId="4" fontId="5" fillId="0" borderId="6" xfId="0" applyNumberFormat="1" applyFont="1" applyBorder="1" applyAlignment="1" applyProtection="1">
      <alignment horizontal="center" vertical="center" wrapText="1"/>
    </xf>
    <xf numFmtId="4" fontId="4" fillId="0" borderId="15" xfId="0" applyNumberFormat="1" applyFont="1" applyBorder="1" applyAlignment="1" applyProtection="1">
      <alignment horizontal="center" vertical="center" wrapText="1"/>
    </xf>
    <xf numFmtId="4" fontId="4" fillId="0" borderId="16" xfId="0" applyNumberFormat="1" applyFont="1" applyBorder="1" applyAlignment="1" applyProtection="1">
      <alignment horizontal="center" vertical="center"/>
    </xf>
    <xf numFmtId="4" fontId="5" fillId="0" borderId="9" xfId="0" applyNumberFormat="1" applyFont="1" applyBorder="1" applyAlignment="1" applyProtection="1">
      <alignment horizontal="center" vertical="center" wrapText="1"/>
    </xf>
    <xf numFmtId="0" fontId="5" fillId="0" borderId="0" xfId="0" applyFont="1" applyAlignment="1" applyProtection="1">
      <alignment wrapText="1"/>
    </xf>
    <xf numFmtId="4" fontId="5" fillId="0" borderId="11" xfId="0" applyNumberFormat="1" applyFont="1" applyBorder="1" applyAlignment="1" applyProtection="1">
      <alignment horizontal="center" vertical="center" wrapText="1"/>
    </xf>
    <xf numFmtId="4" fontId="5" fillId="0" borderId="14" xfId="0" applyNumberFormat="1" applyFont="1" applyBorder="1" applyAlignment="1" applyProtection="1">
      <alignment horizontal="center" vertical="center" wrapText="1"/>
    </xf>
    <xf numFmtId="0" fontId="5" fillId="0" borderId="0" xfId="0" applyFont="1" applyAlignment="1" applyProtection="1">
      <alignment vertical="center" wrapText="1"/>
    </xf>
    <xf numFmtId="2" fontId="5" fillId="0" borderId="0" xfId="0" applyNumberFormat="1" applyFont="1" applyAlignment="1" applyProtection="1">
      <alignment vertical="center" wrapText="1"/>
    </xf>
    <xf numFmtId="4" fontId="4" fillId="0" borderId="24" xfId="0" applyNumberFormat="1" applyFont="1" applyBorder="1" applyAlignment="1" applyProtection="1">
      <alignment horizontal="center" vertical="center" wrapText="1"/>
    </xf>
    <xf numFmtId="4" fontId="4" fillId="0" borderId="25" xfId="0" applyNumberFormat="1" applyFont="1" applyBorder="1" applyAlignment="1" applyProtection="1">
      <alignment horizontal="center" vertical="center"/>
    </xf>
    <xf numFmtId="4" fontId="8" fillId="0" borderId="11" xfId="0" applyNumberFormat="1" applyFont="1" applyBorder="1" applyAlignment="1" applyProtection="1">
      <alignment horizontal="center" vertical="center" wrapText="1"/>
    </xf>
    <xf numFmtId="4" fontId="4" fillId="0" borderId="24" xfId="0" applyNumberFormat="1" applyFont="1" applyBorder="1" applyAlignment="1" applyProtection="1">
      <alignment horizontal="center" vertical="center"/>
    </xf>
    <xf numFmtId="4" fontId="4" fillId="0" borderId="25" xfId="0" applyNumberFormat="1" applyFont="1" applyBorder="1" applyAlignment="1" applyProtection="1">
      <alignment horizontal="center" vertical="center" wrapText="1"/>
    </xf>
    <xf numFmtId="4" fontId="5" fillId="0" borderId="28" xfId="0" applyNumberFormat="1" applyFont="1" applyBorder="1" applyAlignment="1" applyProtection="1">
      <alignment horizontal="center" vertical="center" wrapText="1"/>
    </xf>
    <xf numFmtId="4" fontId="4" fillId="0" borderId="28" xfId="3" applyNumberFormat="1" applyFont="1" applyBorder="1" applyAlignment="1" applyProtection="1">
      <alignment horizontal="center" vertical="center" wrapText="1"/>
    </xf>
    <xf numFmtId="0" fontId="4" fillId="0" borderId="0" xfId="0" applyFont="1" applyAlignment="1" applyProtection="1">
      <alignment horizontal="center" vertical="center" wrapText="1"/>
    </xf>
    <xf numFmtId="4" fontId="4" fillId="0" borderId="0" xfId="0" applyNumberFormat="1" applyFont="1" applyAlignment="1" applyProtection="1">
      <alignment horizontal="center" vertical="center"/>
    </xf>
    <xf numFmtId="4" fontId="4" fillId="0" borderId="0" xfId="3" applyNumberFormat="1" applyFont="1" applyAlignment="1" applyProtection="1">
      <alignment horizontal="center" vertical="center" wrapText="1"/>
    </xf>
    <xf numFmtId="0" fontId="4" fillId="0" borderId="27" xfId="3" applyFont="1" applyBorder="1" applyAlignment="1" applyProtection="1">
      <alignment horizontal="center" vertical="center" wrapText="1"/>
    </xf>
    <xf numFmtId="49" fontId="6" fillId="0" borderId="35"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left" vertical="center" wrapText="1"/>
    </xf>
    <xf numFmtId="49" fontId="8" fillId="0" borderId="1" xfId="0" applyNumberFormat="1" applyFont="1" applyBorder="1" applyAlignment="1" applyProtection="1">
      <alignment horizontal="center" vertical="center"/>
    </xf>
    <xf numFmtId="2" fontId="8" fillId="0" borderId="1" xfId="0" applyNumberFormat="1" applyFont="1" applyBorder="1" applyAlignment="1" applyProtection="1">
      <alignment horizontal="center" vertical="center" wrapText="1"/>
    </xf>
    <xf numFmtId="2" fontId="5" fillId="0" borderId="8" xfId="0" applyNumberFormat="1" applyFont="1" applyBorder="1" applyAlignment="1" applyProtection="1">
      <alignment horizontal="center" vertical="center" wrapText="1"/>
    </xf>
    <xf numFmtId="49" fontId="8" fillId="0" borderId="18" xfId="0" applyNumberFormat="1" applyFont="1" applyBorder="1" applyAlignment="1" applyProtection="1">
      <alignment horizontal="center" vertical="center"/>
    </xf>
    <xf numFmtId="0" fontId="8" fillId="0" borderId="19" xfId="0" applyFont="1" applyBorder="1" applyAlignment="1" applyProtection="1">
      <alignment horizontal="center" vertical="center"/>
    </xf>
    <xf numFmtId="49" fontId="5" fillId="0" borderId="39" xfId="0" applyNumberFormat="1"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40" xfId="0" applyFont="1" applyBorder="1" applyAlignment="1" applyProtection="1">
      <alignment horizontal="center" vertical="center"/>
    </xf>
    <xf numFmtId="49" fontId="6" fillId="0" borderId="21" xfId="0" applyNumberFormat="1" applyFont="1" applyBorder="1" applyAlignment="1" applyProtection="1">
      <alignment horizontal="center" vertical="center" wrapText="1"/>
    </xf>
    <xf numFmtId="49" fontId="5" fillId="0" borderId="26" xfId="0" applyNumberFormat="1" applyFont="1" applyBorder="1" applyAlignment="1" applyProtection="1">
      <alignment horizontal="center" vertical="center" wrapText="1"/>
    </xf>
    <xf numFmtId="0" fontId="5" fillId="0" borderId="26" xfId="0" applyFont="1" applyBorder="1" applyAlignment="1" applyProtection="1">
      <alignment horizontal="left" vertical="center" wrapText="1"/>
    </xf>
    <xf numFmtId="0" fontId="5" fillId="0" borderId="26" xfId="0" applyFont="1" applyBorder="1" applyAlignment="1" applyProtection="1">
      <alignment horizontal="center" vertical="center"/>
    </xf>
    <xf numFmtId="2" fontId="5" fillId="0" borderId="26" xfId="0" applyNumberFormat="1" applyFont="1" applyBorder="1" applyAlignment="1" applyProtection="1">
      <alignment horizontal="center" vertical="center"/>
    </xf>
    <xf numFmtId="0" fontId="8" fillId="0" borderId="0" xfId="0" applyFont="1" applyBorder="1" applyAlignment="1" applyProtection="1">
      <alignment vertical="center" wrapText="1"/>
    </xf>
    <xf numFmtId="4" fontId="5" fillId="0" borderId="16" xfId="0" applyNumberFormat="1" applyFont="1" applyBorder="1" applyAlignment="1" applyProtection="1">
      <alignment horizontal="center" vertical="center" wrapText="1"/>
    </xf>
    <xf numFmtId="2" fontId="5" fillId="0" borderId="5" xfId="0" applyNumberFormat="1" applyFont="1" applyBorder="1" applyAlignment="1" applyProtection="1">
      <alignment horizontal="center" vertical="center" wrapText="1"/>
    </xf>
    <xf numFmtId="49" fontId="5" fillId="0" borderId="15" xfId="0" applyNumberFormat="1"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37" xfId="0" applyFont="1" applyBorder="1" applyAlignment="1" applyProtection="1">
      <alignment horizontal="center" vertical="center" wrapText="1"/>
    </xf>
    <xf numFmtId="0" fontId="8" fillId="0" borderId="38" xfId="0" applyFont="1" applyBorder="1" applyAlignment="1" applyProtection="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1" fillId="2" borderId="1"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23"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0" xfId="0" applyFont="1" applyAlignment="1">
      <alignment horizontal="left" vertical="center" wrapText="1"/>
    </xf>
  </cellXfs>
  <cellStyles count="6">
    <cellStyle name="Normal" xfId="0" builtinId="0"/>
    <cellStyle name="Normal 2 2" xfId="1"/>
    <cellStyle name="Normal 3" xfId="4"/>
    <cellStyle name="Normal 3 2" xfId="5"/>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view="pageBreakPreview" zoomScale="60" zoomScaleNormal="70" workbookViewId="0">
      <selection activeCell="C54" sqref="C54"/>
    </sheetView>
  </sheetViews>
  <sheetFormatPr defaultColWidth="8.85546875" defaultRowHeight="15" x14ac:dyDescent="0.25"/>
  <cols>
    <col min="1" max="1" width="42.7109375" style="95" customWidth="1"/>
    <col min="2" max="2" width="8.85546875" style="95"/>
    <col min="3" max="3" width="79.7109375" style="95" customWidth="1"/>
    <col min="4" max="4" width="12" style="95" customWidth="1"/>
    <col min="5" max="5" width="12.28515625" style="95" customWidth="1"/>
    <col min="6" max="6" width="19.140625" style="44" customWidth="1"/>
    <col min="7" max="7" width="17.5703125" style="95" customWidth="1"/>
    <col min="8" max="8" width="17.28515625" style="95" customWidth="1"/>
    <col min="9" max="9" width="15.7109375" style="95" customWidth="1"/>
    <col min="10" max="16384" width="8.85546875" style="44"/>
  </cols>
  <sheetData>
    <row r="1" spans="1:11" ht="15.6" customHeight="1" x14ac:dyDescent="0.25">
      <c r="A1" s="40" t="s">
        <v>77</v>
      </c>
      <c r="B1" s="40"/>
      <c r="C1" s="40"/>
      <c r="D1" s="40"/>
      <c r="E1" s="40"/>
      <c r="F1" s="40"/>
      <c r="G1" s="40"/>
      <c r="H1" s="96"/>
      <c r="I1" s="97"/>
      <c r="J1" s="8"/>
      <c r="K1" s="8"/>
    </row>
    <row r="2" spans="1:11" ht="15.75" thickBot="1" x14ac:dyDescent="0.3">
      <c r="A2" s="9"/>
      <c r="B2" s="9"/>
      <c r="C2" s="9"/>
      <c r="D2" s="9"/>
      <c r="E2" s="10"/>
      <c r="F2" s="9"/>
      <c r="G2" s="9"/>
      <c r="H2" s="96"/>
      <c r="I2" s="97"/>
      <c r="J2" s="8"/>
      <c r="K2" s="8"/>
    </row>
    <row r="3" spans="1:11" ht="15.75" thickBot="1" x14ac:dyDescent="0.3">
      <c r="A3" s="41" t="s">
        <v>4</v>
      </c>
      <c r="B3" s="42"/>
      <c r="C3" s="42"/>
      <c r="D3" s="42"/>
      <c r="E3" s="42"/>
      <c r="F3" s="42"/>
      <c r="G3" s="43"/>
      <c r="H3" s="98"/>
      <c r="I3" s="98"/>
      <c r="J3" s="8"/>
      <c r="K3" s="8"/>
    </row>
    <row r="4" spans="1:11" ht="45" customHeight="1" thickBot="1" x14ac:dyDescent="0.3">
      <c r="A4" s="24" t="s">
        <v>5</v>
      </c>
      <c r="B4" s="26" t="s">
        <v>6</v>
      </c>
      <c r="C4" s="27" t="s">
        <v>7</v>
      </c>
      <c r="D4" s="27" t="s">
        <v>8</v>
      </c>
      <c r="E4" s="28" t="s">
        <v>0</v>
      </c>
      <c r="F4" s="29" t="s">
        <v>9</v>
      </c>
      <c r="G4" s="30" t="s">
        <v>10</v>
      </c>
      <c r="H4" s="98"/>
      <c r="I4" s="98"/>
      <c r="J4" s="8"/>
      <c r="K4" s="8"/>
    </row>
    <row r="5" spans="1:11" ht="30" customHeight="1" thickBot="1" x14ac:dyDescent="0.3">
      <c r="A5" s="47" t="s">
        <v>11</v>
      </c>
      <c r="B5" s="48" t="s">
        <v>12</v>
      </c>
      <c r="C5" s="49" t="s">
        <v>78</v>
      </c>
      <c r="D5" s="50" t="s">
        <v>79</v>
      </c>
      <c r="E5" s="51">
        <v>120</v>
      </c>
      <c r="F5" s="25">
        <v>5.68</v>
      </c>
      <c r="G5" s="99">
        <f t="shared" ref="G5:G14" si="0">ROUND((E5*F5),2)</f>
        <v>681.6</v>
      </c>
      <c r="H5" s="98"/>
      <c r="I5" s="98"/>
      <c r="J5" s="8"/>
      <c r="K5" s="8"/>
    </row>
    <row r="6" spans="1:11" ht="30" customHeight="1" thickBot="1" x14ac:dyDescent="0.3">
      <c r="A6" s="52" t="s">
        <v>11</v>
      </c>
      <c r="B6" s="53" t="s">
        <v>13</v>
      </c>
      <c r="C6" s="54" t="s">
        <v>80</v>
      </c>
      <c r="D6" s="55" t="s">
        <v>79</v>
      </c>
      <c r="E6" s="56">
        <v>804</v>
      </c>
      <c r="F6" s="32">
        <v>8.64</v>
      </c>
      <c r="G6" s="100">
        <f t="shared" si="0"/>
        <v>6946.56</v>
      </c>
      <c r="H6" s="101" t="s">
        <v>15</v>
      </c>
      <c r="I6" s="102">
        <f>ROUND(SUM(G5:G6),2)</f>
        <v>7628.16</v>
      </c>
      <c r="J6" s="8"/>
      <c r="K6" s="8"/>
    </row>
    <row r="7" spans="1:11" ht="30" customHeight="1" x14ac:dyDescent="0.25">
      <c r="A7" s="47" t="s">
        <v>81</v>
      </c>
      <c r="B7" s="57" t="s">
        <v>16</v>
      </c>
      <c r="C7" s="58" t="s">
        <v>82</v>
      </c>
      <c r="D7" s="59" t="s">
        <v>79</v>
      </c>
      <c r="E7" s="60">
        <v>108</v>
      </c>
      <c r="F7" s="14">
        <v>122.44</v>
      </c>
      <c r="G7" s="103">
        <f t="shared" si="0"/>
        <v>13223.52</v>
      </c>
      <c r="H7" s="104"/>
      <c r="I7" s="104"/>
      <c r="J7" s="11"/>
      <c r="K7" s="11"/>
    </row>
    <row r="8" spans="1:11" ht="30" customHeight="1" x14ac:dyDescent="0.25">
      <c r="A8" s="61" t="s">
        <v>81</v>
      </c>
      <c r="B8" s="62" t="s">
        <v>17</v>
      </c>
      <c r="C8" s="63" t="s">
        <v>84</v>
      </c>
      <c r="D8" s="64" t="s">
        <v>79</v>
      </c>
      <c r="E8" s="65">
        <v>16.8</v>
      </c>
      <c r="F8" s="1">
        <v>15.27</v>
      </c>
      <c r="G8" s="105">
        <f t="shared" ref="G8" si="1">ROUND((E8*F8),2)</f>
        <v>256.54000000000002</v>
      </c>
      <c r="H8" s="104"/>
      <c r="I8" s="104"/>
      <c r="J8" s="11"/>
      <c r="K8" s="11"/>
    </row>
    <row r="9" spans="1:11" ht="30" customHeight="1" x14ac:dyDescent="0.25">
      <c r="A9" s="61" t="s">
        <v>81</v>
      </c>
      <c r="B9" s="62" t="s">
        <v>18</v>
      </c>
      <c r="C9" s="63" t="s">
        <v>83</v>
      </c>
      <c r="D9" s="64" t="s">
        <v>79</v>
      </c>
      <c r="E9" s="65">
        <v>16.8</v>
      </c>
      <c r="F9" s="1">
        <v>-6</v>
      </c>
      <c r="G9" s="105">
        <f t="shared" si="0"/>
        <v>-100.8</v>
      </c>
      <c r="H9" s="104"/>
      <c r="I9" s="104"/>
      <c r="J9" s="11"/>
      <c r="K9" s="11"/>
    </row>
    <row r="10" spans="1:11" ht="30" customHeight="1" thickBot="1" x14ac:dyDescent="0.3">
      <c r="A10" s="61" t="s">
        <v>81</v>
      </c>
      <c r="B10" s="62" t="s">
        <v>19</v>
      </c>
      <c r="C10" s="63" t="s">
        <v>85</v>
      </c>
      <c r="D10" s="64" t="s">
        <v>79</v>
      </c>
      <c r="E10" s="65">
        <v>0.8</v>
      </c>
      <c r="F10" s="1">
        <v>152.31</v>
      </c>
      <c r="G10" s="105">
        <f t="shared" ref="G10" si="2">ROUND((E10*F10),2)</f>
        <v>121.85</v>
      </c>
      <c r="H10" s="104"/>
      <c r="I10" s="104"/>
      <c r="J10" s="11"/>
      <c r="K10" s="11"/>
    </row>
    <row r="11" spans="1:11" ht="30" customHeight="1" thickBot="1" x14ac:dyDescent="0.3">
      <c r="A11" s="66" t="s">
        <v>81</v>
      </c>
      <c r="B11" s="67" t="s">
        <v>20</v>
      </c>
      <c r="C11" s="68" t="s">
        <v>86</v>
      </c>
      <c r="D11" s="69" t="s">
        <v>53</v>
      </c>
      <c r="E11" s="70">
        <v>230</v>
      </c>
      <c r="F11" s="2">
        <v>0.5</v>
      </c>
      <c r="G11" s="106">
        <f t="shared" ref="G11" si="3">ROUND((E11*F11),2)</f>
        <v>115</v>
      </c>
      <c r="H11" s="101" t="s">
        <v>22</v>
      </c>
      <c r="I11" s="102">
        <f>ROUND(SUM(G7:G11),2)</f>
        <v>13616.11</v>
      </c>
      <c r="J11" s="11"/>
      <c r="K11" s="11"/>
    </row>
    <row r="12" spans="1:11" ht="30" customHeight="1" x14ac:dyDescent="0.25">
      <c r="A12" s="71" t="s">
        <v>87</v>
      </c>
      <c r="B12" s="48" t="s">
        <v>23</v>
      </c>
      <c r="C12" s="49" t="s">
        <v>286</v>
      </c>
      <c r="D12" s="50" t="s">
        <v>2</v>
      </c>
      <c r="E12" s="72">
        <v>126</v>
      </c>
      <c r="F12" s="13">
        <v>337.65</v>
      </c>
      <c r="G12" s="99">
        <f t="shared" si="0"/>
        <v>42543.9</v>
      </c>
      <c r="H12" s="107"/>
      <c r="I12" s="104"/>
      <c r="J12" s="11"/>
      <c r="K12" s="11"/>
    </row>
    <row r="13" spans="1:11" ht="30" customHeight="1" x14ac:dyDescent="0.25">
      <c r="A13" s="61" t="s">
        <v>87</v>
      </c>
      <c r="B13" s="73" t="s">
        <v>24</v>
      </c>
      <c r="C13" s="49" t="s">
        <v>88</v>
      </c>
      <c r="D13" s="50" t="s">
        <v>79</v>
      </c>
      <c r="E13" s="72">
        <v>9.6</v>
      </c>
      <c r="F13" s="13">
        <v>97.07</v>
      </c>
      <c r="G13" s="99">
        <f t="shared" ref="G13" si="4">ROUND((E13*F13),2)</f>
        <v>931.87</v>
      </c>
      <c r="H13" s="107"/>
      <c r="I13" s="104"/>
      <c r="J13" s="11"/>
      <c r="K13" s="11"/>
    </row>
    <row r="14" spans="1:11" ht="30" customHeight="1" x14ac:dyDescent="0.25">
      <c r="A14" s="61" t="s">
        <v>87</v>
      </c>
      <c r="B14" s="62" t="s">
        <v>25</v>
      </c>
      <c r="C14" s="63" t="s">
        <v>89</v>
      </c>
      <c r="D14" s="64" t="s">
        <v>79</v>
      </c>
      <c r="E14" s="65">
        <v>1.8</v>
      </c>
      <c r="F14" s="4">
        <v>440.8</v>
      </c>
      <c r="G14" s="105">
        <f t="shared" si="0"/>
        <v>793.44</v>
      </c>
      <c r="H14" s="108"/>
      <c r="I14" s="104"/>
      <c r="J14" s="11"/>
      <c r="K14" s="11"/>
    </row>
    <row r="15" spans="1:11" ht="30" customHeight="1" x14ac:dyDescent="0.25">
      <c r="A15" s="61" t="s">
        <v>87</v>
      </c>
      <c r="B15" s="62" t="s">
        <v>26</v>
      </c>
      <c r="C15" s="63" t="s">
        <v>90</v>
      </c>
      <c r="D15" s="50" t="s">
        <v>79</v>
      </c>
      <c r="E15" s="65">
        <v>14.2</v>
      </c>
      <c r="F15" s="4">
        <v>688.13</v>
      </c>
      <c r="G15" s="105">
        <f t="shared" ref="G15:G46" si="5">ROUND((E15*F15),2)</f>
        <v>9771.4500000000007</v>
      </c>
      <c r="H15" s="107"/>
      <c r="I15" s="104"/>
      <c r="J15" s="11"/>
      <c r="K15" s="11"/>
    </row>
    <row r="16" spans="1:11" ht="30" customHeight="1" x14ac:dyDescent="0.25">
      <c r="A16" s="61" t="s">
        <v>87</v>
      </c>
      <c r="B16" s="73" t="s">
        <v>27</v>
      </c>
      <c r="C16" s="63" t="s">
        <v>34</v>
      </c>
      <c r="D16" s="64" t="s">
        <v>53</v>
      </c>
      <c r="E16" s="65">
        <v>3718.5</v>
      </c>
      <c r="F16" s="4">
        <v>3.15</v>
      </c>
      <c r="G16" s="105">
        <f t="shared" si="5"/>
        <v>11713.28</v>
      </c>
      <c r="H16" s="107"/>
      <c r="I16" s="104"/>
      <c r="J16" s="11"/>
      <c r="K16" s="11"/>
    </row>
    <row r="17" spans="1:11" ht="30" customHeight="1" x14ac:dyDescent="0.25">
      <c r="A17" s="61" t="s">
        <v>87</v>
      </c>
      <c r="B17" s="73" t="s">
        <v>28</v>
      </c>
      <c r="C17" s="63" t="s">
        <v>91</v>
      </c>
      <c r="D17" s="50" t="s">
        <v>79</v>
      </c>
      <c r="E17" s="65">
        <v>102.1</v>
      </c>
      <c r="F17" s="4">
        <v>471.57</v>
      </c>
      <c r="G17" s="105">
        <f t="shared" ref="G17:G21" si="6">ROUND((E17*F17),2)</f>
        <v>48147.3</v>
      </c>
      <c r="H17" s="107"/>
      <c r="I17" s="104"/>
      <c r="J17" s="11"/>
      <c r="K17" s="11"/>
    </row>
    <row r="18" spans="1:11" ht="30" customHeight="1" x14ac:dyDescent="0.25">
      <c r="A18" s="61" t="s">
        <v>87</v>
      </c>
      <c r="B18" s="62" t="s">
        <v>29</v>
      </c>
      <c r="C18" s="63" t="s">
        <v>34</v>
      </c>
      <c r="D18" s="64" t="s">
        <v>53</v>
      </c>
      <c r="E18" s="65">
        <v>25053</v>
      </c>
      <c r="F18" s="4">
        <v>3.12</v>
      </c>
      <c r="G18" s="105">
        <f t="shared" si="6"/>
        <v>78165.36</v>
      </c>
      <c r="H18" s="107"/>
      <c r="I18" s="104"/>
      <c r="J18" s="11"/>
      <c r="K18" s="11"/>
    </row>
    <row r="19" spans="1:11" ht="30" customHeight="1" x14ac:dyDescent="0.25">
      <c r="A19" s="61" t="s">
        <v>87</v>
      </c>
      <c r="B19" s="62" t="s">
        <v>30</v>
      </c>
      <c r="C19" s="63" t="s">
        <v>93</v>
      </c>
      <c r="D19" s="50" t="s">
        <v>79</v>
      </c>
      <c r="E19" s="65">
        <v>7.9</v>
      </c>
      <c r="F19" s="4">
        <v>96.57</v>
      </c>
      <c r="G19" s="105">
        <f t="shared" ref="G19" si="7">ROUND((E19*F19),2)</f>
        <v>762.9</v>
      </c>
      <c r="H19" s="107"/>
      <c r="I19" s="104"/>
      <c r="J19" s="12"/>
      <c r="K19" s="12"/>
    </row>
    <row r="20" spans="1:11" ht="30" customHeight="1" x14ac:dyDescent="0.25">
      <c r="A20" s="61" t="s">
        <v>87</v>
      </c>
      <c r="B20" s="73" t="s">
        <v>31</v>
      </c>
      <c r="C20" s="63" t="s">
        <v>92</v>
      </c>
      <c r="D20" s="64" t="s">
        <v>1</v>
      </c>
      <c r="E20" s="65">
        <v>4</v>
      </c>
      <c r="F20" s="4">
        <v>1095.05</v>
      </c>
      <c r="G20" s="105">
        <f t="shared" si="6"/>
        <v>4380.2</v>
      </c>
      <c r="H20" s="107"/>
      <c r="I20" s="104"/>
      <c r="J20" s="11"/>
      <c r="K20" s="11"/>
    </row>
    <row r="21" spans="1:11" ht="30" customHeight="1" thickBot="1" x14ac:dyDescent="0.3">
      <c r="A21" s="61" t="s">
        <v>87</v>
      </c>
      <c r="B21" s="73" t="s">
        <v>32</v>
      </c>
      <c r="C21" s="63" t="s">
        <v>94</v>
      </c>
      <c r="D21" s="64" t="s">
        <v>1</v>
      </c>
      <c r="E21" s="65">
        <v>14</v>
      </c>
      <c r="F21" s="4">
        <v>1634.01</v>
      </c>
      <c r="G21" s="105">
        <f t="shared" si="6"/>
        <v>22876.14</v>
      </c>
      <c r="H21" s="107"/>
      <c r="I21" s="104"/>
      <c r="J21" s="12"/>
      <c r="K21" s="12"/>
    </row>
    <row r="22" spans="1:11" ht="30" customHeight="1" thickBot="1" x14ac:dyDescent="0.3">
      <c r="A22" s="52" t="s">
        <v>87</v>
      </c>
      <c r="B22" s="62" t="s">
        <v>33</v>
      </c>
      <c r="C22" s="63" t="s">
        <v>95</v>
      </c>
      <c r="D22" s="50" t="s">
        <v>79</v>
      </c>
      <c r="E22" s="65">
        <v>540</v>
      </c>
      <c r="F22" s="23">
        <v>13.53</v>
      </c>
      <c r="G22" s="100">
        <f t="shared" ref="G22" si="8">ROUND((E22*F22),2)</f>
        <v>7306.2</v>
      </c>
      <c r="H22" s="109" t="s">
        <v>35</v>
      </c>
      <c r="I22" s="110">
        <f>ROUND(SUM(G12:G22),2)</f>
        <v>227392.04</v>
      </c>
      <c r="J22" s="11"/>
      <c r="K22" s="11"/>
    </row>
    <row r="23" spans="1:11" ht="30" customHeight="1" x14ac:dyDescent="0.25">
      <c r="A23" s="47" t="s">
        <v>96</v>
      </c>
      <c r="B23" s="74" t="s">
        <v>36</v>
      </c>
      <c r="C23" s="58" t="s">
        <v>107</v>
      </c>
      <c r="D23" s="59" t="s">
        <v>1</v>
      </c>
      <c r="E23" s="60">
        <v>8</v>
      </c>
      <c r="F23" s="6">
        <v>1199.56</v>
      </c>
      <c r="G23" s="103">
        <f t="shared" si="5"/>
        <v>9596.48</v>
      </c>
      <c r="H23" s="107"/>
      <c r="I23" s="104"/>
      <c r="J23" s="11"/>
      <c r="K23" s="11"/>
    </row>
    <row r="24" spans="1:11" ht="30" customHeight="1" x14ac:dyDescent="0.25">
      <c r="A24" s="61" t="s">
        <v>97</v>
      </c>
      <c r="B24" s="75" t="s">
        <v>37</v>
      </c>
      <c r="C24" s="63" t="s">
        <v>108</v>
      </c>
      <c r="D24" s="64" t="s">
        <v>79</v>
      </c>
      <c r="E24" s="76">
        <v>0.9</v>
      </c>
      <c r="F24" s="7">
        <v>312.70999999999998</v>
      </c>
      <c r="G24" s="105">
        <f t="shared" si="5"/>
        <v>281.44</v>
      </c>
      <c r="H24" s="107"/>
      <c r="I24" s="104"/>
      <c r="J24" s="11"/>
      <c r="K24" s="11"/>
    </row>
    <row r="25" spans="1:11" ht="30" customHeight="1" x14ac:dyDescent="0.25">
      <c r="A25" s="61" t="s">
        <v>97</v>
      </c>
      <c r="B25" s="75" t="s">
        <v>38</v>
      </c>
      <c r="C25" s="63" t="s">
        <v>112</v>
      </c>
      <c r="D25" s="64" t="s">
        <v>79</v>
      </c>
      <c r="E25" s="76">
        <v>0.8</v>
      </c>
      <c r="F25" s="7">
        <v>170.01</v>
      </c>
      <c r="G25" s="105">
        <f t="shared" si="5"/>
        <v>136.01</v>
      </c>
      <c r="H25" s="107"/>
      <c r="I25" s="104"/>
      <c r="J25" s="11"/>
      <c r="K25" s="11"/>
    </row>
    <row r="26" spans="1:11" ht="30" customHeight="1" x14ac:dyDescent="0.25">
      <c r="A26" s="61" t="s">
        <v>97</v>
      </c>
      <c r="B26" s="75" t="s">
        <v>39</v>
      </c>
      <c r="C26" s="63" t="s">
        <v>109</v>
      </c>
      <c r="D26" s="64" t="s">
        <v>79</v>
      </c>
      <c r="E26" s="76">
        <v>9.5</v>
      </c>
      <c r="F26" s="7">
        <v>97.33</v>
      </c>
      <c r="G26" s="105">
        <f t="shared" si="5"/>
        <v>924.64</v>
      </c>
      <c r="H26" s="107"/>
      <c r="I26" s="104"/>
      <c r="J26" s="11"/>
      <c r="K26" s="11"/>
    </row>
    <row r="27" spans="1:11" ht="30" customHeight="1" x14ac:dyDescent="0.25">
      <c r="A27" s="61" t="s">
        <v>97</v>
      </c>
      <c r="B27" s="75" t="s">
        <v>70</v>
      </c>
      <c r="C27" s="63" t="s">
        <v>110</v>
      </c>
      <c r="D27" s="64" t="s">
        <v>111</v>
      </c>
      <c r="E27" s="76">
        <v>67</v>
      </c>
      <c r="F27" s="7">
        <v>53.97</v>
      </c>
      <c r="G27" s="105">
        <f t="shared" ref="G27:G29" si="9">ROUND((E27*F27),2)</f>
        <v>3615.99</v>
      </c>
      <c r="H27" s="107"/>
      <c r="I27" s="104"/>
      <c r="J27" s="11"/>
      <c r="K27" s="11"/>
    </row>
    <row r="28" spans="1:11" ht="30" customHeight="1" x14ac:dyDescent="0.25">
      <c r="A28" s="61" t="s">
        <v>97</v>
      </c>
      <c r="B28" s="75" t="s">
        <v>98</v>
      </c>
      <c r="C28" s="63" t="s">
        <v>116</v>
      </c>
      <c r="D28" s="64" t="s">
        <v>79</v>
      </c>
      <c r="E28" s="76">
        <v>9.6999999999999993</v>
      </c>
      <c r="F28" s="7">
        <v>320.97000000000003</v>
      </c>
      <c r="G28" s="105">
        <f t="shared" si="9"/>
        <v>3113.41</v>
      </c>
      <c r="H28" s="107"/>
      <c r="I28" s="104"/>
      <c r="J28" s="11"/>
      <c r="K28" s="11"/>
    </row>
    <row r="29" spans="1:11" ht="30" customHeight="1" x14ac:dyDescent="0.25">
      <c r="A29" s="61" t="s">
        <v>97</v>
      </c>
      <c r="B29" s="75" t="s">
        <v>99</v>
      </c>
      <c r="C29" s="63" t="s">
        <v>34</v>
      </c>
      <c r="D29" s="64" t="s">
        <v>53</v>
      </c>
      <c r="E29" s="76">
        <v>112</v>
      </c>
      <c r="F29" s="7">
        <v>4.1500000000000004</v>
      </c>
      <c r="G29" s="105">
        <f t="shared" si="9"/>
        <v>464.8</v>
      </c>
      <c r="H29" s="107"/>
      <c r="I29" s="104"/>
      <c r="J29" s="11"/>
      <c r="K29" s="11"/>
    </row>
    <row r="30" spans="1:11" ht="30" customHeight="1" x14ac:dyDescent="0.25">
      <c r="A30" s="61" t="s">
        <v>97</v>
      </c>
      <c r="B30" s="75" t="s">
        <v>100</v>
      </c>
      <c r="C30" s="63" t="s">
        <v>118</v>
      </c>
      <c r="D30" s="64" t="s">
        <v>111</v>
      </c>
      <c r="E30" s="76">
        <v>80.400000000000006</v>
      </c>
      <c r="F30" s="7">
        <v>51.12</v>
      </c>
      <c r="G30" s="105">
        <f t="shared" si="5"/>
        <v>4110.05</v>
      </c>
      <c r="H30" s="107"/>
      <c r="I30" s="104"/>
      <c r="J30" s="11"/>
      <c r="K30" s="11"/>
    </row>
    <row r="31" spans="1:11" ht="30" customHeight="1" x14ac:dyDescent="0.25">
      <c r="A31" s="61" t="s">
        <v>97</v>
      </c>
      <c r="B31" s="75" t="s">
        <v>101</v>
      </c>
      <c r="C31" s="63" t="s">
        <v>122</v>
      </c>
      <c r="D31" s="64" t="s">
        <v>111</v>
      </c>
      <c r="E31" s="76">
        <v>55.9</v>
      </c>
      <c r="F31" s="7">
        <v>72.86</v>
      </c>
      <c r="G31" s="105">
        <f t="shared" ref="G31:G32" si="10">ROUND((E31*F31),2)</f>
        <v>4072.87</v>
      </c>
      <c r="H31" s="107"/>
      <c r="I31" s="104"/>
      <c r="J31" s="11"/>
      <c r="K31" s="11"/>
    </row>
    <row r="32" spans="1:11" ht="30" customHeight="1" x14ac:dyDescent="0.25">
      <c r="A32" s="61" t="s">
        <v>97</v>
      </c>
      <c r="B32" s="75" t="s">
        <v>102</v>
      </c>
      <c r="C32" s="63" t="s">
        <v>119</v>
      </c>
      <c r="D32" s="64" t="s">
        <v>111</v>
      </c>
      <c r="E32" s="76">
        <v>55.9</v>
      </c>
      <c r="F32" s="7">
        <v>56.77</v>
      </c>
      <c r="G32" s="105">
        <f t="shared" si="10"/>
        <v>3173.44</v>
      </c>
      <c r="H32" s="107"/>
      <c r="I32" s="104"/>
      <c r="J32" s="11"/>
      <c r="K32" s="11"/>
    </row>
    <row r="33" spans="1:11" ht="30" customHeight="1" x14ac:dyDescent="0.25">
      <c r="A33" s="61" t="s">
        <v>97</v>
      </c>
      <c r="B33" s="75" t="s">
        <v>103</v>
      </c>
      <c r="C33" s="63" t="s">
        <v>120</v>
      </c>
      <c r="D33" s="64" t="s">
        <v>111</v>
      </c>
      <c r="E33" s="76">
        <v>55.9</v>
      </c>
      <c r="F33" s="7">
        <v>59.54</v>
      </c>
      <c r="G33" s="105">
        <f t="shared" ref="G33" si="11">ROUND((E33*F33),2)</f>
        <v>3328.29</v>
      </c>
      <c r="H33" s="107"/>
      <c r="I33" s="104"/>
      <c r="J33" s="11"/>
      <c r="K33" s="11"/>
    </row>
    <row r="34" spans="1:11" ht="30" customHeight="1" x14ac:dyDescent="0.25">
      <c r="A34" s="61" t="s">
        <v>97</v>
      </c>
      <c r="B34" s="75" t="s">
        <v>104</v>
      </c>
      <c r="C34" s="63" t="s">
        <v>113</v>
      </c>
      <c r="D34" s="64" t="s">
        <v>2</v>
      </c>
      <c r="E34" s="76">
        <v>16</v>
      </c>
      <c r="F34" s="7">
        <v>5.23</v>
      </c>
      <c r="G34" s="105">
        <f t="shared" si="5"/>
        <v>83.68</v>
      </c>
      <c r="H34" s="107"/>
      <c r="I34" s="104"/>
      <c r="J34" s="11"/>
      <c r="K34" s="11"/>
    </row>
    <row r="35" spans="1:11" ht="30" customHeight="1" x14ac:dyDescent="0.25">
      <c r="A35" s="61" t="s">
        <v>97</v>
      </c>
      <c r="B35" s="75" t="s">
        <v>105</v>
      </c>
      <c r="C35" s="63" t="s">
        <v>117</v>
      </c>
      <c r="D35" s="64" t="s">
        <v>79</v>
      </c>
      <c r="E35" s="76">
        <v>11</v>
      </c>
      <c r="F35" s="7">
        <v>239.9</v>
      </c>
      <c r="G35" s="105">
        <f t="shared" ref="G35:G41" si="12">ROUND((E35*F35),2)</f>
        <v>2638.9</v>
      </c>
      <c r="H35" s="107"/>
      <c r="I35" s="104"/>
      <c r="J35" s="11"/>
      <c r="K35" s="11"/>
    </row>
    <row r="36" spans="1:11" ht="30" customHeight="1" x14ac:dyDescent="0.25">
      <c r="A36" s="61" t="s">
        <v>97</v>
      </c>
      <c r="B36" s="75" t="s">
        <v>106</v>
      </c>
      <c r="C36" s="63" t="s">
        <v>34</v>
      </c>
      <c r="D36" s="64" t="s">
        <v>53</v>
      </c>
      <c r="E36" s="76">
        <v>164</v>
      </c>
      <c r="F36" s="7">
        <v>3.72</v>
      </c>
      <c r="G36" s="105">
        <f t="shared" si="12"/>
        <v>610.08000000000004</v>
      </c>
      <c r="H36" s="107"/>
      <c r="I36" s="104"/>
      <c r="J36" s="11"/>
      <c r="K36" s="11"/>
    </row>
    <row r="37" spans="1:11" ht="30" customHeight="1" x14ac:dyDescent="0.25">
      <c r="A37" s="61" t="s">
        <v>97</v>
      </c>
      <c r="B37" s="75" t="s">
        <v>130</v>
      </c>
      <c r="C37" s="63" t="s">
        <v>114</v>
      </c>
      <c r="D37" s="64" t="s">
        <v>111</v>
      </c>
      <c r="E37" s="76">
        <v>80</v>
      </c>
      <c r="F37" s="7">
        <v>51.23</v>
      </c>
      <c r="G37" s="105">
        <f t="shared" si="12"/>
        <v>4098.3999999999996</v>
      </c>
      <c r="H37" s="107"/>
      <c r="I37" s="104"/>
      <c r="J37" s="11"/>
      <c r="K37" s="11"/>
    </row>
    <row r="38" spans="1:11" ht="30" customHeight="1" x14ac:dyDescent="0.25">
      <c r="A38" s="61" t="s">
        <v>97</v>
      </c>
      <c r="B38" s="75" t="s">
        <v>131</v>
      </c>
      <c r="C38" s="63" t="s">
        <v>121</v>
      </c>
      <c r="D38" s="64" t="s">
        <v>111</v>
      </c>
      <c r="E38" s="76">
        <v>80</v>
      </c>
      <c r="F38" s="7">
        <v>72.86</v>
      </c>
      <c r="G38" s="105">
        <f t="shared" si="12"/>
        <v>5828.8</v>
      </c>
      <c r="H38" s="107"/>
      <c r="I38" s="104"/>
      <c r="J38" s="11"/>
      <c r="K38" s="11"/>
    </row>
    <row r="39" spans="1:11" ht="30" customHeight="1" x14ac:dyDescent="0.25">
      <c r="A39" s="61" t="s">
        <v>97</v>
      </c>
      <c r="B39" s="75" t="s">
        <v>132</v>
      </c>
      <c r="C39" s="63" t="s">
        <v>123</v>
      </c>
      <c r="D39" s="64" t="s">
        <v>79</v>
      </c>
      <c r="E39" s="76">
        <v>15</v>
      </c>
      <c r="F39" s="7">
        <v>57.68</v>
      </c>
      <c r="G39" s="105">
        <f t="shared" si="12"/>
        <v>865.2</v>
      </c>
      <c r="H39" s="107"/>
      <c r="I39" s="104"/>
      <c r="J39" s="11"/>
      <c r="K39" s="11"/>
    </row>
    <row r="40" spans="1:11" ht="30" customHeight="1" x14ac:dyDescent="0.25">
      <c r="A40" s="61" t="s">
        <v>97</v>
      </c>
      <c r="B40" s="75" t="s">
        <v>133</v>
      </c>
      <c r="C40" s="63" t="s">
        <v>124</v>
      </c>
      <c r="D40" s="64" t="s">
        <v>79</v>
      </c>
      <c r="E40" s="76">
        <v>18.3</v>
      </c>
      <c r="F40" s="7">
        <v>95.78</v>
      </c>
      <c r="G40" s="105">
        <f t="shared" si="12"/>
        <v>1752.77</v>
      </c>
      <c r="H40" s="107"/>
      <c r="I40" s="104"/>
      <c r="J40" s="11"/>
      <c r="K40" s="11"/>
    </row>
    <row r="41" spans="1:11" ht="30" customHeight="1" x14ac:dyDescent="0.25">
      <c r="A41" s="61" t="s">
        <v>97</v>
      </c>
      <c r="B41" s="75" t="s">
        <v>134</v>
      </c>
      <c r="C41" s="63" t="s">
        <v>125</v>
      </c>
      <c r="D41" s="64" t="s">
        <v>111</v>
      </c>
      <c r="E41" s="76">
        <v>79.8</v>
      </c>
      <c r="F41" s="7">
        <v>64.17</v>
      </c>
      <c r="G41" s="105">
        <f t="shared" si="12"/>
        <v>5120.7700000000004</v>
      </c>
      <c r="H41" s="107"/>
      <c r="I41" s="104"/>
      <c r="J41" s="11"/>
      <c r="K41" s="11"/>
    </row>
    <row r="42" spans="1:11" ht="30" customHeight="1" x14ac:dyDescent="0.25">
      <c r="A42" s="61" t="s">
        <v>97</v>
      </c>
      <c r="B42" s="75" t="s">
        <v>135</v>
      </c>
      <c r="C42" s="63" t="s">
        <v>126</v>
      </c>
      <c r="D42" s="64" t="s">
        <v>111</v>
      </c>
      <c r="E42" s="76">
        <v>79.8</v>
      </c>
      <c r="F42" s="7">
        <v>59.54</v>
      </c>
      <c r="G42" s="105">
        <f t="shared" si="5"/>
        <v>4751.29</v>
      </c>
      <c r="H42" s="107"/>
      <c r="I42" s="104"/>
      <c r="J42" s="11"/>
      <c r="K42" s="11"/>
    </row>
    <row r="43" spans="1:11" ht="30" customHeight="1" x14ac:dyDescent="0.25">
      <c r="A43" s="61" t="s">
        <v>97</v>
      </c>
      <c r="B43" s="75" t="s">
        <v>136</v>
      </c>
      <c r="C43" s="63" t="s">
        <v>113</v>
      </c>
      <c r="D43" s="64" t="s">
        <v>2</v>
      </c>
      <c r="E43" s="76">
        <v>24</v>
      </c>
      <c r="F43" s="7">
        <v>5.23</v>
      </c>
      <c r="G43" s="105">
        <f t="shared" si="5"/>
        <v>125.52</v>
      </c>
      <c r="H43" s="107"/>
      <c r="I43" s="104"/>
      <c r="J43" s="11"/>
      <c r="K43" s="11"/>
    </row>
    <row r="44" spans="1:11" ht="30" customHeight="1" x14ac:dyDescent="0.25">
      <c r="A44" s="61" t="s">
        <v>97</v>
      </c>
      <c r="B44" s="75" t="s">
        <v>137</v>
      </c>
      <c r="C44" s="63" t="s">
        <v>115</v>
      </c>
      <c r="D44" s="64" t="s">
        <v>1</v>
      </c>
      <c r="E44" s="76">
        <v>6</v>
      </c>
      <c r="F44" s="7">
        <v>35.68</v>
      </c>
      <c r="G44" s="105">
        <f t="shared" si="5"/>
        <v>214.08</v>
      </c>
      <c r="H44" s="107"/>
      <c r="I44" s="104"/>
      <c r="J44" s="11"/>
      <c r="K44" s="11"/>
    </row>
    <row r="45" spans="1:11" ht="30" customHeight="1" x14ac:dyDescent="0.25">
      <c r="A45" s="61" t="s">
        <v>97</v>
      </c>
      <c r="B45" s="75" t="s">
        <v>138</v>
      </c>
      <c r="C45" s="63" t="s">
        <v>127</v>
      </c>
      <c r="D45" s="64" t="s">
        <v>2</v>
      </c>
      <c r="E45" s="76">
        <v>14.9</v>
      </c>
      <c r="F45" s="7">
        <v>4.58</v>
      </c>
      <c r="G45" s="105">
        <f t="shared" si="5"/>
        <v>68.239999999999995</v>
      </c>
      <c r="H45" s="107"/>
      <c r="I45" s="104"/>
      <c r="J45" s="11"/>
      <c r="K45" s="11"/>
    </row>
    <row r="46" spans="1:11" ht="30" customHeight="1" thickBot="1" x14ac:dyDescent="0.3">
      <c r="A46" s="61" t="s">
        <v>97</v>
      </c>
      <c r="B46" s="75" t="s">
        <v>139</v>
      </c>
      <c r="C46" s="63" t="s">
        <v>128</v>
      </c>
      <c r="D46" s="64" t="s">
        <v>2</v>
      </c>
      <c r="E46" s="76">
        <v>19.5</v>
      </c>
      <c r="F46" s="7">
        <v>14.86</v>
      </c>
      <c r="G46" s="105">
        <f t="shared" si="5"/>
        <v>289.77</v>
      </c>
      <c r="H46" s="107"/>
      <c r="I46" s="104"/>
      <c r="J46" s="11"/>
      <c r="K46" s="11"/>
    </row>
    <row r="47" spans="1:11" ht="30" customHeight="1" thickBot="1" x14ac:dyDescent="0.3">
      <c r="A47" s="77" t="s">
        <v>97</v>
      </c>
      <c r="B47" s="78" t="s">
        <v>290</v>
      </c>
      <c r="C47" s="79" t="s">
        <v>291</v>
      </c>
      <c r="D47" s="80" t="s">
        <v>53</v>
      </c>
      <c r="E47" s="81">
        <v>917</v>
      </c>
      <c r="F47" s="37">
        <v>6.65</v>
      </c>
      <c r="G47" s="111">
        <f>ROUND((E47*F47),2)</f>
        <v>6098.05</v>
      </c>
      <c r="H47" s="109" t="s">
        <v>40</v>
      </c>
      <c r="I47" s="112">
        <f>ROUND(SUM(G23:G47),2)</f>
        <v>65362.97</v>
      </c>
      <c r="J47" s="11"/>
      <c r="K47" s="11"/>
    </row>
    <row r="48" spans="1:11" ht="30" customHeight="1" x14ac:dyDescent="0.25">
      <c r="A48" s="47" t="s">
        <v>129</v>
      </c>
      <c r="B48" s="82" t="s">
        <v>41</v>
      </c>
      <c r="C48" s="58" t="s">
        <v>141</v>
      </c>
      <c r="D48" s="59" t="s">
        <v>111</v>
      </c>
      <c r="E48" s="60">
        <v>190</v>
      </c>
      <c r="F48" s="3">
        <v>4.0599999999999996</v>
      </c>
      <c r="G48" s="103">
        <f t="shared" ref="G48:G57" si="13">ROUND((E48*F48),2)</f>
        <v>771.4</v>
      </c>
      <c r="H48" s="104"/>
      <c r="I48" s="104"/>
      <c r="J48" s="11"/>
      <c r="K48" s="11"/>
    </row>
    <row r="49" spans="1:11" ht="30" customHeight="1" x14ac:dyDescent="0.25">
      <c r="A49" s="61" t="s">
        <v>129</v>
      </c>
      <c r="B49" s="75" t="s">
        <v>42</v>
      </c>
      <c r="C49" s="63" t="s">
        <v>140</v>
      </c>
      <c r="D49" s="64" t="s">
        <v>111</v>
      </c>
      <c r="E49" s="76">
        <v>221</v>
      </c>
      <c r="F49" s="4">
        <v>9.16</v>
      </c>
      <c r="G49" s="105">
        <f t="shared" si="13"/>
        <v>2024.36</v>
      </c>
      <c r="H49" s="104"/>
      <c r="I49" s="104"/>
      <c r="J49" s="11"/>
      <c r="K49" s="11"/>
    </row>
    <row r="50" spans="1:11" ht="30" customHeight="1" x14ac:dyDescent="0.25">
      <c r="A50" s="61" t="s">
        <v>129</v>
      </c>
      <c r="B50" s="75" t="s">
        <v>43</v>
      </c>
      <c r="C50" s="63" t="s">
        <v>142</v>
      </c>
      <c r="D50" s="64" t="s">
        <v>1</v>
      </c>
      <c r="E50" s="76">
        <v>2</v>
      </c>
      <c r="F50" s="4">
        <v>576.42999999999995</v>
      </c>
      <c r="G50" s="105">
        <f t="shared" si="13"/>
        <v>1152.8599999999999</v>
      </c>
      <c r="H50" s="104"/>
      <c r="I50" s="104"/>
      <c r="J50" s="11"/>
      <c r="K50" s="11"/>
    </row>
    <row r="51" spans="1:11" ht="30" customHeight="1" x14ac:dyDescent="0.25">
      <c r="A51" s="61" t="s">
        <v>129</v>
      </c>
      <c r="B51" s="75" t="s">
        <v>155</v>
      </c>
      <c r="C51" s="63" t="s">
        <v>143</v>
      </c>
      <c r="D51" s="64" t="s">
        <v>2</v>
      </c>
      <c r="E51" s="76">
        <v>9.6</v>
      </c>
      <c r="F51" s="4">
        <v>58.79</v>
      </c>
      <c r="G51" s="105">
        <f t="shared" si="13"/>
        <v>564.38</v>
      </c>
      <c r="H51" s="104"/>
      <c r="I51" s="104"/>
      <c r="J51" s="11"/>
      <c r="K51" s="11"/>
    </row>
    <row r="52" spans="1:11" ht="30" customHeight="1" x14ac:dyDescent="0.25">
      <c r="A52" s="61" t="s">
        <v>129</v>
      </c>
      <c r="B52" s="75" t="s">
        <v>156</v>
      </c>
      <c r="C52" s="63" t="s">
        <v>144</v>
      </c>
      <c r="D52" s="64" t="s">
        <v>79</v>
      </c>
      <c r="E52" s="76">
        <v>0.3</v>
      </c>
      <c r="F52" s="4">
        <v>166.58</v>
      </c>
      <c r="G52" s="105">
        <f t="shared" ref="G52:G54" si="14">ROUND((E52*F52),2)</f>
        <v>49.97</v>
      </c>
      <c r="H52" s="104"/>
      <c r="I52" s="104"/>
      <c r="J52" s="11"/>
      <c r="K52" s="11"/>
    </row>
    <row r="53" spans="1:11" ht="30" customHeight="1" x14ac:dyDescent="0.25">
      <c r="A53" s="61" t="s">
        <v>129</v>
      </c>
      <c r="B53" s="75" t="s">
        <v>157</v>
      </c>
      <c r="C53" s="63" t="s">
        <v>145</v>
      </c>
      <c r="D53" s="64" t="s">
        <v>79</v>
      </c>
      <c r="E53" s="76">
        <v>2.9</v>
      </c>
      <c r="F53" s="4">
        <v>159.05000000000001</v>
      </c>
      <c r="G53" s="105">
        <f t="shared" si="14"/>
        <v>461.25</v>
      </c>
      <c r="H53" s="104"/>
      <c r="I53" s="104"/>
      <c r="J53" s="11"/>
      <c r="K53" s="11"/>
    </row>
    <row r="54" spans="1:11" ht="30" customHeight="1" x14ac:dyDescent="0.25">
      <c r="A54" s="61" t="s">
        <v>129</v>
      </c>
      <c r="B54" s="75" t="s">
        <v>158</v>
      </c>
      <c r="C54" s="63" t="s">
        <v>147</v>
      </c>
      <c r="D54" s="64" t="s">
        <v>79</v>
      </c>
      <c r="E54" s="76">
        <v>3.6</v>
      </c>
      <c r="F54" s="4">
        <v>96.1</v>
      </c>
      <c r="G54" s="105">
        <f t="shared" si="14"/>
        <v>345.96</v>
      </c>
      <c r="H54" s="104"/>
      <c r="I54" s="104"/>
      <c r="J54" s="11"/>
      <c r="K54" s="11"/>
    </row>
    <row r="55" spans="1:11" ht="30" customHeight="1" x14ac:dyDescent="0.25">
      <c r="A55" s="61" t="s">
        <v>129</v>
      </c>
      <c r="B55" s="75" t="s">
        <v>159</v>
      </c>
      <c r="C55" s="63" t="s">
        <v>148</v>
      </c>
      <c r="D55" s="64" t="s">
        <v>79</v>
      </c>
      <c r="E55" s="76">
        <v>35.9</v>
      </c>
      <c r="F55" s="4">
        <v>160.01</v>
      </c>
      <c r="G55" s="105">
        <f t="shared" si="13"/>
        <v>5744.36</v>
      </c>
      <c r="H55" s="104"/>
      <c r="I55" s="104"/>
      <c r="J55" s="11"/>
      <c r="K55" s="11"/>
    </row>
    <row r="56" spans="1:11" ht="30" customHeight="1" thickBot="1" x14ac:dyDescent="0.3">
      <c r="A56" s="61" t="s">
        <v>129</v>
      </c>
      <c r="B56" s="75" t="s">
        <v>160</v>
      </c>
      <c r="C56" s="63" t="s">
        <v>149</v>
      </c>
      <c r="D56" s="64" t="s">
        <v>111</v>
      </c>
      <c r="E56" s="76">
        <v>121</v>
      </c>
      <c r="F56" s="4">
        <v>1.87</v>
      </c>
      <c r="G56" s="105">
        <f t="shared" si="13"/>
        <v>226.27</v>
      </c>
      <c r="H56" s="104"/>
      <c r="I56" s="104"/>
      <c r="J56" s="11"/>
      <c r="K56" s="11"/>
    </row>
    <row r="57" spans="1:11" ht="30" customHeight="1" thickBot="1" x14ac:dyDescent="0.3">
      <c r="A57" s="52" t="s">
        <v>129</v>
      </c>
      <c r="B57" s="55" t="s">
        <v>161</v>
      </c>
      <c r="C57" s="54" t="s">
        <v>146</v>
      </c>
      <c r="D57" s="83" t="s">
        <v>111</v>
      </c>
      <c r="E57" s="56">
        <v>98</v>
      </c>
      <c r="F57" s="23">
        <v>10.8</v>
      </c>
      <c r="G57" s="100">
        <f t="shared" si="13"/>
        <v>1058.4000000000001</v>
      </c>
      <c r="H57" s="113" t="s">
        <v>44</v>
      </c>
      <c r="I57" s="110">
        <f>ROUND(SUM(G48:G57),2)</f>
        <v>12399.21</v>
      </c>
      <c r="J57" s="11"/>
      <c r="K57" s="11"/>
    </row>
    <row r="58" spans="1:11" ht="30" customHeight="1" thickBot="1" x14ac:dyDescent="0.3">
      <c r="A58" s="47" t="s">
        <v>71</v>
      </c>
      <c r="B58" s="82" t="s">
        <v>45</v>
      </c>
      <c r="C58" s="58" t="s">
        <v>150</v>
      </c>
      <c r="D58" s="59" t="s">
        <v>2</v>
      </c>
      <c r="E58" s="60">
        <v>16.899999999999999</v>
      </c>
      <c r="F58" s="3">
        <v>307.92</v>
      </c>
      <c r="G58" s="103">
        <f t="shared" ref="G58:G60" si="15">ROUND((E58*F58),2)</f>
        <v>5203.8500000000004</v>
      </c>
      <c r="H58" s="104"/>
      <c r="I58" s="104"/>
      <c r="J58" s="11"/>
      <c r="K58" s="11"/>
    </row>
    <row r="59" spans="1:11" ht="30" customHeight="1" thickBot="1" x14ac:dyDescent="0.3">
      <c r="A59" s="66" t="s">
        <v>71</v>
      </c>
      <c r="B59" s="84" t="s">
        <v>46</v>
      </c>
      <c r="C59" s="68" t="s">
        <v>151</v>
      </c>
      <c r="D59" s="69" t="s">
        <v>111</v>
      </c>
      <c r="E59" s="85">
        <v>551</v>
      </c>
      <c r="F59" s="5">
        <v>4.16</v>
      </c>
      <c r="G59" s="106">
        <f t="shared" ref="G59" si="16">ROUND((E59*F59),2)</f>
        <v>2292.16</v>
      </c>
      <c r="H59" s="113" t="s">
        <v>48</v>
      </c>
      <c r="I59" s="110">
        <f>ROUND(SUM(G58:G59),2)</f>
        <v>7496.01</v>
      </c>
      <c r="J59" s="11"/>
      <c r="K59" s="11"/>
    </row>
    <row r="60" spans="1:11" ht="60" customHeight="1" thickBot="1" x14ac:dyDescent="0.3">
      <c r="A60" s="86" t="s">
        <v>76</v>
      </c>
      <c r="B60" s="87" t="s">
        <v>49</v>
      </c>
      <c r="C60" s="88" t="s">
        <v>50</v>
      </c>
      <c r="D60" s="89" t="s">
        <v>3</v>
      </c>
      <c r="E60" s="89">
        <v>1</v>
      </c>
      <c r="F60" s="31">
        <v>5226.75</v>
      </c>
      <c r="G60" s="114">
        <f t="shared" si="15"/>
        <v>5226.75</v>
      </c>
      <c r="H60" s="101" t="s">
        <v>51</v>
      </c>
      <c r="I60" s="102">
        <f>ROUND(SUM(G60:G60),2)</f>
        <v>5226.75</v>
      </c>
      <c r="J60" s="11"/>
      <c r="K60" s="11"/>
    </row>
    <row r="61" spans="1:11" ht="45" customHeight="1" thickBot="1" x14ac:dyDescent="0.3">
      <c r="A61" s="90"/>
      <c r="B61" s="91"/>
      <c r="C61" s="90"/>
      <c r="D61" s="91"/>
      <c r="E61" s="91"/>
      <c r="F61" s="119" t="s">
        <v>52</v>
      </c>
      <c r="G61" s="115">
        <f>SUM(G5:G60)</f>
        <v>339121.25000000006</v>
      </c>
      <c r="H61" s="116"/>
      <c r="I61" s="117"/>
      <c r="J61" s="8"/>
      <c r="K61" s="8"/>
    </row>
    <row r="62" spans="1:11" x14ac:dyDescent="0.25">
      <c r="A62" s="92"/>
      <c r="B62" s="93"/>
      <c r="C62" s="93"/>
      <c r="D62" s="93"/>
      <c r="E62" s="94"/>
      <c r="F62" s="45"/>
      <c r="G62" s="118"/>
      <c r="H62" s="96"/>
      <c r="I62" s="97"/>
      <c r="J62" s="8"/>
      <c r="K62" s="8"/>
    </row>
    <row r="63" spans="1:11" x14ac:dyDescent="0.25">
      <c r="A63" s="90"/>
      <c r="B63" s="91"/>
      <c r="C63" s="90"/>
      <c r="D63" s="91"/>
      <c r="E63" s="91"/>
      <c r="F63" s="46"/>
      <c r="G63" s="118"/>
      <c r="H63" s="96"/>
      <c r="I63" s="97"/>
      <c r="J63" s="8"/>
      <c r="K63" s="8"/>
    </row>
  </sheetData>
  <sheetProtection algorithmName="SHA-512" hashValue="hbVhMUsA7BERsukFUBz7MTyzY9M5rvlCwu/gO7yUZw1iT4o9v+URJYRpLRIwIKtgvyOwa6cz2dKikDKxPcz+xA==" saltValue="C/5DS09fj1ceoupipbjJMA==" spinCount="100000" sheet="1" objects="1" scenarios="1"/>
  <phoneticPr fontId="2" type="noConversion"/>
  <pageMargins left="0.7" right="0.7" top="0.75" bottom="0.75" header="0.3" footer="0.3"/>
  <pageSetup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view="pageBreakPreview" topLeftCell="A73" zoomScale="60" zoomScaleNormal="70" workbookViewId="0">
      <selection activeCell="H93" sqref="H93"/>
    </sheetView>
  </sheetViews>
  <sheetFormatPr defaultColWidth="8.85546875" defaultRowHeight="15" x14ac:dyDescent="0.25"/>
  <cols>
    <col min="1" max="1" width="53.28515625" style="95" customWidth="1"/>
    <col min="2" max="2" width="8.85546875" style="95"/>
    <col min="3" max="3" width="79.7109375" style="95" customWidth="1"/>
    <col min="4" max="4" width="12" style="95" customWidth="1"/>
    <col min="5" max="5" width="8.85546875" style="95"/>
    <col min="6" max="6" width="19.140625" style="44" customWidth="1"/>
    <col min="7" max="7" width="17.5703125" style="95" customWidth="1"/>
    <col min="8" max="8" width="19.85546875" style="95" customWidth="1"/>
    <col min="9" max="9" width="15.7109375" style="95" customWidth="1"/>
    <col min="10" max="16384" width="8.85546875" style="44"/>
  </cols>
  <sheetData>
    <row r="1" spans="1:11" ht="15.6" customHeight="1" x14ac:dyDescent="0.25">
      <c r="A1" s="40" t="s">
        <v>77</v>
      </c>
      <c r="B1" s="40"/>
      <c r="C1" s="40"/>
      <c r="D1" s="40"/>
      <c r="E1" s="40"/>
      <c r="F1" s="40"/>
      <c r="G1" s="40"/>
      <c r="H1" s="96"/>
      <c r="I1" s="97"/>
      <c r="J1" s="8"/>
      <c r="K1" s="8"/>
    </row>
    <row r="2" spans="1:11" ht="15.75" thickBot="1" x14ac:dyDescent="0.3">
      <c r="A2" s="9"/>
      <c r="B2" s="9"/>
      <c r="C2" s="9"/>
      <c r="D2" s="9"/>
      <c r="E2" s="10"/>
      <c r="F2" s="9"/>
      <c r="G2" s="9"/>
      <c r="H2" s="96"/>
      <c r="I2" s="97"/>
      <c r="J2" s="8"/>
      <c r="K2" s="8"/>
    </row>
    <row r="3" spans="1:11" ht="15.75" thickBot="1" x14ac:dyDescent="0.3">
      <c r="A3" s="41" t="s">
        <v>201</v>
      </c>
      <c r="B3" s="42"/>
      <c r="C3" s="42"/>
      <c r="D3" s="42"/>
      <c r="E3" s="42"/>
      <c r="F3" s="42"/>
      <c r="G3" s="43"/>
      <c r="H3" s="98"/>
      <c r="I3" s="98"/>
      <c r="J3" s="8"/>
      <c r="K3" s="8"/>
    </row>
    <row r="4" spans="1:11" ht="45" customHeight="1" thickBot="1" x14ac:dyDescent="0.3">
      <c r="A4" s="24" t="s">
        <v>5</v>
      </c>
      <c r="B4" s="26" t="s">
        <v>6</v>
      </c>
      <c r="C4" s="27" t="s">
        <v>7</v>
      </c>
      <c r="D4" s="27" t="s">
        <v>8</v>
      </c>
      <c r="E4" s="28" t="s">
        <v>0</v>
      </c>
      <c r="F4" s="29" t="s">
        <v>9</v>
      </c>
      <c r="G4" s="30" t="s">
        <v>10</v>
      </c>
      <c r="H4" s="98"/>
      <c r="I4" s="98"/>
      <c r="J4" s="8"/>
      <c r="K4" s="8"/>
    </row>
    <row r="5" spans="1:11" ht="30" customHeight="1" x14ac:dyDescent="0.25">
      <c r="A5" s="120" t="s">
        <v>11</v>
      </c>
      <c r="B5" s="48" t="s">
        <v>12</v>
      </c>
      <c r="C5" s="49" t="s">
        <v>152</v>
      </c>
      <c r="D5" s="50" t="s">
        <v>153</v>
      </c>
      <c r="E5" s="51">
        <v>0.24</v>
      </c>
      <c r="F5" s="25">
        <v>400.36</v>
      </c>
      <c r="G5" s="99">
        <f t="shared" ref="G5:G79" si="0">ROUND((E5*F5),2)</f>
        <v>96.09</v>
      </c>
      <c r="H5" s="98"/>
      <c r="I5" s="98"/>
      <c r="J5" s="8"/>
      <c r="K5" s="8"/>
    </row>
    <row r="6" spans="1:11" ht="30" customHeight="1" thickBot="1" x14ac:dyDescent="0.3">
      <c r="A6" s="121" t="s">
        <v>11</v>
      </c>
      <c r="B6" s="62" t="s">
        <v>13</v>
      </c>
      <c r="C6" s="63" t="s">
        <v>288</v>
      </c>
      <c r="D6" s="64" t="s">
        <v>111</v>
      </c>
      <c r="E6" s="65">
        <v>9.5</v>
      </c>
      <c r="F6" s="1">
        <v>57.46</v>
      </c>
      <c r="G6" s="105">
        <f t="shared" ref="G6" si="1">ROUND((E6*F6),2)</f>
        <v>545.87</v>
      </c>
      <c r="H6" s="104"/>
      <c r="I6" s="104"/>
      <c r="J6" s="11"/>
      <c r="K6" s="11"/>
    </row>
    <row r="7" spans="1:11" ht="30" customHeight="1" thickBot="1" x14ac:dyDescent="0.3">
      <c r="A7" s="52" t="s">
        <v>11</v>
      </c>
      <c r="B7" s="53" t="s">
        <v>14</v>
      </c>
      <c r="C7" s="122" t="s">
        <v>287</v>
      </c>
      <c r="D7" s="55" t="s">
        <v>1</v>
      </c>
      <c r="E7" s="56">
        <v>2</v>
      </c>
      <c r="F7" s="32">
        <v>46.57</v>
      </c>
      <c r="G7" s="100">
        <f t="shared" si="0"/>
        <v>93.14</v>
      </c>
      <c r="H7" s="101" t="s">
        <v>15</v>
      </c>
      <c r="I7" s="102">
        <f>ROUND(SUM(G5:G7),2)</f>
        <v>735.1</v>
      </c>
      <c r="J7" s="8"/>
      <c r="K7" s="8"/>
    </row>
    <row r="8" spans="1:11" ht="30" customHeight="1" x14ac:dyDescent="0.25">
      <c r="A8" s="47" t="s">
        <v>154</v>
      </c>
      <c r="B8" s="57" t="s">
        <v>16</v>
      </c>
      <c r="C8" s="58" t="s">
        <v>270</v>
      </c>
      <c r="D8" s="59" t="s">
        <v>79</v>
      </c>
      <c r="E8" s="60">
        <v>644</v>
      </c>
      <c r="F8" s="14">
        <v>3.54</v>
      </c>
      <c r="G8" s="103">
        <f t="shared" si="0"/>
        <v>2279.7600000000002</v>
      </c>
      <c r="H8" s="104"/>
      <c r="I8" s="104"/>
      <c r="J8" s="11"/>
      <c r="K8" s="11"/>
    </row>
    <row r="9" spans="1:11" ht="30" customHeight="1" x14ac:dyDescent="0.25">
      <c r="A9" s="61" t="s">
        <v>154</v>
      </c>
      <c r="B9" s="62" t="s">
        <v>17</v>
      </c>
      <c r="C9" s="63" t="s">
        <v>163</v>
      </c>
      <c r="D9" s="64" t="s">
        <v>79</v>
      </c>
      <c r="E9" s="65">
        <v>3656</v>
      </c>
      <c r="F9" s="1">
        <v>4.6500000000000004</v>
      </c>
      <c r="G9" s="105">
        <f t="shared" ref="G9:G13" si="2">ROUND((E9*F9),2)</f>
        <v>17000.400000000001</v>
      </c>
      <c r="H9" s="104"/>
      <c r="I9" s="104"/>
      <c r="J9" s="11"/>
      <c r="K9" s="11"/>
    </row>
    <row r="10" spans="1:11" ht="30" customHeight="1" x14ac:dyDescent="0.25">
      <c r="A10" s="61" t="s">
        <v>154</v>
      </c>
      <c r="B10" s="62" t="s">
        <v>18</v>
      </c>
      <c r="C10" s="63" t="s">
        <v>164</v>
      </c>
      <c r="D10" s="64" t="s">
        <v>79</v>
      </c>
      <c r="E10" s="65">
        <v>98</v>
      </c>
      <c r="F10" s="1">
        <v>19.41</v>
      </c>
      <c r="G10" s="105">
        <f t="shared" si="2"/>
        <v>1902.18</v>
      </c>
      <c r="H10" s="104"/>
      <c r="I10" s="104"/>
      <c r="J10" s="11"/>
      <c r="K10" s="11"/>
    </row>
    <row r="11" spans="1:11" ht="30" customHeight="1" x14ac:dyDescent="0.25">
      <c r="A11" s="77" t="s">
        <v>154</v>
      </c>
      <c r="B11" s="123" t="s">
        <v>19</v>
      </c>
      <c r="C11" s="79" t="s">
        <v>162</v>
      </c>
      <c r="D11" s="80" t="s">
        <v>111</v>
      </c>
      <c r="E11" s="124">
        <v>5116</v>
      </c>
      <c r="F11" s="38">
        <v>0.78</v>
      </c>
      <c r="G11" s="111">
        <f t="shared" si="2"/>
        <v>3990.48</v>
      </c>
      <c r="H11" s="104"/>
      <c r="I11" s="104"/>
      <c r="J11" s="11"/>
      <c r="K11" s="11"/>
    </row>
    <row r="12" spans="1:11" ht="30" customHeight="1" x14ac:dyDescent="0.25">
      <c r="A12" s="61" t="s">
        <v>154</v>
      </c>
      <c r="B12" s="62" t="s">
        <v>20</v>
      </c>
      <c r="C12" s="63" t="s">
        <v>166</v>
      </c>
      <c r="D12" s="64" t="s">
        <v>111</v>
      </c>
      <c r="E12" s="65">
        <v>94.6</v>
      </c>
      <c r="F12" s="1">
        <v>2.09</v>
      </c>
      <c r="G12" s="105">
        <f t="shared" si="2"/>
        <v>197.71</v>
      </c>
      <c r="H12" s="104"/>
      <c r="I12" s="104"/>
      <c r="J12" s="11"/>
      <c r="K12" s="11"/>
    </row>
    <row r="13" spans="1:11" ht="30" customHeight="1" x14ac:dyDescent="0.25">
      <c r="A13" s="61" t="s">
        <v>154</v>
      </c>
      <c r="B13" s="62" t="s">
        <v>21</v>
      </c>
      <c r="C13" s="63" t="s">
        <v>167</v>
      </c>
      <c r="D13" s="64" t="s">
        <v>111</v>
      </c>
      <c r="E13" s="65">
        <v>434.3</v>
      </c>
      <c r="F13" s="1">
        <v>5.0599999999999996</v>
      </c>
      <c r="G13" s="105">
        <f t="shared" si="2"/>
        <v>2197.56</v>
      </c>
      <c r="H13" s="104"/>
      <c r="I13" s="104"/>
      <c r="J13" s="11"/>
      <c r="K13" s="11"/>
    </row>
    <row r="14" spans="1:11" ht="30" customHeight="1" x14ac:dyDescent="0.25">
      <c r="A14" s="61" t="s">
        <v>154</v>
      </c>
      <c r="B14" s="62" t="s">
        <v>65</v>
      </c>
      <c r="C14" s="63" t="s">
        <v>165</v>
      </c>
      <c r="D14" s="64" t="s">
        <v>111</v>
      </c>
      <c r="E14" s="65">
        <v>57.6</v>
      </c>
      <c r="F14" s="1">
        <v>8.99</v>
      </c>
      <c r="G14" s="105">
        <f t="shared" si="0"/>
        <v>517.82000000000005</v>
      </c>
      <c r="H14" s="104"/>
      <c r="I14" s="104"/>
      <c r="J14" s="11"/>
      <c r="K14" s="11"/>
    </row>
    <row r="15" spans="1:11" ht="30" customHeight="1" x14ac:dyDescent="0.25">
      <c r="A15" s="61" t="s">
        <v>154</v>
      </c>
      <c r="B15" s="62" t="s">
        <v>66</v>
      </c>
      <c r="C15" s="63" t="s">
        <v>168</v>
      </c>
      <c r="D15" s="64" t="s">
        <v>79</v>
      </c>
      <c r="E15" s="65">
        <v>76.7</v>
      </c>
      <c r="F15" s="1">
        <v>17.13</v>
      </c>
      <c r="G15" s="105">
        <f t="shared" si="0"/>
        <v>1313.87</v>
      </c>
      <c r="H15" s="104"/>
      <c r="I15" s="104"/>
      <c r="J15" s="11"/>
      <c r="K15" s="11"/>
    </row>
    <row r="16" spans="1:11" ht="30" customHeight="1" x14ac:dyDescent="0.25">
      <c r="A16" s="61" t="s">
        <v>154</v>
      </c>
      <c r="B16" s="62" t="s">
        <v>67</v>
      </c>
      <c r="C16" s="63" t="s">
        <v>169</v>
      </c>
      <c r="D16" s="64" t="s">
        <v>111</v>
      </c>
      <c r="E16" s="65">
        <v>7829</v>
      </c>
      <c r="F16" s="1">
        <v>0.78</v>
      </c>
      <c r="G16" s="105">
        <f t="shared" ref="G16" si="3">ROUND((E16*F16),2)</f>
        <v>6106.62</v>
      </c>
      <c r="H16" s="104"/>
      <c r="I16" s="104"/>
      <c r="J16" s="11"/>
      <c r="K16" s="11"/>
    </row>
    <row r="17" spans="1:11" ht="30" customHeight="1" thickBot="1" x14ac:dyDescent="0.3">
      <c r="A17" s="61" t="s">
        <v>154</v>
      </c>
      <c r="B17" s="62" t="s">
        <v>68</v>
      </c>
      <c r="C17" s="63" t="s">
        <v>170</v>
      </c>
      <c r="D17" s="64" t="s">
        <v>111</v>
      </c>
      <c r="E17" s="65">
        <v>783</v>
      </c>
      <c r="F17" s="1">
        <v>4.75</v>
      </c>
      <c r="G17" s="105">
        <f t="shared" si="0"/>
        <v>3719.25</v>
      </c>
      <c r="H17" s="104"/>
      <c r="I17" s="104"/>
      <c r="J17" s="11"/>
      <c r="K17" s="11"/>
    </row>
    <row r="18" spans="1:11" ht="30" customHeight="1" thickBot="1" x14ac:dyDescent="0.3">
      <c r="A18" s="66" t="s">
        <v>154</v>
      </c>
      <c r="B18" s="67" t="s">
        <v>69</v>
      </c>
      <c r="C18" s="68" t="s">
        <v>171</v>
      </c>
      <c r="D18" s="69" t="s">
        <v>111</v>
      </c>
      <c r="E18" s="70">
        <v>6406</v>
      </c>
      <c r="F18" s="2">
        <v>2</v>
      </c>
      <c r="G18" s="106">
        <f t="shared" si="0"/>
        <v>12812</v>
      </c>
      <c r="H18" s="101" t="s">
        <v>22</v>
      </c>
      <c r="I18" s="102">
        <f>ROUND(SUM(G8:G18),2)</f>
        <v>52037.65</v>
      </c>
      <c r="J18" s="11"/>
      <c r="K18" s="11"/>
    </row>
    <row r="19" spans="1:11" ht="30" customHeight="1" x14ac:dyDescent="0.25">
      <c r="A19" s="47" t="s">
        <v>172</v>
      </c>
      <c r="B19" s="57" t="s">
        <v>23</v>
      </c>
      <c r="C19" s="58" t="s">
        <v>166</v>
      </c>
      <c r="D19" s="59" t="s">
        <v>111</v>
      </c>
      <c r="E19" s="125">
        <v>2956.1</v>
      </c>
      <c r="F19" s="3">
        <v>1.66</v>
      </c>
      <c r="G19" s="103">
        <f t="shared" si="0"/>
        <v>4907.13</v>
      </c>
      <c r="H19" s="140" t="s">
        <v>188</v>
      </c>
      <c r="I19" s="104"/>
      <c r="J19" s="11"/>
      <c r="K19" s="11"/>
    </row>
    <row r="20" spans="1:11" ht="30" customHeight="1" x14ac:dyDescent="0.25">
      <c r="A20" s="61" t="s">
        <v>172</v>
      </c>
      <c r="B20" s="73" t="s">
        <v>24</v>
      </c>
      <c r="C20" s="49" t="s">
        <v>177</v>
      </c>
      <c r="D20" s="50" t="s">
        <v>111</v>
      </c>
      <c r="E20" s="72">
        <v>2984.1</v>
      </c>
      <c r="F20" s="13">
        <v>4.76</v>
      </c>
      <c r="G20" s="99">
        <f t="shared" si="0"/>
        <v>14204.32</v>
      </c>
      <c r="H20" s="141"/>
      <c r="I20" s="104"/>
      <c r="J20" s="11"/>
      <c r="K20" s="11"/>
    </row>
    <row r="21" spans="1:11" ht="30" customHeight="1" x14ac:dyDescent="0.25">
      <c r="A21" s="61" t="s">
        <v>172</v>
      </c>
      <c r="B21" s="62" t="s">
        <v>25</v>
      </c>
      <c r="C21" s="63" t="s">
        <v>178</v>
      </c>
      <c r="D21" s="64" t="s">
        <v>79</v>
      </c>
      <c r="E21" s="65">
        <v>745</v>
      </c>
      <c r="F21" s="4">
        <v>29.86</v>
      </c>
      <c r="G21" s="105">
        <f t="shared" si="0"/>
        <v>22245.7</v>
      </c>
      <c r="H21" s="141"/>
      <c r="I21" s="104"/>
      <c r="J21" s="11"/>
      <c r="K21" s="11"/>
    </row>
    <row r="22" spans="1:11" ht="30" customHeight="1" x14ac:dyDescent="0.25">
      <c r="A22" s="61" t="s">
        <v>172</v>
      </c>
      <c r="B22" s="62" t="s">
        <v>26</v>
      </c>
      <c r="C22" s="63" t="s">
        <v>179</v>
      </c>
      <c r="D22" s="50" t="s">
        <v>79</v>
      </c>
      <c r="E22" s="65">
        <v>1371</v>
      </c>
      <c r="F22" s="4">
        <v>28.46</v>
      </c>
      <c r="G22" s="105">
        <f t="shared" si="0"/>
        <v>39018.660000000003</v>
      </c>
      <c r="H22" s="141"/>
      <c r="I22" s="104"/>
      <c r="J22" s="11"/>
      <c r="K22" s="11"/>
    </row>
    <row r="23" spans="1:11" ht="30" customHeight="1" x14ac:dyDescent="0.25">
      <c r="A23" s="61" t="s">
        <v>172</v>
      </c>
      <c r="B23" s="73" t="s">
        <v>27</v>
      </c>
      <c r="C23" s="63" t="s">
        <v>180</v>
      </c>
      <c r="D23" s="64" t="s">
        <v>111</v>
      </c>
      <c r="E23" s="65">
        <v>1881</v>
      </c>
      <c r="F23" s="4">
        <v>19.399999999999999</v>
      </c>
      <c r="G23" s="105">
        <f t="shared" si="0"/>
        <v>36491.4</v>
      </c>
      <c r="H23" s="141"/>
      <c r="I23" s="104"/>
      <c r="J23" s="11"/>
      <c r="K23" s="11"/>
    </row>
    <row r="24" spans="1:11" ht="30" customHeight="1" x14ac:dyDescent="0.25">
      <c r="A24" s="61" t="s">
        <v>172</v>
      </c>
      <c r="B24" s="62" t="s">
        <v>28</v>
      </c>
      <c r="C24" s="63" t="s">
        <v>181</v>
      </c>
      <c r="D24" s="50" t="s">
        <v>111</v>
      </c>
      <c r="E24" s="65">
        <v>1524.4</v>
      </c>
      <c r="F24" s="4">
        <v>24.95</v>
      </c>
      <c r="G24" s="105">
        <f t="shared" si="0"/>
        <v>38033.78</v>
      </c>
      <c r="H24" s="141"/>
      <c r="I24" s="104"/>
      <c r="J24" s="11"/>
      <c r="K24" s="11"/>
    </row>
    <row r="25" spans="1:11" ht="30" customHeight="1" x14ac:dyDescent="0.25">
      <c r="A25" s="61" t="s">
        <v>172</v>
      </c>
      <c r="B25" s="62" t="s">
        <v>29</v>
      </c>
      <c r="C25" s="63" t="s">
        <v>176</v>
      </c>
      <c r="D25" s="64" t="s">
        <v>111</v>
      </c>
      <c r="E25" s="65">
        <v>1506.8</v>
      </c>
      <c r="F25" s="4">
        <v>0.81</v>
      </c>
      <c r="G25" s="105">
        <f t="shared" ref="G25:G28" si="4">ROUND((E25*F25),2)</f>
        <v>1220.51</v>
      </c>
      <c r="H25" s="141"/>
      <c r="I25" s="104"/>
      <c r="J25" s="11"/>
      <c r="K25" s="11"/>
    </row>
    <row r="26" spans="1:11" ht="30" customHeight="1" x14ac:dyDescent="0.25">
      <c r="A26" s="77" t="s">
        <v>172</v>
      </c>
      <c r="B26" s="126" t="s">
        <v>30</v>
      </c>
      <c r="C26" s="79" t="s">
        <v>292</v>
      </c>
      <c r="D26" s="127" t="s">
        <v>111</v>
      </c>
      <c r="E26" s="124">
        <v>1506.8</v>
      </c>
      <c r="F26" s="39">
        <v>20.3</v>
      </c>
      <c r="G26" s="111">
        <f t="shared" si="4"/>
        <v>30588.04</v>
      </c>
      <c r="H26" s="141"/>
      <c r="I26" s="104"/>
      <c r="J26" s="12"/>
      <c r="K26" s="12"/>
    </row>
    <row r="27" spans="1:11" ht="30" customHeight="1" x14ac:dyDescent="0.25">
      <c r="A27" s="61" t="s">
        <v>172</v>
      </c>
      <c r="B27" s="62" t="s">
        <v>31</v>
      </c>
      <c r="C27" s="63" t="s">
        <v>182</v>
      </c>
      <c r="D27" s="64" t="s">
        <v>111</v>
      </c>
      <c r="E27" s="65">
        <v>1506.8</v>
      </c>
      <c r="F27" s="4">
        <v>0.77</v>
      </c>
      <c r="G27" s="105">
        <f t="shared" si="4"/>
        <v>1160.24</v>
      </c>
      <c r="H27" s="141"/>
      <c r="I27" s="104"/>
      <c r="J27" s="11"/>
      <c r="K27" s="11"/>
    </row>
    <row r="28" spans="1:11" ht="30" customHeight="1" thickBot="1" x14ac:dyDescent="0.3">
      <c r="A28" s="66" t="s">
        <v>172</v>
      </c>
      <c r="B28" s="67" t="s">
        <v>32</v>
      </c>
      <c r="C28" s="68" t="s">
        <v>175</v>
      </c>
      <c r="D28" s="69" t="s">
        <v>2</v>
      </c>
      <c r="E28" s="70">
        <v>200.2</v>
      </c>
      <c r="F28" s="5">
        <v>3.18</v>
      </c>
      <c r="G28" s="106">
        <f t="shared" si="4"/>
        <v>636.64</v>
      </c>
      <c r="H28" s="141"/>
      <c r="I28" s="104"/>
      <c r="J28" s="12"/>
      <c r="K28" s="12"/>
    </row>
    <row r="29" spans="1:11" ht="30" customHeight="1" x14ac:dyDescent="0.25">
      <c r="A29" s="71" t="s">
        <v>183</v>
      </c>
      <c r="B29" s="48" t="s">
        <v>23</v>
      </c>
      <c r="C29" s="58" t="s">
        <v>166</v>
      </c>
      <c r="D29" s="59" t="s">
        <v>111</v>
      </c>
      <c r="E29" s="72">
        <v>2956.1</v>
      </c>
      <c r="F29" s="13"/>
      <c r="G29" s="99">
        <f t="shared" si="0"/>
        <v>0</v>
      </c>
      <c r="H29" s="141"/>
      <c r="I29" s="104"/>
      <c r="J29" s="11"/>
      <c r="K29" s="11"/>
    </row>
    <row r="30" spans="1:11" ht="30" customHeight="1" x14ac:dyDescent="0.25">
      <c r="A30" s="61" t="s">
        <v>183</v>
      </c>
      <c r="B30" s="73" t="s">
        <v>24</v>
      </c>
      <c r="C30" s="49" t="s">
        <v>177</v>
      </c>
      <c r="D30" s="50" t="s">
        <v>111</v>
      </c>
      <c r="E30" s="65">
        <v>2984.1</v>
      </c>
      <c r="F30" s="4"/>
      <c r="G30" s="105">
        <f t="shared" ref="G30:G34" si="5">ROUND((E30*F30),2)</f>
        <v>0</v>
      </c>
      <c r="H30" s="141"/>
      <c r="I30" s="104"/>
      <c r="J30" s="12"/>
      <c r="K30" s="12"/>
    </row>
    <row r="31" spans="1:11" ht="30" customHeight="1" x14ac:dyDescent="0.25">
      <c r="A31" s="61" t="s">
        <v>183</v>
      </c>
      <c r="B31" s="62" t="s">
        <v>25</v>
      </c>
      <c r="C31" s="63" t="s">
        <v>185</v>
      </c>
      <c r="D31" s="64" t="s">
        <v>79</v>
      </c>
      <c r="E31" s="65">
        <v>745</v>
      </c>
      <c r="F31" s="4"/>
      <c r="G31" s="105">
        <f t="shared" si="5"/>
        <v>0</v>
      </c>
      <c r="H31" s="141"/>
      <c r="I31" s="104"/>
      <c r="J31" s="11"/>
      <c r="K31" s="11"/>
    </row>
    <row r="32" spans="1:11" ht="30" customHeight="1" x14ac:dyDescent="0.25">
      <c r="A32" s="61" t="s">
        <v>183</v>
      </c>
      <c r="B32" s="62" t="s">
        <v>26</v>
      </c>
      <c r="C32" s="63" t="s">
        <v>186</v>
      </c>
      <c r="D32" s="50" t="s">
        <v>79</v>
      </c>
      <c r="E32" s="65">
        <v>1266.3</v>
      </c>
      <c r="F32" s="4"/>
      <c r="G32" s="105">
        <f t="shared" si="5"/>
        <v>0</v>
      </c>
      <c r="H32" s="141"/>
      <c r="I32" s="104"/>
      <c r="J32" s="12"/>
      <c r="K32" s="12"/>
    </row>
    <row r="33" spans="1:11" ht="30" customHeight="1" x14ac:dyDescent="0.25">
      <c r="A33" s="61" t="s">
        <v>183</v>
      </c>
      <c r="B33" s="73" t="s">
        <v>27</v>
      </c>
      <c r="C33" s="63" t="s">
        <v>187</v>
      </c>
      <c r="D33" s="64" t="s">
        <v>111</v>
      </c>
      <c r="E33" s="65">
        <v>2001.9</v>
      </c>
      <c r="F33" s="4"/>
      <c r="G33" s="105">
        <f t="shared" si="5"/>
        <v>0</v>
      </c>
      <c r="H33" s="141"/>
      <c r="I33" s="104"/>
      <c r="J33" s="12"/>
      <c r="K33" s="12"/>
    </row>
    <row r="34" spans="1:11" ht="30" customHeight="1" x14ac:dyDescent="0.25">
      <c r="A34" s="61" t="s">
        <v>183</v>
      </c>
      <c r="B34" s="62" t="s">
        <v>28</v>
      </c>
      <c r="C34" s="63" t="s">
        <v>181</v>
      </c>
      <c r="D34" s="50" t="s">
        <v>111</v>
      </c>
      <c r="E34" s="65">
        <v>1521.4</v>
      </c>
      <c r="F34" s="4"/>
      <c r="G34" s="105">
        <f t="shared" si="5"/>
        <v>0</v>
      </c>
      <c r="H34" s="141"/>
      <c r="I34" s="104"/>
      <c r="J34" s="11"/>
      <c r="K34" s="11"/>
    </row>
    <row r="35" spans="1:11" ht="30" customHeight="1" x14ac:dyDescent="0.25">
      <c r="A35" s="61" t="s">
        <v>183</v>
      </c>
      <c r="B35" s="62" t="s">
        <v>29</v>
      </c>
      <c r="C35" s="63" t="s">
        <v>176</v>
      </c>
      <c r="D35" s="64" t="s">
        <v>111</v>
      </c>
      <c r="E35" s="65">
        <v>1506.8</v>
      </c>
      <c r="F35" s="4"/>
      <c r="G35" s="105">
        <f t="shared" si="0"/>
        <v>0</v>
      </c>
      <c r="H35" s="141"/>
      <c r="I35" s="104"/>
      <c r="J35" s="12"/>
      <c r="K35" s="12"/>
    </row>
    <row r="36" spans="1:11" ht="30" customHeight="1" x14ac:dyDescent="0.25">
      <c r="A36" s="77" t="s">
        <v>183</v>
      </c>
      <c r="B36" s="123" t="s">
        <v>30</v>
      </c>
      <c r="C36" s="79" t="s">
        <v>292</v>
      </c>
      <c r="D36" s="127" t="s">
        <v>111</v>
      </c>
      <c r="E36" s="124">
        <v>1506.8</v>
      </c>
      <c r="F36" s="39"/>
      <c r="G36" s="111">
        <f t="shared" si="0"/>
        <v>0</v>
      </c>
      <c r="H36" s="141"/>
      <c r="I36" s="104"/>
      <c r="J36" s="11"/>
      <c r="K36" s="11"/>
    </row>
    <row r="37" spans="1:11" ht="30" customHeight="1" thickBot="1" x14ac:dyDescent="0.3">
      <c r="A37" s="61" t="s">
        <v>183</v>
      </c>
      <c r="B37" s="73" t="s">
        <v>31</v>
      </c>
      <c r="C37" s="63" t="s">
        <v>174</v>
      </c>
      <c r="D37" s="64" t="s">
        <v>111</v>
      </c>
      <c r="E37" s="65">
        <v>1506.8</v>
      </c>
      <c r="F37" s="4"/>
      <c r="G37" s="105">
        <f t="shared" si="0"/>
        <v>0</v>
      </c>
      <c r="H37" s="142"/>
      <c r="I37" s="104"/>
      <c r="J37" s="12"/>
      <c r="K37" s="12"/>
    </row>
    <row r="38" spans="1:11" ht="30" customHeight="1" thickBot="1" x14ac:dyDescent="0.3">
      <c r="A38" s="52" t="s">
        <v>183</v>
      </c>
      <c r="B38" s="62" t="s">
        <v>32</v>
      </c>
      <c r="C38" s="63" t="s">
        <v>175</v>
      </c>
      <c r="D38" s="69" t="s">
        <v>2</v>
      </c>
      <c r="E38" s="65">
        <v>200.2</v>
      </c>
      <c r="F38" s="23"/>
      <c r="G38" s="100">
        <f t="shared" si="0"/>
        <v>0</v>
      </c>
      <c r="H38" s="109" t="s">
        <v>35</v>
      </c>
      <c r="I38" s="110">
        <f>ROUND(SUM(G19:G38),2)</f>
        <v>188506.42</v>
      </c>
      <c r="J38" s="11"/>
      <c r="K38" s="11"/>
    </row>
    <row r="39" spans="1:11" ht="30" customHeight="1" x14ac:dyDescent="0.25">
      <c r="A39" s="120" t="s">
        <v>189</v>
      </c>
      <c r="B39" s="57" t="s">
        <v>36</v>
      </c>
      <c r="C39" s="58" t="s">
        <v>180</v>
      </c>
      <c r="D39" s="59" t="s">
        <v>111</v>
      </c>
      <c r="E39" s="125">
        <v>33.6</v>
      </c>
      <c r="F39" s="3">
        <v>24.85</v>
      </c>
      <c r="G39" s="103">
        <f t="shared" ref="G39:G46" si="6">ROUND((E39*F39),2)</f>
        <v>834.96</v>
      </c>
      <c r="H39" s="140" t="s">
        <v>188</v>
      </c>
      <c r="I39" s="104"/>
      <c r="J39" s="11"/>
      <c r="K39" s="11"/>
    </row>
    <row r="40" spans="1:11" ht="30" customHeight="1" x14ac:dyDescent="0.25">
      <c r="A40" s="61" t="s">
        <v>189</v>
      </c>
      <c r="B40" s="73" t="s">
        <v>37</v>
      </c>
      <c r="C40" s="49" t="s">
        <v>181</v>
      </c>
      <c r="D40" s="64" t="s">
        <v>111</v>
      </c>
      <c r="E40" s="72">
        <v>49.2</v>
      </c>
      <c r="F40" s="13">
        <v>24.95</v>
      </c>
      <c r="G40" s="99">
        <f t="shared" si="6"/>
        <v>1227.54</v>
      </c>
      <c r="H40" s="141"/>
      <c r="I40" s="104"/>
      <c r="J40" s="11"/>
      <c r="K40" s="11"/>
    </row>
    <row r="41" spans="1:11" ht="30" customHeight="1" x14ac:dyDescent="0.25">
      <c r="A41" s="61" t="s">
        <v>189</v>
      </c>
      <c r="B41" s="62" t="s">
        <v>38</v>
      </c>
      <c r="C41" s="63" t="s">
        <v>176</v>
      </c>
      <c r="D41" s="64" t="s">
        <v>111</v>
      </c>
      <c r="E41" s="65">
        <v>48.2</v>
      </c>
      <c r="F41" s="4">
        <v>0.81</v>
      </c>
      <c r="G41" s="105">
        <f t="shared" si="6"/>
        <v>39.04</v>
      </c>
      <c r="H41" s="141"/>
      <c r="I41" s="104"/>
      <c r="J41" s="11"/>
      <c r="K41" s="11"/>
    </row>
    <row r="42" spans="1:11" ht="30" customHeight="1" x14ac:dyDescent="0.25">
      <c r="A42" s="77" t="s">
        <v>189</v>
      </c>
      <c r="B42" s="123" t="s">
        <v>39</v>
      </c>
      <c r="C42" s="79" t="s">
        <v>293</v>
      </c>
      <c r="D42" s="80" t="s">
        <v>111</v>
      </c>
      <c r="E42" s="124">
        <v>48.2</v>
      </c>
      <c r="F42" s="39">
        <v>19.52</v>
      </c>
      <c r="G42" s="111">
        <f t="shared" si="6"/>
        <v>940.86</v>
      </c>
      <c r="H42" s="141"/>
      <c r="I42" s="104"/>
      <c r="J42" s="11"/>
      <c r="K42" s="11"/>
    </row>
    <row r="43" spans="1:11" ht="30" customHeight="1" x14ac:dyDescent="0.25">
      <c r="A43" s="61" t="s">
        <v>189</v>
      </c>
      <c r="B43" s="73" t="s">
        <v>70</v>
      </c>
      <c r="C43" s="63" t="s">
        <v>174</v>
      </c>
      <c r="D43" s="64" t="s">
        <v>111</v>
      </c>
      <c r="E43" s="65">
        <v>48.2</v>
      </c>
      <c r="F43" s="4">
        <v>0.77</v>
      </c>
      <c r="G43" s="105">
        <f t="shared" si="6"/>
        <v>37.11</v>
      </c>
      <c r="H43" s="141"/>
      <c r="I43" s="104"/>
      <c r="J43" s="11"/>
      <c r="K43" s="11"/>
    </row>
    <row r="44" spans="1:11" ht="30" customHeight="1" x14ac:dyDescent="0.25">
      <c r="A44" s="61" t="s">
        <v>189</v>
      </c>
      <c r="B44" s="62" t="s">
        <v>98</v>
      </c>
      <c r="C44" s="63" t="s">
        <v>191</v>
      </c>
      <c r="D44" s="64" t="s">
        <v>111</v>
      </c>
      <c r="E44" s="65">
        <v>33.6</v>
      </c>
      <c r="F44" s="4">
        <v>9.93</v>
      </c>
      <c r="G44" s="105">
        <f t="shared" si="6"/>
        <v>333.65</v>
      </c>
      <c r="H44" s="141"/>
      <c r="I44" s="104"/>
      <c r="J44" s="11"/>
      <c r="K44" s="11"/>
    </row>
    <row r="45" spans="1:11" ht="30" customHeight="1" x14ac:dyDescent="0.25">
      <c r="A45" s="61" t="s">
        <v>189</v>
      </c>
      <c r="B45" s="62" t="s">
        <v>99</v>
      </c>
      <c r="C45" s="63" t="s">
        <v>175</v>
      </c>
      <c r="D45" s="64" t="s">
        <v>2</v>
      </c>
      <c r="E45" s="65">
        <v>4</v>
      </c>
      <c r="F45" s="4">
        <v>3.18</v>
      </c>
      <c r="G45" s="105">
        <f t="shared" si="6"/>
        <v>12.72</v>
      </c>
      <c r="H45" s="141"/>
      <c r="I45" s="104"/>
      <c r="J45" s="11"/>
      <c r="K45" s="11"/>
    </row>
    <row r="46" spans="1:11" ht="30" customHeight="1" thickBot="1" x14ac:dyDescent="0.3">
      <c r="A46" s="66" t="s">
        <v>189</v>
      </c>
      <c r="B46" s="128" t="s">
        <v>100</v>
      </c>
      <c r="C46" s="68" t="s">
        <v>192</v>
      </c>
      <c r="D46" s="129" t="s">
        <v>111</v>
      </c>
      <c r="E46" s="70">
        <v>11.7</v>
      </c>
      <c r="F46" s="5">
        <v>7.92</v>
      </c>
      <c r="G46" s="106">
        <f t="shared" si="6"/>
        <v>92.66</v>
      </c>
      <c r="H46" s="141"/>
      <c r="I46" s="104"/>
      <c r="J46" s="12"/>
      <c r="K46" s="12"/>
    </row>
    <row r="47" spans="1:11" ht="30" customHeight="1" x14ac:dyDescent="0.25">
      <c r="A47" s="120" t="s">
        <v>190</v>
      </c>
      <c r="B47" s="57" t="s">
        <v>36</v>
      </c>
      <c r="C47" s="58" t="s">
        <v>184</v>
      </c>
      <c r="D47" s="59" t="s">
        <v>111</v>
      </c>
      <c r="E47" s="125">
        <v>34.200000000000003</v>
      </c>
      <c r="F47" s="3"/>
      <c r="G47" s="103">
        <f t="shared" ref="G47:G54" si="7">ROUND((E47*F47),2)</f>
        <v>0</v>
      </c>
      <c r="H47" s="141"/>
      <c r="I47" s="104"/>
      <c r="J47" s="11"/>
      <c r="K47" s="11"/>
    </row>
    <row r="48" spans="1:11" ht="30" customHeight="1" x14ac:dyDescent="0.25">
      <c r="A48" s="61" t="s">
        <v>190</v>
      </c>
      <c r="B48" s="73" t="s">
        <v>37</v>
      </c>
      <c r="C48" s="49" t="s">
        <v>173</v>
      </c>
      <c r="D48" s="64" t="s">
        <v>111</v>
      </c>
      <c r="E48" s="72">
        <v>49.2</v>
      </c>
      <c r="F48" s="13"/>
      <c r="G48" s="99">
        <f t="shared" si="7"/>
        <v>0</v>
      </c>
      <c r="H48" s="141"/>
      <c r="I48" s="104"/>
      <c r="J48" s="12"/>
      <c r="K48" s="12"/>
    </row>
    <row r="49" spans="1:11" ht="30" customHeight="1" x14ac:dyDescent="0.25">
      <c r="A49" s="61" t="s">
        <v>190</v>
      </c>
      <c r="B49" s="62" t="s">
        <v>38</v>
      </c>
      <c r="C49" s="63" t="s">
        <v>176</v>
      </c>
      <c r="D49" s="64" t="s">
        <v>111</v>
      </c>
      <c r="E49" s="65">
        <v>48.2</v>
      </c>
      <c r="F49" s="4"/>
      <c r="G49" s="105">
        <f t="shared" si="7"/>
        <v>0</v>
      </c>
      <c r="H49" s="141"/>
      <c r="I49" s="104"/>
      <c r="J49" s="12"/>
      <c r="K49" s="12"/>
    </row>
    <row r="50" spans="1:11" ht="30" customHeight="1" x14ac:dyDescent="0.25">
      <c r="A50" s="77" t="s">
        <v>190</v>
      </c>
      <c r="B50" s="123" t="s">
        <v>39</v>
      </c>
      <c r="C50" s="79" t="s">
        <v>294</v>
      </c>
      <c r="D50" s="80" t="s">
        <v>111</v>
      </c>
      <c r="E50" s="124">
        <v>48.2</v>
      </c>
      <c r="F50" s="39"/>
      <c r="G50" s="111">
        <f t="shared" si="7"/>
        <v>0</v>
      </c>
      <c r="H50" s="141"/>
      <c r="I50" s="104"/>
      <c r="J50" s="11"/>
      <c r="K50" s="11"/>
    </row>
    <row r="51" spans="1:11" ht="30" customHeight="1" x14ac:dyDescent="0.25">
      <c r="A51" s="61" t="s">
        <v>190</v>
      </c>
      <c r="B51" s="73" t="s">
        <v>70</v>
      </c>
      <c r="C51" s="63" t="s">
        <v>174</v>
      </c>
      <c r="D51" s="64" t="s">
        <v>111</v>
      </c>
      <c r="E51" s="65">
        <v>48.2</v>
      </c>
      <c r="F51" s="4"/>
      <c r="G51" s="105">
        <f t="shared" si="7"/>
        <v>0</v>
      </c>
      <c r="H51" s="141"/>
      <c r="I51" s="104"/>
      <c r="J51" s="12"/>
      <c r="K51" s="12"/>
    </row>
    <row r="52" spans="1:11" ht="30" customHeight="1" x14ac:dyDescent="0.25">
      <c r="A52" s="61" t="s">
        <v>190</v>
      </c>
      <c r="B52" s="62" t="s">
        <v>98</v>
      </c>
      <c r="C52" s="63" t="s">
        <v>193</v>
      </c>
      <c r="D52" s="64" t="s">
        <v>111</v>
      </c>
      <c r="E52" s="65">
        <v>69</v>
      </c>
      <c r="F52" s="4"/>
      <c r="G52" s="105">
        <f t="shared" si="7"/>
        <v>0</v>
      </c>
      <c r="H52" s="141"/>
      <c r="I52" s="104"/>
      <c r="J52" s="11"/>
      <c r="K52" s="11"/>
    </row>
    <row r="53" spans="1:11" ht="30" customHeight="1" thickBot="1" x14ac:dyDescent="0.3">
      <c r="A53" s="61" t="s">
        <v>190</v>
      </c>
      <c r="B53" s="62" t="s">
        <v>99</v>
      </c>
      <c r="C53" s="63" t="s">
        <v>175</v>
      </c>
      <c r="D53" s="64" t="s">
        <v>2</v>
      </c>
      <c r="E53" s="65">
        <v>4</v>
      </c>
      <c r="F53" s="4"/>
      <c r="G53" s="105">
        <f t="shared" si="7"/>
        <v>0</v>
      </c>
      <c r="H53" s="142"/>
      <c r="I53" s="104"/>
      <c r="J53" s="12"/>
      <c r="K53" s="12"/>
    </row>
    <row r="54" spans="1:11" ht="30" customHeight="1" thickBot="1" x14ac:dyDescent="0.3">
      <c r="A54" s="66" t="s">
        <v>190</v>
      </c>
      <c r="B54" s="128" t="s">
        <v>100</v>
      </c>
      <c r="C54" s="68" t="s">
        <v>192</v>
      </c>
      <c r="D54" s="129" t="s">
        <v>111</v>
      </c>
      <c r="E54" s="70">
        <v>11.7</v>
      </c>
      <c r="F54" s="5"/>
      <c r="G54" s="106">
        <f t="shared" si="7"/>
        <v>0</v>
      </c>
      <c r="H54" s="109" t="s">
        <v>40</v>
      </c>
      <c r="I54" s="110">
        <f>ROUND(SUM(G39:G54),2)</f>
        <v>3518.54</v>
      </c>
      <c r="J54" s="11"/>
      <c r="K54" s="11"/>
    </row>
    <row r="55" spans="1:11" ht="30" customHeight="1" x14ac:dyDescent="0.25">
      <c r="A55" s="47" t="s">
        <v>194</v>
      </c>
      <c r="B55" s="74" t="s">
        <v>41</v>
      </c>
      <c r="C55" s="58" t="s">
        <v>166</v>
      </c>
      <c r="D55" s="59" t="s">
        <v>111</v>
      </c>
      <c r="E55" s="60">
        <v>219.7</v>
      </c>
      <c r="F55" s="6">
        <v>2.13</v>
      </c>
      <c r="G55" s="103">
        <f t="shared" si="0"/>
        <v>467.96</v>
      </c>
      <c r="H55" s="107"/>
      <c r="I55" s="104"/>
      <c r="J55" s="11"/>
      <c r="K55" s="11"/>
    </row>
    <row r="56" spans="1:11" ht="30" customHeight="1" x14ac:dyDescent="0.25">
      <c r="A56" s="61" t="s">
        <v>194</v>
      </c>
      <c r="B56" s="75" t="s">
        <v>42</v>
      </c>
      <c r="C56" s="63" t="s">
        <v>177</v>
      </c>
      <c r="D56" s="64" t="s">
        <v>111</v>
      </c>
      <c r="E56" s="76">
        <v>219.7</v>
      </c>
      <c r="F56" s="7">
        <v>5.23</v>
      </c>
      <c r="G56" s="105">
        <f t="shared" si="0"/>
        <v>1149.03</v>
      </c>
      <c r="H56" s="107"/>
      <c r="I56" s="104"/>
      <c r="J56" s="11"/>
      <c r="K56" s="11"/>
    </row>
    <row r="57" spans="1:11" ht="30" customHeight="1" x14ac:dyDescent="0.25">
      <c r="A57" s="61" t="s">
        <v>194</v>
      </c>
      <c r="B57" s="75" t="s">
        <v>43</v>
      </c>
      <c r="C57" s="63" t="s">
        <v>197</v>
      </c>
      <c r="D57" s="64" t="s">
        <v>79</v>
      </c>
      <c r="E57" s="76">
        <v>63</v>
      </c>
      <c r="F57" s="7">
        <v>36.71</v>
      </c>
      <c r="G57" s="105">
        <f t="shared" si="0"/>
        <v>2312.73</v>
      </c>
      <c r="H57" s="136"/>
      <c r="I57" s="104"/>
      <c r="J57" s="11"/>
      <c r="K57" s="11"/>
    </row>
    <row r="58" spans="1:11" ht="30" customHeight="1" x14ac:dyDescent="0.25">
      <c r="A58" s="61" t="s">
        <v>194</v>
      </c>
      <c r="B58" s="75" t="s">
        <v>155</v>
      </c>
      <c r="C58" s="63" t="s">
        <v>198</v>
      </c>
      <c r="D58" s="64" t="s">
        <v>79</v>
      </c>
      <c r="E58" s="76">
        <v>118</v>
      </c>
      <c r="F58" s="7">
        <v>28.18</v>
      </c>
      <c r="G58" s="105">
        <f t="shared" si="0"/>
        <v>3325.24</v>
      </c>
      <c r="H58" s="136"/>
      <c r="I58" s="104"/>
      <c r="J58" s="11"/>
      <c r="K58" s="11"/>
    </row>
    <row r="59" spans="1:11" ht="30" customHeight="1" x14ac:dyDescent="0.25">
      <c r="A59" s="61" t="s">
        <v>194</v>
      </c>
      <c r="B59" s="75" t="s">
        <v>156</v>
      </c>
      <c r="C59" s="63" t="s">
        <v>187</v>
      </c>
      <c r="D59" s="64" t="s">
        <v>111</v>
      </c>
      <c r="E59" s="76">
        <v>110.7</v>
      </c>
      <c r="F59" s="7">
        <v>27.88</v>
      </c>
      <c r="G59" s="105">
        <f t="shared" si="0"/>
        <v>3086.32</v>
      </c>
      <c r="H59" s="107"/>
      <c r="I59" s="104"/>
      <c r="J59" s="11"/>
      <c r="K59" s="11"/>
    </row>
    <row r="60" spans="1:11" ht="30" customHeight="1" x14ac:dyDescent="0.25">
      <c r="A60" s="61" t="s">
        <v>194</v>
      </c>
      <c r="B60" s="75" t="s">
        <v>157</v>
      </c>
      <c r="C60" s="63" t="s">
        <v>202</v>
      </c>
      <c r="D60" s="64" t="s">
        <v>111</v>
      </c>
      <c r="E60" s="76">
        <v>91.1</v>
      </c>
      <c r="F60" s="7">
        <v>27.57</v>
      </c>
      <c r="G60" s="105">
        <f t="shared" si="0"/>
        <v>2511.63</v>
      </c>
      <c r="H60" s="107"/>
      <c r="I60" s="104"/>
      <c r="J60" s="11"/>
      <c r="K60" s="11"/>
    </row>
    <row r="61" spans="1:11" ht="30" customHeight="1" x14ac:dyDescent="0.25">
      <c r="A61" s="61" t="s">
        <v>194</v>
      </c>
      <c r="B61" s="75" t="s">
        <v>158</v>
      </c>
      <c r="C61" s="63" t="s">
        <v>199</v>
      </c>
      <c r="D61" s="64" t="s">
        <v>111</v>
      </c>
      <c r="E61" s="76">
        <v>43.8</v>
      </c>
      <c r="F61" s="7">
        <v>9.2100000000000009</v>
      </c>
      <c r="G61" s="105">
        <f t="shared" si="0"/>
        <v>403.4</v>
      </c>
      <c r="H61" s="107"/>
      <c r="I61" s="104"/>
      <c r="J61" s="11"/>
      <c r="K61" s="11"/>
    </row>
    <row r="62" spans="1:11" ht="30" customHeight="1" thickBot="1" x14ac:dyDescent="0.3">
      <c r="A62" s="61" t="s">
        <v>194</v>
      </c>
      <c r="B62" s="75" t="s">
        <v>159</v>
      </c>
      <c r="C62" s="63" t="s">
        <v>195</v>
      </c>
      <c r="D62" s="64" t="s">
        <v>79</v>
      </c>
      <c r="E62" s="76">
        <v>6.2</v>
      </c>
      <c r="F62" s="7">
        <v>34.39</v>
      </c>
      <c r="G62" s="105">
        <f t="shared" si="0"/>
        <v>213.22</v>
      </c>
      <c r="H62" s="107"/>
      <c r="I62" s="104"/>
      <c r="J62" s="11"/>
      <c r="K62" s="11"/>
    </row>
    <row r="63" spans="1:11" ht="30" customHeight="1" thickBot="1" x14ac:dyDescent="0.3">
      <c r="A63" s="66" t="s">
        <v>194</v>
      </c>
      <c r="B63" s="84" t="s">
        <v>160</v>
      </c>
      <c r="C63" s="68" t="s">
        <v>196</v>
      </c>
      <c r="D63" s="69" t="s">
        <v>2</v>
      </c>
      <c r="E63" s="85">
        <v>38</v>
      </c>
      <c r="F63" s="33">
        <v>3.18</v>
      </c>
      <c r="G63" s="106">
        <f t="shared" si="0"/>
        <v>120.84</v>
      </c>
      <c r="H63" s="113" t="s">
        <v>44</v>
      </c>
      <c r="I63" s="112">
        <f>ROUND(SUM(G55:G63),2)</f>
        <v>13590.37</v>
      </c>
      <c r="J63" s="11"/>
      <c r="K63" s="11"/>
    </row>
    <row r="64" spans="1:11" ht="30" customHeight="1" x14ac:dyDescent="0.25">
      <c r="A64" s="47" t="s">
        <v>203</v>
      </c>
      <c r="B64" s="82" t="s">
        <v>45</v>
      </c>
      <c r="C64" s="58" t="s">
        <v>208</v>
      </c>
      <c r="D64" s="59" t="s">
        <v>79</v>
      </c>
      <c r="E64" s="60">
        <v>29.4</v>
      </c>
      <c r="F64" s="3">
        <v>9.84</v>
      </c>
      <c r="G64" s="103">
        <f t="shared" si="0"/>
        <v>289.3</v>
      </c>
      <c r="H64" s="104"/>
      <c r="I64" s="104"/>
      <c r="J64" s="11"/>
      <c r="K64" s="11"/>
    </row>
    <row r="65" spans="1:11" ht="30" customHeight="1" x14ac:dyDescent="0.25">
      <c r="A65" s="61" t="s">
        <v>203</v>
      </c>
      <c r="B65" s="75" t="s">
        <v>46</v>
      </c>
      <c r="C65" s="63" t="s">
        <v>209</v>
      </c>
      <c r="D65" s="64" t="s">
        <v>79</v>
      </c>
      <c r="E65" s="76">
        <v>14.5</v>
      </c>
      <c r="F65" s="4">
        <v>93.99</v>
      </c>
      <c r="G65" s="105">
        <f t="shared" si="0"/>
        <v>1362.86</v>
      </c>
      <c r="H65" s="104"/>
      <c r="I65" s="104"/>
      <c r="J65" s="11"/>
      <c r="K65" s="11"/>
    </row>
    <row r="66" spans="1:11" ht="30" customHeight="1" x14ac:dyDescent="0.25">
      <c r="A66" s="61" t="s">
        <v>203</v>
      </c>
      <c r="B66" s="75" t="s">
        <v>47</v>
      </c>
      <c r="C66" s="63" t="s">
        <v>210</v>
      </c>
      <c r="D66" s="64" t="s">
        <v>79</v>
      </c>
      <c r="E66" s="76">
        <v>4.5</v>
      </c>
      <c r="F66" s="4">
        <v>152.61000000000001</v>
      </c>
      <c r="G66" s="105">
        <f t="shared" si="0"/>
        <v>686.75</v>
      </c>
      <c r="H66" s="104"/>
      <c r="I66" s="104"/>
      <c r="J66" s="11"/>
      <c r="K66" s="11"/>
    </row>
    <row r="67" spans="1:11" ht="30" customHeight="1" x14ac:dyDescent="0.25">
      <c r="A67" s="61" t="s">
        <v>203</v>
      </c>
      <c r="B67" s="75" t="s">
        <v>72</v>
      </c>
      <c r="C67" s="63" t="s">
        <v>211</v>
      </c>
      <c r="D67" s="64" t="s">
        <v>1</v>
      </c>
      <c r="E67" s="76">
        <v>2</v>
      </c>
      <c r="F67" s="4">
        <v>316.74</v>
      </c>
      <c r="G67" s="105">
        <f t="shared" si="0"/>
        <v>633.48</v>
      </c>
      <c r="H67" s="104"/>
      <c r="I67" s="104"/>
      <c r="J67" s="11"/>
      <c r="K67" s="11"/>
    </row>
    <row r="68" spans="1:11" ht="30" customHeight="1" x14ac:dyDescent="0.25">
      <c r="A68" s="61" t="s">
        <v>203</v>
      </c>
      <c r="B68" s="75" t="s">
        <v>73</v>
      </c>
      <c r="C68" s="63" t="s">
        <v>205</v>
      </c>
      <c r="D68" s="64" t="s">
        <v>1</v>
      </c>
      <c r="E68" s="76">
        <v>2</v>
      </c>
      <c r="F68" s="4">
        <v>120.53</v>
      </c>
      <c r="G68" s="105">
        <f t="shared" si="0"/>
        <v>241.06</v>
      </c>
      <c r="H68" s="104"/>
      <c r="I68" s="104"/>
      <c r="J68" s="11"/>
      <c r="K68" s="11"/>
    </row>
    <row r="69" spans="1:11" ht="30" customHeight="1" x14ac:dyDescent="0.25">
      <c r="A69" s="61" t="s">
        <v>203</v>
      </c>
      <c r="B69" s="75" t="s">
        <v>74</v>
      </c>
      <c r="C69" s="63" t="s">
        <v>212</v>
      </c>
      <c r="D69" s="64" t="s">
        <v>2</v>
      </c>
      <c r="E69" s="76">
        <v>113</v>
      </c>
      <c r="F69" s="4">
        <v>13.29</v>
      </c>
      <c r="G69" s="105">
        <f t="shared" si="0"/>
        <v>1501.77</v>
      </c>
      <c r="H69" s="104"/>
      <c r="I69" s="104"/>
      <c r="J69" s="11"/>
      <c r="K69" s="11"/>
    </row>
    <row r="70" spans="1:11" ht="30" customHeight="1" thickBot="1" x14ac:dyDescent="0.3">
      <c r="A70" s="61" t="s">
        <v>203</v>
      </c>
      <c r="B70" s="75" t="s">
        <v>75</v>
      </c>
      <c r="C70" s="63" t="s">
        <v>206</v>
      </c>
      <c r="D70" s="64" t="s">
        <v>111</v>
      </c>
      <c r="E70" s="76">
        <v>238.4</v>
      </c>
      <c r="F70" s="4">
        <v>1.88</v>
      </c>
      <c r="G70" s="105">
        <f t="shared" si="0"/>
        <v>448.19</v>
      </c>
      <c r="H70" s="104"/>
      <c r="I70" s="104"/>
      <c r="J70" s="11"/>
      <c r="K70" s="11"/>
    </row>
    <row r="71" spans="1:11" ht="30" customHeight="1" thickBot="1" x14ac:dyDescent="0.3">
      <c r="A71" s="52" t="s">
        <v>203</v>
      </c>
      <c r="B71" s="75" t="s">
        <v>204</v>
      </c>
      <c r="C71" s="54" t="s">
        <v>207</v>
      </c>
      <c r="D71" s="83" t="s">
        <v>1</v>
      </c>
      <c r="E71" s="56">
        <v>1</v>
      </c>
      <c r="F71" s="23">
        <v>68.38</v>
      </c>
      <c r="G71" s="100">
        <f t="shared" si="0"/>
        <v>68.38</v>
      </c>
      <c r="H71" s="113" t="s">
        <v>48</v>
      </c>
      <c r="I71" s="110">
        <f>ROUND(SUM(G64:G71),2)</f>
        <v>5231.79</v>
      </c>
      <c r="J71" s="11"/>
      <c r="K71" s="11"/>
    </row>
    <row r="72" spans="1:11" ht="30" customHeight="1" thickBot="1" x14ac:dyDescent="0.3">
      <c r="A72" s="47" t="s">
        <v>215</v>
      </c>
      <c r="B72" s="82" t="s">
        <v>49</v>
      </c>
      <c r="C72" s="58" t="s">
        <v>195</v>
      </c>
      <c r="D72" s="59" t="s">
        <v>79</v>
      </c>
      <c r="E72" s="60">
        <v>105.2</v>
      </c>
      <c r="F72" s="3">
        <v>23.67</v>
      </c>
      <c r="G72" s="103">
        <f t="shared" ref="G72:G77" si="8">ROUND((E72*F72),2)</f>
        <v>2490.08</v>
      </c>
      <c r="H72" s="104"/>
      <c r="I72" s="104"/>
      <c r="J72" s="11"/>
      <c r="K72" s="11"/>
    </row>
    <row r="73" spans="1:11" ht="30" customHeight="1" thickBot="1" x14ac:dyDescent="0.3">
      <c r="A73" s="66" t="s">
        <v>215</v>
      </c>
      <c r="B73" s="75" t="s">
        <v>213</v>
      </c>
      <c r="C73" s="63" t="s">
        <v>216</v>
      </c>
      <c r="D73" s="64" t="s">
        <v>111</v>
      </c>
      <c r="E73" s="76">
        <v>550.20000000000005</v>
      </c>
      <c r="F73" s="5">
        <v>6.67</v>
      </c>
      <c r="G73" s="106">
        <f t="shared" si="8"/>
        <v>3669.83</v>
      </c>
      <c r="H73" s="113" t="s">
        <v>51</v>
      </c>
      <c r="I73" s="110">
        <f>ROUND(SUM(G72:G73),2)</f>
        <v>6159.91</v>
      </c>
      <c r="J73" s="11"/>
      <c r="K73" s="11"/>
    </row>
    <row r="74" spans="1:11" ht="30" customHeight="1" thickBot="1" x14ac:dyDescent="0.3">
      <c r="A74" s="47" t="s">
        <v>214</v>
      </c>
      <c r="B74" s="82" t="s">
        <v>217</v>
      </c>
      <c r="C74" s="58" t="s">
        <v>195</v>
      </c>
      <c r="D74" s="59" t="s">
        <v>79</v>
      </c>
      <c r="E74" s="60">
        <v>2.6</v>
      </c>
      <c r="F74" s="3">
        <v>270.67</v>
      </c>
      <c r="G74" s="103">
        <f t="shared" si="8"/>
        <v>703.74</v>
      </c>
      <c r="H74" s="104"/>
      <c r="I74" s="104"/>
      <c r="J74" s="11"/>
      <c r="K74" s="11"/>
    </row>
    <row r="75" spans="1:11" ht="30" customHeight="1" thickBot="1" x14ac:dyDescent="0.3">
      <c r="A75" s="52" t="s">
        <v>214</v>
      </c>
      <c r="B75" s="55" t="s">
        <v>218</v>
      </c>
      <c r="C75" s="54" t="s">
        <v>216</v>
      </c>
      <c r="D75" s="83" t="s">
        <v>111</v>
      </c>
      <c r="E75" s="56">
        <v>30.7</v>
      </c>
      <c r="F75" s="23">
        <v>14.67</v>
      </c>
      <c r="G75" s="100">
        <f t="shared" si="8"/>
        <v>450.37</v>
      </c>
      <c r="H75" s="113" t="s">
        <v>219</v>
      </c>
      <c r="I75" s="110">
        <f>ROUND(SUM(G74:G75),2)</f>
        <v>1154.1099999999999</v>
      </c>
      <c r="J75" s="11"/>
      <c r="K75" s="11"/>
    </row>
    <row r="76" spans="1:11" ht="30" customHeight="1" x14ac:dyDescent="0.25">
      <c r="A76" s="47" t="s">
        <v>221</v>
      </c>
      <c r="B76" s="82" t="s">
        <v>222</v>
      </c>
      <c r="C76" s="58" t="s">
        <v>225</v>
      </c>
      <c r="D76" s="130" t="s">
        <v>111</v>
      </c>
      <c r="E76" s="60">
        <v>427.9</v>
      </c>
      <c r="F76" s="3">
        <v>9.0399999999999991</v>
      </c>
      <c r="G76" s="103">
        <f t="shared" si="8"/>
        <v>3868.22</v>
      </c>
      <c r="H76" s="104"/>
      <c r="I76" s="104"/>
      <c r="J76" s="11"/>
      <c r="K76" s="11"/>
    </row>
    <row r="77" spans="1:11" ht="30" customHeight="1" x14ac:dyDescent="0.25">
      <c r="A77" s="61" t="s">
        <v>221</v>
      </c>
      <c r="B77" s="75" t="s">
        <v>289</v>
      </c>
      <c r="C77" s="63" t="s">
        <v>226</v>
      </c>
      <c r="D77" s="83" t="s">
        <v>79</v>
      </c>
      <c r="E77" s="76">
        <v>3.7</v>
      </c>
      <c r="F77" s="4">
        <v>95.58</v>
      </c>
      <c r="G77" s="105">
        <f t="shared" si="8"/>
        <v>353.65</v>
      </c>
      <c r="H77" s="104"/>
      <c r="I77" s="104"/>
      <c r="J77" s="11"/>
      <c r="K77" s="11"/>
    </row>
    <row r="78" spans="1:11" ht="30" customHeight="1" thickBot="1" x14ac:dyDescent="0.3">
      <c r="A78" s="61" t="s">
        <v>221</v>
      </c>
      <c r="B78" s="75" t="s">
        <v>223</v>
      </c>
      <c r="C78" s="63" t="s">
        <v>227</v>
      </c>
      <c r="D78" s="83" t="s">
        <v>111</v>
      </c>
      <c r="E78" s="76">
        <v>3.6</v>
      </c>
      <c r="F78" s="4">
        <v>104.62</v>
      </c>
      <c r="G78" s="105">
        <f t="shared" si="0"/>
        <v>376.63</v>
      </c>
      <c r="H78" s="104"/>
      <c r="I78" s="104"/>
      <c r="J78" s="11"/>
      <c r="K78" s="11"/>
    </row>
    <row r="79" spans="1:11" ht="30" customHeight="1" thickBot="1" x14ac:dyDescent="0.3">
      <c r="A79" s="66" t="s">
        <v>221</v>
      </c>
      <c r="B79" s="84" t="s">
        <v>224</v>
      </c>
      <c r="C79" s="68" t="s">
        <v>228</v>
      </c>
      <c r="D79" s="69" t="s">
        <v>111</v>
      </c>
      <c r="E79" s="85">
        <v>0.5</v>
      </c>
      <c r="F79" s="5">
        <v>165.65</v>
      </c>
      <c r="G79" s="106">
        <f t="shared" si="0"/>
        <v>82.83</v>
      </c>
      <c r="H79" s="113" t="s">
        <v>220</v>
      </c>
      <c r="I79" s="110">
        <f>ROUND(SUM(G76:G79),2)</f>
        <v>4681.33</v>
      </c>
      <c r="J79" s="11"/>
      <c r="K79" s="11"/>
    </row>
    <row r="80" spans="1:11" ht="30" customHeight="1" thickBot="1" x14ac:dyDescent="0.3">
      <c r="A80" s="131" t="s">
        <v>229</v>
      </c>
      <c r="B80" s="132" t="s">
        <v>230</v>
      </c>
      <c r="C80" s="133" t="s">
        <v>225</v>
      </c>
      <c r="D80" s="134" t="s">
        <v>111</v>
      </c>
      <c r="E80" s="135">
        <v>20.9</v>
      </c>
      <c r="F80" s="34">
        <v>6.42</v>
      </c>
      <c r="G80" s="137">
        <f t="shared" ref="G80:G87" si="9">ROUND((E80*F80),2)</f>
        <v>134.18</v>
      </c>
      <c r="H80" s="113" t="s">
        <v>231</v>
      </c>
      <c r="I80" s="110">
        <f>ROUND(SUM(G80:G80),2)</f>
        <v>134.18</v>
      </c>
      <c r="J80" s="11"/>
      <c r="K80" s="11"/>
    </row>
    <row r="81" spans="1:11" ht="30" customHeight="1" x14ac:dyDescent="0.25">
      <c r="A81" s="47" t="s">
        <v>240</v>
      </c>
      <c r="B81" s="82" t="s">
        <v>236</v>
      </c>
      <c r="C81" s="58" t="s">
        <v>241</v>
      </c>
      <c r="D81" s="59" t="s">
        <v>1</v>
      </c>
      <c r="E81" s="60">
        <v>2</v>
      </c>
      <c r="F81" s="3">
        <v>929.35</v>
      </c>
      <c r="G81" s="103">
        <f t="shared" si="9"/>
        <v>1858.7</v>
      </c>
      <c r="H81" s="104"/>
      <c r="I81" s="104"/>
      <c r="J81" s="11"/>
      <c r="K81" s="11"/>
    </row>
    <row r="82" spans="1:11" ht="30" customHeight="1" x14ac:dyDescent="0.25">
      <c r="A82" s="61" t="s">
        <v>240</v>
      </c>
      <c r="B82" s="75" t="s">
        <v>233</v>
      </c>
      <c r="C82" s="63" t="s">
        <v>245</v>
      </c>
      <c r="D82" s="64" t="s">
        <v>79</v>
      </c>
      <c r="E82" s="76">
        <v>58.5</v>
      </c>
      <c r="F82" s="4">
        <v>14.73</v>
      </c>
      <c r="G82" s="105">
        <f t="shared" si="9"/>
        <v>861.71</v>
      </c>
      <c r="H82" s="104"/>
      <c r="I82" s="104"/>
      <c r="J82" s="11"/>
      <c r="K82" s="11"/>
    </row>
    <row r="83" spans="1:11" ht="30" customHeight="1" x14ac:dyDescent="0.25">
      <c r="A83" s="61" t="s">
        <v>240</v>
      </c>
      <c r="B83" s="75" t="s">
        <v>234</v>
      </c>
      <c r="C83" s="63" t="s">
        <v>246</v>
      </c>
      <c r="D83" s="64" t="s">
        <v>79</v>
      </c>
      <c r="E83" s="76">
        <v>2.4</v>
      </c>
      <c r="F83" s="4">
        <v>29.54</v>
      </c>
      <c r="G83" s="105">
        <f t="shared" si="9"/>
        <v>70.900000000000006</v>
      </c>
      <c r="H83" s="104"/>
      <c r="I83" s="104"/>
      <c r="J83" s="11"/>
      <c r="K83" s="11"/>
    </row>
    <row r="84" spans="1:11" ht="30" customHeight="1" x14ac:dyDescent="0.25">
      <c r="A84" s="61" t="s">
        <v>240</v>
      </c>
      <c r="B84" s="75" t="s">
        <v>235</v>
      </c>
      <c r="C84" s="63" t="s">
        <v>242</v>
      </c>
      <c r="D84" s="64" t="s">
        <v>79</v>
      </c>
      <c r="E84" s="76">
        <v>39.299999999999997</v>
      </c>
      <c r="F84" s="4">
        <v>30.25</v>
      </c>
      <c r="G84" s="105">
        <f t="shared" si="9"/>
        <v>1188.83</v>
      </c>
      <c r="H84" s="104"/>
      <c r="I84" s="104"/>
      <c r="J84" s="11"/>
      <c r="K84" s="11"/>
    </row>
    <row r="85" spans="1:11" ht="30" customHeight="1" x14ac:dyDescent="0.25">
      <c r="A85" s="61" t="s">
        <v>240</v>
      </c>
      <c r="B85" s="75" t="s">
        <v>237</v>
      </c>
      <c r="C85" s="63" t="s">
        <v>149</v>
      </c>
      <c r="D85" s="64" t="s">
        <v>111</v>
      </c>
      <c r="E85" s="76">
        <v>162.9</v>
      </c>
      <c r="F85" s="4">
        <v>1.69</v>
      </c>
      <c r="G85" s="105">
        <f t="shared" si="9"/>
        <v>275.3</v>
      </c>
      <c r="H85" s="104"/>
      <c r="I85" s="104"/>
      <c r="J85" s="11"/>
      <c r="K85" s="11"/>
    </row>
    <row r="86" spans="1:11" ht="30" customHeight="1" thickBot="1" x14ac:dyDescent="0.3">
      <c r="A86" s="61" t="s">
        <v>240</v>
      </c>
      <c r="B86" s="75" t="s">
        <v>238</v>
      </c>
      <c r="C86" s="63" t="s">
        <v>243</v>
      </c>
      <c r="D86" s="64" t="s">
        <v>79</v>
      </c>
      <c r="E86" s="76">
        <v>13</v>
      </c>
      <c r="F86" s="4">
        <v>31.88</v>
      </c>
      <c r="G86" s="105">
        <f t="shared" si="9"/>
        <v>414.44</v>
      </c>
      <c r="H86" s="104"/>
      <c r="I86" s="104"/>
      <c r="J86" s="11"/>
      <c r="K86" s="11"/>
    </row>
    <row r="87" spans="1:11" ht="30" customHeight="1" thickBot="1" x14ac:dyDescent="0.3">
      <c r="A87" s="66" t="s">
        <v>240</v>
      </c>
      <c r="B87" s="84" t="s">
        <v>239</v>
      </c>
      <c r="C87" s="68" t="s">
        <v>244</v>
      </c>
      <c r="D87" s="69" t="s">
        <v>1</v>
      </c>
      <c r="E87" s="85">
        <v>4</v>
      </c>
      <c r="F87" s="5">
        <v>176.59</v>
      </c>
      <c r="G87" s="106">
        <f t="shared" si="9"/>
        <v>706.36</v>
      </c>
      <c r="H87" s="113" t="s">
        <v>232</v>
      </c>
      <c r="I87" s="110">
        <f>ROUND(SUM(G81:G87),2)</f>
        <v>5376.24</v>
      </c>
      <c r="J87" s="11"/>
      <c r="K87" s="11"/>
    </row>
    <row r="88" spans="1:11" ht="30" customHeight="1" x14ac:dyDescent="0.25">
      <c r="A88" s="47" t="s">
        <v>256</v>
      </c>
      <c r="B88" s="82" t="s">
        <v>247</v>
      </c>
      <c r="C88" s="58" t="s">
        <v>257</v>
      </c>
      <c r="D88" s="59" t="s">
        <v>1</v>
      </c>
      <c r="E88" s="60">
        <v>6</v>
      </c>
      <c r="F88" s="3">
        <v>21.91</v>
      </c>
      <c r="G88" s="103">
        <f t="shared" ref="G88:G96" si="10">ROUND((E88*F88),2)</f>
        <v>131.46</v>
      </c>
      <c r="H88" s="104"/>
      <c r="I88" s="104"/>
      <c r="J88" s="11"/>
      <c r="K88" s="11"/>
    </row>
    <row r="89" spans="1:11" ht="30" customHeight="1" x14ac:dyDescent="0.25">
      <c r="A89" s="61" t="s">
        <v>256</v>
      </c>
      <c r="B89" s="75" t="s">
        <v>248</v>
      </c>
      <c r="C89" s="63" t="s">
        <v>258</v>
      </c>
      <c r="D89" s="64" t="s">
        <v>1</v>
      </c>
      <c r="E89" s="76">
        <v>2</v>
      </c>
      <c r="F89" s="4">
        <v>273.39999999999998</v>
      </c>
      <c r="G89" s="105">
        <f t="shared" ref="G89:G90" si="11">ROUND((E89*F89),2)</f>
        <v>546.79999999999995</v>
      </c>
      <c r="H89" s="104"/>
      <c r="I89" s="104"/>
      <c r="J89" s="11"/>
      <c r="K89" s="11"/>
    </row>
    <row r="90" spans="1:11" ht="30" customHeight="1" x14ac:dyDescent="0.25">
      <c r="A90" s="61" t="s">
        <v>256</v>
      </c>
      <c r="B90" s="75" t="s">
        <v>249</v>
      </c>
      <c r="C90" s="63" t="s">
        <v>259</v>
      </c>
      <c r="D90" s="64" t="s">
        <v>1</v>
      </c>
      <c r="E90" s="76">
        <v>2</v>
      </c>
      <c r="F90" s="4">
        <v>86.03</v>
      </c>
      <c r="G90" s="105">
        <f t="shared" si="11"/>
        <v>172.06</v>
      </c>
      <c r="H90" s="104"/>
      <c r="I90" s="104"/>
      <c r="J90" s="11"/>
      <c r="K90" s="11"/>
    </row>
    <row r="91" spans="1:11" ht="30" customHeight="1" x14ac:dyDescent="0.25">
      <c r="A91" s="61" t="s">
        <v>256</v>
      </c>
      <c r="B91" s="75" t="s">
        <v>250</v>
      </c>
      <c r="C91" s="63" t="s">
        <v>260</v>
      </c>
      <c r="D91" s="64" t="s">
        <v>2</v>
      </c>
      <c r="E91" s="76">
        <v>1.4</v>
      </c>
      <c r="F91" s="4">
        <v>12.23</v>
      </c>
      <c r="G91" s="105">
        <f t="shared" si="10"/>
        <v>17.12</v>
      </c>
      <c r="H91" s="104"/>
      <c r="I91" s="104"/>
      <c r="J91" s="11"/>
      <c r="K91" s="11"/>
    </row>
    <row r="92" spans="1:11" ht="30" customHeight="1" x14ac:dyDescent="0.25">
      <c r="A92" s="61" t="s">
        <v>256</v>
      </c>
      <c r="B92" s="75" t="s">
        <v>251</v>
      </c>
      <c r="C92" s="63" t="s">
        <v>261</v>
      </c>
      <c r="D92" s="64" t="s">
        <v>2</v>
      </c>
      <c r="E92" s="76">
        <v>35.799999999999997</v>
      </c>
      <c r="F92" s="4">
        <v>3.05</v>
      </c>
      <c r="G92" s="105">
        <f t="shared" si="10"/>
        <v>109.19</v>
      </c>
      <c r="H92" s="104"/>
      <c r="I92" s="104"/>
      <c r="J92" s="11"/>
      <c r="K92" s="11"/>
    </row>
    <row r="93" spans="1:11" ht="30" customHeight="1" x14ac:dyDescent="0.25">
      <c r="A93" s="61" t="s">
        <v>256</v>
      </c>
      <c r="B93" s="75" t="s">
        <v>252</v>
      </c>
      <c r="C93" s="63" t="s">
        <v>262</v>
      </c>
      <c r="D93" s="64" t="s">
        <v>2</v>
      </c>
      <c r="E93" s="76">
        <v>206.9</v>
      </c>
      <c r="F93" s="4">
        <v>9.18</v>
      </c>
      <c r="G93" s="105">
        <f t="shared" si="10"/>
        <v>1899.34</v>
      </c>
      <c r="H93" s="104"/>
      <c r="I93" s="104"/>
      <c r="J93" s="11"/>
      <c r="K93" s="11"/>
    </row>
    <row r="94" spans="1:11" ht="30" customHeight="1" x14ac:dyDescent="0.25">
      <c r="A94" s="61" t="s">
        <v>256</v>
      </c>
      <c r="B94" s="75" t="s">
        <v>253</v>
      </c>
      <c r="C94" s="63" t="s">
        <v>263</v>
      </c>
      <c r="D94" s="64" t="s">
        <v>2</v>
      </c>
      <c r="E94" s="76">
        <v>19.399999999999999</v>
      </c>
      <c r="F94" s="4">
        <v>12.23</v>
      </c>
      <c r="G94" s="105">
        <f t="shared" si="10"/>
        <v>237.26</v>
      </c>
      <c r="H94" s="104"/>
      <c r="I94" s="104"/>
      <c r="J94" s="11"/>
      <c r="K94" s="11"/>
    </row>
    <row r="95" spans="1:11" ht="30" customHeight="1" thickBot="1" x14ac:dyDescent="0.3">
      <c r="A95" s="61" t="s">
        <v>256</v>
      </c>
      <c r="B95" s="75" t="s">
        <v>254</v>
      </c>
      <c r="C95" s="63" t="s">
        <v>264</v>
      </c>
      <c r="D95" s="64" t="s">
        <v>2</v>
      </c>
      <c r="E95" s="76">
        <v>44</v>
      </c>
      <c r="F95" s="4">
        <v>63.96</v>
      </c>
      <c r="G95" s="105">
        <f t="shared" si="10"/>
        <v>2814.24</v>
      </c>
      <c r="H95" s="104"/>
      <c r="I95" s="104"/>
      <c r="J95" s="11"/>
      <c r="K95" s="11"/>
    </row>
    <row r="96" spans="1:11" ht="30" customHeight="1" thickBot="1" x14ac:dyDescent="0.3">
      <c r="A96" s="66" t="s">
        <v>256</v>
      </c>
      <c r="B96" s="84" t="s">
        <v>255</v>
      </c>
      <c r="C96" s="68" t="s">
        <v>265</v>
      </c>
      <c r="D96" s="69" t="s">
        <v>2</v>
      </c>
      <c r="E96" s="85">
        <v>56</v>
      </c>
      <c r="F96" s="5">
        <v>120.92</v>
      </c>
      <c r="G96" s="106">
        <f t="shared" si="10"/>
        <v>6771.52</v>
      </c>
      <c r="H96" s="113" t="s">
        <v>266</v>
      </c>
      <c r="I96" s="110">
        <f>ROUND(SUM(G88:G96),2)</f>
        <v>12698.99</v>
      </c>
      <c r="J96" s="11"/>
      <c r="K96" s="11"/>
    </row>
    <row r="97" spans="1:11" ht="45" customHeight="1" thickBot="1" x14ac:dyDescent="0.3">
      <c r="A97" s="90"/>
      <c r="B97" s="91"/>
      <c r="C97" s="90"/>
      <c r="D97" s="91"/>
      <c r="E97" s="91"/>
      <c r="F97" s="119" t="s">
        <v>200</v>
      </c>
      <c r="G97" s="115">
        <f>SUM(G5:G96)</f>
        <v>293824.63000000012</v>
      </c>
      <c r="H97" s="116"/>
      <c r="I97" s="117"/>
      <c r="J97" s="8"/>
      <c r="K97" s="8"/>
    </row>
    <row r="98" spans="1:11" x14ac:dyDescent="0.25">
      <c r="A98" s="92"/>
      <c r="B98" s="93"/>
      <c r="C98" s="93"/>
      <c r="D98" s="93"/>
      <c r="E98" s="94"/>
      <c r="F98" s="45"/>
      <c r="G98" s="118"/>
      <c r="H98" s="96"/>
      <c r="I98" s="97"/>
      <c r="J98" s="8"/>
      <c r="K98" s="8"/>
    </row>
    <row r="99" spans="1:11" x14ac:dyDescent="0.25">
      <c r="A99" s="90"/>
      <c r="B99" s="91"/>
      <c r="C99" s="90"/>
      <c r="D99" s="91"/>
      <c r="E99" s="91"/>
      <c r="F99" s="46"/>
      <c r="G99" s="118"/>
      <c r="H99" s="96"/>
      <c r="I99" s="97"/>
      <c r="J99" s="8"/>
      <c r="K99" s="8"/>
    </row>
  </sheetData>
  <sheetProtection algorithmName="SHA-512" hashValue="62ws85kl2PenOcVDvBmHfnPckUMwLQ8zYDj2O1ht7ncIjTmsBOK1ARpXvSJAxuQz14pt+AYpLO3O39vWXFAJzQ==" saltValue="snReI0devMTNL+aeUhcqJg==" spinCount="100000" sheet="1" objects="1" scenarios="1"/>
  <mergeCells count="2">
    <mergeCell ref="H19:H37"/>
    <mergeCell ref="H39:H53"/>
  </mergeCells>
  <phoneticPr fontId="2" type="noConversion"/>
  <pageMargins left="0.7" right="0.7" top="0.75" bottom="0.75" header="0.3" footer="0.3"/>
  <pageSetup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view="pageBreakPreview" zoomScale="60" zoomScaleNormal="70" workbookViewId="0">
      <selection activeCell="F5" sqref="F5:F16"/>
    </sheetView>
  </sheetViews>
  <sheetFormatPr defaultColWidth="8.85546875" defaultRowHeight="15" x14ac:dyDescent="0.25"/>
  <cols>
    <col min="1" max="1" width="53.28515625" style="95" customWidth="1"/>
    <col min="2" max="2" width="8.85546875" style="95"/>
    <col min="3" max="3" width="79.7109375" style="95" customWidth="1"/>
    <col min="4" max="4" width="12" style="95" customWidth="1"/>
    <col min="5" max="5" width="8.85546875" style="95"/>
    <col min="6" max="6" width="19.140625" style="44" customWidth="1"/>
    <col min="7" max="7" width="17.5703125" style="95" customWidth="1"/>
    <col min="8" max="8" width="19.85546875" style="95" customWidth="1"/>
    <col min="9" max="9" width="15.7109375" style="95" customWidth="1"/>
    <col min="10" max="16384" width="8.85546875" style="44"/>
  </cols>
  <sheetData>
    <row r="1" spans="1:11" ht="15.6" customHeight="1" x14ac:dyDescent="0.25">
      <c r="A1" s="40" t="s">
        <v>77</v>
      </c>
      <c r="B1" s="40"/>
      <c r="C1" s="40"/>
      <c r="D1" s="40"/>
      <c r="E1" s="40"/>
      <c r="F1" s="40"/>
      <c r="G1" s="40"/>
      <c r="H1" s="96"/>
      <c r="I1" s="97"/>
      <c r="J1" s="8"/>
      <c r="K1" s="8"/>
    </row>
    <row r="2" spans="1:11" ht="15.75" thickBot="1" x14ac:dyDescent="0.3">
      <c r="A2" s="9"/>
      <c r="B2" s="9"/>
      <c r="C2" s="9"/>
      <c r="D2" s="9"/>
      <c r="E2" s="10"/>
      <c r="F2" s="9"/>
      <c r="G2" s="9"/>
      <c r="H2" s="96"/>
      <c r="I2" s="97"/>
      <c r="J2" s="8"/>
      <c r="K2" s="8"/>
    </row>
    <row r="3" spans="1:11" ht="15.75" thickBot="1" x14ac:dyDescent="0.3">
      <c r="A3" s="41" t="s">
        <v>267</v>
      </c>
      <c r="B3" s="42"/>
      <c r="C3" s="42"/>
      <c r="D3" s="42"/>
      <c r="E3" s="42"/>
      <c r="F3" s="42"/>
      <c r="G3" s="43"/>
      <c r="H3" s="98"/>
      <c r="I3" s="98"/>
      <c r="J3" s="8"/>
      <c r="K3" s="8"/>
    </row>
    <row r="4" spans="1:11" ht="45" customHeight="1" thickBot="1" x14ac:dyDescent="0.3">
      <c r="A4" s="24" t="s">
        <v>5</v>
      </c>
      <c r="B4" s="26" t="s">
        <v>6</v>
      </c>
      <c r="C4" s="27" t="s">
        <v>7</v>
      </c>
      <c r="D4" s="27" t="s">
        <v>8</v>
      </c>
      <c r="E4" s="28" t="s">
        <v>0</v>
      </c>
      <c r="F4" s="29" t="s">
        <v>9</v>
      </c>
      <c r="G4" s="30" t="s">
        <v>10</v>
      </c>
      <c r="H4" s="98"/>
      <c r="I4" s="98"/>
      <c r="J4" s="8"/>
      <c r="K4" s="8"/>
    </row>
    <row r="5" spans="1:11" ht="30" customHeight="1" thickBot="1" x14ac:dyDescent="0.3">
      <c r="A5" s="120" t="s">
        <v>11</v>
      </c>
      <c r="B5" s="48" t="s">
        <v>12</v>
      </c>
      <c r="C5" s="49" t="s">
        <v>268</v>
      </c>
      <c r="D5" s="50" t="s">
        <v>3</v>
      </c>
      <c r="E5" s="51">
        <v>2</v>
      </c>
      <c r="F5" s="25">
        <v>481.99</v>
      </c>
      <c r="G5" s="99">
        <f t="shared" ref="G5" si="0">ROUND((E5*F5),2)</f>
        <v>963.98</v>
      </c>
      <c r="H5" s="101" t="s">
        <v>15</v>
      </c>
      <c r="I5" s="102">
        <f>ROUND(SUM(G5:G5),2)</f>
        <v>963.98</v>
      </c>
      <c r="J5" s="8"/>
      <c r="K5" s="8"/>
    </row>
    <row r="6" spans="1:11" ht="30" customHeight="1" x14ac:dyDescent="0.25">
      <c r="A6" s="47" t="s">
        <v>154</v>
      </c>
      <c r="B6" s="57" t="s">
        <v>16</v>
      </c>
      <c r="C6" s="58" t="s">
        <v>270</v>
      </c>
      <c r="D6" s="59" t="s">
        <v>79</v>
      </c>
      <c r="E6" s="60">
        <v>644</v>
      </c>
      <c r="F6" s="14">
        <v>3.99</v>
      </c>
      <c r="G6" s="103">
        <f t="shared" ref="G6:G15" si="1">ROUND((E6*F6),2)</f>
        <v>2569.56</v>
      </c>
      <c r="H6" s="104"/>
      <c r="I6" s="104"/>
      <c r="J6" s="11"/>
      <c r="K6" s="11"/>
    </row>
    <row r="7" spans="1:11" ht="30" customHeight="1" x14ac:dyDescent="0.25">
      <c r="A7" s="61" t="s">
        <v>154</v>
      </c>
      <c r="B7" s="62" t="s">
        <v>17</v>
      </c>
      <c r="C7" s="63" t="s">
        <v>163</v>
      </c>
      <c r="D7" s="64" t="s">
        <v>79</v>
      </c>
      <c r="E7" s="65">
        <v>221</v>
      </c>
      <c r="F7" s="1">
        <v>15.7</v>
      </c>
      <c r="G7" s="105">
        <f t="shared" si="1"/>
        <v>3469.7</v>
      </c>
      <c r="H7" s="104"/>
      <c r="I7" s="104"/>
      <c r="J7" s="11"/>
      <c r="K7" s="11"/>
    </row>
    <row r="8" spans="1:11" ht="30" customHeight="1" thickBot="1" x14ac:dyDescent="0.3">
      <c r="A8" s="61" t="s">
        <v>154</v>
      </c>
      <c r="B8" s="62" t="s">
        <v>18</v>
      </c>
      <c r="C8" s="63" t="s">
        <v>271</v>
      </c>
      <c r="D8" s="64" t="s">
        <v>79</v>
      </c>
      <c r="E8" s="65">
        <v>47</v>
      </c>
      <c r="F8" s="1">
        <v>27.32</v>
      </c>
      <c r="G8" s="105">
        <f t="shared" ref="G8" si="2">ROUND((E8*F8),2)</f>
        <v>1284.04</v>
      </c>
      <c r="H8" s="104"/>
      <c r="I8" s="104"/>
      <c r="J8" s="11"/>
      <c r="K8" s="11"/>
    </row>
    <row r="9" spans="1:11" ht="30" customHeight="1" thickBot="1" x14ac:dyDescent="0.3">
      <c r="A9" s="52" t="s">
        <v>154</v>
      </c>
      <c r="B9" s="53" t="s">
        <v>19</v>
      </c>
      <c r="C9" s="54" t="s">
        <v>269</v>
      </c>
      <c r="D9" s="83" t="s">
        <v>111</v>
      </c>
      <c r="E9" s="138">
        <v>887</v>
      </c>
      <c r="F9" s="35">
        <v>2.17</v>
      </c>
      <c r="G9" s="100">
        <f t="shared" ref="G9" si="3">ROUND((E9*F9),2)</f>
        <v>1924.79</v>
      </c>
      <c r="H9" s="101" t="s">
        <v>22</v>
      </c>
      <c r="I9" s="102">
        <f>ROUND(SUM(G6:G9),2)</f>
        <v>9248.09</v>
      </c>
      <c r="J9" s="11"/>
      <c r="K9" s="11"/>
    </row>
    <row r="10" spans="1:11" ht="30" customHeight="1" thickBot="1" x14ac:dyDescent="0.3">
      <c r="A10" s="131" t="s">
        <v>272</v>
      </c>
      <c r="B10" s="139" t="s">
        <v>23</v>
      </c>
      <c r="C10" s="133" t="s">
        <v>273</v>
      </c>
      <c r="D10" s="134" t="s">
        <v>1</v>
      </c>
      <c r="E10" s="135">
        <v>1</v>
      </c>
      <c r="F10" s="36">
        <v>48508.87</v>
      </c>
      <c r="G10" s="137">
        <f t="shared" si="1"/>
        <v>48508.87</v>
      </c>
      <c r="H10" s="113" t="s">
        <v>44</v>
      </c>
      <c r="I10" s="112">
        <f>ROUND(SUM(G10:G10),2)</f>
        <v>48508.87</v>
      </c>
      <c r="J10" s="11"/>
      <c r="K10" s="11"/>
    </row>
    <row r="11" spans="1:11" ht="30" customHeight="1" x14ac:dyDescent="0.25">
      <c r="A11" s="47" t="s">
        <v>274</v>
      </c>
      <c r="B11" s="57" t="s">
        <v>36</v>
      </c>
      <c r="C11" s="58" t="s">
        <v>275</v>
      </c>
      <c r="D11" s="59" t="s">
        <v>79</v>
      </c>
      <c r="E11" s="60">
        <v>215.4</v>
      </c>
      <c r="F11" s="3">
        <v>27.5</v>
      </c>
      <c r="G11" s="103">
        <f t="shared" si="1"/>
        <v>5923.5</v>
      </c>
      <c r="H11" s="104"/>
      <c r="I11" s="104"/>
      <c r="J11" s="11"/>
      <c r="K11" s="11"/>
    </row>
    <row r="12" spans="1:11" ht="30" customHeight="1" thickBot="1" x14ac:dyDescent="0.3">
      <c r="A12" s="61" t="s">
        <v>274</v>
      </c>
      <c r="B12" s="73" t="s">
        <v>37</v>
      </c>
      <c r="C12" s="63" t="s">
        <v>276</v>
      </c>
      <c r="D12" s="64" t="s">
        <v>111</v>
      </c>
      <c r="E12" s="76">
        <v>642.4</v>
      </c>
      <c r="F12" s="4">
        <v>13.23</v>
      </c>
      <c r="G12" s="105">
        <f t="shared" si="1"/>
        <v>8498.9500000000007</v>
      </c>
      <c r="H12" s="104"/>
      <c r="I12" s="104"/>
      <c r="J12" s="11"/>
      <c r="K12" s="11"/>
    </row>
    <row r="13" spans="1:11" ht="30" customHeight="1" thickBot="1" x14ac:dyDescent="0.3">
      <c r="A13" s="52" t="s">
        <v>274</v>
      </c>
      <c r="B13" s="62" t="s">
        <v>38</v>
      </c>
      <c r="C13" s="54" t="s">
        <v>277</v>
      </c>
      <c r="D13" s="83" t="s">
        <v>111</v>
      </c>
      <c r="E13" s="56">
        <v>602.29999999999995</v>
      </c>
      <c r="F13" s="23">
        <v>5.98</v>
      </c>
      <c r="G13" s="100">
        <f t="shared" si="1"/>
        <v>3601.75</v>
      </c>
      <c r="H13" s="113" t="s">
        <v>48</v>
      </c>
      <c r="I13" s="110">
        <f>ROUND(SUM(G11:G13),2)</f>
        <v>18024.2</v>
      </c>
      <c r="J13" s="11"/>
      <c r="K13" s="11"/>
    </row>
    <row r="14" spans="1:11" ht="30" customHeight="1" thickBot="1" x14ac:dyDescent="0.3">
      <c r="A14" s="47" t="s">
        <v>279</v>
      </c>
      <c r="B14" s="82" t="s">
        <v>41</v>
      </c>
      <c r="C14" s="58" t="s">
        <v>195</v>
      </c>
      <c r="D14" s="59" t="s">
        <v>79</v>
      </c>
      <c r="E14" s="60">
        <v>3.2</v>
      </c>
      <c r="F14" s="3">
        <v>27.26</v>
      </c>
      <c r="G14" s="103">
        <f t="shared" si="1"/>
        <v>87.23</v>
      </c>
      <c r="H14" s="104"/>
      <c r="I14" s="104"/>
      <c r="J14" s="11"/>
      <c r="K14" s="11"/>
    </row>
    <row r="15" spans="1:11" ht="30" customHeight="1" thickBot="1" x14ac:dyDescent="0.3">
      <c r="A15" s="66" t="s">
        <v>279</v>
      </c>
      <c r="B15" s="75" t="s">
        <v>42</v>
      </c>
      <c r="C15" s="63" t="s">
        <v>278</v>
      </c>
      <c r="D15" s="64" t="s">
        <v>111</v>
      </c>
      <c r="E15" s="76">
        <v>54.6</v>
      </c>
      <c r="F15" s="5">
        <v>6.43</v>
      </c>
      <c r="G15" s="106">
        <f t="shared" si="1"/>
        <v>351.08</v>
      </c>
      <c r="H15" s="113" t="s">
        <v>51</v>
      </c>
      <c r="I15" s="110">
        <f>ROUND(SUM(G14:G15),2)</f>
        <v>438.31</v>
      </c>
      <c r="J15" s="11"/>
      <c r="K15" s="11"/>
    </row>
    <row r="16" spans="1:11" ht="30" customHeight="1" thickBot="1" x14ac:dyDescent="0.3">
      <c r="A16" s="131" t="s">
        <v>280</v>
      </c>
      <c r="B16" s="132" t="s">
        <v>45</v>
      </c>
      <c r="C16" s="133" t="s">
        <v>281</v>
      </c>
      <c r="D16" s="134" t="s">
        <v>3</v>
      </c>
      <c r="E16" s="135">
        <v>1</v>
      </c>
      <c r="F16" s="34">
        <v>3988.74</v>
      </c>
      <c r="G16" s="137">
        <f t="shared" ref="G16" si="4">ROUND((E16*F16),2)</f>
        <v>3988.74</v>
      </c>
      <c r="H16" s="113" t="s">
        <v>231</v>
      </c>
      <c r="I16" s="110">
        <f>ROUND(SUM(G16:G16),2)</f>
        <v>3988.74</v>
      </c>
      <c r="J16" s="11"/>
      <c r="K16" s="11"/>
    </row>
    <row r="17" spans="1:11" ht="45" customHeight="1" thickBot="1" x14ac:dyDescent="0.3">
      <c r="A17" s="90"/>
      <c r="B17" s="91"/>
      <c r="C17" s="90"/>
      <c r="D17" s="91"/>
      <c r="E17" s="91"/>
      <c r="F17" s="119" t="s">
        <v>282</v>
      </c>
      <c r="G17" s="115">
        <f>SUM(G5:G16)</f>
        <v>81172.19</v>
      </c>
      <c r="H17" s="116"/>
      <c r="I17" s="117"/>
      <c r="J17" s="8"/>
      <c r="K17" s="8"/>
    </row>
    <row r="18" spans="1:11" x14ac:dyDescent="0.25">
      <c r="A18" s="92"/>
      <c r="B18" s="93"/>
      <c r="C18" s="93"/>
      <c r="D18" s="93"/>
      <c r="E18" s="94"/>
      <c r="F18" s="45"/>
      <c r="G18" s="118"/>
      <c r="H18" s="96"/>
      <c r="I18" s="97"/>
      <c r="J18" s="8"/>
      <c r="K18" s="8"/>
    </row>
    <row r="19" spans="1:11" x14ac:dyDescent="0.25">
      <c r="A19" s="90"/>
      <c r="B19" s="91"/>
      <c r="C19" s="90"/>
      <c r="D19" s="91"/>
      <c r="E19" s="91"/>
      <c r="F19" s="46"/>
      <c r="G19" s="118"/>
      <c r="H19" s="96"/>
      <c r="I19" s="97"/>
      <c r="J19" s="8"/>
      <c r="K19" s="8"/>
    </row>
  </sheetData>
  <sheetProtection algorithmName="SHA-512" hashValue="RuY2oswQE7Pk6uwvnSWV+6b3Jf3KrltuPsb3/0mTA3wnLP6t7HOjU09ibcs1bLUEVXEMwtt5rsxiNpIX7ZSe9A==" saltValue="gxZ57UKdIwVVHWioCm6O8A==" spinCount="100000" sheet="1" objects="1" scenarios="1"/>
  <pageMargins left="0.7" right="0.7" top="0.75" bottom="0.75" header="0.3" footer="0.3"/>
  <pageSetup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tabSelected="1" view="pageBreakPreview" zoomScale="70" zoomScaleNormal="70" zoomScaleSheetLayoutView="70" workbookViewId="0">
      <selection activeCell="B17" sqref="B17:D17"/>
    </sheetView>
  </sheetViews>
  <sheetFormatPr defaultRowHeight="15" x14ac:dyDescent="0.25"/>
  <cols>
    <col min="1" max="1" width="8.7109375" customWidth="1"/>
    <col min="2" max="2" width="18.28515625" customWidth="1"/>
    <col min="3" max="3" width="71.28515625" customWidth="1"/>
    <col min="4" max="4" width="14.28515625" customWidth="1"/>
  </cols>
  <sheetData>
    <row r="2" spans="2:4" ht="15.75" x14ac:dyDescent="0.25">
      <c r="B2" s="145"/>
      <c r="C2" s="145"/>
      <c r="D2" s="145"/>
    </row>
    <row r="3" spans="2:4" x14ac:dyDescent="0.25">
      <c r="B3" s="146" t="s">
        <v>54</v>
      </c>
      <c r="C3" s="147"/>
      <c r="D3" s="148"/>
    </row>
    <row r="4" spans="2:4" ht="25.5" x14ac:dyDescent="0.25">
      <c r="B4" s="15" t="s">
        <v>55</v>
      </c>
      <c r="C4" s="15" t="s">
        <v>56</v>
      </c>
      <c r="D4" s="15" t="s">
        <v>57</v>
      </c>
    </row>
    <row r="5" spans="2:4" ht="60" customHeight="1" x14ac:dyDescent="0.25">
      <c r="B5" s="149" t="s">
        <v>77</v>
      </c>
      <c r="C5" s="150"/>
      <c r="D5" s="151"/>
    </row>
    <row r="6" spans="2:4" x14ac:dyDescent="0.25">
      <c r="B6" s="16">
        <v>1</v>
      </c>
      <c r="C6" s="17" t="s">
        <v>58</v>
      </c>
      <c r="D6" s="18">
        <f>'DKŽ Konstrukcinė dalis'!G61</f>
        <v>339121.25000000006</v>
      </c>
    </row>
    <row r="7" spans="2:4" x14ac:dyDescent="0.25">
      <c r="B7" s="16">
        <v>2</v>
      </c>
      <c r="C7" s="17" t="s">
        <v>283</v>
      </c>
      <c r="D7" s="18">
        <f>'DKŽ Susisiekimo dalis'!G97</f>
        <v>293824.63000000012</v>
      </c>
    </row>
    <row r="8" spans="2:4" x14ac:dyDescent="0.25">
      <c r="B8" s="16">
        <v>3</v>
      </c>
      <c r="C8" s="17" t="s">
        <v>284</v>
      </c>
      <c r="D8" s="18">
        <f>'DKŽ Susisiekimo dalis laikinas'!G17</f>
        <v>81172.19</v>
      </c>
    </row>
    <row r="9" spans="2:4" ht="25.5" x14ac:dyDescent="0.25">
      <c r="B9" s="15" t="s">
        <v>59</v>
      </c>
      <c r="C9" s="19" t="s">
        <v>60</v>
      </c>
      <c r="D9" s="18">
        <f>SUM(D6:D8)</f>
        <v>714118.07000000007</v>
      </c>
    </row>
    <row r="10" spans="2:4" x14ac:dyDescent="0.25">
      <c r="B10" s="20"/>
      <c r="C10" s="20"/>
      <c r="D10" s="20"/>
    </row>
    <row r="11" spans="2:4" ht="33" customHeight="1" x14ac:dyDescent="0.25">
      <c r="B11" s="152"/>
      <c r="C11" s="152"/>
      <c r="D11" s="152"/>
    </row>
    <row r="12" spans="2:4" x14ac:dyDescent="0.25">
      <c r="B12" s="21"/>
      <c r="C12" s="21"/>
      <c r="D12" s="21"/>
    </row>
    <row r="13" spans="2:4" ht="63.4" customHeight="1" x14ac:dyDescent="0.25">
      <c r="B13" s="152" t="s">
        <v>64</v>
      </c>
      <c r="C13" s="152"/>
      <c r="D13" s="152"/>
    </row>
    <row r="14" spans="2:4" x14ac:dyDescent="0.25">
      <c r="B14" s="152"/>
      <c r="C14" s="152"/>
      <c r="D14" s="152"/>
    </row>
    <row r="15" spans="2:4" x14ac:dyDescent="0.25">
      <c r="B15" s="20"/>
      <c r="C15" s="20"/>
      <c r="D15" s="22" t="s">
        <v>61</v>
      </c>
    </row>
    <row r="16" spans="2:4" x14ac:dyDescent="0.25">
      <c r="B16" s="20"/>
      <c r="C16" s="20"/>
      <c r="D16" s="20"/>
    </row>
    <row r="17" spans="2:4" ht="210.4" customHeight="1" x14ac:dyDescent="0.25">
      <c r="B17" s="143" t="s">
        <v>285</v>
      </c>
      <c r="C17" s="144"/>
      <c r="D17" s="144"/>
    </row>
    <row r="18" spans="2:4" ht="166.15" customHeight="1" x14ac:dyDescent="0.25">
      <c r="B18" s="143" t="s">
        <v>62</v>
      </c>
      <c r="C18" s="144"/>
      <c r="D18" s="144"/>
    </row>
    <row r="19" spans="2:4" ht="100.5" customHeight="1" x14ac:dyDescent="0.25">
      <c r="B19" s="143" t="s">
        <v>63</v>
      </c>
      <c r="C19" s="144"/>
      <c r="D19" s="144"/>
    </row>
  </sheetData>
  <sheetProtection algorithmName="SHA-512" hashValue="SNlVYMp8J2vmA4jspDgmcqfmpJXvTh6XzYbA0Uh4XkQvkDG7C8tC2LIP7ZsGhTngUSheGZzKpulO/UWF3S1jBA==" saltValue="kPbVIRjSClfjgVz6oevUjw==" spinCount="100000" sheet="1" objects="1" scenarios="1"/>
  <mergeCells count="9">
    <mergeCell ref="B19:D19"/>
    <mergeCell ref="B2:D2"/>
    <mergeCell ref="B3:D3"/>
    <mergeCell ref="B5:D5"/>
    <mergeCell ref="B11:D11"/>
    <mergeCell ref="B13:D13"/>
    <mergeCell ref="B14:D14"/>
    <mergeCell ref="B17:D17"/>
    <mergeCell ref="B18:D18"/>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DKŽ Konstrukcinė dalis</vt:lpstr>
      <vt:lpstr>DKŽ Susisiekimo dalis</vt:lpstr>
      <vt:lpstr>DKŽ Susisiekimo dalis laikinas</vt:lpstr>
      <vt:lpstr>Santrauka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Vytautas Brūzga</dc:creator>
  <cp:keywords/>
  <dc:description/>
  <cp:lastModifiedBy>Svajune</cp:lastModifiedBy>
  <cp:revision/>
  <dcterms:created xsi:type="dcterms:W3CDTF">2020-03-12T06:20:09Z</dcterms:created>
  <dcterms:modified xsi:type="dcterms:W3CDTF">2022-06-22T11:49:46Z</dcterms:modified>
  <cp:category/>
  <cp:contentStatus/>
</cp:coreProperties>
</file>