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7B4608E1-29C4-4DD0-AE0B-794F682640EC}" xr6:coauthVersionLast="47" xr6:coauthVersionMax="47" xr10:uidLastSave="{00000000-0000-0000-0000-000000000000}"/>
  <bookViews>
    <workbookView xWindow="-120" yWindow="-120" windowWidth="29040" windowHeight="17640" xr2:uid="{E7932988-F5CB-4468-BE35-47F5A12DBF98}"/>
  </bookViews>
  <sheets>
    <sheet name="Technine specifikacij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1" l="1"/>
  <c r="J25" i="1"/>
  <c r="J59" i="1"/>
  <c r="K59" i="1" s="1"/>
  <c r="J57" i="1"/>
  <c r="J47" i="1"/>
  <c r="J46" i="1"/>
  <c r="K46" i="1" s="1"/>
  <c r="L46" i="1" s="1"/>
  <c r="J39" i="1"/>
  <c r="K39" i="1" s="1"/>
  <c r="L39" i="1" s="1"/>
  <c r="A14" i="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K22" i="1"/>
  <c r="L22" i="1" s="1"/>
  <c r="K25" i="1"/>
  <c r="L25" i="1" s="1"/>
  <c r="L59" i="1"/>
  <c r="K57" i="1"/>
  <c r="L57" i="1" s="1"/>
  <c r="K47" i="1"/>
  <c r="L47" i="1" s="1"/>
</calcChain>
</file>

<file path=xl/sharedStrings.xml><?xml version="1.0" encoding="utf-8"?>
<sst xmlns="http://schemas.openxmlformats.org/spreadsheetml/2006/main" count="230" uniqueCount="145">
  <si>
    <r>
      <t>1 .</t>
    </r>
    <r>
      <rPr>
        <sz val="11"/>
        <color rgb="FF000000"/>
        <rFont val="Calibri"/>
        <family val="2"/>
        <charset val="186"/>
        <scheme val="minor"/>
      </rPr>
      <t xml:space="preserve"> Prekių  kokybė, žymėjimas, informacija vartotojui turi atitikti ES 2017/745 reglamento ar lygiaverčio dokumento   reikalavimus.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</si>
  <si>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</si>
  <si>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</si>
  <si>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</si>
  <si>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</si>
  <si>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</si>
  <si>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Priemonės pavadinimas</t>
  </si>
  <si>
    <t>Charakteristikos, reikalavimai</t>
  </si>
  <si>
    <t>Mato vienetas</t>
  </si>
  <si>
    <t>Preliminarus kiekis</t>
  </si>
  <si>
    <t>BVŽP kodas</t>
  </si>
  <si>
    <t>PTKA NC balionas kalcifikuotoms stenozėms (monorail tipo)</t>
  </si>
  <si>
    <t>vnt.</t>
  </si>
  <si>
    <t>33141210-5</t>
  </si>
  <si>
    <t>Žemo profilio PTKA balionas kalcifikuotoms stenozėms</t>
  </si>
  <si>
    <t>PTKA balionas rutininėms procedūroms (NC monorail tipo)</t>
  </si>
  <si>
    <t xml:space="preserve">Labai žemo profilio balioniniai kateteriai, skirti okliuzijų atvėrimui </t>
  </si>
  <si>
    <t>Kateteris pagamintas iš plieno ar lygiavertės medžiagos. Mažiausio baliono proksimalinė dalis ≤ 1,9 ± 0,1F, vidurinė dalis ≤ 2,4 ± 0,1F, distalinė dalis ≤ 2,7±0,1 F (3,5mm ir 4,0 mm kateterio). Nominalus slėgis ≥ 6  ± 1 ATM, RBP - ≥14 ± 2ATM. Mažiausias baliono diametras ≤ 1 mm, didžiausias diametras ≥ 4 ± 1mm, trumpiausias ilgis ≤ 5 mm, ilgiausias ilgis ≥ 40 ± 2mm. Bendras darbinis ilgis ≥ 145 ± 3cm. Pritaikyta 0,014" diametro vielai. Yra palyginamųjų tyrimų publikuotų ISI reitinguojamuose žurnaluose per paskurtinius 5 metus ir  įrodančių priemonės efektyvumą.</t>
  </si>
  <si>
    <t>Didelio slėgio periferiniai balionai skirti pakartotinėms vaikų intervencijoms</t>
  </si>
  <si>
    <t>PTA balioninis kateteris arterijoms</t>
  </si>
  <si>
    <t>Pritaikyta 0,035" diametro vielai. "Non-compliant" tipo balionas. Mažo profilio distalinis baliono galas: diametras ne daugiau 0,040". Labai aukšto slėgio RBP ≥ 14 atm., MBP ≥20 atm. 2 rentgeno kontrastiniai žymekliai. Kateterių ilgiai: 40 ± 5 cm, 75 ±5 cm, 130 ±5cm. Balionų diametrai: 3, 4, 5, 6, 7, 8, 9, 10 ir 12 mm. Balionų ilgiai: trumpiausias ≤ 20± 2mm, ilgiausias ≥ 200 ±5 mm. Suderinami su ≤ 7 F introdiuseriu.</t>
  </si>
  <si>
    <t>PTA balioniniai kateteriai, naudojami be nukreipiančiojo kateterio</t>
  </si>
  <si>
    <t>Hidrofilinė danga. OTW (angl. over the wire) sistema, naudojami su 0,035 colio PTA vielomis. Žemo profilio: įvedimo diametras ≤ 0,041 colio. Aukšto slėgio RBP - ≥ 15 atm, MBP – ≥ 20 atm. Du rentgeno kontrastiniai markeriai. Kateterių ilgiai 75 ± 5 cm, 100 ± 5 cm, 130 ± 5 cm. Balionų diametrai: mažiausias  3 ± 1 mm, didžiausias ≥ 12 ± 1 mm, ilgiai: trumpiausias 20 ± 1mm, ilgiausias 220 ± 5 mm.</t>
  </si>
  <si>
    <t>Indifliatorius (ultraaukšto slėgio)</t>
  </si>
  <si>
    <t xml:space="preserve">Aukšto slėgio PTKA rinkinys:  1.  PTKA manometras, kurio slėgis ne mažiau 40 atm; 2. Metalinis fiksatorius – suktukas 0,035 colio vielai;  3. „Y“ jungtukas su hemostaziniu vožtuvu; 4. PTKA vielos įvedimo adata.                                                                                                </t>
  </si>
  <si>
    <t>33141240-4</t>
  </si>
  <si>
    <t>PTKA ‘Y’ jungtukas</t>
  </si>
  <si>
    <t>Y-jungtukas su vieno paspaudimo uždarymo/atidarymo hemostazine membrana. Lanksti prailginta praplovimo atšaka su trijų krypčių kraniuku. Vielos įvedimo adata. Metalinis (0,014 colio vielai) fiksatorius – suktukas.</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</si>
  <si>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</si>
  <si>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</si>
  <si>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</si>
  <si>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tinkamas visoms 0,014 colio diametro vieloms, steriliame įpakavime.</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</si>
  <si>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</si>
  <si>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</si>
  <si>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Angiografinė punkcinė adata</t>
  </si>
  <si>
    <t>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</si>
  <si>
    <t>33141322-3</t>
  </si>
  <si>
    <t>Sterilus maišas 30 x 100 cm</t>
  </si>
  <si>
    <t>Turi tikti ,,Volcano“ IVUS aparatui. 30x100 cm dydžio su užklijuojamu galu.</t>
  </si>
  <si>
    <t>33141600-6</t>
  </si>
  <si>
    <t>Švirkštas angiografiniam injektoriui 150 ml</t>
  </si>
  <si>
    <t>Vienkartinis. Tūris 150 ml. MEDRAD (MARK V) tipo aukšto slėgio injektoriui.</t>
  </si>
  <si>
    <t>33141310-6</t>
  </si>
  <si>
    <t>Vienkartinis. Tūris 150 ml. Tinkantis darbui su :Medrad Mark 7 Arterior" injekcine sistema</t>
  </si>
  <si>
    <t>Aukšto spaudimo linija automatiniam švirkštui</t>
  </si>
  <si>
    <t>Pritaikyta aukštam slėgiui (ne mažiau1200 PSI). Lanksti, mažo išorinio diametro 3-5 mm, permatoma. Su skirtingais konektoriais (F/M) ir vienodais (M/M ir F/F) abiejuose galuose. Ilgis nuo 50 cm iki 100 cm.</t>
  </si>
  <si>
    <t>Acist prietaiso valdymo ir švirkšto rinkinys</t>
  </si>
  <si>
    <t>Rinkinys turi tikti Acist aparatui. Sistema turi būti nedaloma, t.y. pagaminta vieno gamintojo ir sukomplektuota pilnai.</t>
  </si>
  <si>
    <t>33141620-2</t>
  </si>
  <si>
    <t>Sterilus perikardo drenavimo rinkinys</t>
  </si>
  <si>
    <t>Rinkinio sudėtyje turi būti: perikardo drenavimo kateteris su šoninėmis angomis (8-8,5 F diametro ir 40 ± 10 cm ilgio), dilatatorius (8,5-9 F diametro ir 20-25 cm ilgio), viela-pravediklis abiem minkštais galais (80 ± 5 cm ilgio), dvi 18 G punkcinės adatos (9 ir 15 cm ilgio), vienkartinis skalpelis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</si>
  <si>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</si>
  <si>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r>
      <t>Kateterio ilgis nuo 90 cm iki 110 cm, 4-5 kanalų, 5-7,5 F dydžio. Baliono tūris 0,75-1,50 cm</t>
    </r>
    <r>
      <rPr>
        <vertAlign val="superscript"/>
        <sz val="11"/>
        <rFont val="Calibri"/>
        <family val="2"/>
        <charset val="186"/>
        <scheme val="minor"/>
      </rPr>
      <t>3</t>
    </r>
  </si>
  <si>
    <t>33141200-2</t>
  </si>
  <si>
    <t>Plaučių arterijos monitoravimo kateteris</t>
  </si>
  <si>
    <t>Kateterio ilgis nuo 90 cm iki 110 cm, 2-3 kanalų, 5-7 F dydžio. Baliono tūris 0,75-1,50 kub.cm.</t>
  </si>
  <si>
    <t>Trijų padėčių kranelis</t>
  </si>
  <si>
    <t>Vienkartinis, sterilus, trijų padėčių, turi atlaikyti ne mažesnį nei 1200PSI slėgį.</t>
  </si>
  <si>
    <t>A.radialis užspaudiklis</t>
  </si>
  <si>
    <t xml:space="preserve">Pagamintas iš pilnai permatomos medžiagos – kraujavimo kontrolei stebėti. Selektyviai užspaudžiama a. radialis prileidžiant oro į du specialius balionus. Užspaudiklis fiksuojamas prie rankos specialiu lipniu segtuvu. Užspaudiklio vieta, kuri dedama ant punkcijos vietos pažymėta specialiu žymekliu (pvz. tašku). Užspaudiklio konstrukcija: diržas, palaikomoji juostelė ir du oro balionai. Užspaudiklis turi užtikrinti gerą a. ulrinalis arterinę kraujotaką bei leisti išvengti nervų užspaudimo. Oro prileidimas kontroliuojamas specialiu slėgio kontrolės balionu: nominalus tūris – 13 ml, maksimalus – 18 ml. Oras prileidžiamas švirkštu (švirkštas pridedamas komplekte).Sterilus. Užspaudiklis dviejų dydžių: „Standard“ ir“ Large“. Pateikti klinikines studijas/mokslinius straipsnius, publikuotus recenzuojamuose moksliniuose žurnaluose, įrodančius radialinės arterijos okliuzijų skaičiaus sumažėjimą ir teigiamą užspaudėjo poveikį pacientui. </t>
  </si>
  <si>
    <t>Kraujagyslių uždarymo po kateterizacijos sistema su kolagenu</t>
  </si>
  <si>
    <t>Punkcijos angą uždarančios dalys pagamintos iš visiškai besirezorbuojančios medžiagos. Komplektuojama su: 70 ± 5 cm styga su “J” formos galu (6 F – 0,035 colio diametras, 8 F – 0,038 colio diametras), arteriotominiu nukreipėju, įvedimo kateteriu. V-Twist kolageno įvedimo technologija. Galima naudoti antegradinei ir retrogradinei arterijų punkcijai uždaryti.</t>
  </si>
  <si>
    <t xml:space="preserve">Šlaunies arterijos užspaudimo po punkcijos prietaisas. </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</si>
  <si>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                                                                           </t>
  </si>
  <si>
    <t>33141300-3</t>
  </si>
  <si>
    <t>Kraujagyslių uždarymo po kateterizacijos sistema</t>
  </si>
  <si>
    <t>Kraujagyslių uždaroma su siūlo ir mazgo pagalba. Skirta 5 – 21,5 F diametro punkcijos vietai užsiūti. Sistemą sudaro polipropileno siūlas ir 2 adatos.  Galimybė kateterizuoti kraujagyslę toje pačioje vietoje iš karto po sistemos panaudojimo,  manipuliacijų prietaisu metu išlieka patekimo į kraujagyslę galimybė.</t>
  </si>
  <si>
    <t>Biopsijos žnyplės</t>
  </si>
  <si>
    <t xml:space="preserve">Pagamintos iš metalo. Ilgis ne mažiau 105 cm. Bioptato paėmimo žnyplių dydis 1,5 mm; 1,8 mm; 2,2 mm; 2,4 mm. Įvedimo skersmuo:1,5 mm - ne daugiau 5 F, 1,8 mm - ne daugiau 6 F, 2,2 mm - ne daugiau 7 F, 2,4 mm - ne daugiau 7,5 F. </t>
  </si>
  <si>
    <t>33140000-3</t>
  </si>
  <si>
    <t>Miokardo biopsijos žnyplės</t>
  </si>
  <si>
    <t>Pagamintos iš metalo. Ilgis ne mažiau 105 ± 2 cm. Skirtos miokardo biopsijai. Kateteris įvedamas per mažesnį arba lygų 8F introdiuserį.</t>
  </si>
  <si>
    <t>Vienkartinio naudojimo aukšto spaudimo infuzinis maišas</t>
  </si>
  <si>
    <t>500 ml, 1000 ml ir 3000 ml talpos, spalvomis paženklintu vožtuvu, pakabinami, su pripūtimo viena ranka galimybe. Su integruotu pripūtimo įtaisu ir kraneliu.</t>
  </si>
  <si>
    <t>33194120-3</t>
  </si>
  <si>
    <t>Intravaskulinio ultragarso (IVUS) kateteris vainikinėms arterijoms</t>
  </si>
  <si>
    <t>IVUS kateteriai, tinkantys VOLCANO THERAPEUTICS INC sistemai. Suderinamas su 5 F kateteriu pravedėju. Įėjimo profilis ne daugiau 2,9 F. Aukštos skiriamosios gebos 20 MHz transdiuseris su signalo filtravimu. Pritaikytas 0,014 colio vielai.</t>
  </si>
  <si>
    <t>Intravaskulinio ultragarso (IVUS) kateteris periferinėms kraujagyslėms</t>
  </si>
  <si>
    <t>IVUS kateteriai, tinkantys VOLCANO THERAPEUTICS INC sistemai. Suderinamas su 6F kateteriu pravedėju. Aukštos skiriamosios gebos 20 MHz transdiuseris su signalo filtravimu. Įėjimo profilis ne daugiau 3,4 F. Pritaikytas 0,018 colio vielai. Tinkantis iki 24 mm diametro kraujagyslėms.</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</si>
  <si>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</si>
  <si>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 F (0,036 colio), suderinamas su 6 F nukreipiančiuoju kateteriu, ilgis 135 cm. Kateteris skirtas naudoti su 0,014 colio vielute, naudojama perkutaninėms koronarinėms intervencijoms. Kateteris turi rentgeno kontrastines žymas padedančias jį pozicionuoti procedūros metu: distalinė žyma yra 3 mm atstumu nuo kateterio galo, proksimali žyma yra 3-5 mm prieš vaizdo šviesolaidžio lęšį, atstumas nuo distalinės žymos iki vaizdo lęšio - 20 mm. Vieno automatinio atitraukimo metu kateteriu galima įvertinti ne mažiau kaip 55 mm ilgio vainikinės arterijos segmentą. </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</si>
  <si>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</si>
  <si>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 F ir 7 F. Kateterio ovalaus galo ilgis - 6 ± 1 mm.</t>
  </si>
  <si>
    <t>Trombų aspiracinis kateteris su stiletu</t>
  </si>
  <si>
    <t>Tinkamas darbui su 0,014 colio viela. Kateterio pravedimui palengvinti komplektuojamas su stiletu. Kateterio ilgis ne mažiau 140 cm. Tinka naudoti per 6F kateterį nukreipėją (kartu esant ir papildomai PKI vielai). Didelis atsiurbimo paviršius (0,044" ± 0,001" proksimaliai ir 0,043" ± 0,001" distaliai). Galiukas minkštas, trumpas, nukreiptas į priekį. Yra palyginamųjų tyrimų įrodančių priemonės efektyvumą.</t>
  </si>
  <si>
    <t xml:space="preserve">Periferiniai savaime išsipliačiantys dengti stentai </t>
  </si>
  <si>
    <t>Nitinoliniai su dvigubu ePTFE padengimu visame ilgyje, išskyrus 2 mm stento galuose. Vidinis paviršius impregnuotas anglimi. Stento diametrai: 5, 6, 7, 8, 9, 10, 12, 13,5 mm. Stento ilgiai: 20-120 mm. Įvedimo sistemos ilgis 80-117 cm, naudojami su 0,035” viela pravedėja. Įvedimo sistemos profilis 8 F (iki 8 mm diametro stentui). Su 4 rentgeno kontrastiniais markeriais abiejuose stento galuose ir ant kateterio movos.</t>
  </si>
  <si>
    <t>33141230-1</t>
  </si>
  <si>
    <t>Krepšeliai svetimkūniams šalinti</t>
  </si>
  <si>
    <t>Sudarytas iš kelių nitinolinių kilpų su rankena, kurios dėka išskleidžiamas ir suskleidžiamas krepšelis. Krepšelių diametrai nuo 12 mm iki 17 mm. Įvedimo kateterio diametras nuo 2,5 F iki 4 F, ilgis nuo 90 ± 5 cm iki 120 ± 5 cm</t>
  </si>
  <si>
    <t>Mikro krepšeliai svetimkūniams šalinti</t>
  </si>
  <si>
    <t>Sudarytas iš kelių nitinolinių kilpų su rankena, kurios dėka išskleidžiamas ir suskleidžiamas krepšelis. Krepšelių diametrai iki 12 mm. Įvedimo kateterio diametras 2,0 F, ilgis 90 ± 5 cm</t>
  </si>
  <si>
    <t>Didelės raiškos intravaskulinio ultragarso (HD IVUS) kateteris, tinkantis iLAB IVUS sistemai</t>
  </si>
  <si>
    <t>Kabelis prailgintuvas laikinos stimuliacijos prietaisui</t>
  </si>
  <si>
    <t>Kabelio ilgis 2,5-4,0 m, vienkartinio naudojimo, universali jungtis (kištukai) laikinos stimuliacijos prietaisui viename gale ir gnybtai ("kabliukai") kitame.</t>
  </si>
  <si>
    <t>vnt</t>
  </si>
  <si>
    <t>Laikinos stimuliacijos laidas</t>
  </si>
  <si>
    <t>Bipoliarinis laikinos stimuliacijos laidas su balionu distaliniame gale. Kateterio diametras 5-6 F. Kateterio ilgis ≥105 ± 6cm. Atstumas tarp elektrodų 20 ± 10 cm. Universali jungtis skirta prijungti prie laikinos stimuliacijos prietaiso.</t>
  </si>
  <si>
    <t>Vainikinių arterijų stentgraftai vingiuotoms ir kalcinuotoms kraujagyslėms (žemo profilio)</t>
  </si>
  <si>
    <t>Skirti vainikinių arterijų perforacijoms stentuoti. Vieno sluoksnio kobalto chromo stentas, iš išorės pilnai padengtas PTFE (storis ≤90 ±25µm). Įvedamas per 5 F nukreipiantįjį kateterį. Pritaikyta 0,014" diametro vielai. Stentgrafto diametrai: 2,5, 2,75, 3,0, 3,5, 4,0, 4,5, 5,0 mm; ilgiai: mažiausias ≤ 10mm, didžiausias ≥ 24 mm. Neišskleisto stentgrafto profilio diametras ≥ 1,1 ≤ 1,4 mm. RBP ≥ 14 ATM. Nominalus slėgis ≥ 10 ATM. Du rentgeno kontrastiniai žymekliai. Kateterio šafto ilgis ≥ 140 cm.</t>
  </si>
  <si>
    <t>Kraujagyslių uždarymo po aortos stentavimo sistema</t>
  </si>
  <si>
    <t>Kraujagyslių uždarymo sistema, skirta nuo 12 F iki 25 F diametro femoralinės arterijos punkcijos vietai uždaryti. Punkcijos anga uždaroma biomechaniškai: besirezorbuojančios plokštelės (pozicionuojama kraujagyslės spindyje) ir kolageno (pozicionuojamas kraujagyslės išorėje.</t>
  </si>
  <si>
    <t xml:space="preserve"> Vaistus išskiriantis PTKA balionas</t>
  </si>
  <si>
    <t xml:space="preserve">Padengtas paklitakselio ar lygiaverčiu mišiniu. Vaisto dalelės dydis  ≤0,2µm, kiekis ≥3µm/mm2. Baliono diametras: proksimalinė dalis ≤1,8 F, distalinė dalis ≤2,6 F. Balionėlio ilgiai: trumpiausias ≤15 mm, ilgiausias ≥30mm, mažiausias diametras ≤2,0mm, didžiausias ≥4,0mm. Nominalus slėgis ≥6ATM, RBP ≥14ATM.  Pritaikytas 0,014 colio diametro vielai. Visų diametrų balionai pritaikyti 5F nukreipiančiajam kateteriui. </t>
  </si>
  <si>
    <t>PTKA vielos specifinėms lėtinėms okliuzijoms</t>
  </si>
  <si>
    <t>Vielos galiukas supintas iš ≥90 vnt. mikro vielų ypatingam lankstumui ir patvarumui suderinti. Vielos ilgis ≥ 190 ±5 cm. Turi būti 1 mm J užlenkimo modelis. Turi būti nusmailinto ir sulydytų apvijų galiuko modelis. Galiuko kietumas turi apimti šį intervalą: nuo 2 g iki 6,0 g. Vielos galiukas ≥ 15 cm rentgenokontrastiškas. Galiuko storis - ne didesnis nei 0,009”. ≥ 15 cm lankstus galas.</t>
  </si>
  <si>
    <t xml:space="preserve"> Standartinis valvuloplastinis kateteris</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</si>
  <si>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</si>
  <si>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 </t>
  </si>
  <si>
    <r>
      <t>Kateteris suderinamas su 5F  kateteriu pravedėju. Aukštos skiriamosios gebos 60 MHz transdiuseris su signalo filtravimu. Kateterio įėjimo profilis ≤0.67mm, proximalinis ‘’shaftas’’ ≤1.00mm. Transduserio profilis ≤0.87mm. Veikimo principas - mechaninis sukimasis. Tinka aparatui  iLab (gamintojo patvirtinimas).</t>
    </r>
    <r>
      <rPr>
        <b/>
        <u/>
        <sz val="11"/>
        <rFont val="Calibri"/>
        <family val="2"/>
        <charset val="186"/>
        <scheme val="minor"/>
      </rPr>
      <t xml:space="preserve"> Šiai pirkimo daliai bus pasirašoma panaudos sutartis.</t>
    </r>
  </si>
  <si>
    <t xml:space="preserve">Pirkimo dalies Nr. </t>
  </si>
  <si>
    <t xml:space="preserve">SPS 1 priedas </t>
  </si>
  <si>
    <t>Vieno mato vnt. kaina, EUR be PVM</t>
  </si>
  <si>
    <t xml:space="preserve">PVM tarifas proc. </t>
  </si>
  <si>
    <t>PVM suma, Eur</t>
  </si>
  <si>
    <t>Maksimali  pirkimo daliai skirtų lėšų suma, Eur be PVM</t>
  </si>
  <si>
    <t>Maksimali  pirkimo daliai skirtų lėšų suma, Eur su PVM</t>
  </si>
  <si>
    <t>PVM tarifas proc.</t>
  </si>
  <si>
    <r>
      <t>Firminis priemonių pavadinimas, gamintojas, priemonės kodas gamintojo kataloge (jeigu gamintojas turi savo prekių katalogą)</t>
    </r>
    <r>
      <rPr>
        <b/>
        <sz val="11"/>
        <color rgb="FFFF0000"/>
        <rFont val="Calibri"/>
        <family val="2"/>
        <charset val="186"/>
        <scheme val="minor"/>
      </rPr>
      <t xml:space="preserve">
Pildo tiekėjas </t>
    </r>
  </si>
  <si>
    <r>
      <t xml:space="preserve">Siūloma parametro reikšmė 
(Failo, dokumento pavadinimas ir puslapio Nr., pažymintis vietą, kurioje yra siūlomus techninius parametrus patvirtinantys dokumentai, nuoroda į gamintojo interneto tinklalapį (jei toks yra), nuoroda turi būti tiksli į konkrečią prekę) 
</t>
    </r>
    <r>
      <rPr>
        <b/>
        <sz val="11"/>
        <color rgb="FFFF0000"/>
        <rFont val="Calibri"/>
        <family val="2"/>
        <charset val="186"/>
        <scheme val="minor"/>
      </rPr>
      <t xml:space="preserve">Pildo tiekėjas </t>
    </r>
  </si>
  <si>
    <t>Bendra pasiūlymo kaina EUR be PVM</t>
  </si>
  <si>
    <t>Bendra pasiūlymo kaina EUR su PVM</t>
  </si>
  <si>
    <t xml:space="preserve">PLANUOJAMA </t>
  </si>
  <si>
    <t xml:space="preserve">SIŪLOMA </t>
  </si>
  <si>
    <t>„PRIEMONĖS INTERVENCINEI KARDIOLOGIJAI II D. (KATETERIAI IR JŲ PRIEDAI), NR. 8774“</t>
  </si>
  <si>
    <t xml:space="preserve">TECHNINĖ SPECIFIKACIJA											</t>
  </si>
  <si>
    <t>Shun Armor I, SHUNMEI MEDICAL CO.LTD, kodas: 616101</t>
  </si>
  <si>
    <t>Shun Fountai 1, SHUNMEI MEDICAL CO.LTD, kodas: 617105</t>
  </si>
  <si>
    <t xml:space="preserve">dokumentas: "10pd.pdf", nuoroda: https://www.shunmed.com/Products/info_itemid_143.html </t>
  </si>
  <si>
    <t>dokumentas: "13pd.pdf", nuoroda: https://www.shunmed.com/Products/info_itemid_133.html</t>
  </si>
  <si>
    <t>Clothoid, SUZHOU SILVAN MEDICAL CO. LTD, kodas: FS910002</t>
  </si>
  <si>
    <t>dokumentas: "27pd.pdf", nuoroda: http://www.silvanmedical.com/lists/347.html</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</si>
  <si>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Balininio kateterio išsitempimas turi būti tiksliai kontroliuojamas, baliono diametro kitimas 3-4%. Įvairių diametrų: 2,0 mm iki 5,0 mm ir ilgių nuo 10mm iki 20 mm. Balionėlio diametrai: mažiausias ≤ 1,5 ± 0,5mm, didžiausias ≥ 5,5 ± 0,5mm. Įvairių ilgių: trumpiausias 10 ±1mm, ilgiausias 20 ± 1 mm. Bendras darbinis ilgis ne mažiau 140 cm. Žemo distalinio profilio ties distaliniu markeriu. Pritaikyta 0,014 colio diametro vielai.</t>
  </si>
  <si>
    <t>PTKA dilatacinis kateteris. Naujos kartos hidrofilinė danga. Balininio kateterio ilgis 155 ± 5 cm. Naudojami su 0,014 colio PTKA vielomis. Proksimalinė dalis 1,8 ±0,1 F (balionų iki 3mm diametro), distalinė dalis 2,3 ± 0,1 F. PTFE dangalas. Baliono galuose platinos-iridžio žymekliai. Itin mažo profilio: galiuko diametras 0,017" ± 0,001". Galima rinktis "monorail" ir "over-the-wire" tipus. Mažiausias baliono diametras 1,2 ± 0,1mm, didžiausias diametras 4 ± 0,1mm. Trumpiausias ilgis 8 ± 0,1mm, ilgiausias ilgis 30 ± 0,1mm. RBP ≥ 18 atm. Du monorail tipo kateteriai telpa į 6F kateterį-nukreipėją, du over-the-wire tipo kateteriai telpa į 8F kateterį-nukreipėją.</t>
  </si>
  <si>
    <t xml:space="preserve">Pegase, Arthesys, katalogo numeris: 0403010x (x - skaičius), </t>
  </si>
  <si>
    <t>Z-MED, NuMED, kat.Nr.: PDZxxx, SOxxx, SNxxx (x-skaičius)</t>
  </si>
  <si>
    <t>Monorail,non-compliant tipo balionas. Kateterio kūnas plieninis ar lygiavertės medžiagos. Dviguba danga – paties kateterio – hidrofobinė, balionėlio – hidrofilinė, užtikrina gerą valdymą ir praeinamumą. Kateterio galiukas lankstus, trumpas, kūgio formos; Diametras: žemas įėjimo profilis (Lesion entry profile) ne daugiau 0,017” ±0,002 Nominalus slėgis ≥ 12 atm, RBP - ≥18 atm. Įvairių diametrų: mažiausias ≤2 mm, didžiausias ≥ 6,0 mm (diametro žingsnis kas 0,25 mm iki 4mm diametro); ilgis - trumpiausias ≤6 mm, ilgiausias ≥ 30 mm (visiems balionų diametrams išskyrus 4,5- 6,0  mm diametro balionus). Pritaikyta 0,014 colio diametro vielai.</t>
  </si>
  <si>
    <t xml:space="preserve">,,Non compliant“ (NC) tipo PTKA balionai. Gero slydimo baliono hidrofilinė danga. Balioninio kateterio ilgis 142 ± 2 cm. Naudojami su 0,014 colio PTKA vielomis. Smailėjantis galiukas skirtas lengviau pravesti pro susiaurėjusią vietą (0.015 colio profilis). Proksimalinė dalis 2,1 ± 0,1 F, distalinė dalis 2,5 ± 0,1 F (balionams, kurių diametrai 2,0-3,75mm). Proksimalinė dalis 2,1 ± 0,1 F, distalinė dalis 2,7 ± 0,1 F (balionams, kurių diametrai 4,0-5,0mm). Baliono galuose platinos iridžio žymekliai. Mažiausias baliono diametras 2 ± 0,1mm, didžiausias diametras 5 ± 0,1mm (diametro žingsnis 0,25 mm nuo 2 iki 4 mm diametro balionams). Trumpiausias ilgis 6 ± 0,1mm, ilgiausias ilgis 27 ± 0,1mm. Mažiausias darbinis slėgis ≥ 6 atm, didžiausias  ≥ 25 atm. Tvirta baliono danga - balionas nesprogsta jį išpūtus iki 20 kartų. </t>
  </si>
  <si>
    <t>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</si>
  <si>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</si>
  <si>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 xml:space="preserve">34_35pd(1).pdf, 34_35pd(2).pdf. Nerūdijančio plieno kateterio konstrukcija, proksimalinė kateterio dalis kieta, distalinė - minkšta. Distalinė dalis padengta Hidrofiline medžiaga (40 cm). Distalinės dalies vidinis diametras – 1,10/1,34 mm; išorinis diametras – 1,70/1,96 mm. Proksimalinės dalies vidinis diametras – 1,11/1,40 mm; išorinis diametras – 1,30/1,60 mm. Kateterio pašalinimo paviršius distalinėje dalyje – 0,93/1,43 mm²; Kateterio pašalinimo paviršius proksimalinėje dalyje – 0,95/1,54 mm². Kateteris dviejų dydžių - 6 F ir 7 F. Kateterio ovalaus galo ilgis - 6 mm. Nuoroda į gamintojo tinklapį: https://qmd.net/product/arthesys-products/aspiration-catheters/ 
</t>
  </si>
  <si>
    <t>DIOR®, Eurocor Tech GmbH, kodas: DIORxxx-xx (x-skaičius)</t>
  </si>
  <si>
    <t>Padengtas paklitakselio mišiniu. Vaisto, kiekis 3µm/mm2. Kateterio proksimalinė dalis 1,8 F, distalinė - 2,5 F. Balionėlių ilgis: nuo 15 mm iki 30 mm, diametras: nuo 2,0mm iki 4,0mm. Nominalus slėgis -6ATM, ribinis (RBP) 14-16 ATM.  Pritaikytas 0,014 colio diametro vielai. Visų diametrų balionai pritaikyti 5F nukreipiančiajam kateteriui. Dokumentai: "45pd_1.pdf" ir "45pd_2.pdf". Nuoroda: https://eurocor.de/dior</t>
  </si>
  <si>
    <t xml:space="preserve">Kateterio baliono diametrų pasirinkimas tarp 18 mm ir 28 mm, 1-2 mm intervalais. Baliono ilgiai  40 -45 mm. Kateterio ilgis 100 ir 110 cm. Kateteris pritaikytas naudoti su 0,035" nukreipiančiąja viela. Kateteriai suderinami su 10-14 F kaniule (introdiuseriu), didžiausias ribinis slėgis - 7ATM. Kateteris turi 2 rentgeno kontrastinius žymeklius. Dokumentas: "47pd.pdf". Nuoroda: https://www.numedforchildren.com/product/z-medinternational </t>
  </si>
  <si>
    <t xml:space="preserve">34_35pd(1).pdf, 34_35pd(2).pdf. Tinkamas darbui su 0,014 colio viela. Komplektuojamas su stiletu. Kateterio ilgis 145 cm. Tinka naudoti per 6F kateterį nukreipėją. Didelis atsiurbimo paviršius (0,95/1,54 mm² proksimaliai ir 0,93/1,43 mm² distaliai). Galiukas minkštas, trumpas, nukreiptas į priekį. Yra palyginamieji tyrimai: Prospective Multicenter Study to Characterize the REAL-WORLD EVIDENCE Regarding Safety and Performance of the Aspiration Catheters Family (dok.: "35pd(Clinical evaluation report).pdf"). Nuoroda į gamintojo tinklapį: https://qmd.net/product/arthesys-products/aspiration-catheters/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</si>
</sst>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6"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b/>
      <sz val="14"/>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vertAlign val="superscript"/>
      <sz val="11"/>
      <name val="Calibri"/>
      <family val="2"/>
      <charset val="186"/>
      <scheme val="minor"/>
    </font>
    <font>
      <sz val="11"/>
      <color rgb="FF1D2228"/>
      <name val="Calibri"/>
      <family val="2"/>
      <charset val="186"/>
      <scheme val="minor"/>
    </font>
    <font>
      <sz val="12"/>
      <color rgb="FF1D2228"/>
      <name val="Calibri"/>
      <family val="2"/>
      <charset val="186"/>
      <scheme val="minor"/>
    </font>
    <font>
      <sz val="11"/>
      <color rgb="FF0070C0"/>
      <name val="Calibri"/>
      <family val="2"/>
      <charset val="186"/>
      <scheme val="minor"/>
    </font>
    <font>
      <b/>
      <u/>
      <sz val="11"/>
      <name val="Calibri"/>
      <family val="2"/>
      <charset val="186"/>
      <scheme val="minor"/>
    </font>
    <font>
      <b/>
      <sz val="14"/>
      <color theme="1"/>
      <name val="Calibri"/>
      <family val="2"/>
      <charset val="186"/>
      <scheme val="minor"/>
    </font>
    <font>
      <b/>
      <sz val="11"/>
      <color rgb="FFFF0000"/>
      <name val="Calibri"/>
      <family val="2"/>
      <charset val="186"/>
      <scheme val="minor"/>
    </font>
    <font>
      <sz val="11"/>
      <color theme="1"/>
      <name val="Calibri"/>
      <family val="2"/>
      <charset val="186"/>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style="medium">
        <color theme="4" tint="0.39994506668294322"/>
      </left>
      <right/>
      <top/>
      <bottom/>
      <diagonal/>
    </border>
    <border>
      <left style="medium">
        <color theme="4" tint="0.39994506668294322"/>
      </left>
      <right/>
      <top/>
      <bottom style="medium">
        <color theme="4" tint="0.39991454817346722"/>
      </bottom>
      <diagonal/>
    </border>
    <border>
      <left/>
      <right/>
      <top/>
      <bottom style="medium">
        <color theme="4" tint="0.39991454817346722"/>
      </bottom>
      <diagonal/>
    </border>
    <border>
      <left style="thin">
        <color indexed="64"/>
      </left>
      <right style="thin">
        <color indexed="64"/>
      </right>
      <top style="thin">
        <color indexed="64"/>
      </top>
      <bottom style="thin">
        <color indexed="64"/>
      </bottom>
      <diagonal/>
    </border>
    <border>
      <left/>
      <right/>
      <top/>
      <bottom style="medium">
        <color theme="4" tint="0.39994506668294322"/>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52">
    <xf numFmtId="0" fontId="0" fillId="0" borderId="0" xfId="0"/>
    <xf numFmtId="1" fontId="0" fillId="0" borderId="0" xfId="0" applyNumberFormat="1" applyAlignment="1">
      <alignment horizontal="center" vertical="top"/>
    </xf>
    <xf numFmtId="0" fontId="0" fillId="0" borderId="0" xfId="0" applyProtection="1">
      <protection locked="0"/>
    </xf>
    <xf numFmtId="1" fontId="0" fillId="0" borderId="6" xfId="0" applyNumberFormat="1" applyBorder="1" applyAlignment="1" applyProtection="1">
      <alignment horizontal="center" vertical="top"/>
      <protection locked="0"/>
    </xf>
    <xf numFmtId="0" fontId="7" fillId="0" borderId="6" xfId="0"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7" fillId="0" borderId="6" xfId="0" applyFont="1" applyBorder="1" applyAlignment="1">
      <alignment horizontal="left" vertical="top" wrapText="1"/>
    </xf>
    <xf numFmtId="0" fontId="10" fillId="0" borderId="0" xfId="0" applyFont="1" applyAlignment="1">
      <alignment vertical="center"/>
    </xf>
    <xf numFmtId="0" fontId="7" fillId="0" borderId="0" xfId="0" applyFont="1"/>
    <xf numFmtId="1" fontId="0" fillId="0" borderId="0" xfId="0" applyNumberFormat="1"/>
    <xf numFmtId="1" fontId="1" fillId="0" borderId="0" xfId="0" applyNumberFormat="1" applyFont="1"/>
    <xf numFmtId="0" fontId="11" fillId="0" borderId="0" xfId="0" applyFont="1" applyAlignment="1">
      <alignment horizontal="right"/>
    </xf>
    <xf numFmtId="1" fontId="3" fillId="0" borderId="6" xfId="0" applyNumberFormat="1" applyFont="1" applyBorder="1" applyAlignment="1" applyProtection="1">
      <alignment horizontal="center" vertical="center"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2" fontId="0" fillId="2" borderId="6" xfId="0" applyNumberFormat="1" applyFill="1" applyBorder="1" applyAlignment="1">
      <alignment horizontal="center" vertical="top"/>
    </xf>
    <xf numFmtId="0" fontId="0" fillId="2" borderId="6" xfId="0" applyFill="1" applyBorder="1" applyAlignment="1">
      <alignment horizontal="center" vertical="top"/>
    </xf>
    <xf numFmtId="0" fontId="2" fillId="0" borderId="0" xfId="0" applyFont="1" applyAlignment="1" applyProtection="1">
      <alignment horizontal="left" vertical="top"/>
      <protection locked="0"/>
    </xf>
    <xf numFmtId="164" fontId="7" fillId="0" borderId="6" xfId="1" applyNumberFormat="1" applyFont="1" applyFill="1" applyBorder="1" applyAlignment="1" applyProtection="1">
      <alignment vertical="top" wrapText="1"/>
      <protection locked="0"/>
    </xf>
    <xf numFmtId="9" fontId="7" fillId="0" borderId="6" xfId="2" applyFont="1" applyFill="1" applyBorder="1" applyAlignment="1" applyProtection="1">
      <alignment vertical="top" wrapText="1"/>
      <protection locked="0"/>
    </xf>
    <xf numFmtId="164" fontId="7" fillId="0" borderId="6" xfId="0" applyNumberFormat="1" applyFont="1" applyBorder="1" applyAlignment="1" applyProtection="1">
      <alignment vertical="top" wrapText="1"/>
      <protection locked="0"/>
    </xf>
    <xf numFmtId="164" fontId="1" fillId="0" borderId="6" xfId="1" applyNumberFormat="1" applyFont="1" applyFill="1" applyBorder="1" applyAlignment="1" applyProtection="1">
      <alignment vertical="top" wrapText="1"/>
      <protection locked="0"/>
    </xf>
    <xf numFmtId="1" fontId="1" fillId="0" borderId="6" xfId="0" applyNumberFormat="1" applyFont="1" applyBorder="1" applyAlignment="1" applyProtection="1">
      <alignment horizontal="center" vertical="top"/>
      <protection locked="0"/>
    </xf>
    <xf numFmtId="0" fontId="1" fillId="0" borderId="6" xfId="0" applyFont="1" applyBorder="1" applyAlignment="1" applyProtection="1">
      <alignment vertical="top" wrapText="1"/>
      <protection locked="0"/>
    </xf>
    <xf numFmtId="1" fontId="1" fillId="0" borderId="6" xfId="0" applyNumberFormat="1" applyFont="1" applyBorder="1" applyAlignment="1" applyProtection="1">
      <alignment vertical="top" wrapText="1"/>
      <protection locked="0"/>
    </xf>
    <xf numFmtId="9" fontId="1" fillId="0" borderId="6" xfId="2" applyFont="1" applyFill="1" applyBorder="1" applyAlignment="1" applyProtection="1">
      <alignment vertical="top" wrapText="1"/>
      <protection locked="0"/>
    </xf>
    <xf numFmtId="164" fontId="1" fillId="0" borderId="6" xfId="0" applyNumberFormat="1" applyFont="1" applyBorder="1" applyAlignment="1" applyProtection="1">
      <alignment vertical="top" wrapText="1"/>
      <protection locked="0"/>
    </xf>
    <xf numFmtId="0" fontId="1" fillId="0" borderId="0" xfId="0" applyFont="1"/>
    <xf numFmtId="0" fontId="9" fillId="0" borderId="6" xfId="0" applyFont="1" applyBorder="1" applyAlignment="1">
      <alignment vertical="top" wrapText="1"/>
    </xf>
    <xf numFmtId="1" fontId="1" fillId="0" borderId="6" xfId="0" applyNumberFormat="1" applyFont="1" applyBorder="1" applyAlignment="1" applyProtection="1">
      <alignment horizontal="left" vertical="top"/>
      <protection locked="0"/>
    </xf>
    <xf numFmtId="0" fontId="1" fillId="0" borderId="6" xfId="0" applyFont="1" applyBorder="1" applyAlignment="1">
      <alignment vertical="center" wrapText="1"/>
    </xf>
    <xf numFmtId="0" fontId="2" fillId="2" borderId="6"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Alignment="1">
      <alignment horizontal="right" vertical="top" wrapText="1"/>
    </xf>
    <xf numFmtId="0" fontId="0" fillId="0" borderId="0" xfId="0" applyAlignment="1">
      <alignment horizontal="right" wrapText="1"/>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0" xfId="0" applyFont="1" applyAlignment="1">
      <alignment horizontal="center" vertical="top"/>
    </xf>
    <xf numFmtId="0" fontId="5" fillId="0" borderId="1"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Alignment="1" applyProtection="1">
      <alignment horizontal="left" vertical="top"/>
      <protection locked="0"/>
    </xf>
    <xf numFmtId="1" fontId="13" fillId="0" borderId="7" xfId="0" applyNumberFormat="1" applyFont="1" applyBorder="1" applyAlignment="1">
      <alignment horizontal="center" vertical="top" wrapText="1"/>
    </xf>
    <xf numFmtId="0" fontId="13" fillId="0" borderId="7" xfId="0" applyFont="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10F5-76A0-44FB-9BD8-3F493CC7E390}">
  <sheetPr>
    <pageSetUpPr fitToPage="1"/>
  </sheetPr>
  <dimension ref="A1:P66"/>
  <sheetViews>
    <sheetView tabSelected="1" zoomScale="70" zoomScaleNormal="70" workbookViewId="0">
      <pane xSplit="7" ySplit="12" topLeftCell="H13" activePane="bottomRight" state="frozen"/>
      <selection pane="topRight" activeCell="H1" sqref="H1"/>
      <selection pane="bottomLeft" activeCell="A13" sqref="A13"/>
      <selection pane="bottomRight" activeCell="A4" sqref="A4:L4"/>
    </sheetView>
  </sheetViews>
  <sheetFormatPr defaultColWidth="8.85546875" defaultRowHeight="15" x14ac:dyDescent="0.25"/>
  <cols>
    <col min="1" max="1" width="7.85546875" customWidth="1"/>
    <col min="2" max="2" width="41.28515625" customWidth="1"/>
    <col min="3" max="3" width="116.42578125" customWidth="1"/>
    <col min="4" max="4" width="25.85546875" customWidth="1"/>
    <col min="5" max="5" width="33.140625" customWidth="1"/>
    <col min="6" max="6" width="9.140625" customWidth="1"/>
    <col min="7" max="7" width="14" style="8" customWidth="1"/>
    <col min="8" max="10" width="14.42578125" style="8" customWidth="1"/>
    <col min="11" max="11" width="12.7109375" style="8" customWidth="1"/>
    <col min="12" max="12" width="14.42578125" style="8" customWidth="1"/>
    <col min="13" max="13" width="14.5703125" style="13" customWidth="1"/>
    <col min="14" max="14" width="8.85546875" style="13"/>
    <col min="15" max="15" width="14.140625" style="13" customWidth="1"/>
    <col min="16" max="16" width="20.42578125" style="13" customWidth="1"/>
  </cols>
  <sheetData>
    <row r="1" spans="1:16" x14ac:dyDescent="0.25">
      <c r="A1" s="38" t="s">
        <v>111</v>
      </c>
      <c r="B1" s="39"/>
      <c r="C1" s="39"/>
      <c r="D1" s="39"/>
      <c r="E1" s="39"/>
      <c r="F1" s="39"/>
      <c r="G1" s="39"/>
      <c r="H1" s="39"/>
      <c r="I1" s="39"/>
      <c r="J1" s="39"/>
      <c r="K1" s="39"/>
      <c r="L1" s="39"/>
    </row>
    <row r="2" spans="1:16" ht="18.75" x14ac:dyDescent="0.25">
      <c r="A2" s="1"/>
      <c r="B2" s="45" t="s">
        <v>125</v>
      </c>
      <c r="C2" s="45"/>
      <c r="D2" s="45"/>
      <c r="E2" s="45"/>
      <c r="F2" s="45"/>
      <c r="G2" s="45"/>
      <c r="H2" s="45"/>
      <c r="I2" s="45"/>
      <c r="J2" s="45"/>
      <c r="K2" s="45"/>
      <c r="L2" s="45"/>
    </row>
    <row r="3" spans="1:16" ht="19.5" thickBot="1" x14ac:dyDescent="0.35">
      <c r="A3" s="50" t="s">
        <v>124</v>
      </c>
      <c r="B3" s="51"/>
      <c r="C3" s="51"/>
      <c r="D3" s="51"/>
      <c r="E3" s="51"/>
      <c r="F3" s="51"/>
      <c r="G3" s="51"/>
      <c r="H3" s="51"/>
      <c r="I3" s="51"/>
      <c r="J3" s="51"/>
      <c r="K3" s="51"/>
      <c r="L3" s="51"/>
    </row>
    <row r="4" spans="1:16" s="2" customFormat="1" x14ac:dyDescent="0.25">
      <c r="A4" s="46" t="s">
        <v>0</v>
      </c>
      <c r="B4" s="47"/>
      <c r="C4" s="47"/>
      <c r="D4" s="47"/>
      <c r="E4" s="47"/>
      <c r="F4" s="47"/>
      <c r="G4" s="47"/>
      <c r="H4" s="47"/>
      <c r="I4" s="47"/>
      <c r="J4" s="47"/>
      <c r="K4" s="47"/>
      <c r="L4" s="47"/>
      <c r="M4" s="14"/>
      <c r="N4" s="14"/>
      <c r="O4" s="14"/>
      <c r="P4" s="14"/>
    </row>
    <row r="5" spans="1:16" s="2" customFormat="1" x14ac:dyDescent="0.25">
      <c r="A5" s="48" t="s">
        <v>1</v>
      </c>
      <c r="B5" s="49"/>
      <c r="C5" s="49"/>
      <c r="D5" s="49"/>
      <c r="E5" s="49"/>
      <c r="F5" s="49"/>
      <c r="G5" s="49"/>
      <c r="H5" s="49"/>
      <c r="I5" s="49"/>
      <c r="J5" s="49"/>
      <c r="K5" s="49"/>
      <c r="L5" s="49"/>
      <c r="M5" s="14"/>
      <c r="N5" s="14"/>
      <c r="O5" s="14"/>
      <c r="P5" s="14"/>
    </row>
    <row r="6" spans="1:16" s="2" customFormat="1" x14ac:dyDescent="0.25">
      <c r="A6" s="48" t="s">
        <v>2</v>
      </c>
      <c r="B6" s="49"/>
      <c r="C6" s="49"/>
      <c r="D6" s="49"/>
      <c r="E6" s="49"/>
      <c r="F6" s="49"/>
      <c r="G6" s="49"/>
      <c r="H6" s="49"/>
      <c r="I6" s="49"/>
      <c r="J6" s="49"/>
      <c r="K6" s="49"/>
      <c r="L6" s="49"/>
      <c r="M6" s="14"/>
      <c r="N6" s="14"/>
      <c r="O6" s="14"/>
      <c r="P6" s="14"/>
    </row>
    <row r="7" spans="1:16" s="2" customFormat="1" ht="63" customHeight="1" x14ac:dyDescent="0.25">
      <c r="A7" s="40" t="s">
        <v>3</v>
      </c>
      <c r="B7" s="41"/>
      <c r="C7" s="41"/>
      <c r="D7" s="41"/>
      <c r="E7" s="41"/>
      <c r="F7" s="41"/>
      <c r="G7" s="41"/>
      <c r="H7" s="41"/>
      <c r="I7" s="41"/>
      <c r="J7" s="41"/>
      <c r="K7" s="41"/>
      <c r="L7" s="41"/>
      <c r="M7" s="14"/>
      <c r="N7" s="14"/>
      <c r="O7" s="14"/>
      <c r="P7" s="14"/>
    </row>
    <row r="8" spans="1:16" s="2" customFormat="1" ht="16.5" customHeight="1" x14ac:dyDescent="0.25">
      <c r="A8" s="40" t="s">
        <v>4</v>
      </c>
      <c r="B8" s="41"/>
      <c r="C8" s="41"/>
      <c r="D8" s="41"/>
      <c r="E8" s="41"/>
      <c r="F8" s="41"/>
      <c r="G8" s="41"/>
      <c r="H8" s="41"/>
      <c r="I8" s="41"/>
      <c r="J8" s="41"/>
      <c r="K8" s="41"/>
      <c r="L8" s="41"/>
      <c r="M8" s="14"/>
      <c r="N8" s="14"/>
      <c r="O8" s="14"/>
      <c r="P8" s="14"/>
    </row>
    <row r="9" spans="1:16" s="2" customFormat="1" ht="15.75" thickBot="1" x14ac:dyDescent="0.3">
      <c r="A9" s="42" t="s">
        <v>5</v>
      </c>
      <c r="B9" s="43"/>
      <c r="C9" s="43"/>
      <c r="D9" s="43"/>
      <c r="E9" s="43"/>
      <c r="F9" s="43"/>
      <c r="G9" s="43"/>
      <c r="H9" s="44"/>
      <c r="I9" s="44"/>
      <c r="J9" s="44"/>
      <c r="K9" s="44"/>
      <c r="L9" s="44"/>
      <c r="M9" s="14"/>
      <c r="N9" s="14"/>
      <c r="O9" s="14"/>
      <c r="P9" s="14"/>
    </row>
    <row r="10" spans="1:16" s="2" customFormat="1" x14ac:dyDescent="0.25">
      <c r="A10" s="19"/>
      <c r="B10" s="19"/>
      <c r="C10" s="19"/>
      <c r="D10" s="19"/>
      <c r="E10" s="19"/>
      <c r="F10" s="19"/>
      <c r="G10" s="19"/>
      <c r="H10" s="19"/>
      <c r="I10" s="19"/>
      <c r="J10" s="19"/>
      <c r="K10" s="19"/>
      <c r="L10" s="19"/>
      <c r="M10" s="14"/>
      <c r="N10" s="14"/>
      <c r="O10" s="14"/>
      <c r="P10" s="14"/>
    </row>
    <row r="11" spans="1:16" s="2" customFormat="1" ht="25.5" customHeight="1" x14ac:dyDescent="0.25">
      <c r="A11" s="35" t="s">
        <v>110</v>
      </c>
      <c r="B11" s="35" t="s">
        <v>6</v>
      </c>
      <c r="C11" s="35" t="s">
        <v>7</v>
      </c>
      <c r="D11" s="35" t="s">
        <v>118</v>
      </c>
      <c r="E11" s="35" t="s">
        <v>119</v>
      </c>
      <c r="F11" s="35" t="s">
        <v>8</v>
      </c>
      <c r="G11" s="35" t="s">
        <v>9</v>
      </c>
      <c r="H11" s="35" t="s">
        <v>123</v>
      </c>
      <c r="I11" s="36"/>
      <c r="J11" s="36"/>
      <c r="K11" s="36"/>
      <c r="L11" s="36"/>
      <c r="M11" s="33" t="s">
        <v>122</v>
      </c>
      <c r="N11" s="34"/>
      <c r="O11" s="34"/>
      <c r="P11" s="34"/>
    </row>
    <row r="12" spans="1:16" ht="132" customHeight="1" x14ac:dyDescent="0.25">
      <c r="A12" s="37"/>
      <c r="B12" s="37"/>
      <c r="C12" s="37"/>
      <c r="D12" s="37"/>
      <c r="E12" s="37"/>
      <c r="F12" s="37"/>
      <c r="G12" s="37"/>
      <c r="H12" s="12" t="s">
        <v>112</v>
      </c>
      <c r="I12" s="12" t="s">
        <v>113</v>
      </c>
      <c r="J12" s="12" t="s">
        <v>120</v>
      </c>
      <c r="K12" s="12" t="s">
        <v>114</v>
      </c>
      <c r="L12" s="12" t="s">
        <v>121</v>
      </c>
      <c r="M12" s="15" t="s">
        <v>115</v>
      </c>
      <c r="N12" s="15" t="s">
        <v>117</v>
      </c>
      <c r="O12" s="15" t="s">
        <v>116</v>
      </c>
      <c r="P12" s="16" t="s">
        <v>10</v>
      </c>
    </row>
    <row r="13" spans="1:16" ht="120" x14ac:dyDescent="0.25">
      <c r="A13" s="3">
        <v>1</v>
      </c>
      <c r="B13" s="4" t="s">
        <v>11</v>
      </c>
      <c r="C13" s="4" t="s">
        <v>132</v>
      </c>
      <c r="D13" s="4"/>
      <c r="E13" s="4"/>
      <c r="F13" s="4" t="s">
        <v>12</v>
      </c>
      <c r="G13" s="5">
        <v>1500</v>
      </c>
      <c r="H13" s="5"/>
      <c r="I13" s="5"/>
      <c r="J13" s="5"/>
      <c r="K13" s="5"/>
      <c r="L13" s="5"/>
      <c r="M13" s="17">
        <v>90000</v>
      </c>
      <c r="N13" s="18">
        <v>5</v>
      </c>
      <c r="O13" s="17">
        <v>94500</v>
      </c>
      <c r="P13" s="18" t="s">
        <v>13</v>
      </c>
    </row>
    <row r="14" spans="1:16" ht="79.5" customHeight="1" x14ac:dyDescent="0.25">
      <c r="A14" s="3">
        <f t="shared" ref="A14:A58" si="0">+A13+1</f>
        <v>2</v>
      </c>
      <c r="B14" s="4" t="s">
        <v>14</v>
      </c>
      <c r="C14" s="4" t="s">
        <v>133</v>
      </c>
      <c r="D14" s="4"/>
      <c r="E14" s="4"/>
      <c r="F14" s="4" t="s">
        <v>12</v>
      </c>
      <c r="G14" s="5">
        <v>2400</v>
      </c>
      <c r="H14" s="5"/>
      <c r="I14" s="5"/>
      <c r="J14" s="5"/>
      <c r="K14" s="5"/>
      <c r="L14" s="5"/>
      <c r="M14" s="17">
        <v>165600</v>
      </c>
      <c r="N14" s="18">
        <v>5</v>
      </c>
      <c r="O14" s="17">
        <v>173880</v>
      </c>
      <c r="P14" s="18" t="s">
        <v>13</v>
      </c>
    </row>
    <row r="15" spans="1:16" ht="105" x14ac:dyDescent="0.25">
      <c r="A15" s="3">
        <f>+A14+1</f>
        <v>3</v>
      </c>
      <c r="B15" s="4" t="s">
        <v>15</v>
      </c>
      <c r="C15" s="4" t="s">
        <v>137</v>
      </c>
      <c r="D15" s="4"/>
      <c r="E15" s="4"/>
      <c r="F15" s="4" t="s">
        <v>12</v>
      </c>
      <c r="G15" s="5">
        <v>1700</v>
      </c>
      <c r="H15" s="5"/>
      <c r="I15" s="5"/>
      <c r="J15" s="5"/>
      <c r="K15" s="5"/>
      <c r="L15" s="5"/>
      <c r="M15" s="17">
        <v>102000</v>
      </c>
      <c r="N15" s="18">
        <v>5</v>
      </c>
      <c r="O15" s="17">
        <v>107100</v>
      </c>
      <c r="P15" s="18" t="s">
        <v>13</v>
      </c>
    </row>
    <row r="16" spans="1:16" ht="101.25" customHeight="1" x14ac:dyDescent="0.25">
      <c r="A16" s="3">
        <f t="shared" si="0"/>
        <v>4</v>
      </c>
      <c r="B16" s="4" t="s">
        <v>15</v>
      </c>
      <c r="C16" s="4" t="s">
        <v>138</v>
      </c>
      <c r="D16" s="4"/>
      <c r="E16" s="4"/>
      <c r="F16" s="4" t="s">
        <v>12</v>
      </c>
      <c r="G16" s="5">
        <v>6000</v>
      </c>
      <c r="H16" s="5"/>
      <c r="I16" s="5"/>
      <c r="J16" s="5"/>
      <c r="K16" s="5"/>
      <c r="L16" s="5"/>
      <c r="M16" s="17">
        <v>360000</v>
      </c>
      <c r="N16" s="18">
        <v>5</v>
      </c>
      <c r="O16" s="17">
        <v>378000</v>
      </c>
      <c r="P16" s="18" t="s">
        <v>13</v>
      </c>
    </row>
    <row r="17" spans="1:16" ht="85.5" customHeight="1" x14ac:dyDescent="0.25">
      <c r="A17" s="3">
        <f t="shared" si="0"/>
        <v>5</v>
      </c>
      <c r="B17" s="4" t="s">
        <v>16</v>
      </c>
      <c r="C17" s="4" t="s">
        <v>17</v>
      </c>
      <c r="D17" s="4"/>
      <c r="E17" s="4"/>
      <c r="F17" s="4" t="s">
        <v>12</v>
      </c>
      <c r="G17" s="5">
        <v>1000</v>
      </c>
      <c r="H17" s="5"/>
      <c r="I17" s="5"/>
      <c r="J17" s="5"/>
      <c r="K17" s="5"/>
      <c r="L17" s="5"/>
      <c r="M17" s="17">
        <v>69000</v>
      </c>
      <c r="N17" s="18">
        <v>5</v>
      </c>
      <c r="O17" s="17">
        <v>72450</v>
      </c>
      <c r="P17" s="18" t="s">
        <v>13</v>
      </c>
    </row>
    <row r="18" spans="1:16" ht="52.5" customHeight="1" x14ac:dyDescent="0.25">
      <c r="A18" s="3">
        <f t="shared" si="0"/>
        <v>6</v>
      </c>
      <c r="B18" s="4" t="s">
        <v>18</v>
      </c>
      <c r="C18" s="4" t="s">
        <v>139</v>
      </c>
      <c r="D18" s="4"/>
      <c r="E18" s="4"/>
      <c r="F18" s="4" t="s">
        <v>12</v>
      </c>
      <c r="G18" s="5">
        <v>100</v>
      </c>
      <c r="H18" s="5"/>
      <c r="I18" s="5"/>
      <c r="J18" s="5"/>
      <c r="K18" s="5"/>
      <c r="L18" s="5"/>
      <c r="M18" s="17">
        <v>6900</v>
      </c>
      <c r="N18" s="18">
        <v>5</v>
      </c>
      <c r="O18" s="17">
        <v>7245</v>
      </c>
      <c r="P18" s="18" t="s">
        <v>13</v>
      </c>
    </row>
    <row r="19" spans="1:16" ht="65.25" customHeight="1" x14ac:dyDescent="0.25">
      <c r="A19" s="3">
        <f t="shared" si="0"/>
        <v>7</v>
      </c>
      <c r="B19" s="4" t="s">
        <v>19</v>
      </c>
      <c r="C19" s="4" t="s">
        <v>20</v>
      </c>
      <c r="D19" s="4"/>
      <c r="E19" s="4"/>
      <c r="F19" s="4" t="s">
        <v>12</v>
      </c>
      <c r="G19" s="5">
        <v>100</v>
      </c>
      <c r="H19" s="20"/>
      <c r="I19" s="21"/>
      <c r="J19" s="22"/>
      <c r="K19" s="22"/>
      <c r="L19" s="22"/>
      <c r="M19" s="17">
        <v>9200</v>
      </c>
      <c r="N19" s="18">
        <v>5</v>
      </c>
      <c r="O19" s="17">
        <v>9660</v>
      </c>
      <c r="P19" s="18" t="s">
        <v>13</v>
      </c>
    </row>
    <row r="20" spans="1:16" ht="51" customHeight="1" x14ac:dyDescent="0.25">
      <c r="A20" s="3">
        <f t="shared" si="0"/>
        <v>8</v>
      </c>
      <c r="B20" s="4" t="s">
        <v>21</v>
      </c>
      <c r="C20" s="4" t="s">
        <v>22</v>
      </c>
      <c r="D20" s="4"/>
      <c r="E20" s="4"/>
      <c r="F20" s="4" t="s">
        <v>12</v>
      </c>
      <c r="G20" s="5">
        <v>200</v>
      </c>
      <c r="H20" s="5"/>
      <c r="I20" s="5"/>
      <c r="J20" s="5"/>
      <c r="K20" s="5"/>
      <c r="L20" s="5"/>
      <c r="M20" s="17">
        <v>24000</v>
      </c>
      <c r="N20" s="18">
        <v>5</v>
      </c>
      <c r="O20" s="17">
        <v>25200</v>
      </c>
      <c r="P20" s="18" t="s">
        <v>13</v>
      </c>
    </row>
    <row r="21" spans="1:16" ht="36.75" customHeight="1" x14ac:dyDescent="0.25">
      <c r="A21" s="3">
        <f t="shared" si="0"/>
        <v>9</v>
      </c>
      <c r="B21" s="4" t="s">
        <v>23</v>
      </c>
      <c r="C21" s="4" t="s">
        <v>24</v>
      </c>
      <c r="D21" s="4"/>
      <c r="E21" s="4"/>
      <c r="F21" s="4" t="s">
        <v>12</v>
      </c>
      <c r="G21" s="5">
        <v>500</v>
      </c>
      <c r="H21" s="5"/>
      <c r="I21" s="5"/>
      <c r="J21" s="5"/>
      <c r="K21" s="5"/>
      <c r="L21" s="5"/>
      <c r="M21" s="17">
        <v>21000</v>
      </c>
      <c r="N21" s="18">
        <v>5</v>
      </c>
      <c r="O21" s="17">
        <v>22050</v>
      </c>
      <c r="P21" s="18" t="s">
        <v>25</v>
      </c>
    </row>
    <row r="22" spans="1:16" s="29" customFormat="1" ht="45" x14ac:dyDescent="0.25">
      <c r="A22" s="24">
        <f t="shared" si="0"/>
        <v>10</v>
      </c>
      <c r="B22" s="25" t="s">
        <v>26</v>
      </c>
      <c r="C22" s="25" t="s">
        <v>27</v>
      </c>
      <c r="D22" s="25" t="s">
        <v>126</v>
      </c>
      <c r="E22" s="25" t="s">
        <v>128</v>
      </c>
      <c r="F22" s="25" t="s">
        <v>12</v>
      </c>
      <c r="G22" s="26">
        <v>2600</v>
      </c>
      <c r="H22" s="23">
        <v>3.39</v>
      </c>
      <c r="I22" s="27">
        <v>0.05</v>
      </c>
      <c r="J22" s="28">
        <f>G22*H22</f>
        <v>8814</v>
      </c>
      <c r="K22" s="28">
        <f>J22*I22</f>
        <v>440.70000000000005</v>
      </c>
      <c r="L22" s="28">
        <f>J22+K22</f>
        <v>9254.7000000000007</v>
      </c>
      <c r="M22" s="17">
        <v>11309.999999999998</v>
      </c>
      <c r="N22" s="18">
        <v>5</v>
      </c>
      <c r="O22" s="17">
        <v>11875.499999999998</v>
      </c>
      <c r="P22" s="18" t="s">
        <v>25</v>
      </c>
    </row>
    <row r="23" spans="1:16" ht="34.5" customHeight="1" x14ac:dyDescent="0.25">
      <c r="A23" s="3">
        <f t="shared" si="0"/>
        <v>11</v>
      </c>
      <c r="B23" s="4" t="s">
        <v>28</v>
      </c>
      <c r="C23" s="4" t="s">
        <v>29</v>
      </c>
      <c r="D23" s="4"/>
      <c r="E23" s="4"/>
      <c r="F23" s="4" t="s">
        <v>12</v>
      </c>
      <c r="G23" s="5">
        <v>700</v>
      </c>
      <c r="H23" s="5"/>
      <c r="I23" s="5"/>
      <c r="J23" s="5"/>
      <c r="K23" s="5"/>
      <c r="L23" s="5"/>
      <c r="M23" s="17">
        <v>3044.9999999999995</v>
      </c>
      <c r="N23" s="18">
        <v>5</v>
      </c>
      <c r="O23" s="17">
        <v>3197.2499999999995</v>
      </c>
      <c r="P23" s="18" t="s">
        <v>25</v>
      </c>
    </row>
    <row r="24" spans="1:16" ht="21.75" customHeight="1" x14ac:dyDescent="0.25">
      <c r="A24" s="3">
        <f t="shared" si="0"/>
        <v>12</v>
      </c>
      <c r="B24" s="4" t="s">
        <v>30</v>
      </c>
      <c r="C24" s="4" t="s">
        <v>31</v>
      </c>
      <c r="D24" s="4"/>
      <c r="E24" s="4"/>
      <c r="F24" s="4" t="s">
        <v>12</v>
      </c>
      <c r="G24" s="5">
        <v>200</v>
      </c>
      <c r="H24" s="5"/>
      <c r="I24" s="5"/>
      <c r="J24" s="5"/>
      <c r="K24" s="5"/>
      <c r="L24" s="5"/>
      <c r="M24" s="17">
        <v>1200</v>
      </c>
      <c r="N24" s="18">
        <v>5</v>
      </c>
      <c r="O24" s="17">
        <v>1260</v>
      </c>
      <c r="P24" s="18" t="s">
        <v>25</v>
      </c>
    </row>
    <row r="25" spans="1:16" s="29" customFormat="1" ht="51.75" customHeight="1" x14ac:dyDescent="0.25">
      <c r="A25" s="24">
        <f t="shared" si="0"/>
        <v>13</v>
      </c>
      <c r="B25" s="25" t="s">
        <v>32</v>
      </c>
      <c r="C25" s="25" t="s">
        <v>33</v>
      </c>
      <c r="D25" s="25" t="s">
        <v>127</v>
      </c>
      <c r="E25" s="25" t="s">
        <v>129</v>
      </c>
      <c r="F25" s="25" t="s">
        <v>12</v>
      </c>
      <c r="G25" s="26">
        <v>8000</v>
      </c>
      <c r="H25" s="23">
        <v>12</v>
      </c>
      <c r="I25" s="27">
        <v>0.05</v>
      </c>
      <c r="J25" s="28">
        <f>G25*H25</f>
        <v>96000</v>
      </c>
      <c r="K25" s="28">
        <f>J25*I25</f>
        <v>4800</v>
      </c>
      <c r="L25" s="28">
        <f>J25+K25</f>
        <v>100800</v>
      </c>
      <c r="M25" s="17">
        <v>112000</v>
      </c>
      <c r="N25" s="18">
        <v>5</v>
      </c>
      <c r="O25" s="17">
        <v>117600</v>
      </c>
      <c r="P25" s="18" t="s">
        <v>25</v>
      </c>
    </row>
    <row r="26" spans="1:16" ht="51" customHeight="1" x14ac:dyDescent="0.25">
      <c r="A26" s="3">
        <f t="shared" si="0"/>
        <v>14</v>
      </c>
      <c r="B26" s="4" t="s">
        <v>34</v>
      </c>
      <c r="C26" s="4" t="s">
        <v>35</v>
      </c>
      <c r="D26" s="4"/>
      <c r="E26" s="4"/>
      <c r="F26" s="4" t="s">
        <v>12</v>
      </c>
      <c r="G26" s="5">
        <v>500</v>
      </c>
      <c r="H26" s="5"/>
      <c r="I26" s="5"/>
      <c r="J26" s="5"/>
      <c r="K26" s="5"/>
      <c r="L26" s="5"/>
      <c r="M26" s="17">
        <v>1425</v>
      </c>
      <c r="N26" s="18">
        <v>5</v>
      </c>
      <c r="O26" s="17">
        <v>1496.25</v>
      </c>
      <c r="P26" s="18" t="s">
        <v>36</v>
      </c>
    </row>
    <row r="27" spans="1:16" ht="24.75" customHeight="1" x14ac:dyDescent="0.25">
      <c r="A27" s="3">
        <f t="shared" si="0"/>
        <v>15</v>
      </c>
      <c r="B27" s="4" t="s">
        <v>37</v>
      </c>
      <c r="C27" s="4" t="s">
        <v>38</v>
      </c>
      <c r="D27" s="4"/>
      <c r="E27" s="4"/>
      <c r="F27" s="4" t="s">
        <v>12</v>
      </c>
      <c r="G27" s="5">
        <v>40</v>
      </c>
      <c r="H27" s="5"/>
      <c r="I27" s="5"/>
      <c r="J27" s="5"/>
      <c r="K27" s="5"/>
      <c r="L27" s="5"/>
      <c r="M27" s="17">
        <v>400</v>
      </c>
      <c r="N27" s="18">
        <v>5</v>
      </c>
      <c r="O27" s="17">
        <v>420</v>
      </c>
      <c r="P27" s="18" t="s">
        <v>39</v>
      </c>
    </row>
    <row r="28" spans="1:16" ht="22.5" customHeight="1" x14ac:dyDescent="0.25">
      <c r="A28" s="3">
        <f t="shared" si="0"/>
        <v>16</v>
      </c>
      <c r="B28" s="4" t="s">
        <v>40</v>
      </c>
      <c r="C28" s="4" t="s">
        <v>41</v>
      </c>
      <c r="D28" s="4"/>
      <c r="E28" s="4"/>
      <c r="F28" s="4" t="s">
        <v>12</v>
      </c>
      <c r="G28" s="5">
        <v>200</v>
      </c>
      <c r="H28" s="5"/>
      <c r="I28" s="5"/>
      <c r="J28" s="5"/>
      <c r="K28" s="5"/>
      <c r="L28" s="5"/>
      <c r="M28" s="17">
        <v>1019.9999999999999</v>
      </c>
      <c r="N28" s="18">
        <v>5</v>
      </c>
      <c r="O28" s="17">
        <v>1071</v>
      </c>
      <c r="P28" s="18" t="s">
        <v>42</v>
      </c>
    </row>
    <row r="29" spans="1:16" x14ac:dyDescent="0.25">
      <c r="A29" s="3">
        <f t="shared" si="0"/>
        <v>17</v>
      </c>
      <c r="B29" s="4" t="s">
        <v>40</v>
      </c>
      <c r="C29" s="4" t="s">
        <v>43</v>
      </c>
      <c r="D29" s="4"/>
      <c r="E29" s="4"/>
      <c r="F29" s="4" t="s">
        <v>12</v>
      </c>
      <c r="G29" s="5">
        <v>300</v>
      </c>
      <c r="H29" s="5"/>
      <c r="I29" s="5"/>
      <c r="J29" s="5"/>
      <c r="K29" s="5"/>
      <c r="L29" s="5"/>
      <c r="M29" s="17">
        <v>1650</v>
      </c>
      <c r="N29" s="18">
        <v>5</v>
      </c>
      <c r="O29" s="17">
        <v>1732.5</v>
      </c>
      <c r="P29" s="18" t="s">
        <v>42</v>
      </c>
    </row>
    <row r="30" spans="1:16" ht="33.75" customHeight="1" x14ac:dyDescent="0.25">
      <c r="A30" s="3">
        <f t="shared" si="0"/>
        <v>18</v>
      </c>
      <c r="B30" s="4" t="s">
        <v>44</v>
      </c>
      <c r="C30" s="4" t="s">
        <v>45</v>
      </c>
      <c r="D30" s="4"/>
      <c r="E30" s="4"/>
      <c r="F30" s="4" t="s">
        <v>12</v>
      </c>
      <c r="G30" s="5">
        <v>100</v>
      </c>
      <c r="H30" s="5"/>
      <c r="I30" s="5"/>
      <c r="J30" s="5"/>
      <c r="K30" s="5"/>
      <c r="L30" s="5"/>
      <c r="M30" s="17">
        <v>520</v>
      </c>
      <c r="N30" s="18">
        <v>5</v>
      </c>
      <c r="O30" s="17">
        <v>546</v>
      </c>
      <c r="P30" s="18" t="s">
        <v>42</v>
      </c>
    </row>
    <row r="31" spans="1:16" ht="21.75" customHeight="1" x14ac:dyDescent="0.25">
      <c r="A31" s="3">
        <f t="shared" si="0"/>
        <v>19</v>
      </c>
      <c r="B31" s="4" t="s">
        <v>46</v>
      </c>
      <c r="C31" s="4" t="s">
        <v>47</v>
      </c>
      <c r="D31" s="4"/>
      <c r="E31" s="4"/>
      <c r="F31" s="4" t="s">
        <v>12</v>
      </c>
      <c r="G31" s="5">
        <v>1200</v>
      </c>
      <c r="H31" s="5"/>
      <c r="I31" s="5"/>
      <c r="J31" s="5"/>
      <c r="K31" s="5"/>
      <c r="L31" s="5"/>
      <c r="M31" s="17">
        <v>111600</v>
      </c>
      <c r="N31" s="18">
        <v>5</v>
      </c>
      <c r="O31" s="17">
        <v>117180</v>
      </c>
      <c r="P31" s="18" t="s">
        <v>48</v>
      </c>
    </row>
    <row r="32" spans="1:16" ht="79.5" customHeight="1" x14ac:dyDescent="0.25">
      <c r="A32" s="3">
        <f t="shared" si="0"/>
        <v>20</v>
      </c>
      <c r="B32" s="4" t="s">
        <v>49</v>
      </c>
      <c r="C32" s="4" t="s">
        <v>50</v>
      </c>
      <c r="D32" s="4"/>
      <c r="E32" s="4"/>
      <c r="F32" s="4" t="s">
        <v>12</v>
      </c>
      <c r="G32" s="5">
        <v>150</v>
      </c>
      <c r="H32" s="5"/>
      <c r="I32" s="5"/>
      <c r="J32" s="5"/>
      <c r="K32" s="5"/>
      <c r="L32" s="5"/>
      <c r="M32" s="17">
        <v>15000</v>
      </c>
      <c r="N32" s="18">
        <v>5</v>
      </c>
      <c r="O32" s="17">
        <v>15750</v>
      </c>
      <c r="P32" s="18" t="s">
        <v>39</v>
      </c>
    </row>
    <row r="33" spans="1:16" ht="17.25" x14ac:dyDescent="0.25">
      <c r="A33" s="3">
        <f t="shared" si="0"/>
        <v>21</v>
      </c>
      <c r="B33" s="4" t="s">
        <v>51</v>
      </c>
      <c r="C33" s="4" t="s">
        <v>52</v>
      </c>
      <c r="D33" s="4"/>
      <c r="E33" s="4"/>
      <c r="F33" s="4" t="s">
        <v>12</v>
      </c>
      <c r="G33" s="5">
        <v>200</v>
      </c>
      <c r="H33" s="5"/>
      <c r="I33" s="5"/>
      <c r="J33" s="5"/>
      <c r="K33" s="5"/>
      <c r="L33" s="5"/>
      <c r="M33" s="17">
        <v>11800</v>
      </c>
      <c r="N33" s="18">
        <v>5</v>
      </c>
      <c r="O33" s="17">
        <v>12390</v>
      </c>
      <c r="P33" s="18" t="s">
        <v>53</v>
      </c>
    </row>
    <row r="34" spans="1:16" x14ac:dyDescent="0.25">
      <c r="A34" s="3">
        <f t="shared" si="0"/>
        <v>22</v>
      </c>
      <c r="B34" s="4" t="s">
        <v>54</v>
      </c>
      <c r="C34" s="4" t="s">
        <v>55</v>
      </c>
      <c r="D34" s="4"/>
      <c r="E34" s="4"/>
      <c r="F34" s="4" t="s">
        <v>12</v>
      </c>
      <c r="G34" s="5">
        <v>200</v>
      </c>
      <c r="H34" s="5"/>
      <c r="I34" s="5"/>
      <c r="J34" s="5"/>
      <c r="K34" s="5"/>
      <c r="L34" s="5"/>
      <c r="M34" s="17">
        <v>9000</v>
      </c>
      <c r="N34" s="18">
        <v>5</v>
      </c>
      <c r="O34" s="17">
        <v>9450</v>
      </c>
      <c r="P34" s="18" t="s">
        <v>53</v>
      </c>
    </row>
    <row r="35" spans="1:16" x14ac:dyDescent="0.25">
      <c r="A35" s="3">
        <f t="shared" si="0"/>
        <v>23</v>
      </c>
      <c r="B35" s="4" t="s">
        <v>56</v>
      </c>
      <c r="C35" s="4" t="s">
        <v>57</v>
      </c>
      <c r="D35" s="4"/>
      <c r="E35" s="4"/>
      <c r="F35" s="4" t="s">
        <v>12</v>
      </c>
      <c r="G35" s="5">
        <v>300</v>
      </c>
      <c r="H35" s="5"/>
      <c r="I35" s="5"/>
      <c r="J35" s="5"/>
      <c r="K35" s="5"/>
      <c r="L35" s="5"/>
      <c r="M35" s="17">
        <v>450</v>
      </c>
      <c r="N35" s="18">
        <v>5</v>
      </c>
      <c r="O35" s="17">
        <v>472.5</v>
      </c>
      <c r="P35" s="18" t="s">
        <v>25</v>
      </c>
    </row>
    <row r="36" spans="1:16" ht="125.25" customHeight="1" x14ac:dyDescent="0.25">
      <c r="A36" s="3">
        <f t="shared" si="0"/>
        <v>24</v>
      </c>
      <c r="B36" s="4" t="s">
        <v>58</v>
      </c>
      <c r="C36" s="4" t="s">
        <v>59</v>
      </c>
      <c r="D36" s="4"/>
      <c r="E36" s="4"/>
      <c r="F36" s="4" t="s">
        <v>12</v>
      </c>
      <c r="G36" s="5">
        <v>10000</v>
      </c>
      <c r="H36" s="5"/>
      <c r="I36" s="5"/>
      <c r="J36" s="5"/>
      <c r="K36" s="5"/>
      <c r="L36" s="5"/>
      <c r="M36" s="17">
        <v>124000</v>
      </c>
      <c r="N36" s="18">
        <v>5</v>
      </c>
      <c r="O36" s="17">
        <v>130200</v>
      </c>
      <c r="P36" s="18" t="s">
        <v>25</v>
      </c>
    </row>
    <row r="37" spans="1:16" ht="54.75" customHeight="1" x14ac:dyDescent="0.25">
      <c r="A37" s="3">
        <f t="shared" si="0"/>
        <v>25</v>
      </c>
      <c r="B37" s="4" t="s">
        <v>60</v>
      </c>
      <c r="C37" s="4" t="s">
        <v>61</v>
      </c>
      <c r="D37" s="4"/>
      <c r="E37" s="4"/>
      <c r="F37" s="4" t="s">
        <v>12</v>
      </c>
      <c r="G37" s="5">
        <v>2400</v>
      </c>
      <c r="H37" s="5"/>
      <c r="I37" s="5"/>
      <c r="J37" s="5"/>
      <c r="K37" s="5"/>
      <c r="L37" s="5"/>
      <c r="M37" s="17">
        <v>295200</v>
      </c>
      <c r="N37" s="18">
        <v>5</v>
      </c>
      <c r="O37" s="17">
        <v>309960</v>
      </c>
      <c r="P37" s="18" t="s">
        <v>53</v>
      </c>
    </row>
    <row r="38" spans="1:16" ht="48" customHeight="1" x14ac:dyDescent="0.25">
      <c r="A38" s="3">
        <f t="shared" si="0"/>
        <v>26</v>
      </c>
      <c r="B38" s="4" t="s">
        <v>62</v>
      </c>
      <c r="C38" s="4" t="s">
        <v>63</v>
      </c>
      <c r="D38" s="4"/>
      <c r="E38" s="4"/>
      <c r="F38" s="4" t="s">
        <v>12</v>
      </c>
      <c r="G38" s="5">
        <v>150</v>
      </c>
      <c r="H38" s="5"/>
      <c r="I38" s="5"/>
      <c r="J38" s="5"/>
      <c r="K38" s="5"/>
      <c r="L38" s="5"/>
      <c r="M38" s="17">
        <v>17850</v>
      </c>
      <c r="N38" s="18">
        <v>5</v>
      </c>
      <c r="O38" s="17">
        <v>18742.5</v>
      </c>
      <c r="P38" s="18" t="s">
        <v>64</v>
      </c>
    </row>
    <row r="39" spans="1:16" s="29" customFormat="1" ht="51" customHeight="1" x14ac:dyDescent="0.25">
      <c r="A39" s="24">
        <f t="shared" si="0"/>
        <v>27</v>
      </c>
      <c r="B39" s="25" t="s">
        <v>65</v>
      </c>
      <c r="C39" s="25" t="s">
        <v>66</v>
      </c>
      <c r="D39" s="25" t="s">
        <v>130</v>
      </c>
      <c r="E39" s="25" t="s">
        <v>131</v>
      </c>
      <c r="F39" s="25" t="s">
        <v>12</v>
      </c>
      <c r="G39" s="26">
        <v>1500</v>
      </c>
      <c r="H39" s="23">
        <v>140</v>
      </c>
      <c r="I39" s="27">
        <v>0.05</v>
      </c>
      <c r="J39" s="28">
        <f>G39*H39</f>
        <v>210000</v>
      </c>
      <c r="K39" s="28">
        <f>J39*I39</f>
        <v>10500</v>
      </c>
      <c r="L39" s="28">
        <f>J39+K39</f>
        <v>220500</v>
      </c>
      <c r="M39" s="17">
        <v>315000</v>
      </c>
      <c r="N39" s="18">
        <v>5</v>
      </c>
      <c r="O39" s="17">
        <v>330750</v>
      </c>
      <c r="P39" s="18" t="s">
        <v>64</v>
      </c>
    </row>
    <row r="40" spans="1:16" ht="35.25" customHeight="1" x14ac:dyDescent="0.25">
      <c r="A40" s="3">
        <f t="shared" si="0"/>
        <v>28</v>
      </c>
      <c r="B40" s="4" t="s">
        <v>67</v>
      </c>
      <c r="C40" s="4" t="s">
        <v>68</v>
      </c>
      <c r="D40" s="4"/>
      <c r="E40" s="4"/>
      <c r="F40" s="4" t="s">
        <v>12</v>
      </c>
      <c r="G40" s="5">
        <v>150</v>
      </c>
      <c r="H40" s="5"/>
      <c r="I40" s="5"/>
      <c r="J40" s="5"/>
      <c r="K40" s="5"/>
      <c r="L40" s="5"/>
      <c r="M40" s="17">
        <v>57000</v>
      </c>
      <c r="N40" s="18">
        <v>5</v>
      </c>
      <c r="O40" s="17">
        <v>59850</v>
      </c>
      <c r="P40" s="18" t="s">
        <v>69</v>
      </c>
    </row>
    <row r="41" spans="1:16" ht="30" x14ac:dyDescent="0.25">
      <c r="A41" s="3">
        <f t="shared" si="0"/>
        <v>29</v>
      </c>
      <c r="B41" s="4" t="s">
        <v>70</v>
      </c>
      <c r="C41" s="4" t="s">
        <v>71</v>
      </c>
      <c r="D41" s="4"/>
      <c r="E41" s="4"/>
      <c r="F41" s="4" t="s">
        <v>12</v>
      </c>
      <c r="G41" s="5">
        <v>100</v>
      </c>
      <c r="H41" s="5"/>
      <c r="I41" s="5"/>
      <c r="J41" s="5"/>
      <c r="K41" s="5"/>
      <c r="L41" s="5"/>
      <c r="M41" s="17">
        <v>29000</v>
      </c>
      <c r="N41" s="18">
        <v>5</v>
      </c>
      <c r="O41" s="17">
        <v>30450</v>
      </c>
      <c r="P41" s="18" t="s">
        <v>69</v>
      </c>
    </row>
    <row r="42" spans="1:16" ht="45" customHeight="1" x14ac:dyDescent="0.25">
      <c r="A42" s="3">
        <f t="shared" si="0"/>
        <v>30</v>
      </c>
      <c r="B42" s="4" t="s">
        <v>72</v>
      </c>
      <c r="C42" s="4" t="s">
        <v>73</v>
      </c>
      <c r="D42" s="4"/>
      <c r="E42" s="4"/>
      <c r="F42" s="4" t="s">
        <v>12</v>
      </c>
      <c r="G42" s="5">
        <v>40</v>
      </c>
      <c r="H42" s="5"/>
      <c r="I42" s="5"/>
      <c r="J42" s="5"/>
      <c r="K42" s="5"/>
      <c r="L42" s="5"/>
      <c r="M42" s="17">
        <v>2040</v>
      </c>
      <c r="N42" s="18">
        <v>5</v>
      </c>
      <c r="O42" s="17">
        <v>2142</v>
      </c>
      <c r="P42" s="18" t="s">
        <v>74</v>
      </c>
    </row>
    <row r="43" spans="1:16" ht="35.25" customHeight="1" x14ac:dyDescent="0.25">
      <c r="A43" s="3">
        <f t="shared" si="0"/>
        <v>31</v>
      </c>
      <c r="B43" s="4" t="s">
        <v>75</v>
      </c>
      <c r="C43" s="4" t="s">
        <v>76</v>
      </c>
      <c r="D43" s="4"/>
      <c r="E43" s="4"/>
      <c r="F43" s="4" t="s">
        <v>12</v>
      </c>
      <c r="G43" s="5">
        <v>150</v>
      </c>
      <c r="H43" s="5"/>
      <c r="I43" s="5"/>
      <c r="J43" s="5"/>
      <c r="K43" s="5"/>
      <c r="L43" s="5"/>
      <c r="M43" s="17">
        <v>150000</v>
      </c>
      <c r="N43" s="18">
        <v>5</v>
      </c>
      <c r="O43" s="17">
        <v>157500</v>
      </c>
      <c r="P43" s="18" t="s">
        <v>53</v>
      </c>
    </row>
    <row r="44" spans="1:16" ht="45" customHeight="1" x14ac:dyDescent="0.25">
      <c r="A44" s="3">
        <f t="shared" si="0"/>
        <v>32</v>
      </c>
      <c r="B44" s="4" t="s">
        <v>77</v>
      </c>
      <c r="C44" s="4" t="s">
        <v>78</v>
      </c>
      <c r="D44" s="4"/>
      <c r="E44" s="4"/>
      <c r="F44" s="4" t="s">
        <v>12</v>
      </c>
      <c r="G44" s="5">
        <v>30</v>
      </c>
      <c r="H44" s="5"/>
      <c r="I44" s="5"/>
      <c r="J44" s="5"/>
      <c r="K44" s="5"/>
      <c r="L44" s="5"/>
      <c r="M44" s="17">
        <v>30000</v>
      </c>
      <c r="N44" s="18">
        <v>5</v>
      </c>
      <c r="O44" s="17">
        <v>31500</v>
      </c>
      <c r="P44" s="18" t="s">
        <v>53</v>
      </c>
    </row>
    <row r="45" spans="1:16" ht="139.5" customHeight="1" x14ac:dyDescent="0.25">
      <c r="A45" s="3">
        <f t="shared" si="0"/>
        <v>33</v>
      </c>
      <c r="B45" s="4" t="s">
        <v>79</v>
      </c>
      <c r="C45" s="4" t="s">
        <v>80</v>
      </c>
      <c r="D45" s="4"/>
      <c r="E45" s="4"/>
      <c r="F45" s="4" t="s">
        <v>12</v>
      </c>
      <c r="G45" s="5">
        <v>50</v>
      </c>
      <c r="H45" s="5"/>
      <c r="I45" s="5"/>
      <c r="J45" s="5"/>
      <c r="K45" s="5"/>
      <c r="L45" s="5"/>
      <c r="M45" s="17">
        <v>45500</v>
      </c>
      <c r="N45" s="18">
        <v>5</v>
      </c>
      <c r="O45" s="17">
        <v>47775</v>
      </c>
      <c r="P45" s="18" t="s">
        <v>53</v>
      </c>
    </row>
    <row r="46" spans="1:16" s="29" customFormat="1" ht="345" x14ac:dyDescent="0.25">
      <c r="A46" s="24">
        <f t="shared" si="0"/>
        <v>34</v>
      </c>
      <c r="B46" s="25" t="s">
        <v>81</v>
      </c>
      <c r="C46" s="25" t="s">
        <v>82</v>
      </c>
      <c r="D46" s="25" t="s">
        <v>134</v>
      </c>
      <c r="E46" s="25" t="s">
        <v>140</v>
      </c>
      <c r="F46" s="25" t="s">
        <v>12</v>
      </c>
      <c r="G46" s="26">
        <v>250</v>
      </c>
      <c r="H46" s="23">
        <v>118</v>
      </c>
      <c r="I46" s="27">
        <v>0.05</v>
      </c>
      <c r="J46" s="28">
        <f>G46*H46</f>
        <v>29500</v>
      </c>
      <c r="K46" s="28">
        <f>J46*I46</f>
        <v>1475</v>
      </c>
      <c r="L46" s="28">
        <f>J46+K46</f>
        <v>30975</v>
      </c>
      <c r="M46" s="17">
        <v>53500</v>
      </c>
      <c r="N46" s="18">
        <v>5</v>
      </c>
      <c r="O46" s="17">
        <v>56175</v>
      </c>
      <c r="P46" s="18" t="s">
        <v>53</v>
      </c>
    </row>
    <row r="47" spans="1:16" s="29" customFormat="1" ht="300" x14ac:dyDescent="0.25">
      <c r="A47" s="24">
        <f t="shared" si="0"/>
        <v>35</v>
      </c>
      <c r="B47" s="25" t="s">
        <v>83</v>
      </c>
      <c r="C47" s="25" t="s">
        <v>84</v>
      </c>
      <c r="D47" s="25" t="s">
        <v>134</v>
      </c>
      <c r="E47" s="25" t="s">
        <v>144</v>
      </c>
      <c r="F47" s="25" t="s">
        <v>12</v>
      </c>
      <c r="G47" s="26">
        <v>150</v>
      </c>
      <c r="H47" s="23">
        <v>118</v>
      </c>
      <c r="I47" s="27">
        <v>0.05</v>
      </c>
      <c r="J47" s="28">
        <f>G47*H47</f>
        <v>17700</v>
      </c>
      <c r="K47" s="28">
        <f>J47*I47</f>
        <v>885</v>
      </c>
      <c r="L47" s="28">
        <f>J47+K47</f>
        <v>18585</v>
      </c>
      <c r="M47" s="17">
        <v>32100</v>
      </c>
      <c r="N47" s="18">
        <v>5</v>
      </c>
      <c r="O47" s="17">
        <v>33705</v>
      </c>
      <c r="P47" s="18" t="s">
        <v>53</v>
      </c>
    </row>
    <row r="48" spans="1:16" ht="59.25" customHeight="1" x14ac:dyDescent="0.25">
      <c r="A48" s="3">
        <f t="shared" si="0"/>
        <v>36</v>
      </c>
      <c r="B48" s="4" t="s">
        <v>85</v>
      </c>
      <c r="C48" s="4" t="s">
        <v>86</v>
      </c>
      <c r="D48" s="4"/>
      <c r="E48" s="4"/>
      <c r="F48" s="4" t="s">
        <v>12</v>
      </c>
      <c r="G48" s="5">
        <v>70</v>
      </c>
      <c r="H48" s="5"/>
      <c r="I48" s="5"/>
      <c r="J48" s="5"/>
      <c r="K48" s="5"/>
      <c r="L48" s="5"/>
      <c r="M48" s="17">
        <v>145600</v>
      </c>
      <c r="N48" s="18">
        <v>5</v>
      </c>
      <c r="O48" s="17">
        <v>152880</v>
      </c>
      <c r="P48" s="18" t="s">
        <v>87</v>
      </c>
    </row>
    <row r="49" spans="1:16" ht="30.75" customHeight="1" x14ac:dyDescent="0.25">
      <c r="A49" s="3">
        <f t="shared" si="0"/>
        <v>37</v>
      </c>
      <c r="B49" s="4" t="s">
        <v>88</v>
      </c>
      <c r="C49" s="4" t="s">
        <v>89</v>
      </c>
      <c r="D49" s="4"/>
      <c r="E49" s="4"/>
      <c r="F49" s="4" t="s">
        <v>12</v>
      </c>
      <c r="G49" s="5">
        <v>100</v>
      </c>
      <c r="H49" s="5"/>
      <c r="I49" s="5"/>
      <c r="J49" s="5"/>
      <c r="K49" s="5"/>
      <c r="L49" s="5"/>
      <c r="M49" s="17">
        <v>26000</v>
      </c>
      <c r="N49" s="18">
        <v>5</v>
      </c>
      <c r="O49" s="17">
        <v>27300</v>
      </c>
      <c r="P49" s="18" t="s">
        <v>25</v>
      </c>
    </row>
    <row r="50" spans="1:16" ht="33" customHeight="1" x14ac:dyDescent="0.25">
      <c r="A50" s="3">
        <f t="shared" si="0"/>
        <v>38</v>
      </c>
      <c r="B50" s="4" t="s">
        <v>90</v>
      </c>
      <c r="C50" s="4" t="s">
        <v>91</v>
      </c>
      <c r="D50" s="4"/>
      <c r="E50" s="4"/>
      <c r="F50" s="4" t="s">
        <v>12</v>
      </c>
      <c r="G50" s="5">
        <v>50</v>
      </c>
      <c r="H50" s="5"/>
      <c r="I50" s="5"/>
      <c r="J50" s="5"/>
      <c r="K50" s="5"/>
      <c r="L50" s="5"/>
      <c r="M50" s="17">
        <v>17600</v>
      </c>
      <c r="N50" s="18">
        <v>5</v>
      </c>
      <c r="O50" s="17">
        <v>18480</v>
      </c>
      <c r="P50" s="18" t="s">
        <v>25</v>
      </c>
    </row>
    <row r="51" spans="1:16" ht="51" customHeight="1" x14ac:dyDescent="0.25">
      <c r="A51" s="3">
        <f t="shared" si="0"/>
        <v>39</v>
      </c>
      <c r="B51" s="4" t="s">
        <v>92</v>
      </c>
      <c r="C51" s="4" t="s">
        <v>109</v>
      </c>
      <c r="D51" s="4"/>
      <c r="E51" s="4"/>
      <c r="F51" s="4" t="s">
        <v>12</v>
      </c>
      <c r="G51" s="5">
        <v>300</v>
      </c>
      <c r="H51" s="5"/>
      <c r="I51" s="5"/>
      <c r="J51" s="5"/>
      <c r="K51" s="5"/>
      <c r="L51" s="5"/>
      <c r="M51" s="17">
        <v>232500</v>
      </c>
      <c r="N51" s="18">
        <v>5</v>
      </c>
      <c r="O51" s="17">
        <v>244125</v>
      </c>
      <c r="P51" s="18" t="s">
        <v>53</v>
      </c>
    </row>
    <row r="52" spans="1:16" ht="33" customHeight="1" x14ac:dyDescent="0.25">
      <c r="A52" s="3">
        <f t="shared" si="0"/>
        <v>40</v>
      </c>
      <c r="B52" s="4" t="s">
        <v>93</v>
      </c>
      <c r="C52" s="4" t="s">
        <v>94</v>
      </c>
      <c r="D52" s="4"/>
      <c r="E52" s="4"/>
      <c r="F52" s="4" t="s">
        <v>95</v>
      </c>
      <c r="G52" s="5">
        <v>400</v>
      </c>
      <c r="H52" s="5"/>
      <c r="I52" s="5"/>
      <c r="J52" s="5"/>
      <c r="K52" s="5"/>
      <c r="L52" s="5"/>
      <c r="M52" s="17">
        <v>16000</v>
      </c>
      <c r="N52" s="18">
        <v>5</v>
      </c>
      <c r="O52" s="17">
        <v>16800</v>
      </c>
      <c r="P52" s="18" t="s">
        <v>13</v>
      </c>
    </row>
    <row r="53" spans="1:16" ht="33.75" customHeight="1" x14ac:dyDescent="0.25">
      <c r="A53" s="3">
        <f t="shared" si="0"/>
        <v>41</v>
      </c>
      <c r="B53" s="4" t="s">
        <v>96</v>
      </c>
      <c r="C53" s="4" t="s">
        <v>97</v>
      </c>
      <c r="D53" s="4"/>
      <c r="E53" s="4"/>
      <c r="F53" s="4" t="s">
        <v>95</v>
      </c>
      <c r="G53" s="5">
        <v>600</v>
      </c>
      <c r="H53" s="5"/>
      <c r="I53" s="5"/>
      <c r="J53" s="5"/>
      <c r="K53" s="5"/>
      <c r="L53" s="5"/>
      <c r="M53" s="17">
        <v>33600</v>
      </c>
      <c r="N53" s="18">
        <v>5</v>
      </c>
      <c r="O53" s="17">
        <v>35280</v>
      </c>
      <c r="P53" s="18" t="s">
        <v>13</v>
      </c>
    </row>
    <row r="54" spans="1:16" ht="65.25" customHeight="1" x14ac:dyDescent="0.25">
      <c r="A54" s="3">
        <f t="shared" si="0"/>
        <v>42</v>
      </c>
      <c r="B54" s="4" t="s">
        <v>98</v>
      </c>
      <c r="C54" s="6" t="s">
        <v>99</v>
      </c>
      <c r="D54" s="6"/>
      <c r="E54" s="6"/>
      <c r="F54" s="4" t="s">
        <v>12</v>
      </c>
      <c r="G54" s="5">
        <v>50</v>
      </c>
      <c r="H54" s="5"/>
      <c r="I54" s="5"/>
      <c r="J54" s="5"/>
      <c r="K54" s="5"/>
      <c r="L54" s="5"/>
      <c r="M54" s="17">
        <v>65000</v>
      </c>
      <c r="N54" s="18">
        <v>5</v>
      </c>
      <c r="O54" s="17">
        <v>68250</v>
      </c>
      <c r="P54" s="18" t="s">
        <v>87</v>
      </c>
    </row>
    <row r="55" spans="1:16" ht="51.75" customHeight="1" x14ac:dyDescent="0.25">
      <c r="A55" s="3">
        <f t="shared" si="0"/>
        <v>43</v>
      </c>
      <c r="B55" s="4" t="s">
        <v>100</v>
      </c>
      <c r="C55" s="4" t="s">
        <v>101</v>
      </c>
      <c r="D55" s="4"/>
      <c r="E55" s="4"/>
      <c r="F55" s="4" t="s">
        <v>12</v>
      </c>
      <c r="G55" s="5">
        <v>100</v>
      </c>
      <c r="H55" s="5"/>
      <c r="I55" s="5"/>
      <c r="J55" s="5"/>
      <c r="K55" s="5"/>
      <c r="L55" s="5"/>
      <c r="M55" s="17">
        <v>130000</v>
      </c>
      <c r="N55" s="18">
        <v>5</v>
      </c>
      <c r="O55" s="17">
        <v>136500</v>
      </c>
      <c r="P55" s="18" t="s">
        <v>64</v>
      </c>
    </row>
    <row r="56" spans="1:16" ht="81.75" customHeight="1" x14ac:dyDescent="0.25">
      <c r="A56" s="3">
        <f t="shared" si="0"/>
        <v>44</v>
      </c>
      <c r="B56" s="4" t="s">
        <v>15</v>
      </c>
      <c r="C56" s="4" t="s">
        <v>136</v>
      </c>
      <c r="D56" s="4"/>
      <c r="E56" s="4"/>
      <c r="F56" s="4" t="s">
        <v>12</v>
      </c>
      <c r="G56" s="5">
        <v>2000</v>
      </c>
      <c r="H56" s="20"/>
      <c r="I56" s="21"/>
      <c r="J56" s="22"/>
      <c r="K56" s="22"/>
      <c r="L56" s="22"/>
      <c r="M56" s="17">
        <v>120000</v>
      </c>
      <c r="N56" s="18">
        <v>5</v>
      </c>
      <c r="O56" s="17">
        <v>126000</v>
      </c>
      <c r="P56" s="18" t="s">
        <v>13</v>
      </c>
    </row>
    <row r="57" spans="1:16" s="29" customFormat="1" ht="195" x14ac:dyDescent="0.25">
      <c r="A57" s="24">
        <f t="shared" si="0"/>
        <v>45</v>
      </c>
      <c r="B57" s="25" t="s">
        <v>102</v>
      </c>
      <c r="C57" s="25" t="s">
        <v>103</v>
      </c>
      <c r="D57" s="25" t="s">
        <v>141</v>
      </c>
      <c r="E57" s="25" t="s">
        <v>142</v>
      </c>
      <c r="F57" s="25" t="s">
        <v>12</v>
      </c>
      <c r="G57" s="26">
        <v>400</v>
      </c>
      <c r="H57" s="23">
        <v>295</v>
      </c>
      <c r="I57" s="27">
        <v>0.05</v>
      </c>
      <c r="J57" s="28">
        <f>G57*H57</f>
        <v>118000</v>
      </c>
      <c r="K57" s="28">
        <f>J57*I57</f>
        <v>5900</v>
      </c>
      <c r="L57" s="28">
        <f>J57+K57</f>
        <v>123900</v>
      </c>
      <c r="M57" s="17">
        <v>138000</v>
      </c>
      <c r="N57" s="18">
        <v>5</v>
      </c>
      <c r="O57" s="17">
        <v>144900</v>
      </c>
      <c r="P57" s="18" t="s">
        <v>13</v>
      </c>
    </row>
    <row r="58" spans="1:16" ht="51.75" customHeight="1" x14ac:dyDescent="0.25">
      <c r="A58" s="3">
        <f t="shared" si="0"/>
        <v>46</v>
      </c>
      <c r="B58" s="4" t="s">
        <v>104</v>
      </c>
      <c r="C58" s="30" t="s">
        <v>105</v>
      </c>
      <c r="D58" s="30"/>
      <c r="E58" s="30"/>
      <c r="F58" s="4" t="s">
        <v>12</v>
      </c>
      <c r="G58" s="5">
        <v>800</v>
      </c>
      <c r="H58" s="23"/>
      <c r="I58" s="21"/>
      <c r="J58" s="22"/>
      <c r="K58" s="22"/>
      <c r="L58" s="22"/>
      <c r="M58" s="17">
        <v>80000</v>
      </c>
      <c r="N58" s="18">
        <v>5</v>
      </c>
      <c r="O58" s="17">
        <v>84000</v>
      </c>
      <c r="P58" s="18" t="s">
        <v>69</v>
      </c>
    </row>
    <row r="59" spans="1:16" s="29" customFormat="1" ht="210" x14ac:dyDescent="0.25">
      <c r="A59" s="24">
        <v>47</v>
      </c>
      <c r="B59" s="31" t="s">
        <v>106</v>
      </c>
      <c r="C59" s="32" t="s">
        <v>107</v>
      </c>
      <c r="D59" s="32" t="s">
        <v>135</v>
      </c>
      <c r="E59" s="32" t="s">
        <v>143</v>
      </c>
      <c r="F59" s="25" t="s">
        <v>12</v>
      </c>
      <c r="G59" s="26">
        <v>100</v>
      </c>
      <c r="H59" s="23">
        <v>690</v>
      </c>
      <c r="I59" s="27">
        <v>0.05</v>
      </c>
      <c r="J59" s="28">
        <f>G59*H59</f>
        <v>69000</v>
      </c>
      <c r="K59" s="28">
        <f>J59*I59</f>
        <v>3450</v>
      </c>
      <c r="L59" s="28">
        <f>J59+K59</f>
        <v>72450</v>
      </c>
      <c r="M59" s="17">
        <v>84000</v>
      </c>
      <c r="N59" s="18">
        <v>5</v>
      </c>
      <c r="O59" s="17">
        <v>88200</v>
      </c>
      <c r="P59" s="18" t="s">
        <v>53</v>
      </c>
    </row>
    <row r="60" spans="1:16" ht="15.75" x14ac:dyDescent="0.25">
      <c r="C60" s="7"/>
      <c r="D60" s="7"/>
      <c r="E60" s="7"/>
    </row>
    <row r="61" spans="1:16" ht="15.75" x14ac:dyDescent="0.25">
      <c r="C61" s="7"/>
      <c r="D61" s="7"/>
      <c r="E61" s="7"/>
      <c r="F61" s="9"/>
    </row>
    <row r="62" spans="1:16" ht="15.75" x14ac:dyDescent="0.25">
      <c r="C62" s="7"/>
      <c r="D62" s="7"/>
      <c r="E62" s="7"/>
      <c r="F62" s="10"/>
      <c r="G62" s="10"/>
      <c r="H62" s="10"/>
      <c r="I62" s="10"/>
      <c r="J62" s="10"/>
      <c r="K62" s="10"/>
      <c r="L62" s="10"/>
    </row>
    <row r="63" spans="1:16" ht="15.75" x14ac:dyDescent="0.25">
      <c r="C63" s="7" t="s">
        <v>108</v>
      </c>
      <c r="D63" s="7"/>
      <c r="E63" s="7"/>
      <c r="G63" s="11"/>
      <c r="H63" s="11"/>
      <c r="I63" s="11"/>
      <c r="J63" s="11"/>
      <c r="K63" s="11"/>
      <c r="L63" s="11"/>
    </row>
    <row r="64" spans="1:16" ht="15.75" x14ac:dyDescent="0.25">
      <c r="C64" s="7"/>
      <c r="D64" s="7"/>
      <c r="E64" s="7"/>
    </row>
    <row r="65" spans="3:5" ht="15.75" x14ac:dyDescent="0.25">
      <c r="C65" s="7"/>
      <c r="D65" s="7"/>
      <c r="E65" s="7"/>
    </row>
    <row r="66" spans="3:5" ht="15.75" x14ac:dyDescent="0.25">
      <c r="C66" s="7"/>
      <c r="D66" s="7"/>
      <c r="E66" s="7"/>
    </row>
  </sheetData>
  <mergeCells count="18">
    <mergeCell ref="A1:L1"/>
    <mergeCell ref="A8:L8"/>
    <mergeCell ref="A9:L9"/>
    <mergeCell ref="B2:L2"/>
    <mergeCell ref="A4:L4"/>
    <mergeCell ref="A5:L5"/>
    <mergeCell ref="A6:L6"/>
    <mergeCell ref="A7:L7"/>
    <mergeCell ref="A3:L3"/>
    <mergeCell ref="M11:P11"/>
    <mergeCell ref="H11:L11"/>
    <mergeCell ref="A11:A12"/>
    <mergeCell ref="B11:B12"/>
    <mergeCell ref="C11:C12"/>
    <mergeCell ref="D11:D12"/>
    <mergeCell ref="E11:E12"/>
    <mergeCell ref="F11:F12"/>
    <mergeCell ref="G11:G12"/>
  </mergeCells>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2025-01-07T08:31:50Z</dcterms:created>
  <dcterms:modified xsi:type="dcterms:W3CDTF">2025-01-07T08:31:54Z</dcterms:modified>
</cp:coreProperties>
</file>