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valakeviciute\Desktop\2025-02\!NEW\"/>
    </mc:Choice>
  </mc:AlternateContent>
  <xr:revisionPtr revIDLastSave="0" documentId="8_{B78071BF-64E8-4295-8A8C-60E6EE8B70E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Bendrieji TS reikalavimai" sheetId="3" r:id="rId2"/>
    <sheet name="Subtiekėjai ir priedai" sheetId="2"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F64" i="1"/>
  <c r="F59" i="1"/>
  <c r="F54" i="1"/>
  <c r="G44" i="1"/>
  <c r="F37" i="1"/>
  <c r="G43" i="1" s="1"/>
  <c r="G21" i="1"/>
  <c r="G70" i="1" l="1"/>
  <c r="F43" i="1"/>
  <c r="F44" i="1" s="1"/>
  <c r="F45" i="1" s="1"/>
  <c r="F70" i="1"/>
  <c r="F71" i="1" s="1"/>
  <c r="F72" i="1" s="1"/>
</calcChain>
</file>

<file path=xl/sharedStrings.xml><?xml version="1.0" encoding="utf-8"?>
<sst xmlns="http://schemas.openxmlformats.org/spreadsheetml/2006/main" count="196" uniqueCount="154">
  <si>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</si>
  <si>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</si>
  <si>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</si>
  <si>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</si>
  <si>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</si>
  <si>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</si>
  <si>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</si>
  <si>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</si>
  <si>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</si>
  <si>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</si>
  <si>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</si>
  <si>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</si>
  <si>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</si>
  <si>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</si>
  <si>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</si>
  <si>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</si>
  <si>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</si>
  <si>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</si>
  <si>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</si>
  <si>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</si>
  <si>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</si>
  <si>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</si>
  <si>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</si>
  <si>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</si>
  <si>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</si>
  <si>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</si>
  <si>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PUNKCINIS NEFROSTOMIJOS RINKINYS SU ILGALAIKIU KATETERIU, NAUDOJIMUI NE MAŽIAU NEI 90 DIENŲ</t>
  </si>
  <si>
    <t>Tiekėjo pasiūlymas:</t>
  </si>
  <si>
    <t>Nr.</t>
  </si>
  <si>
    <t>Pavadinimas</t>
  </si>
  <si>
    <t>Preliminarus kiekis</t>
  </si>
  <si>
    <t>Mato vienetas</t>
  </si>
  <si>
    <t>Kaina be PVM, Eur</t>
  </si>
  <si>
    <t>Suma be PVM, Eur</t>
  </si>
  <si>
    <t>Gamintojas, modelis</t>
  </si>
  <si>
    <t>Tiekėjo siūlomos prekės rodiklių reikšmė su nuoroda į gamintojo dokumentaciją</t>
  </si>
  <si>
    <t>1.</t>
  </si>
  <si>
    <t>1.1.</t>
  </si>
  <si>
    <t>Punkcinis nefrostomijos rinkinys su ilgalaikiu kateteriu, naudojimui ne mažiau nei 90 dienų</t>
  </si>
  <si>
    <t>vnt.</t>
  </si>
  <si>
    <t>1.1.1.</t>
  </si>
  <si>
    <t>Nefrostomijos kateteris: rentgenokontrastinis; pagamintas iš 100 % ilgalaikio elastomero arba lygiavertės medžiagos; biologiškai suderinamo termoplastinio poliuretano (TPU) arba lygiavertės medžiagos su Luer lock jungtimi; su 2 sustandinančiomis vidinėmis kaniulėmis – minkšta ir standžia; nefrostominio kateterio dydžiai (tiekėjas turi pasiūlyti visus nurodytus dydžius): 8Fr (± 0,5Fr), 10Fr (± 0,5Fr), 12Fr (± 0,5Fr); ilgis: ne mažiau 26 cm.</t>
  </si>
  <si>
    <t>1.1.2.</t>
  </si>
  <si>
    <t>2-jų dalių punkcinė adata: matoma rentgenu ir ultragarsu; 18 G; ilgis: 25 ± 5 cm.</t>
  </si>
  <si>
    <t>1.1.3.</t>
  </si>
  <si>
    <t>Nukreipiamoji viela: standi (angl. extra stiff); Lunderquist arba adekvataus standumo tipo su J tipo minkštu galiuku 0,035 colių storio; 90 ± 10 cm ilgio.</t>
  </si>
  <si>
    <t>1.1.4.</t>
  </si>
  <si>
    <t>Smailūs rentgeno kontrastiniai dilatatoriai, kurių kiekis priklauso nuo kateterio skersmens: 8Fr (± 0,5Fr) kateteriui: 6, 8, 9 Fr; 10Fr (± 0,5Fr) kateteriui: 6, 8, 10, 11 Fr; 12Fr (± 0,5Fr) kateteriui: 6, 8, 10, 12, 13 Fr.</t>
  </si>
  <si>
    <t>1.1.5.</t>
  </si>
  <si>
    <t>Universalus adapteris su Luer lock jungtimi.</t>
  </si>
  <si>
    <t>Suma be PVM</t>
  </si>
  <si>
    <t>Taikomas PVM dydis (%)</t>
  </si>
  <si>
    <t>PVM suma</t>
  </si>
  <si>
    <t>Suma su PVM</t>
  </si>
  <si>
    <t>2. DALIS</t>
  </si>
  <si>
    <t>RINKINIAI PERKUTANINEI NEFROSTOMIJAI IR JUNGTYS PRIE DRENAŽINIO VAMZDELIO</t>
  </si>
  <si>
    <t>2.</t>
  </si>
  <si>
    <t>2.1.</t>
  </si>
  <si>
    <t>Rinkinys perkutaninei nefrostomijai vieno žingsnio be užrakto</t>
  </si>
  <si>
    <t>2.1.1.</t>
  </si>
  <si>
    <t>Rinkinio sudėtis: Pigtail tipo kateteris su rentgeno kontrastine žyma, padengtas hidrofiliniu sluoksniu, su stiletu ir ištiesintoju.</t>
  </si>
  <si>
    <t>2.1.2.</t>
  </si>
  <si>
    <t>Tiekėjas turi suteikti galimybę perkančiajai organizacijai pagal poreikį pasirinkti tokius kateterio darbinės dalies ilgius: ne mažiau 19 cm, ir dydžius: 7F, 8F, 10F, 12F, 14F.</t>
  </si>
  <si>
    <t>2.1.3.</t>
  </si>
  <si>
    <t>Troakaro tipo adata.</t>
  </si>
  <si>
    <t>2.1.4.</t>
  </si>
  <si>
    <t>Supakuota steriliame įpakavime po 1 vnt.</t>
  </si>
  <si>
    <t>2.2.</t>
  </si>
  <si>
    <t>Rinkinys perkutaninei nefrostomijai vieno žingsnio su užraktu</t>
  </si>
  <si>
    <t>2.2.1.</t>
  </si>
  <si>
    <t>2.2.2.</t>
  </si>
  <si>
    <t>Tiekėjas turi suteikti galimybę perkančiajai organizacijai pagal poreikį pasirinkti tokius kateterio darbinės dalies ilgius: ne mažiau 19 cm, ir dydžius: 7F, 8F, 10F.</t>
  </si>
  <si>
    <t>2.2.3.</t>
  </si>
  <si>
    <t>2.2.4.</t>
  </si>
  <si>
    <t>2.3.</t>
  </si>
  <si>
    <t>Jungtys prie drenažinio vamzdelio</t>
  </si>
  <si>
    <t>2.3.1.</t>
  </si>
  <si>
    <t>Lankstus, skaidrus, su standartine Luer-Lock (Male Luer-Lock) ir piltuvėlio (Funnel) tipo jungtimis vamzdelis, skirtas perkutaniniam drenui ir drenažinima maišui sujungti.</t>
  </si>
  <si>
    <t>2.3.2.</t>
  </si>
  <si>
    <t>Galimas vamzdelio ilgis: 15-20 cm.</t>
  </si>
  <si>
    <t>2.3.3.</t>
  </si>
  <si>
    <t>Supakuotas steriliame įpakavime.</t>
  </si>
  <si>
    <t>2.3.4.</t>
  </si>
  <si>
    <t>Male tipo jungtis / piltuvėlis.</t>
  </si>
  <si>
    <t>2.3.5.</t>
  </si>
  <si>
    <t>Su lanksčiu prailginimo vamzdeliu, kuris turi būti rezistentiškas (t. y. atsparus užsilenkimams).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</si>
  <si>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</si>
  <si>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</si>
  <si>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</si>
  <si>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</si>
  <si>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</si>
  <si>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</si>
  <si>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</si>
  <si>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</si>
  <si>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</si>
  <si>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</si>
  <si>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</si>
  <si>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</si>
  <si>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</si>
  <si>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</si>
  <si>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</si>
  <si>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</si>
  <si>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</si>
  <si>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</si>
  <si>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</si>
  <si>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</si>
  <si>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12577-13 2024-12-19 08:41:05</t>
  </si>
  <si>
    <t>6.	Tiekėjas kainas pateikia, nurodydamas ne daugiau skaičių po kablelio, nei leidžiama pirkimo dokumentuose.
7.	Tiekėjas patvirtina, kad anksčiau teiktame EBVPD informacija yra nepasikeitusi (jeigu duomenis reikia atnaujinti, kartu su pasiūlymu turi būti pateikiamas atnaujintas EBVPD)</t>
  </si>
  <si>
    <t xml:space="preserve">Pirkimas: Vienkartinės medicininės paskirties priemonės </t>
  </si>
  <si>
    <t>TECHNINĖ SPECIFIKACIJA</t>
  </si>
  <si>
    <t>BENDRIEJI REIKALAVIMAI:</t>
  </si>
  <si>
    <t>1. Pirkimo objektas – vienkartinės medicinos priemonės (toliau – prekės). Konkretūs techninės specifikacijos reikalavimai  prekėms pateikti šio dokumento lentelėje „Techninės specifikacijos reikalavimai prekėms“, kurią privalo užpildyti tiekėjai ir pateikti kartu su pasiūlymu pirkimui. Prekės perkamos VšĮ Respublikinei Panevėžio ligoninei (toliau šiame dokumente vadinama perkančiąja organizacija).</t>
  </si>
  <si>
    <t>2.  Prekės privalo būti naujos, nenaudotos.</t>
  </si>
  <si>
    <t>3. Taikomi aplinkosauginiai reikalavimai prekėms: prekių antrinės pakuotės turi būti laikytinos perdirbamosiomis pakuotėmis pagal Lietuvos Respublikos mokesčio už 
aplinkos teršimą įstatymo nuostatas ir (ar) turi būti vienalytės (homogeniškos) pakuotės, pagamintos iš vienos rūšies medžiagos (nebent tai prieštarauja higienos normoms):
3.1. Stiklas GL (arba GL nuo 70 iki 79)
3.2. Metalas FE (arba FE 40), ALU (arba ALU 41) nuo 42 iki 49
3.3. Popierius ar kartonas PAP (arba PAP nuo 20 iki 39)
3.4. Medis ar kamštinė medžiaga FOR (arba FOR nuo 50 iki 59)
3.5. Medvilnė ar džiutas TEX (arba TEX nuo 60 iki 69)
3.6. Polietilentereftalatas PET arba PET 1
3.7. Aukšto tankumo polietilenas HDPE (arba HDPE 2)
3.8. Polivinilchloridas PVC (arba PVC 3)
3.9. Žemo tankumo polietilenas LDPE (arba LDPE 4)
3.10. Polipropilenas PP (arba PP 5)
3.11. Polistirenas PS (arba PS 6)
Atitikties šio reikalavimo įrodymui tiekėjas kartu su pasiūlymu turi pateikti: tiekėjo ar gamintojo dokumentus, įrodančius, kad pakuotės yra homogeniškos ir (ar) atitinkamai paženklintos, arba atitiktis standartams, pagal kuriuos įrodoma, kad pakuočių medžiagos perdirbamos pvz., standartas LST EN 13432 „Pakuotė. Naudotų pakuočių, numatomų kompostuoti ir biologiškai skaidyti, reikalavimai“, standartas Voluntary Standard for Repulping and Recycling Corrugated Fiberboard Treated to Improve Its Performance in the Presence of Water and Water Vapor, standartas RecyClass ar kitas lygiavertis standartas, arba Aplinkos apsaugos agentūros interneto svetainėje (https://aaa.lrv.lt/) skelbiamame atliekų tvarkytojų, turinčių teisę išrašyti gaminių ir (ar) pakuočių atliekų sutvarkymą įrodančius dokumentus, sąraše nurodytų atliekų perdirbėjų ar eksportuotojų dokumentai, pagrindžiantys, kad tokios pakuotės, tapusios atliekomis, gali būti perdirbamos.</t>
  </si>
  <si>
    <t xml:space="preserve">5. Kartu su pasiūlymu tiekėjas privalo pateikti dokumentus, įrodančius siūlomų prekių atitiktį techniniams parametrams, nurodytiems šios techninės specifikacijos lentelėje „Techninės specifikacijos reikalavimai prekėms“ (išskyrus reikalavimus dėl prekių garantijos trukmės, kai jie keliami): tiekėjas kartu su pasiūlymu privalo pateikti prekių gamintojo parengtus katalogus ir / ar techninių charakteristikų aprašymus (jeigu gamintojo kataloge neišsamiai atsispindi siūlomų prekių atitikimas techninės specifikacijos reikalavimams) su vertimu į lietuvių kalbą. Šiuose dokumentuose tiekėjas turi grafiškai nurodyti (t. y., pastebimai pažymėti – spalvotai žymėti ir / ar nurodyti rodyklėmis, ir / ar pabraukti, ar pan.) konkrečias teikiamų dokumentų vietas, kur aprašomos reikalaujamų techninių parametrų reikšmės, bei įrašyti, kurį techninių reikalavimų punktą jos atitinka. Jei gamintojo išleistame kataloge ir / ar techninių charakteristikų aprašyme nėra reikalaujamo prekės techninio parametro atitiktį patvirtinančios informacijos, tiekėjas kartu su pasiūlymu gali pateikti atitiktį patvirtinančią prekių gamintojo deklaraciją, pasirašytą gamintojo atstovo. Pačių tiekėjų parengtos savideklaracijos dėl atitikimo techninės specifikacijos reikalavimams nebus laikoma pakankamu (obektyviu) įrodymu. </t>
  </si>
  <si>
    <t>6. Siūlomos prekės ir įranga panaudai (jeigu tiekėjas siūlo įrangą panaudai pagal šios techninės specifikacijos reikalavimus) turi būti paženklintos CE ženklu. Sutarties
 vykdymo metu kartu su pristatomomis prekėmis ir įranga (jeigu teikiama įranga panaudai) tiekėjas privalės pateikti prekių ir įrangos žymėjimą CE ženklu liudijančių 
galiojančių CE sertifikatų (arba lygiaverčių dokumentų) kopijas originalo kalba kartu su vertimu į lietuvių kalbą.</t>
  </si>
  <si>
    <t xml:space="preserve">7. Prekės turi būti ženklintos lietuvių kalba, turi būti aiški informacija apie įgaliotą atstovą, ženklinimas turi atitikti Europos Parlamento ir Tarybos reglamentą (ES) 2017/745 dėl medicinos priemonių. </t>
  </si>
  <si>
    <t>8. Ant siūlomos prekės pakuotės turi būti nurodyta pagaminimo data ir / ar tinkamumo naudoti terminas.</t>
  </si>
  <si>
    <t>9.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</si>
  <si>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r>
      <t xml:space="preserve">4. Prekių pavyzdžių teikimas:
4.1.  Galimai ekonomiškai naudingiausią pasiūlymą pateikęs tiekėjas, Viešųjų pirkimų komisijai (toliau – Komisijai) CVP IS priemonėmis pareikalavus, turės neatlygintinai pateikti šioje techninėje specifikacijoje nurodytų prekių pavyzdžius (toje (tose) pirkimo dalyse, kuriai (-ioms) tiekėjas pateikė pasiūlymą (-us)). Prekių pavyzdžių nereikalaujama pateikti kartu su pasiūlymu. 
4.2. Prekių pavyzdžių pateikimo terminas – 5 darbo dienos nuo Komisijos prašymo CVP IS priemonėmis pateikimo tiekėjui dienos. Prekių pavyzdžių pristatymo adresas: VšĮ Respublikinė Panevėžio ligoninė, Smėlynės g. 25, Panevėžys. Tikslus prekių pavyzdžių pristatymo laikas turi būti suderinamas su perkančiosios organizacijos paskirtu kontaktiniu asmeniu (kontaktus tiekėjui pateiks Komisija CVP IS priemonėmis kartu su prašymu pristatyti prekių pavyzdžius) ne vėliau nei likus 2 darbo dienoms iki prekių pavyzdžių pristatymo.
4.3.  </t>
    </r>
    <r>
      <rPr>
        <b/>
        <sz val="11"/>
        <color theme="1"/>
        <rFont val="Calibri"/>
        <family val="2"/>
        <scheme val="minor"/>
      </rPr>
      <t xml:space="preserve">Kiekvienos prekės pavyzdžio teikiama po 1 vnt. </t>
    </r>
    <r>
      <rPr>
        <sz val="11"/>
        <color theme="1"/>
        <rFont val="Calibri"/>
        <family val="2"/>
        <scheme val="minor"/>
      </rPr>
      <t>Prekių pavyzdžiai teikiami kartu su originaliomis gamintojo pakuotėmis. Pristatomo prekės pavyzdžio pakuotė ir (ar) prekės pavyzdys turi būti pažymėti etiketėmis su užrašu „Prekės pavyzdys teikiamas viešajam pirkimui  „Vienkartinių medicininės paskirties priemonių pirkimas“, [X] pirkimo daliai (dalies numerį nurodo tiekėjas)“, turi būti patvirtintas tiekėjo parašu, taip pat nurodoma: pateikimo data, pateikiamų prekės pavyzdžių skaičius. Ši etiketė su nurodytu užrašu turi būti prisegta, priklijuota ar kitaip pritvirtinta prie pateikiamos prekės pavyzdžio pakuotės ir (ar) prekės pavyzdžio. Jei prekė susideda iš komplektuojančių dalių, visos dalys, pristačius prekės pavyzdžius, turi būti surinktos taip, kad prekę galima būtų naudoti pagal paskirtį.
4.4. Prekių pavyzdžių pateikimo išlaidas dengia tiekėjas. Perkančioji organizacija neprisiima prekių pavyzdžių atsitiktinio sugadinimo ar sunaikinimo išlaidų.
4.5. Laimėjusio tiekėjo, su kuriuo bus sudaryta viešojo pirkimo sutartis, pateikti prekių pavyzdžiai negrąžinami ir bus naudojami kaip etalonai, priimant pagal viešojo pirkimo sutartį tiekiamas prekes.</t>
    </r>
  </si>
  <si>
    <t>Bioteq, Set-Seldinger, BT-PDS-08XX; BT-PDS-10XX; BT-PDS-12XX. Pajunk 221S130200, SP medical Seldinger H-X-JX-C-035-90; Plastimed 5420XX; Marflow urine bag connector UBC</t>
  </si>
  <si>
    <t>Mar Flow, Urine Bag Connector, UBC</t>
  </si>
  <si>
    <t>Bioteq, Drauinage Catheter Set-Direct Access. BT-PD1-XXXX-W</t>
  </si>
  <si>
    <t>Bioteq, Drainage Catheter Set-Direct Access. BT-PD1-XXXX</t>
  </si>
  <si>
    <t>Kaunas</t>
  </si>
  <si>
    <t>UAB "Skirgesa"</t>
  </si>
  <si>
    <t>Energetikų g. 8, Kaunas, LT-52461</t>
  </si>
  <si>
    <t>LT344494219</t>
  </si>
  <si>
    <t>A/s. LT41 7300 0100 7979 6368,
AB „Swedbank“, banko kodas 73000</t>
  </si>
  <si>
    <t>_</t>
  </si>
  <si>
    <t>Viešųjų pirkimų specialistė</t>
  </si>
  <si>
    <t>Kaja Blekaitytė</t>
  </si>
  <si>
    <t>Pasiūlymas galioja iki 2025-04-14 d.</t>
  </si>
  <si>
    <t>Universalus adapteris su Luer lock jungtimi.
Žr. "3 Katalogai".pdf, 7, 8 psl.</t>
  </si>
  <si>
    <t>Rinkinio sudėtis: Pigtail tipo kateteris su rentgeno kontrastine žyma, padengtas hidrofiliniu sluoksniu, su stiletu ir ištiesintoju.
Žr. "3 Katalogai".pdf, 9 psl.</t>
  </si>
  <si>
    <t xml:space="preserve"> pagal poreikį galima pasirinkti tokius kateterio darbinės dalies ilgius: ne mažiau 19 cm, ir dydžius: 7F, 8F, 10F, 12F, 14F.
Žr. "3 Katalogai".pdf, 9 psl.</t>
  </si>
  <si>
    <t>Troakaro tipo adata.
Žr. "3 Katalogai".pdf, 9 psl.</t>
  </si>
  <si>
    <t>Supakuota steriliame įpakavime po 1 vnt.
Žr. "3 Katalogai".pdf, 9 psl.</t>
  </si>
  <si>
    <t>pagal poreikį galima pasirinkti tokius kateterio darbinės dalies ilgius: ne mažiau 19 cm, ir dydžius: 7F, 8F, 10F.
Žr. "3 Katalogai".pdf, 9 psl.</t>
  </si>
  <si>
    <t>Lankstus, skaidrus, su standartine Luer-Lock (Male Luer-Lock) ir piltuvėlio (Funnel) tipo jungtimis vamzdelis, skirtas perkutaniniam drenui ir drenažinima maišui sujungti.
Žr. "3 Katalogai".pdf, 10, 11 psl.</t>
  </si>
  <si>
    <t xml:space="preserve"> vamzdelio ilgis: 15cm.
Žr. "3 Katalogai".pdf, 10, 11 psl.</t>
  </si>
  <si>
    <t>Supakuotas steriliame įpakavime.
Žr. "3 Katalogai".pdf, 10, 11 psl.</t>
  </si>
  <si>
    <t>Male tipo jungtis / piltuvėlis.
Žr. "3 Katalogai".pdf, 10, 11 psl.</t>
  </si>
  <si>
    <t>Su lanksčiu prailginimo vamzdeliu, kuris rezistentiškas (t. y. atsparus užsilenkimams).
Žr. "3 Katalogai".pdf, 10, 11 psl.</t>
  </si>
  <si>
    <t>Nefrostomijos kateteris: rentgenokontrastinis; pagamintas iš 100 % ilgalaikiam elastomerui lygiavertės medžiagos; biologiškai suderinamo termoplastinio poliuretano (TPU) su Luer lock jungtimi; su 2 sustandinančiomis vidinėmis kaniulėmis – minkšta ir standžia; nefrostominio kateterio dydžiai : 8Fr, 10Fr, 12Fr; ilgis: ne mažiau 26 cm.
Žr. "3 Katalogai".pdf, 1-3 psl.</t>
  </si>
  <si>
    <t>2-jų dalių punkcinė adata: matoma rentgenu ir ultragarsu; 18 G; ilgis: 20 cm.
Žr. "3 Katalogai".pdf, 4 psl.</t>
  </si>
  <si>
    <t>Nukreipiamoji viela: standi (angl. extra stiff); Lunderquist arba adekvataus standumo tipo su J tipo minkštu galiuku 0,035 colių storio; 90 ilgio.
Žr. "3 Katalogai".pdf, 5 psl.</t>
  </si>
  <si>
    <t>Smailūs rentgeno kontrastiniai dilatatoriai, kurių kiekis priklauso nuo kateterio skersmens: 8Fr  kateteriui: 6, 8, 9 Fr; 10Fr kateteriui: 6, 8, 10, 11 Fr; 12Fr  kateteriui: 6, 8, 10, 12, 13 Fr.
Žr. "3 Katalogai".pdf, 6 psl.</t>
  </si>
  <si>
    <t>-</t>
  </si>
  <si>
    <t>2 Įgaliojimas pasirašyti pasiūlymą</t>
  </si>
  <si>
    <t>3 Katalogai</t>
  </si>
  <si>
    <t>4 Aplinkosauginių reikalavimų dokumentai</t>
  </si>
  <si>
    <t>5 Patvirtinimas</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</si>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</sst>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1">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4" xfId="0" applyFont="1" applyFill="1" applyBorder="1"/>
    <xf numFmtId="0" fontId="5" fillId="4" borderId="24" xfId="0" applyFont="1" applyFill="1" applyBorder="1"/>
    <xf numFmtId="0" fontId="5" fillId="6" borderId="24" xfId="0" applyFont="1" applyFill="1" applyBorder="1" applyProtection="1">
      <protection locked="0"/>
    </xf>
    <xf numFmtId="0" fontId="5" fillId="5" borderId="24"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6" fillId="7" borderId="0" xfId="0" applyFont="1" applyFill="1"/>
    <xf numFmtId="0" fontId="4" fillId="7" borderId="0" xfId="0" applyFont="1" applyFill="1" applyAlignment="1">
      <alignment wrapText="1"/>
    </xf>
    <xf numFmtId="0" fontId="4" fillId="7" borderId="0" xfId="0" applyFont="1" applyFill="1"/>
    <xf numFmtId="0" fontId="4" fillId="7" borderId="0" xfId="0" applyFont="1" applyFill="1" applyAlignment="1">
      <alignment vertical="top"/>
    </xf>
    <xf numFmtId="0" fontId="5" fillId="4" borderId="24" xfId="0" applyFont="1" applyFill="1" applyBorder="1" applyAlignment="1">
      <alignment wrapText="1"/>
    </xf>
    <xf numFmtId="0" fontId="6" fillId="4" borderId="24" xfId="0" applyFont="1" applyFill="1" applyBorder="1" applyAlignment="1">
      <alignment wrapText="1"/>
    </xf>
    <xf numFmtId="0" fontId="6" fillId="6" borderId="24" xfId="0" applyFont="1" applyFill="1" applyBorder="1" applyAlignment="1" applyProtection="1">
      <alignment horizontal="center" vertical="center" wrapText="1"/>
      <protection locked="0"/>
    </xf>
    <xf numFmtId="14" fontId="5" fillId="5" borderId="1" xfId="0" applyNumberFormat="1" applyFont="1" applyFill="1" applyBorder="1" applyProtection="1">
      <protection locked="0"/>
    </xf>
    <xf numFmtId="0" fontId="3" fillId="5" borderId="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5" borderId="24" xfId="0" applyFont="1" applyFill="1" applyBorder="1" applyAlignment="1" applyProtection="1">
      <alignment wrapText="1"/>
      <protection locked="0"/>
    </xf>
    <xf numFmtId="0" fontId="4" fillId="4" borderId="0" xfId="0" applyFont="1" applyFill="1" applyAlignment="1">
      <alignment horizontal="left" vertical="top" wrapText="1"/>
    </xf>
    <xf numFmtId="0" fontId="5" fillId="2" borderId="0" xfId="0" applyFont="1" applyFill="1"/>
    <xf numFmtId="0" fontId="3"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4" xfId="0" applyFont="1" applyFill="1" applyBorder="1" applyAlignment="1">
      <alignment vertical="center" wrapText="1"/>
    </xf>
    <xf numFmtId="0" fontId="0" fillId="0" borderId="24" xfId="0" applyBorder="1"/>
    <xf numFmtId="0" fontId="5" fillId="2" borderId="0" xfId="0" applyFont="1" applyFill="1" applyAlignment="1">
      <alignment vertical="center" wrapText="1"/>
    </xf>
    <xf numFmtId="0" fontId="2"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xf>
    <xf numFmtId="0" fontId="0" fillId="0" borderId="23" xfId="0" applyBorder="1"/>
    <xf numFmtId="0" fontId="3" fillId="5" borderId="24" xfId="0" applyFont="1" applyFill="1" applyBorder="1" applyAlignment="1" applyProtection="1">
      <alignment horizontal="center" vertical="center" wrapText="1"/>
      <protection locked="0"/>
    </xf>
    <xf numFmtId="0" fontId="0" fillId="0" borderId="24"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2" borderId="0" xfId="0" applyFont="1" applyFill="1"/>
    <xf numFmtId="0" fontId="3"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6" fillId="0" borderId="0" xfId="0" applyFont="1" applyAlignment="1">
      <alignment horizontal="left" vertical="center"/>
    </xf>
    <xf numFmtId="0" fontId="3" fillId="3" borderId="16" xfId="0" applyFont="1" applyFill="1" applyBorder="1" applyAlignment="1">
      <alignment horizontal="left" vertical="top" wrapText="1"/>
    </xf>
    <xf numFmtId="0" fontId="4" fillId="3" borderId="17" xfId="0" applyFont="1" applyFill="1" applyBorder="1" applyAlignment="1">
      <alignment horizontal="left" vertical="top"/>
    </xf>
    <xf numFmtId="0" fontId="4" fillId="3" borderId="15" xfId="0" applyFont="1" applyFill="1" applyBorder="1" applyAlignment="1">
      <alignment horizontal="left" vertical="top"/>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5" xfId="0" applyFont="1" applyFill="1" applyBorder="1" applyAlignment="1">
      <alignment horizontal="left" vertical="top" wrapText="1"/>
    </xf>
    <xf numFmtId="0" fontId="5" fillId="3" borderId="8" xfId="0" applyFont="1" applyFill="1" applyBorder="1" applyAlignment="1" applyProtection="1">
      <alignment horizontal="center" vertical="center" wrapText="1"/>
      <protection locked="0"/>
    </xf>
    <xf numFmtId="0" fontId="0" fillId="0" borderId="18" xfId="0" applyBorder="1"/>
    <xf numFmtId="0" fontId="5" fillId="3" borderId="1" xfId="0" applyFont="1" applyFill="1" applyBorder="1" applyAlignment="1" applyProtection="1">
      <alignment horizontal="center" vertical="center" wrapText="1"/>
      <protection locked="0"/>
    </xf>
    <xf numFmtId="0" fontId="0" fillId="0" borderId="17"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center" vertical="center" wrapText="1"/>
      <protection locked="0"/>
    </xf>
    <xf numFmtId="0" fontId="6" fillId="2" borderId="0" xfId="0" applyFont="1" applyFill="1" applyAlignment="1">
      <alignment horizontal="left" wrapText="1"/>
    </xf>
    <xf numFmtId="0" fontId="5" fillId="5" borderId="1"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5" fillId="5" borderId="18" xfId="0" applyFont="1" applyFill="1" applyBorder="1" applyAlignment="1" applyProtection="1">
      <alignment horizontal="center" vertical="center" wrapText="1"/>
      <protection locked="0"/>
    </xf>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0" fillId="0" borderId="21" xfId="0" applyBorder="1"/>
    <xf numFmtId="0" fontId="8" fillId="2" borderId="0" xfId="0" applyFont="1" applyFill="1" applyAlignment="1">
      <alignment horizontal="left" vertical="top" wrapText="1"/>
    </xf>
    <xf numFmtId="0" fontId="3" fillId="3" borderId="8"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3" fillId="3" borderId="0" xfId="0" applyFont="1" applyFill="1" applyProtection="1">
      <protection locked="0"/>
    </xf>
    <xf numFmtId="0" fontId="3" fillId="3" borderId="1" xfId="0"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20" xfId="0" applyBorder="1"/>
    <xf numFmtId="0" fontId="3" fillId="5" borderId="10"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6" fillId="2" borderId="0" xfId="0" applyFont="1" applyFill="1" applyAlignment="1">
      <alignment horizontal="left"/>
    </xf>
    <xf numFmtId="0" fontId="6"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2"/>
  <sheetViews>
    <sheetView tabSelected="1" zoomScale="73" zoomScaleNormal="73" workbookViewId="0">
      <selection activeCell="C17" sqref="C17: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v>45660</v>
      </c>
    </row>
    <row r="9" spans="1:6" x14ac:dyDescent="0.25">
      <c r="A9" s="4" t="s">
        <v>5</v>
      </c>
      <c r="B9" s="13">
        <v>554348</v>
      </c>
    </row>
    <row r="10" spans="1:6" x14ac:dyDescent="0.25">
      <c r="A10" s="4" t="s">
        <v>6</v>
      </c>
      <c r="B10" s="33" t="s">
        <v>124</v>
      </c>
    </row>
    <row r="12" spans="1:6" ht="15.75" x14ac:dyDescent="0.25">
      <c r="A12" s="41" t="s">
        <v>7</v>
      </c>
      <c r="B12" s="42"/>
      <c r="C12" s="38" t="s">
        <v>125</v>
      </c>
      <c r="D12" s="39"/>
      <c r="E12" s="39"/>
      <c r="F12" s="40"/>
    </row>
    <row r="13" spans="1:6" ht="15.95" customHeight="1" x14ac:dyDescent="0.25">
      <c r="A13" s="47" t="s">
        <v>8</v>
      </c>
      <c r="B13" s="48"/>
      <c r="C13" s="51">
        <v>234449420</v>
      </c>
      <c r="D13" s="39"/>
      <c r="E13" s="39"/>
      <c r="F13" s="40"/>
    </row>
    <row r="14" spans="1:6" ht="15.95" customHeight="1" x14ac:dyDescent="0.25">
      <c r="A14" s="47" t="s">
        <v>9</v>
      </c>
      <c r="B14" s="48"/>
      <c r="C14" s="38" t="s">
        <v>126</v>
      </c>
      <c r="D14" s="39"/>
      <c r="E14" s="39"/>
      <c r="F14" s="40"/>
    </row>
    <row r="15" spans="1:6" ht="15.95" customHeight="1" x14ac:dyDescent="0.25">
      <c r="A15" s="41" t="s">
        <v>10</v>
      </c>
      <c r="B15" s="42"/>
      <c r="C15" s="38" t="s">
        <v>127</v>
      </c>
      <c r="D15" s="39"/>
      <c r="E15" s="39"/>
      <c r="F15" s="40"/>
    </row>
    <row r="16" spans="1:6" ht="63" customHeight="1" x14ac:dyDescent="0.25">
      <c r="A16" s="52" t="s">
        <v>11</v>
      </c>
      <c r="B16" s="48"/>
      <c r="C16" s="38" t="s">
        <v>128</v>
      </c>
      <c r="D16" s="39"/>
      <c r="E16" s="39"/>
      <c r="F16" s="40"/>
    </row>
    <row r="17" spans="1:7" ht="15.95" customHeight="1" x14ac:dyDescent="0.25">
      <c r="A17" s="41" t="s">
        <v>12</v>
      </c>
      <c r="B17" s="42"/>
      <c r="C17" s="38"/>
      <c r="D17" s="39"/>
      <c r="E17" s="39"/>
      <c r="F17" s="40"/>
    </row>
    <row r="18" spans="1:7" ht="15.95" customHeight="1" x14ac:dyDescent="0.25">
      <c r="A18" s="41" t="s">
        <v>13</v>
      </c>
      <c r="B18" s="42"/>
      <c r="C18" s="38"/>
      <c r="D18" s="39"/>
      <c r="E18" s="39"/>
      <c r="F18" s="40"/>
    </row>
    <row r="19" spans="1:7" ht="48" customHeight="1" x14ac:dyDescent="0.25">
      <c r="A19" s="41" t="s">
        <v>14</v>
      </c>
      <c r="B19" s="42"/>
      <c r="C19" s="38"/>
      <c r="D19" s="39"/>
      <c r="E19" s="39"/>
      <c r="F19" s="40"/>
    </row>
    <row r="20" spans="1:7" ht="54.95" customHeight="1" x14ac:dyDescent="0.25">
      <c r="A20" s="41" t="s">
        <v>15</v>
      </c>
      <c r="B20" s="42"/>
      <c r="C20" s="46"/>
      <c r="D20" s="39"/>
      <c r="E20" s="39"/>
      <c r="F20" s="40"/>
    </row>
    <row r="21" spans="1:7" ht="71.099999999999994" customHeight="1" x14ac:dyDescent="0.25">
      <c r="A21" s="43" t="s">
        <v>16</v>
      </c>
      <c r="B21" s="44"/>
      <c r="C21" s="49" t="s">
        <v>129</v>
      </c>
      <c r="D21" s="50"/>
      <c r="E21" s="50"/>
      <c r="F21" s="50"/>
      <c r="G21" s="14" t="str">
        <f>IF((SUMPRODUCT(--(C21=""))&gt;0), "Privaloma užpildyti, kai taikomi pašalinimo pagrindai", "")</f>
        <v/>
      </c>
    </row>
    <row r="22" spans="1:7" ht="18" customHeight="1" x14ac:dyDescent="0.25">
      <c r="A22" s="5"/>
      <c r="B22" s="5"/>
      <c r="C22" s="6"/>
      <c r="D22" s="6"/>
      <c r="E22" s="6"/>
      <c r="F22" s="6"/>
    </row>
    <row r="23" spans="1:7" x14ac:dyDescent="0.25">
      <c r="A23" s="53"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45" t="s">
        <v>22</v>
      </c>
      <c r="B28" s="37"/>
      <c r="C28" s="37"/>
      <c r="D28" s="37"/>
      <c r="E28" s="37"/>
      <c r="F28" s="37"/>
    </row>
    <row r="29" spans="1:7" x14ac:dyDescent="0.25">
      <c r="A29" s="37" t="s">
        <v>23</v>
      </c>
      <c r="B29" s="37"/>
      <c r="C29" s="37"/>
      <c r="D29" s="37"/>
      <c r="E29" s="37"/>
      <c r="F29" s="37"/>
    </row>
    <row r="30" spans="1:7" x14ac:dyDescent="0.25">
      <c r="A30" s="14" t="s">
        <v>24</v>
      </c>
      <c r="D30" s="15"/>
    </row>
    <row r="31" spans="1:7" ht="39.75" customHeight="1" x14ac:dyDescent="0.25">
      <c r="A31" s="36" t="s">
        <v>107</v>
      </c>
      <c r="B31" s="36"/>
      <c r="C31" s="36"/>
      <c r="D31" s="36"/>
    </row>
    <row r="32" spans="1:7" x14ac:dyDescent="0.25">
      <c r="A32" s="12" t="s">
        <v>25</v>
      </c>
      <c r="B32" s="12" t="s">
        <v>26</v>
      </c>
    </row>
    <row r="34" spans="1:8" x14ac:dyDescent="0.25">
      <c r="A34" s="12" t="s">
        <v>27</v>
      </c>
    </row>
    <row r="35" spans="1:8" ht="45" x14ac:dyDescent="0.25">
      <c r="A35" s="16" t="s">
        <v>28</v>
      </c>
      <c r="B35" s="16" t="s">
        <v>29</v>
      </c>
      <c r="C35" s="16" t="s">
        <v>30</v>
      </c>
      <c r="D35" s="16" t="s">
        <v>31</v>
      </c>
      <c r="E35" s="16" t="s">
        <v>32</v>
      </c>
      <c r="F35" s="16" t="s">
        <v>33</v>
      </c>
      <c r="G35" s="16" t="s">
        <v>34</v>
      </c>
      <c r="H35" s="30" t="s">
        <v>35</v>
      </c>
    </row>
    <row r="36" spans="1:8" x14ac:dyDescent="0.25">
      <c r="A36" s="16" t="s">
        <v>36</v>
      </c>
      <c r="B36" s="16" t="s">
        <v>26</v>
      </c>
      <c r="C36" s="17"/>
      <c r="D36" s="17"/>
      <c r="E36" s="17"/>
      <c r="F36" s="17"/>
      <c r="G36" s="17"/>
      <c r="H36" s="17"/>
    </row>
    <row r="37" spans="1:8" ht="120" x14ac:dyDescent="0.25">
      <c r="A37" s="17" t="s">
        <v>37</v>
      </c>
      <c r="B37" s="29" t="s">
        <v>38</v>
      </c>
      <c r="C37" s="17">
        <v>450</v>
      </c>
      <c r="D37" s="17" t="s">
        <v>39</v>
      </c>
      <c r="E37" s="18">
        <v>77</v>
      </c>
      <c r="F37" s="17">
        <f>IF(ISBLANK(E37),"", PRODUCT(C37,E37))</f>
        <v>34650</v>
      </c>
      <c r="G37" s="31" t="s">
        <v>120</v>
      </c>
      <c r="H37" s="17"/>
    </row>
    <row r="38" spans="1:8" ht="210" x14ac:dyDescent="0.25">
      <c r="A38" s="17" t="s">
        <v>40</v>
      </c>
      <c r="B38" s="29" t="s">
        <v>41</v>
      </c>
      <c r="C38" s="17"/>
      <c r="D38" s="17"/>
      <c r="E38" s="17"/>
      <c r="F38" s="17"/>
      <c r="G38" s="17"/>
      <c r="H38" s="35" t="s">
        <v>144</v>
      </c>
    </row>
    <row r="39" spans="1:8" ht="60" x14ac:dyDescent="0.25">
      <c r="A39" s="17" t="s">
        <v>42</v>
      </c>
      <c r="B39" s="29" t="s">
        <v>43</v>
      </c>
      <c r="C39" s="17"/>
      <c r="D39" s="17"/>
      <c r="E39" s="17"/>
      <c r="F39" s="17"/>
      <c r="G39" s="17"/>
      <c r="H39" s="35" t="s">
        <v>145</v>
      </c>
    </row>
    <row r="40" spans="1:8" ht="90" x14ac:dyDescent="0.25">
      <c r="A40" s="17" t="s">
        <v>44</v>
      </c>
      <c r="B40" s="29" t="s">
        <v>45</v>
      </c>
      <c r="C40" s="17"/>
      <c r="D40" s="17"/>
      <c r="E40" s="17"/>
      <c r="F40" s="17"/>
      <c r="G40" s="17"/>
      <c r="H40" s="35" t="s">
        <v>146</v>
      </c>
    </row>
    <row r="41" spans="1:8" ht="120" x14ac:dyDescent="0.25">
      <c r="A41" s="17" t="s">
        <v>46</v>
      </c>
      <c r="B41" s="29" t="s">
        <v>47</v>
      </c>
      <c r="C41" s="17"/>
      <c r="D41" s="17"/>
      <c r="E41" s="17"/>
      <c r="F41" s="17"/>
      <c r="G41" s="17"/>
      <c r="H41" s="35" t="s">
        <v>147</v>
      </c>
    </row>
    <row r="42" spans="1:8" ht="45" x14ac:dyDescent="0.25">
      <c r="A42" s="17" t="s">
        <v>48</v>
      </c>
      <c r="B42" s="29" t="s">
        <v>49</v>
      </c>
      <c r="C42" s="17"/>
      <c r="D42" s="17"/>
      <c r="E42" s="17"/>
      <c r="F42" s="17"/>
      <c r="G42" s="17"/>
      <c r="H42" s="35" t="s">
        <v>133</v>
      </c>
    </row>
    <row r="43" spans="1:8" x14ac:dyDescent="0.25">
      <c r="E43" s="16" t="s">
        <v>50</v>
      </c>
      <c r="F43" s="16">
        <f>IF((COUNT(C37:C42)&lt;&gt;COUNT(F37:F42)),"", ROUND(SUM(F37:F42),2))</f>
        <v>34650</v>
      </c>
      <c r="G43" s="14" t="str">
        <f>IF((COUNT(C37:C42)&lt;&gt;COUNT(F37:F42)),"Neužpildytos visų objektų kainos", "")</f>
        <v/>
      </c>
    </row>
    <row r="44" spans="1:8" x14ac:dyDescent="0.25">
      <c r="C44" s="16" t="s">
        <v>51</v>
      </c>
      <c r="D44" s="19">
        <v>5</v>
      </c>
      <c r="E44" s="16" t="s">
        <v>52</v>
      </c>
      <c r="F44" s="16">
        <f>IF(OR(F43="",D44=""),"", ROUND(PRODUCT(D44,F43)/100,2))</f>
        <v>1732.5</v>
      </c>
      <c r="G44" s="14" t="str">
        <f>IF(D44="", "Nurodykite taikomą PVM dydį", "")</f>
        <v/>
      </c>
    </row>
    <row r="45" spans="1:8" x14ac:dyDescent="0.25">
      <c r="E45" s="16" t="s">
        <v>53</v>
      </c>
      <c r="F45" s="16">
        <f>IF(ISBLANK(F44), "", ROUND(SUM(F43:F44),2))</f>
        <v>36382.5</v>
      </c>
    </row>
    <row r="49" spans="1:8" x14ac:dyDescent="0.25">
      <c r="A49" s="12" t="s">
        <v>54</v>
      </c>
      <c r="B49" s="12" t="s">
        <v>55</v>
      </c>
    </row>
    <row r="51" spans="1:8" x14ac:dyDescent="0.25">
      <c r="A51" s="12" t="s">
        <v>27</v>
      </c>
    </row>
    <row r="52" spans="1:8" ht="45" x14ac:dyDescent="0.25">
      <c r="A52" s="16" t="s">
        <v>28</v>
      </c>
      <c r="B52" s="16" t="s">
        <v>29</v>
      </c>
      <c r="C52" s="16" t="s">
        <v>30</v>
      </c>
      <c r="D52" s="16" t="s">
        <v>31</v>
      </c>
      <c r="E52" s="16" t="s">
        <v>32</v>
      </c>
      <c r="F52" s="16" t="s">
        <v>33</v>
      </c>
      <c r="G52" s="16" t="s">
        <v>34</v>
      </c>
      <c r="H52" s="30" t="s">
        <v>35</v>
      </c>
    </row>
    <row r="53" spans="1:8" x14ac:dyDescent="0.25">
      <c r="A53" s="16" t="s">
        <v>56</v>
      </c>
      <c r="B53" s="16" t="s">
        <v>55</v>
      </c>
      <c r="C53" s="17"/>
      <c r="D53" s="17"/>
      <c r="E53" s="17"/>
      <c r="F53" s="17"/>
      <c r="G53" s="17"/>
      <c r="H53" s="17"/>
    </row>
    <row r="54" spans="1:8" ht="45" x14ac:dyDescent="0.25">
      <c r="A54" s="17" t="s">
        <v>57</v>
      </c>
      <c r="B54" s="29" t="s">
        <v>58</v>
      </c>
      <c r="C54" s="17">
        <v>900</v>
      </c>
      <c r="D54" s="17" t="s">
        <v>39</v>
      </c>
      <c r="E54" s="18">
        <v>43</v>
      </c>
      <c r="F54" s="17">
        <f>IF(ISBLANK(E54),"", PRODUCT(C54,E54))</f>
        <v>38700</v>
      </c>
      <c r="G54" s="31" t="s">
        <v>123</v>
      </c>
      <c r="H54" s="17"/>
    </row>
    <row r="55" spans="1:8" ht="90" x14ac:dyDescent="0.25">
      <c r="A55" s="17" t="s">
        <v>59</v>
      </c>
      <c r="B55" s="29" t="s">
        <v>60</v>
      </c>
      <c r="C55" s="17"/>
      <c r="D55" s="17"/>
      <c r="E55" s="17"/>
      <c r="F55" s="17"/>
      <c r="G55" s="17"/>
      <c r="H55" s="35" t="s">
        <v>134</v>
      </c>
    </row>
    <row r="56" spans="1:8" ht="75" x14ac:dyDescent="0.25">
      <c r="A56" s="17" t="s">
        <v>61</v>
      </c>
      <c r="B56" s="29" t="s">
        <v>62</v>
      </c>
      <c r="C56" s="17"/>
      <c r="D56" s="17"/>
      <c r="E56" s="17"/>
      <c r="F56" s="17"/>
      <c r="G56" s="17"/>
      <c r="H56" s="35" t="s">
        <v>135</v>
      </c>
    </row>
    <row r="57" spans="1:8" ht="30" x14ac:dyDescent="0.25">
      <c r="A57" s="17" t="s">
        <v>63</v>
      </c>
      <c r="B57" s="29" t="s">
        <v>64</v>
      </c>
      <c r="C57" s="17"/>
      <c r="D57" s="17"/>
      <c r="E57" s="17"/>
      <c r="F57" s="17"/>
      <c r="G57" s="17"/>
      <c r="H57" s="35" t="s">
        <v>136</v>
      </c>
    </row>
    <row r="58" spans="1:8" ht="45" x14ac:dyDescent="0.25">
      <c r="A58" s="17" t="s">
        <v>65</v>
      </c>
      <c r="B58" s="29" t="s">
        <v>66</v>
      </c>
      <c r="C58" s="17"/>
      <c r="D58" s="17"/>
      <c r="E58" s="17"/>
      <c r="F58" s="17"/>
      <c r="G58" s="17"/>
      <c r="H58" s="35" t="s">
        <v>137</v>
      </c>
    </row>
    <row r="59" spans="1:8" ht="45" x14ac:dyDescent="0.25">
      <c r="A59" s="17" t="s">
        <v>67</v>
      </c>
      <c r="B59" s="29" t="s">
        <v>68</v>
      </c>
      <c r="C59" s="17">
        <v>1400</v>
      </c>
      <c r="D59" s="17" t="s">
        <v>39</v>
      </c>
      <c r="E59" s="18">
        <v>43</v>
      </c>
      <c r="F59" s="17">
        <f>IF(ISBLANK(E59),"", PRODUCT(C59,E59))</f>
        <v>60200</v>
      </c>
      <c r="G59" s="31" t="s">
        <v>122</v>
      </c>
      <c r="H59" s="17"/>
    </row>
    <row r="60" spans="1:8" ht="90" x14ac:dyDescent="0.25">
      <c r="A60" s="17" t="s">
        <v>69</v>
      </c>
      <c r="B60" s="29" t="s">
        <v>60</v>
      </c>
      <c r="C60" s="17"/>
      <c r="D60" s="17"/>
      <c r="E60" s="17"/>
      <c r="F60" s="17"/>
      <c r="G60" s="17"/>
      <c r="H60" s="35" t="s">
        <v>134</v>
      </c>
    </row>
    <row r="61" spans="1:8" ht="75" x14ac:dyDescent="0.25">
      <c r="A61" s="17" t="s">
        <v>70</v>
      </c>
      <c r="B61" s="29" t="s">
        <v>71</v>
      </c>
      <c r="C61" s="17"/>
      <c r="D61" s="17"/>
      <c r="E61" s="17"/>
      <c r="F61" s="17"/>
      <c r="G61" s="17"/>
      <c r="H61" s="35" t="s">
        <v>138</v>
      </c>
    </row>
    <row r="62" spans="1:8" ht="30" x14ac:dyDescent="0.25">
      <c r="A62" s="17" t="s">
        <v>72</v>
      </c>
      <c r="B62" s="29" t="s">
        <v>64</v>
      </c>
      <c r="C62" s="17"/>
      <c r="D62" s="17"/>
      <c r="E62" s="17"/>
      <c r="F62" s="17"/>
      <c r="G62" s="17"/>
      <c r="H62" s="35" t="s">
        <v>136</v>
      </c>
    </row>
    <row r="63" spans="1:8" ht="45" x14ac:dyDescent="0.25">
      <c r="A63" s="17" t="s">
        <v>73</v>
      </c>
      <c r="B63" s="29" t="s">
        <v>66</v>
      </c>
      <c r="C63" s="17"/>
      <c r="D63" s="17"/>
      <c r="E63" s="17"/>
      <c r="F63" s="17"/>
      <c r="G63" s="17"/>
      <c r="H63" s="35" t="s">
        <v>137</v>
      </c>
    </row>
    <row r="64" spans="1:8" ht="30" x14ac:dyDescent="0.25">
      <c r="A64" s="17" t="s">
        <v>74</v>
      </c>
      <c r="B64" s="29" t="s">
        <v>75</v>
      </c>
      <c r="C64" s="17">
        <v>3000</v>
      </c>
      <c r="D64" s="17" t="s">
        <v>39</v>
      </c>
      <c r="E64" s="18">
        <v>4.8</v>
      </c>
      <c r="F64" s="17">
        <f>IF(ISBLANK(E64),"", PRODUCT(C64,E64))</f>
        <v>14400</v>
      </c>
      <c r="G64" s="31" t="s">
        <v>121</v>
      </c>
      <c r="H64" s="17"/>
    </row>
    <row r="65" spans="1:8" ht="105" x14ac:dyDescent="0.25">
      <c r="A65" s="17" t="s">
        <v>76</v>
      </c>
      <c r="B65" s="29" t="s">
        <v>77</v>
      </c>
      <c r="C65" s="17"/>
      <c r="D65" s="17"/>
      <c r="E65" s="17"/>
      <c r="F65" s="17"/>
      <c r="G65" s="17"/>
      <c r="H65" s="35" t="s">
        <v>139</v>
      </c>
    </row>
    <row r="66" spans="1:8" ht="30" x14ac:dyDescent="0.25">
      <c r="A66" s="17" t="s">
        <v>78</v>
      </c>
      <c r="B66" s="29" t="s">
        <v>79</v>
      </c>
      <c r="C66" s="17"/>
      <c r="D66" s="17"/>
      <c r="E66" s="17"/>
      <c r="F66" s="17"/>
      <c r="G66" s="17"/>
      <c r="H66" s="35" t="s">
        <v>140</v>
      </c>
    </row>
    <row r="67" spans="1:8" ht="45" x14ac:dyDescent="0.25">
      <c r="A67" s="17" t="s">
        <v>80</v>
      </c>
      <c r="B67" s="29" t="s">
        <v>81</v>
      </c>
      <c r="C67" s="17"/>
      <c r="D67" s="17"/>
      <c r="E67" s="17"/>
      <c r="F67" s="17"/>
      <c r="G67" s="17"/>
      <c r="H67" s="35" t="s">
        <v>141</v>
      </c>
    </row>
    <row r="68" spans="1:8" ht="30" x14ac:dyDescent="0.25">
      <c r="A68" s="17" t="s">
        <v>82</v>
      </c>
      <c r="B68" s="29" t="s">
        <v>83</v>
      </c>
      <c r="C68" s="17"/>
      <c r="D68" s="17"/>
      <c r="E68" s="17"/>
      <c r="F68" s="17"/>
      <c r="G68" s="17"/>
      <c r="H68" s="35" t="s">
        <v>142</v>
      </c>
    </row>
    <row r="69" spans="1:8" ht="60" x14ac:dyDescent="0.25">
      <c r="A69" s="17" t="s">
        <v>84</v>
      </c>
      <c r="B69" s="29" t="s">
        <v>85</v>
      </c>
      <c r="C69" s="17"/>
      <c r="D69" s="17"/>
      <c r="E69" s="17"/>
      <c r="F69" s="17"/>
      <c r="G69" s="17"/>
      <c r="H69" s="35" t="s">
        <v>143</v>
      </c>
    </row>
    <row r="70" spans="1:8" x14ac:dyDescent="0.25">
      <c r="E70" s="16" t="s">
        <v>50</v>
      </c>
      <c r="F70" s="16">
        <f>IF((COUNT(C54:C69)&lt;&gt;COUNT(F54:F69)),"", ROUND(SUM(F54:F69),2))</f>
        <v>113300</v>
      </c>
      <c r="G70" s="14" t="str">
        <f>IF((COUNT(C54:C69)&lt;&gt;COUNT(F54:F69)),"Neužpildytos visų objektų kainos", "")</f>
        <v/>
      </c>
    </row>
    <row r="71" spans="1:8" x14ac:dyDescent="0.25">
      <c r="C71" s="16" t="s">
        <v>51</v>
      </c>
      <c r="D71" s="19">
        <v>5</v>
      </c>
      <c r="E71" s="16" t="s">
        <v>52</v>
      </c>
      <c r="F71" s="16">
        <f>IF(OR(F70="",D71=""),"", ROUND(PRODUCT(D71,F70)/100,2))</f>
        <v>5665</v>
      </c>
      <c r="G71" s="14" t="str">
        <f>IF(D71="", "Nurodykite taikomą PVM dydį", "")</f>
        <v/>
      </c>
    </row>
    <row r="72" spans="1:8" x14ac:dyDescent="0.25">
      <c r="E72" s="16" t="s">
        <v>53</v>
      </c>
      <c r="F72" s="16">
        <f>IF(ISBLANK(F71), "", ROUND(SUM(F70:F71),2))</f>
        <v>118965</v>
      </c>
    </row>
  </sheetData>
  <sheetProtection algorithmName="SHA-512" hashValue="wPOQVT9ZpamQA9SCF8QG9u5zy3zuo5sUAwNE3Nvr1vj0CPCN5j8uK9SDKO46UrLIhan963MxwWD/PKuQ+0Q8bQ==" saltValue="TVLV98pBMZ66zg//K2yuZ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1:D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2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F98EA-5781-4F16-AE8B-E122749D1F3E}">
  <dimension ref="A2:E14"/>
  <sheetViews>
    <sheetView topLeftCell="A7" workbookViewId="0">
      <selection activeCell="B20" sqref="B20"/>
    </sheetView>
  </sheetViews>
  <sheetFormatPr defaultColWidth="10.875" defaultRowHeight="15" x14ac:dyDescent="0.25"/>
  <cols>
    <col min="1" max="1" width="13.125" style="27" customWidth="1"/>
    <col min="2" max="2" width="60.625" style="26" customWidth="1"/>
    <col min="3" max="4" width="10.875" style="27"/>
    <col min="5" max="5" width="64.375" style="27" customWidth="1"/>
    <col min="6" max="16384" width="10.875" style="27"/>
  </cols>
  <sheetData>
    <row r="2" spans="1:5" x14ac:dyDescent="0.25">
      <c r="A2" s="25" t="s">
        <v>108</v>
      </c>
    </row>
    <row r="3" spans="1:5" x14ac:dyDescent="0.25">
      <c r="A3" s="25" t="s">
        <v>109</v>
      </c>
    </row>
    <row r="4" spans="1:5" x14ac:dyDescent="0.25">
      <c r="A4" s="59" t="s">
        <v>110</v>
      </c>
      <c r="B4" s="59"/>
      <c r="C4" s="59"/>
      <c r="D4" s="59"/>
      <c r="E4" s="59"/>
    </row>
    <row r="5" spans="1:5" s="28" customFormat="1" ht="35.25" customHeight="1" x14ac:dyDescent="0.25">
      <c r="A5" s="56" t="s">
        <v>111</v>
      </c>
      <c r="B5" s="55"/>
      <c r="C5" s="55"/>
      <c r="D5" s="55"/>
      <c r="E5" s="55"/>
    </row>
    <row r="6" spans="1:5" s="28" customFormat="1" ht="19.5" customHeight="1" x14ac:dyDescent="0.25">
      <c r="A6" s="58" t="s">
        <v>112</v>
      </c>
      <c r="B6" s="55"/>
      <c r="C6" s="55"/>
      <c r="D6" s="55"/>
      <c r="E6" s="55"/>
    </row>
    <row r="7" spans="1:5" s="28" customFormat="1" ht="275.25" customHeight="1" x14ac:dyDescent="0.25">
      <c r="A7" s="60" t="s">
        <v>113</v>
      </c>
      <c r="B7" s="61"/>
      <c r="C7" s="61"/>
      <c r="D7" s="61"/>
      <c r="E7" s="62"/>
    </row>
    <row r="8" spans="1:5" s="28" customFormat="1" ht="153.75" customHeight="1" x14ac:dyDescent="0.25">
      <c r="A8" s="63" t="s">
        <v>119</v>
      </c>
      <c r="B8" s="64"/>
      <c r="C8" s="64"/>
      <c r="D8" s="64"/>
      <c r="E8" s="65"/>
    </row>
    <row r="9" spans="1:5" s="28" customFormat="1" ht="111" customHeight="1" x14ac:dyDescent="0.25">
      <c r="A9" s="60" t="s">
        <v>114</v>
      </c>
      <c r="B9" s="64"/>
      <c r="C9" s="64"/>
      <c r="D9" s="64"/>
      <c r="E9" s="65"/>
    </row>
    <row r="10" spans="1:5" s="28" customFormat="1" ht="48" customHeight="1" x14ac:dyDescent="0.25">
      <c r="A10" s="54" t="s">
        <v>115</v>
      </c>
      <c r="B10" s="55"/>
      <c r="C10" s="55"/>
      <c r="D10" s="55"/>
      <c r="E10" s="55"/>
    </row>
    <row r="11" spans="1:5" s="28" customFormat="1" ht="21" customHeight="1" x14ac:dyDescent="0.25">
      <c r="A11" s="56" t="s">
        <v>116</v>
      </c>
      <c r="B11" s="57"/>
      <c r="C11" s="57"/>
      <c r="D11" s="57"/>
      <c r="E11" s="57"/>
    </row>
    <row r="12" spans="1:5" s="28" customFormat="1" ht="21" customHeight="1" x14ac:dyDescent="0.25">
      <c r="A12" s="58" t="s">
        <v>117</v>
      </c>
      <c r="B12" s="55"/>
      <c r="C12" s="55"/>
      <c r="D12" s="55"/>
      <c r="E12" s="55"/>
    </row>
    <row r="13" spans="1:5" s="28" customFormat="1" ht="15" customHeight="1" x14ac:dyDescent="0.25">
      <c r="A13" s="56" t="s">
        <v>118</v>
      </c>
      <c r="B13" s="55"/>
      <c r="C13" s="55"/>
      <c r="D13" s="55"/>
      <c r="E13" s="55"/>
    </row>
    <row r="14" spans="1:5" s="28" customFormat="1" ht="38.25" customHeight="1" x14ac:dyDescent="0.25">
      <c r="A14" s="55"/>
      <c r="B14" s="55"/>
      <c r="C14" s="55"/>
      <c r="D14" s="55"/>
      <c r="E14" s="55"/>
    </row>
  </sheetData>
  <mergeCells count="10">
    <mergeCell ref="A10:E10"/>
    <mergeCell ref="A11:E11"/>
    <mergeCell ref="A12:E12"/>
    <mergeCell ref="A13:E14"/>
    <mergeCell ref="A4:E4"/>
    <mergeCell ref="A5:E5"/>
    <mergeCell ref="A6:E6"/>
    <mergeCell ref="A7:E7"/>
    <mergeCell ref="A8:E8"/>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86</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86" t="s">
        <v>87</v>
      </c>
      <c r="B5" s="73"/>
      <c r="C5" s="71" t="s">
        <v>88</v>
      </c>
      <c r="D5" s="72"/>
      <c r="E5" s="73"/>
      <c r="F5" s="71" t="s">
        <v>89</v>
      </c>
      <c r="G5" s="72"/>
      <c r="H5" s="73"/>
      <c r="I5" s="71" t="s">
        <v>90</v>
      </c>
      <c r="J5" s="73"/>
      <c r="K5" s="9" t="s">
        <v>91</v>
      </c>
    </row>
    <row r="6" spans="1:11" ht="48.95" customHeight="1" x14ac:dyDescent="0.25">
      <c r="A6" s="78" t="s">
        <v>129</v>
      </c>
      <c r="B6" s="42"/>
      <c r="C6" s="88" t="s">
        <v>129</v>
      </c>
      <c r="D6" s="69"/>
      <c r="E6" s="42"/>
      <c r="F6" s="88" t="s">
        <v>129</v>
      </c>
      <c r="G6" s="69"/>
      <c r="H6" s="42"/>
      <c r="I6" s="88" t="s">
        <v>129</v>
      </c>
      <c r="J6" s="42"/>
      <c r="K6" s="34" t="s">
        <v>129</v>
      </c>
    </row>
    <row r="7" spans="1:11" ht="48.95" customHeight="1" x14ac:dyDescent="0.25">
      <c r="A7" s="70"/>
      <c r="B7" s="42"/>
      <c r="C7" s="68"/>
      <c r="D7" s="69"/>
      <c r="E7" s="42"/>
      <c r="F7" s="68"/>
      <c r="G7" s="69"/>
      <c r="H7" s="42"/>
      <c r="I7" s="68"/>
      <c r="J7" s="42"/>
      <c r="K7" s="20"/>
    </row>
    <row r="8" spans="1:11" ht="48.95" customHeight="1" x14ac:dyDescent="0.25">
      <c r="A8" s="70"/>
      <c r="B8" s="42"/>
      <c r="C8" s="68"/>
      <c r="D8" s="69"/>
      <c r="E8" s="42"/>
      <c r="F8" s="68"/>
      <c r="G8" s="69"/>
      <c r="H8" s="42"/>
      <c r="I8" s="68"/>
      <c r="J8" s="42"/>
      <c r="K8" s="20"/>
    </row>
    <row r="9" spans="1:11" ht="48.95" customHeight="1" x14ac:dyDescent="0.25">
      <c r="A9" s="70"/>
      <c r="B9" s="42"/>
      <c r="C9" s="68"/>
      <c r="D9" s="69"/>
      <c r="E9" s="42"/>
      <c r="F9" s="68"/>
      <c r="G9" s="69"/>
      <c r="H9" s="42"/>
      <c r="I9" s="68"/>
      <c r="J9" s="42"/>
      <c r="K9" s="20"/>
    </row>
    <row r="10" spans="1:11" ht="48.95" customHeight="1" x14ac:dyDescent="0.25">
      <c r="A10" s="70"/>
      <c r="B10" s="42"/>
      <c r="C10" s="68"/>
      <c r="D10" s="69"/>
      <c r="E10" s="42"/>
      <c r="F10" s="68"/>
      <c r="G10" s="69"/>
      <c r="H10" s="42"/>
      <c r="I10" s="68"/>
      <c r="J10" s="42"/>
      <c r="K10" s="20"/>
    </row>
    <row r="11" spans="1:11" ht="48.95" customHeight="1" x14ac:dyDescent="0.25">
      <c r="A11" s="70"/>
      <c r="B11" s="42"/>
      <c r="C11" s="68"/>
      <c r="D11" s="69"/>
      <c r="E11" s="42"/>
      <c r="F11" s="68"/>
      <c r="G11" s="69"/>
      <c r="H11" s="42"/>
      <c r="I11" s="68"/>
      <c r="J11" s="42"/>
      <c r="K11" s="20"/>
    </row>
    <row r="12" spans="1:11" ht="48.95" customHeight="1" x14ac:dyDescent="0.25">
      <c r="A12" s="70"/>
      <c r="B12" s="42"/>
      <c r="C12" s="68"/>
      <c r="D12" s="69"/>
      <c r="E12" s="42"/>
      <c r="F12" s="68"/>
      <c r="G12" s="69"/>
      <c r="H12" s="42"/>
      <c r="I12" s="68"/>
      <c r="J12" s="42"/>
      <c r="K12" s="20"/>
    </row>
    <row r="13" spans="1:11" ht="48.95" customHeight="1" x14ac:dyDescent="0.25">
      <c r="A13" s="70"/>
      <c r="B13" s="42"/>
      <c r="C13" s="68"/>
      <c r="D13" s="69"/>
      <c r="E13" s="42"/>
      <c r="F13" s="68"/>
      <c r="G13" s="69"/>
      <c r="H13" s="42"/>
      <c r="I13" s="68"/>
      <c r="J13" s="42"/>
      <c r="K13" s="20"/>
    </row>
    <row r="14" spans="1:11" ht="48.95" customHeight="1" x14ac:dyDescent="0.25">
      <c r="A14" s="70"/>
      <c r="B14" s="42"/>
      <c r="C14" s="68"/>
      <c r="D14" s="69"/>
      <c r="E14" s="42"/>
      <c r="F14" s="68"/>
      <c r="G14" s="69"/>
      <c r="H14" s="42"/>
      <c r="I14" s="68"/>
      <c r="J14" s="42"/>
      <c r="K14" s="20"/>
    </row>
    <row r="15" spans="1:11" ht="48" customHeight="1" thickBot="1" x14ac:dyDescent="0.3">
      <c r="A15" s="91"/>
      <c r="B15" s="83"/>
      <c r="C15" s="82"/>
      <c r="D15" s="94"/>
      <c r="E15" s="83"/>
      <c r="F15" s="82"/>
      <c r="G15" s="94"/>
      <c r="H15" s="83"/>
      <c r="I15" s="82"/>
      <c r="J15" s="83"/>
      <c r="K15" s="21"/>
    </row>
    <row r="16" spans="1:11" ht="18.95" customHeight="1" x14ac:dyDescent="0.25">
      <c r="A16" s="10"/>
      <c r="B16" s="10"/>
      <c r="C16" s="10"/>
      <c r="D16" s="10"/>
      <c r="E16" s="10"/>
      <c r="F16" s="10"/>
      <c r="G16" s="10"/>
      <c r="H16" s="10"/>
      <c r="I16" s="10"/>
      <c r="J16" s="10"/>
      <c r="K16" s="11"/>
    </row>
    <row r="17" spans="1:11" ht="48.95" customHeight="1" x14ac:dyDescent="0.25">
      <c r="A17" s="100" t="s">
        <v>92</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86" t="s">
        <v>29</v>
      </c>
      <c r="B19" s="73"/>
      <c r="C19" s="71" t="s">
        <v>88</v>
      </c>
      <c r="D19" s="72"/>
      <c r="E19" s="73"/>
      <c r="F19" s="71" t="s">
        <v>93</v>
      </c>
      <c r="G19" s="72"/>
      <c r="H19" s="73"/>
      <c r="I19" s="89" t="s">
        <v>90</v>
      </c>
      <c r="J19" s="90"/>
      <c r="K19" s="11"/>
    </row>
    <row r="20" spans="1:11" ht="48.95" customHeight="1" x14ac:dyDescent="0.25">
      <c r="A20" s="78" t="s">
        <v>129</v>
      </c>
      <c r="B20" s="42"/>
      <c r="C20" s="88" t="s">
        <v>129</v>
      </c>
      <c r="D20" s="69"/>
      <c r="E20" s="42"/>
      <c r="F20" s="88" t="s">
        <v>129</v>
      </c>
      <c r="G20" s="69"/>
      <c r="H20" s="42"/>
      <c r="I20" s="85" t="s">
        <v>129</v>
      </c>
      <c r="J20" s="67"/>
      <c r="K20" s="11"/>
    </row>
    <row r="21" spans="1:11" ht="48.95" customHeight="1" x14ac:dyDescent="0.25">
      <c r="A21" s="70"/>
      <c r="B21" s="42"/>
      <c r="C21" s="68"/>
      <c r="D21" s="69"/>
      <c r="E21" s="42"/>
      <c r="F21" s="68"/>
      <c r="G21" s="69"/>
      <c r="H21" s="42"/>
      <c r="I21" s="66"/>
      <c r="J21" s="67"/>
      <c r="K21" s="11"/>
    </row>
    <row r="22" spans="1:11" ht="48.95" customHeight="1" x14ac:dyDescent="0.25">
      <c r="A22" s="70"/>
      <c r="B22" s="42"/>
      <c r="C22" s="68"/>
      <c r="D22" s="69"/>
      <c r="E22" s="42"/>
      <c r="F22" s="68"/>
      <c r="G22" s="69"/>
      <c r="H22" s="42"/>
      <c r="I22" s="66"/>
      <c r="J22" s="67"/>
      <c r="K22" s="11"/>
    </row>
    <row r="23" spans="1:11" ht="48.95" customHeight="1" x14ac:dyDescent="0.25">
      <c r="A23" s="70"/>
      <c r="B23" s="42"/>
      <c r="C23" s="68"/>
      <c r="D23" s="69"/>
      <c r="E23" s="42"/>
      <c r="F23" s="68"/>
      <c r="G23" s="69"/>
      <c r="H23" s="42"/>
      <c r="I23" s="66"/>
      <c r="J23" s="67"/>
      <c r="K23" s="11"/>
    </row>
    <row r="24" spans="1:11" ht="48.95" customHeight="1" x14ac:dyDescent="0.25">
      <c r="A24" s="70"/>
      <c r="B24" s="42"/>
      <c r="C24" s="68"/>
      <c r="D24" s="69"/>
      <c r="E24" s="42"/>
      <c r="F24" s="68"/>
      <c r="G24" s="69"/>
      <c r="H24" s="42"/>
      <c r="I24" s="66"/>
      <c r="J24" s="67"/>
      <c r="K24" s="11"/>
    </row>
    <row r="25" spans="1:11" ht="48.95" customHeight="1" x14ac:dyDescent="0.25">
      <c r="A25" s="70"/>
      <c r="B25" s="42"/>
      <c r="C25" s="68"/>
      <c r="D25" s="69"/>
      <c r="E25" s="42"/>
      <c r="F25" s="68"/>
      <c r="G25" s="69"/>
      <c r="H25" s="42"/>
      <c r="I25" s="66"/>
      <c r="J25" s="67"/>
      <c r="K25" s="11"/>
    </row>
    <row r="26" spans="1:11" ht="48.95" customHeight="1" x14ac:dyDescent="0.25">
      <c r="A26" s="70"/>
      <c r="B26" s="42"/>
      <c r="C26" s="68"/>
      <c r="D26" s="69"/>
      <c r="E26" s="42"/>
      <c r="F26" s="68"/>
      <c r="G26" s="69"/>
      <c r="H26" s="42"/>
      <c r="I26" s="66"/>
      <c r="J26" s="67"/>
      <c r="K26" s="11"/>
    </row>
    <row r="27" spans="1:11" ht="48.95" customHeight="1" x14ac:dyDescent="0.25">
      <c r="A27" s="70"/>
      <c r="B27" s="42"/>
      <c r="C27" s="68"/>
      <c r="D27" s="69"/>
      <c r="E27" s="42"/>
      <c r="F27" s="68"/>
      <c r="G27" s="69"/>
      <c r="H27" s="42"/>
      <c r="I27" s="66"/>
      <c r="J27" s="67"/>
      <c r="K27" s="11"/>
    </row>
    <row r="28" spans="1:11" ht="48.95" customHeight="1" x14ac:dyDescent="0.25">
      <c r="A28" s="70"/>
      <c r="B28" s="42"/>
      <c r="C28" s="68"/>
      <c r="D28" s="69"/>
      <c r="E28" s="42"/>
      <c r="F28" s="68"/>
      <c r="G28" s="69"/>
      <c r="H28" s="42"/>
      <c r="I28" s="66"/>
      <c r="J28" s="67"/>
      <c r="K28" s="11"/>
    </row>
    <row r="29" spans="1:11" ht="48.95" customHeight="1" x14ac:dyDescent="0.25">
      <c r="A29" s="70"/>
      <c r="B29" s="42"/>
      <c r="C29" s="68"/>
      <c r="D29" s="69"/>
      <c r="E29" s="42"/>
      <c r="F29" s="68"/>
      <c r="G29" s="69"/>
      <c r="H29" s="42"/>
      <c r="I29" s="66"/>
      <c r="J29" s="67"/>
      <c r="K29" s="11"/>
    </row>
    <row r="31" spans="1:11" ht="33" customHeight="1" x14ac:dyDescent="0.25">
      <c r="A31" s="84"/>
      <c r="B31" s="37"/>
      <c r="C31" s="37"/>
      <c r="D31" s="37"/>
      <c r="E31" s="37"/>
      <c r="F31" s="37"/>
      <c r="G31" s="37"/>
      <c r="H31" s="37"/>
      <c r="I31" s="37"/>
      <c r="J31" s="37"/>
    </row>
    <row r="33" spans="1:10" ht="15.95" customHeight="1" x14ac:dyDescent="0.25">
      <c r="A33" s="99" t="s">
        <v>94</v>
      </c>
      <c r="B33" s="37"/>
      <c r="C33" s="37"/>
      <c r="D33" s="37"/>
      <c r="E33" s="37"/>
      <c r="F33" s="37"/>
      <c r="G33" s="37"/>
      <c r="H33" s="37"/>
      <c r="I33" s="37"/>
      <c r="J33" s="37"/>
    </row>
    <row r="34" spans="1:10" ht="15.95" customHeight="1" thickBot="1" x14ac:dyDescent="0.3"/>
    <row r="35" spans="1:10" ht="15.95" customHeight="1" x14ac:dyDescent="0.25">
      <c r="A35" s="8" t="s">
        <v>28</v>
      </c>
      <c r="B35" s="92" t="s">
        <v>95</v>
      </c>
      <c r="C35" s="72"/>
      <c r="D35" s="72"/>
      <c r="E35" s="72"/>
      <c r="F35" s="72"/>
      <c r="G35" s="73"/>
      <c r="H35" s="93" t="s">
        <v>96</v>
      </c>
      <c r="I35" s="72"/>
      <c r="J35" s="90"/>
    </row>
    <row r="36" spans="1:10" ht="48" customHeight="1" x14ac:dyDescent="0.25">
      <c r="A36" s="22" t="s">
        <v>97</v>
      </c>
      <c r="B36" s="79" t="s">
        <v>98</v>
      </c>
      <c r="C36" s="69"/>
      <c r="D36" s="69"/>
      <c r="E36" s="69"/>
      <c r="F36" s="69"/>
      <c r="G36" s="42"/>
      <c r="H36" s="75" t="s">
        <v>148</v>
      </c>
      <c r="I36" s="69"/>
      <c r="J36" s="67"/>
    </row>
    <row r="37" spans="1:10" ht="48" customHeight="1" x14ac:dyDescent="0.25">
      <c r="A37" s="22" t="s">
        <v>99</v>
      </c>
      <c r="B37" s="79" t="s">
        <v>100</v>
      </c>
      <c r="C37" s="69"/>
      <c r="D37" s="69"/>
      <c r="E37" s="69"/>
      <c r="F37" s="69"/>
      <c r="G37" s="42"/>
      <c r="H37" s="75" t="s">
        <v>148</v>
      </c>
      <c r="I37" s="69"/>
      <c r="J37" s="67"/>
    </row>
    <row r="38" spans="1:10" ht="48" customHeight="1" x14ac:dyDescent="0.25">
      <c r="A38" s="22" t="s">
        <v>101</v>
      </c>
      <c r="B38" s="79" t="s">
        <v>102</v>
      </c>
      <c r="C38" s="69"/>
      <c r="D38" s="69"/>
      <c r="E38" s="69"/>
      <c r="F38" s="69"/>
      <c r="G38" s="42"/>
      <c r="H38" s="75" t="s">
        <v>148</v>
      </c>
      <c r="I38" s="69"/>
      <c r="J38" s="67"/>
    </row>
    <row r="39" spans="1:10" ht="48" customHeight="1" x14ac:dyDescent="0.25">
      <c r="A39" s="23">
        <v>4</v>
      </c>
      <c r="B39" s="74" t="s">
        <v>149</v>
      </c>
      <c r="C39" s="69"/>
      <c r="D39" s="69"/>
      <c r="E39" s="69"/>
      <c r="F39" s="69"/>
      <c r="G39" s="42"/>
      <c r="H39" s="75" t="s">
        <v>153</v>
      </c>
      <c r="I39" s="69"/>
      <c r="J39" s="67"/>
    </row>
    <row r="40" spans="1:10" ht="48" customHeight="1" x14ac:dyDescent="0.25">
      <c r="A40" s="23">
        <v>5</v>
      </c>
      <c r="B40" s="74" t="s">
        <v>150</v>
      </c>
      <c r="C40" s="69"/>
      <c r="D40" s="69"/>
      <c r="E40" s="69"/>
      <c r="F40" s="69"/>
      <c r="G40" s="42"/>
      <c r="H40" s="75" t="s">
        <v>153</v>
      </c>
      <c r="I40" s="69"/>
      <c r="J40" s="67"/>
    </row>
    <row r="41" spans="1:10" ht="48" customHeight="1" x14ac:dyDescent="0.25">
      <c r="A41" s="23">
        <v>6</v>
      </c>
      <c r="B41" s="74" t="s">
        <v>151</v>
      </c>
      <c r="C41" s="69"/>
      <c r="D41" s="69"/>
      <c r="E41" s="69"/>
      <c r="F41" s="69"/>
      <c r="G41" s="42"/>
      <c r="H41" s="75" t="s">
        <v>153</v>
      </c>
      <c r="I41" s="69"/>
      <c r="J41" s="67"/>
    </row>
    <row r="42" spans="1:10" ht="48" customHeight="1" x14ac:dyDescent="0.25">
      <c r="A42" s="23">
        <v>7</v>
      </c>
      <c r="B42" s="74" t="s">
        <v>152</v>
      </c>
      <c r="C42" s="69"/>
      <c r="D42" s="69"/>
      <c r="E42" s="69"/>
      <c r="F42" s="69"/>
      <c r="G42" s="42"/>
      <c r="H42" s="75" t="s">
        <v>153</v>
      </c>
      <c r="I42" s="69"/>
      <c r="J42" s="67"/>
    </row>
    <row r="43" spans="1:10" ht="48" customHeight="1" x14ac:dyDescent="0.25">
      <c r="A43" s="23"/>
      <c r="B43" s="77"/>
      <c r="C43" s="69"/>
      <c r="D43" s="69"/>
      <c r="E43" s="69"/>
      <c r="F43" s="69"/>
      <c r="G43" s="42"/>
      <c r="H43" s="80"/>
      <c r="I43" s="69"/>
      <c r="J43" s="67"/>
    </row>
    <row r="44" spans="1:10" ht="48" customHeight="1" x14ac:dyDescent="0.25">
      <c r="A44" s="23"/>
      <c r="B44" s="77"/>
      <c r="C44" s="69"/>
      <c r="D44" s="69"/>
      <c r="E44" s="69"/>
      <c r="F44" s="69"/>
      <c r="G44" s="42"/>
      <c r="H44" s="80"/>
      <c r="I44" s="69"/>
      <c r="J44" s="67"/>
    </row>
    <row r="45" spans="1:10" ht="48" customHeight="1" x14ac:dyDescent="0.25">
      <c r="A45" s="23"/>
      <c r="B45" s="77"/>
      <c r="C45" s="69"/>
      <c r="D45" s="69"/>
      <c r="E45" s="69"/>
      <c r="F45" s="69"/>
      <c r="G45" s="42"/>
      <c r="H45" s="80"/>
      <c r="I45" s="69"/>
      <c r="J45" s="67"/>
    </row>
    <row r="46" spans="1:10" ht="48.95" customHeight="1" thickBot="1" x14ac:dyDescent="0.3">
      <c r="A46" s="24"/>
      <c r="B46" s="95" t="s">
        <v>132</v>
      </c>
      <c r="C46" s="94"/>
      <c r="D46" s="94"/>
      <c r="E46" s="94"/>
      <c r="F46" s="94"/>
      <c r="G46" s="83"/>
      <c r="H46" s="96"/>
      <c r="I46" s="97"/>
      <c r="J46" s="98"/>
    </row>
    <row r="48" spans="1:10" ht="102" customHeight="1" x14ac:dyDescent="0.25">
      <c r="A48" s="84" t="s">
        <v>103</v>
      </c>
      <c r="B48" s="37"/>
      <c r="C48" s="37"/>
      <c r="D48" s="37"/>
      <c r="E48" s="37"/>
      <c r="F48" s="37"/>
      <c r="G48" s="37"/>
      <c r="H48" s="37"/>
      <c r="I48" s="37"/>
      <c r="J48" s="37"/>
    </row>
    <row r="51" spans="1:10" x14ac:dyDescent="0.25">
      <c r="A51" s="81" t="s">
        <v>104</v>
      </c>
      <c r="B51" s="37"/>
      <c r="C51" s="37"/>
      <c r="D51" s="37"/>
      <c r="E51" s="87" t="s">
        <v>130</v>
      </c>
      <c r="F51" s="37"/>
      <c r="G51" s="37"/>
      <c r="H51" s="37"/>
      <c r="I51" s="37"/>
      <c r="J51" s="37"/>
    </row>
    <row r="53" spans="1:10" x14ac:dyDescent="0.25">
      <c r="A53" s="81" t="s">
        <v>105</v>
      </c>
      <c r="B53" s="37"/>
      <c r="C53" s="37"/>
      <c r="D53" s="37"/>
      <c r="E53" s="87" t="s">
        <v>131</v>
      </c>
      <c r="F53" s="37"/>
      <c r="G53" s="37"/>
      <c r="H53" s="37"/>
      <c r="I53" s="37"/>
      <c r="J53" s="37"/>
    </row>
    <row r="100" spans="1:1" ht="15.75" x14ac:dyDescent="0.25">
      <c r="A100" t="s">
        <v>106</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TS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cp:lastPrinted>2024-12-30T07:34:01Z</cp:lastPrinted>
  <dcterms:created xsi:type="dcterms:W3CDTF">2023-04-04T12:16:45Z</dcterms:created>
  <dcterms:modified xsi:type="dcterms:W3CDTF">2025-02-14T06:26:28Z</dcterms:modified>
</cp:coreProperties>
</file>