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1099" documentId="13_ncr:1_{E040E4CF-668F-4086-9C45-E82B26DA4B24}" xr6:coauthVersionLast="47" xr6:coauthVersionMax="47" xr10:uidLastSave="{5BA12179-4615-4447-9DDE-D94E72988EAA}"/>
  <bookViews>
    <workbookView xWindow="-110" yWindow="-110" windowWidth="19420" windowHeight="10420" xr2:uid="{00000000-000D-0000-FFFF-FFFF00000000}"/>
  </bookViews>
  <sheets>
    <sheet name="1.Darbai" sheetId="6" r:id="rId1"/>
  </sheets>
  <definedNames>
    <definedName name="_xlnm._FilterDatabase" localSheetId="0" hidden="1">'1.Darbai'!$A$8:$AF$104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6" l="1"/>
  <c r="U73" i="6" l="1"/>
  <c r="U54" i="6"/>
  <c r="U51" i="6"/>
  <c r="U50" i="6"/>
  <c r="U49" i="6"/>
  <c r="U47" i="6"/>
  <c r="U44" i="6"/>
  <c r="AJ44" i="6" s="1"/>
  <c r="U42" i="6"/>
  <c r="U41" i="6"/>
  <c r="U30" i="6"/>
  <c r="U29" i="6"/>
  <c r="U11" i="6"/>
  <c r="U10" i="6"/>
  <c r="F92" i="6"/>
  <c r="F93" i="6"/>
  <c r="F94" i="6"/>
  <c r="F95" i="6"/>
  <c r="F96" i="6"/>
  <c r="F97" i="6"/>
  <c r="F98" i="6"/>
  <c r="F99" i="6"/>
  <c r="F100" i="6"/>
  <c r="F101" i="6"/>
  <c r="F102" i="6"/>
  <c r="F28" i="6"/>
  <c r="U103" i="6" l="1"/>
  <c r="F103" i="6"/>
  <c r="L103" i="6" s="1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5" i="6"/>
  <c r="AA76" i="6"/>
  <c r="AA77" i="6"/>
  <c r="AA78" i="6"/>
  <c r="AA80" i="6"/>
  <c r="AA81" i="6"/>
  <c r="AA82" i="6"/>
  <c r="AA83" i="6"/>
  <c r="AA86" i="6"/>
  <c r="AA87" i="6"/>
  <c r="AA88" i="6"/>
  <c r="AA89" i="6"/>
  <c r="AA90" i="6"/>
  <c r="AA91" i="6"/>
  <c r="AA10" i="6"/>
  <c r="X11" i="6"/>
  <c r="AH11" i="6" s="1"/>
  <c r="AL11" i="6" s="1"/>
  <c r="X12" i="6"/>
  <c r="AH12" i="6" s="1"/>
  <c r="AL12" i="6" s="1"/>
  <c r="X13" i="6"/>
  <c r="AH13" i="6" s="1"/>
  <c r="AL13" i="6" s="1"/>
  <c r="X14" i="6"/>
  <c r="AH14" i="6" s="1"/>
  <c r="AL14" i="6" s="1"/>
  <c r="X15" i="6"/>
  <c r="AH15" i="6" s="1"/>
  <c r="AL15" i="6" s="1"/>
  <c r="X16" i="6"/>
  <c r="AH16" i="6" s="1"/>
  <c r="AL16" i="6" s="1"/>
  <c r="X17" i="6"/>
  <c r="AH17" i="6" s="1"/>
  <c r="AL17" i="6" s="1"/>
  <c r="X18" i="6"/>
  <c r="AH18" i="6" s="1"/>
  <c r="AL18" i="6" s="1"/>
  <c r="X19" i="6"/>
  <c r="AH19" i="6" s="1"/>
  <c r="AL19" i="6" s="1"/>
  <c r="X20" i="6"/>
  <c r="AH20" i="6" s="1"/>
  <c r="AL20" i="6" s="1"/>
  <c r="X21" i="6"/>
  <c r="AH21" i="6" s="1"/>
  <c r="AL21" i="6" s="1"/>
  <c r="X22" i="6"/>
  <c r="AH22" i="6" s="1"/>
  <c r="AL22" i="6" s="1"/>
  <c r="X23" i="6"/>
  <c r="AH23" i="6" s="1"/>
  <c r="AL23" i="6" s="1"/>
  <c r="X24" i="6"/>
  <c r="AH24" i="6" s="1"/>
  <c r="AL24" i="6" s="1"/>
  <c r="X25" i="6"/>
  <c r="AH25" i="6" s="1"/>
  <c r="AL25" i="6" s="1"/>
  <c r="X26" i="6"/>
  <c r="AH26" i="6" s="1"/>
  <c r="AL26" i="6" s="1"/>
  <c r="X27" i="6"/>
  <c r="AH27" i="6" s="1"/>
  <c r="AL27" i="6" s="1"/>
  <c r="X28" i="6"/>
  <c r="AH28" i="6" s="1"/>
  <c r="AL28" i="6" s="1"/>
  <c r="X29" i="6"/>
  <c r="AH29" i="6" s="1"/>
  <c r="AL29" i="6" s="1"/>
  <c r="X30" i="6"/>
  <c r="AH30" i="6" s="1"/>
  <c r="AL30" i="6" s="1"/>
  <c r="X31" i="6"/>
  <c r="AH31" i="6" s="1"/>
  <c r="AL31" i="6" s="1"/>
  <c r="X32" i="6"/>
  <c r="AH32" i="6" s="1"/>
  <c r="AL32" i="6" s="1"/>
  <c r="X33" i="6"/>
  <c r="AH33" i="6" s="1"/>
  <c r="AL33" i="6" s="1"/>
  <c r="X34" i="6"/>
  <c r="AH34" i="6" s="1"/>
  <c r="AL34" i="6" s="1"/>
  <c r="X36" i="6"/>
  <c r="AH36" i="6" s="1"/>
  <c r="AL36" i="6" s="1"/>
  <c r="X37" i="6"/>
  <c r="AH37" i="6" s="1"/>
  <c r="AL37" i="6" s="1"/>
  <c r="X38" i="6"/>
  <c r="AH38" i="6" s="1"/>
  <c r="AL38" i="6" s="1"/>
  <c r="X39" i="6"/>
  <c r="AH39" i="6" s="1"/>
  <c r="AL39" i="6" s="1"/>
  <c r="X40" i="6"/>
  <c r="AH40" i="6" s="1"/>
  <c r="AL40" i="6" s="1"/>
  <c r="X41" i="6"/>
  <c r="AH41" i="6" s="1"/>
  <c r="AL41" i="6" s="1"/>
  <c r="X42" i="6"/>
  <c r="AH42" i="6" s="1"/>
  <c r="AL42" i="6" s="1"/>
  <c r="X43" i="6"/>
  <c r="AH43" i="6" s="1"/>
  <c r="AL43" i="6" s="1"/>
  <c r="X44" i="6"/>
  <c r="AH44" i="6" s="1"/>
  <c r="AL44" i="6" s="1"/>
  <c r="X45" i="6"/>
  <c r="AH45" i="6" s="1"/>
  <c r="AL45" i="6" s="1"/>
  <c r="X46" i="6"/>
  <c r="AH46" i="6" s="1"/>
  <c r="AL46" i="6" s="1"/>
  <c r="X47" i="6"/>
  <c r="AH47" i="6" s="1"/>
  <c r="AL47" i="6" s="1"/>
  <c r="X48" i="6"/>
  <c r="AH48" i="6" s="1"/>
  <c r="AL48" i="6" s="1"/>
  <c r="X49" i="6"/>
  <c r="AH49" i="6" s="1"/>
  <c r="AL49" i="6" s="1"/>
  <c r="X50" i="6"/>
  <c r="AH50" i="6" s="1"/>
  <c r="AL50" i="6" s="1"/>
  <c r="X51" i="6"/>
  <c r="AH51" i="6" s="1"/>
  <c r="AL51" i="6" s="1"/>
  <c r="X52" i="6"/>
  <c r="AH52" i="6" s="1"/>
  <c r="AL52" i="6" s="1"/>
  <c r="X53" i="6"/>
  <c r="AH53" i="6" s="1"/>
  <c r="AL53" i="6" s="1"/>
  <c r="X54" i="6"/>
  <c r="AH54" i="6" s="1"/>
  <c r="AL54" i="6" s="1"/>
  <c r="X55" i="6"/>
  <c r="AH55" i="6" s="1"/>
  <c r="AL55" i="6" s="1"/>
  <c r="X56" i="6"/>
  <c r="AH56" i="6" s="1"/>
  <c r="AL56" i="6" s="1"/>
  <c r="X57" i="6"/>
  <c r="AH57" i="6" s="1"/>
  <c r="AL57" i="6" s="1"/>
  <c r="X58" i="6"/>
  <c r="AH58" i="6" s="1"/>
  <c r="AL58" i="6" s="1"/>
  <c r="X59" i="6"/>
  <c r="AH59" i="6" s="1"/>
  <c r="AL59" i="6" s="1"/>
  <c r="X60" i="6"/>
  <c r="AH60" i="6" s="1"/>
  <c r="AL60" i="6" s="1"/>
  <c r="X61" i="6"/>
  <c r="AH61" i="6" s="1"/>
  <c r="AL61" i="6" s="1"/>
  <c r="X62" i="6"/>
  <c r="AH62" i="6" s="1"/>
  <c r="AL62" i="6" s="1"/>
  <c r="X63" i="6"/>
  <c r="AH63" i="6" s="1"/>
  <c r="AL63" i="6" s="1"/>
  <c r="X64" i="6"/>
  <c r="AH64" i="6" s="1"/>
  <c r="AL64" i="6" s="1"/>
  <c r="X65" i="6"/>
  <c r="AH65" i="6" s="1"/>
  <c r="AL65" i="6" s="1"/>
  <c r="X66" i="6"/>
  <c r="AH66" i="6" s="1"/>
  <c r="AL66" i="6" s="1"/>
  <c r="X67" i="6"/>
  <c r="AH67" i="6" s="1"/>
  <c r="AL67" i="6" s="1"/>
  <c r="X68" i="6"/>
  <c r="AH68" i="6" s="1"/>
  <c r="AL68" i="6" s="1"/>
  <c r="X69" i="6"/>
  <c r="AH69" i="6" s="1"/>
  <c r="AL69" i="6" s="1"/>
  <c r="X70" i="6"/>
  <c r="AH70" i="6" s="1"/>
  <c r="AL70" i="6" s="1"/>
  <c r="X71" i="6"/>
  <c r="AH71" i="6" s="1"/>
  <c r="AL71" i="6" s="1"/>
  <c r="X72" i="6"/>
  <c r="AH72" i="6" s="1"/>
  <c r="AL72" i="6" s="1"/>
  <c r="X73" i="6"/>
  <c r="AH73" i="6" s="1"/>
  <c r="AL73" i="6" s="1"/>
  <c r="X75" i="6"/>
  <c r="AH75" i="6" s="1"/>
  <c r="AL75" i="6" s="1"/>
  <c r="X76" i="6"/>
  <c r="AH76" i="6" s="1"/>
  <c r="AL76" i="6" s="1"/>
  <c r="X77" i="6"/>
  <c r="AH77" i="6" s="1"/>
  <c r="AL77" i="6" s="1"/>
  <c r="X78" i="6"/>
  <c r="AH78" i="6" s="1"/>
  <c r="AL78" i="6" s="1"/>
  <c r="X80" i="6"/>
  <c r="AH80" i="6" s="1"/>
  <c r="AL80" i="6" s="1"/>
  <c r="X81" i="6"/>
  <c r="AH81" i="6" s="1"/>
  <c r="AL81" i="6" s="1"/>
  <c r="X82" i="6"/>
  <c r="AH82" i="6" s="1"/>
  <c r="AL82" i="6" s="1"/>
  <c r="X83" i="6"/>
  <c r="AH83" i="6" s="1"/>
  <c r="AL83" i="6" s="1"/>
  <c r="X86" i="6"/>
  <c r="AH86" i="6" s="1"/>
  <c r="AL86" i="6" s="1"/>
  <c r="X87" i="6"/>
  <c r="AH87" i="6" s="1"/>
  <c r="AL87" i="6" s="1"/>
  <c r="X88" i="6"/>
  <c r="AH88" i="6" s="1"/>
  <c r="AL88" i="6" s="1"/>
  <c r="X89" i="6"/>
  <c r="AH89" i="6" s="1"/>
  <c r="AL89" i="6" s="1"/>
  <c r="X90" i="6"/>
  <c r="AH90" i="6" s="1"/>
  <c r="AL90" i="6" s="1"/>
  <c r="X91" i="6"/>
  <c r="AH91" i="6" s="1"/>
  <c r="AL91" i="6" s="1"/>
  <c r="X10" i="6"/>
  <c r="AH10" i="6" s="1"/>
  <c r="AL10" i="6" s="1"/>
  <c r="AJ11" i="6"/>
  <c r="AJ29" i="6"/>
  <c r="AJ30" i="6"/>
  <c r="AJ41" i="6"/>
  <c r="AJ42" i="6"/>
  <c r="AJ47" i="6"/>
  <c r="AJ49" i="6"/>
  <c r="AJ50" i="6"/>
  <c r="AJ51" i="6"/>
  <c r="AJ54" i="6"/>
  <c r="AJ73" i="6"/>
  <c r="AJ10" i="6"/>
  <c r="AA93" i="6"/>
  <c r="X94" i="6"/>
  <c r="AH94" i="6" s="1"/>
  <c r="AL94" i="6" s="1"/>
  <c r="X95" i="6"/>
  <c r="AH95" i="6" s="1"/>
  <c r="AL95" i="6" s="1"/>
  <c r="L96" i="6"/>
  <c r="L99" i="6"/>
  <c r="L100" i="6"/>
  <c r="AA101" i="6"/>
  <c r="X102" i="6"/>
  <c r="AH102" i="6" s="1"/>
  <c r="AL102" i="6" s="1"/>
  <c r="L92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5" i="6"/>
  <c r="L76" i="6"/>
  <c r="L77" i="6"/>
  <c r="L78" i="6"/>
  <c r="L80" i="6"/>
  <c r="L81" i="6"/>
  <c r="L82" i="6"/>
  <c r="L83" i="6"/>
  <c r="L86" i="6"/>
  <c r="L87" i="6"/>
  <c r="L88" i="6"/>
  <c r="L89" i="6"/>
  <c r="L90" i="6"/>
  <c r="L91" i="6"/>
  <c r="L21" i="6"/>
  <c r="L11" i="6"/>
  <c r="L12" i="6"/>
  <c r="L13" i="6"/>
  <c r="L14" i="6"/>
  <c r="L15" i="6"/>
  <c r="L16" i="6"/>
  <c r="L17" i="6"/>
  <c r="L18" i="6"/>
  <c r="L19" i="6"/>
  <c r="L20" i="6"/>
  <c r="L10" i="6"/>
  <c r="AJ103" i="6" l="1"/>
  <c r="R88" i="6"/>
  <c r="AO88" i="6"/>
  <c r="AD88" i="6" s="1"/>
  <c r="R52" i="6"/>
  <c r="AO52" i="6"/>
  <c r="AD52" i="6" s="1"/>
  <c r="N27" i="6"/>
  <c r="O27" i="6" s="1"/>
  <c r="AO27" i="6"/>
  <c r="AD27" i="6" s="1"/>
  <c r="R13" i="6"/>
  <c r="AO13" i="6"/>
  <c r="AD13" i="6" s="1"/>
  <c r="N67" i="6"/>
  <c r="O67" i="6" s="1"/>
  <c r="AO67" i="6"/>
  <c r="N43" i="6"/>
  <c r="O43" i="6" s="1"/>
  <c r="AO43" i="6"/>
  <c r="AD43" i="6" s="1"/>
  <c r="R100" i="6"/>
  <c r="AO100" i="6"/>
  <c r="N75" i="6"/>
  <c r="O75" i="6" s="1"/>
  <c r="AO75" i="6"/>
  <c r="AD75" i="6" s="1"/>
  <c r="N83" i="6"/>
  <c r="O83" i="6" s="1"/>
  <c r="AO83" i="6"/>
  <c r="AD83" i="6" s="1"/>
  <c r="N41" i="6"/>
  <c r="O41" i="6" s="1"/>
  <c r="AO41" i="6"/>
  <c r="AD41" i="6" s="1"/>
  <c r="N15" i="6"/>
  <c r="O15" i="6" s="1"/>
  <c r="AO15" i="6"/>
  <c r="AD15" i="6" s="1"/>
  <c r="R14" i="6"/>
  <c r="AD14" i="6"/>
  <c r="AO14" i="6"/>
  <c r="R77" i="6"/>
  <c r="AO77" i="6"/>
  <c r="AD77" i="6" s="1"/>
  <c r="R60" i="6"/>
  <c r="AO60" i="6"/>
  <c r="AD60" i="6" s="1"/>
  <c r="R44" i="6"/>
  <c r="AO44" i="6"/>
  <c r="AD44" i="6" s="1"/>
  <c r="R36" i="6"/>
  <c r="AO36" i="6"/>
  <c r="AD36" i="6" s="1"/>
  <c r="R10" i="6"/>
  <c r="AO10" i="6"/>
  <c r="AD10" i="6" s="1"/>
  <c r="R87" i="6"/>
  <c r="AO87" i="6"/>
  <c r="AD87" i="6" s="1"/>
  <c r="N59" i="6"/>
  <c r="O59" i="6" s="1"/>
  <c r="AO59" i="6"/>
  <c r="AD59" i="6" s="1"/>
  <c r="N26" i="6"/>
  <c r="O26" i="6" s="1"/>
  <c r="AO26" i="6"/>
  <c r="AD26" i="6" s="1"/>
  <c r="R20" i="6"/>
  <c r="AO20" i="6"/>
  <c r="AD20" i="6" s="1"/>
  <c r="R86" i="6"/>
  <c r="AO86" i="6"/>
  <c r="AD86" i="6" s="1"/>
  <c r="N58" i="6"/>
  <c r="O58" i="6" s="1"/>
  <c r="AO58" i="6"/>
  <c r="AD58" i="6" s="1"/>
  <c r="N50" i="6"/>
  <c r="O50" i="6" s="1"/>
  <c r="AO50" i="6"/>
  <c r="AD50" i="6" s="1"/>
  <c r="N33" i="6"/>
  <c r="O33" i="6" s="1"/>
  <c r="AO33" i="6"/>
  <c r="AD33" i="6" s="1"/>
  <c r="N19" i="6"/>
  <c r="O19" i="6" s="1"/>
  <c r="AO19" i="6"/>
  <c r="AD19" i="6" s="1"/>
  <c r="N11" i="6"/>
  <c r="O11" i="6" s="1"/>
  <c r="AO11" i="6"/>
  <c r="AD11" i="6" s="1"/>
  <c r="N73" i="6"/>
  <c r="O73" i="6" s="1"/>
  <c r="AO73" i="6"/>
  <c r="AD73" i="6" s="1"/>
  <c r="N65" i="6"/>
  <c r="O65" i="6" s="1"/>
  <c r="AO65" i="6"/>
  <c r="AD65" i="6" s="1"/>
  <c r="N57" i="6"/>
  <c r="O57" i="6" s="1"/>
  <c r="AO57" i="6"/>
  <c r="AD57" i="6" s="1"/>
  <c r="N49" i="6"/>
  <c r="O49" i="6" s="1"/>
  <c r="AO49" i="6"/>
  <c r="AD49" i="6" s="1"/>
  <c r="N32" i="6"/>
  <c r="O32" i="6" s="1"/>
  <c r="AO32" i="6"/>
  <c r="AD32" i="6" s="1"/>
  <c r="N24" i="6"/>
  <c r="O24" i="6" s="1"/>
  <c r="AO24" i="6"/>
  <c r="AD24" i="6" s="1"/>
  <c r="R96" i="6"/>
  <c r="AO96" i="6"/>
  <c r="R18" i="6"/>
  <c r="AO18" i="6"/>
  <c r="AD18" i="6" s="1"/>
  <c r="R21" i="6"/>
  <c r="AO21" i="6"/>
  <c r="AD21" i="6" s="1"/>
  <c r="N82" i="6"/>
  <c r="O82" i="6" s="1"/>
  <c r="AO82" i="6"/>
  <c r="AD82" i="6" s="1"/>
  <c r="N72" i="6"/>
  <c r="O72" i="6" s="1"/>
  <c r="AO72" i="6"/>
  <c r="AD72" i="6" s="1"/>
  <c r="N64" i="6"/>
  <c r="O64" i="6" s="1"/>
  <c r="AO64" i="6"/>
  <c r="AD64" i="6" s="1"/>
  <c r="N56" i="6"/>
  <c r="O56" i="6" s="1"/>
  <c r="AO56" i="6"/>
  <c r="AD56" i="6" s="1"/>
  <c r="N40" i="6"/>
  <c r="O40" i="6" s="1"/>
  <c r="AO40" i="6"/>
  <c r="AD40" i="6" s="1"/>
  <c r="N31" i="6"/>
  <c r="O31" i="6" s="1"/>
  <c r="AO31" i="6"/>
  <c r="AD31" i="6" s="1"/>
  <c r="N23" i="6"/>
  <c r="O23" i="6" s="1"/>
  <c r="AO23" i="6"/>
  <c r="AD23" i="6" s="1"/>
  <c r="N17" i="6"/>
  <c r="O17" i="6" s="1"/>
  <c r="AO17" i="6"/>
  <c r="AD17" i="6" s="1"/>
  <c r="R91" i="6"/>
  <c r="AO91" i="6"/>
  <c r="AD91" i="6" s="1"/>
  <c r="R81" i="6"/>
  <c r="AO81" i="6"/>
  <c r="AD81" i="6" s="1"/>
  <c r="N71" i="6"/>
  <c r="O71" i="6" s="1"/>
  <c r="AO71" i="6"/>
  <c r="AD71" i="6" s="1"/>
  <c r="R63" i="6"/>
  <c r="AO63" i="6"/>
  <c r="AD63" i="6" s="1"/>
  <c r="R55" i="6"/>
  <c r="AO55" i="6"/>
  <c r="AD55" i="6" s="1"/>
  <c r="R47" i="6"/>
  <c r="AO47" i="6"/>
  <c r="AD47" i="6" s="1"/>
  <c r="R39" i="6"/>
  <c r="AO39" i="6"/>
  <c r="AD39" i="6" s="1"/>
  <c r="R30" i="6"/>
  <c r="AO30" i="6"/>
  <c r="AD30" i="6" s="1"/>
  <c r="R22" i="6"/>
  <c r="AO22" i="6"/>
  <c r="AD22" i="6" s="1"/>
  <c r="AD67" i="6"/>
  <c r="X103" i="6"/>
  <c r="AH103" i="6" s="1"/>
  <c r="AL103" i="6" s="1"/>
  <c r="R89" i="6"/>
  <c r="AO89" i="6"/>
  <c r="AD89" i="6" s="1"/>
  <c r="R78" i="6"/>
  <c r="AO78" i="6"/>
  <c r="AD78" i="6" s="1"/>
  <c r="R69" i="6"/>
  <c r="AO69" i="6"/>
  <c r="AD69" i="6" s="1"/>
  <c r="R61" i="6"/>
  <c r="AO61" i="6"/>
  <c r="AD61" i="6" s="1"/>
  <c r="R53" i="6"/>
  <c r="AO53" i="6"/>
  <c r="AD53" i="6" s="1"/>
  <c r="R45" i="6"/>
  <c r="AO45" i="6"/>
  <c r="AD45" i="6" s="1"/>
  <c r="R37" i="6"/>
  <c r="AO37" i="6"/>
  <c r="AD37" i="6" s="1"/>
  <c r="AO28" i="6"/>
  <c r="AD28" i="6" s="1"/>
  <c r="R68" i="6"/>
  <c r="AO68" i="6"/>
  <c r="AD68" i="6" s="1"/>
  <c r="R76" i="6"/>
  <c r="AO76" i="6"/>
  <c r="AD76" i="6" s="1"/>
  <c r="N51" i="6"/>
  <c r="O51" i="6" s="1"/>
  <c r="AO51" i="6"/>
  <c r="AD51" i="6" s="1"/>
  <c r="N34" i="6"/>
  <c r="O34" i="6" s="1"/>
  <c r="AO34" i="6"/>
  <c r="AD34" i="6" s="1"/>
  <c r="R12" i="6"/>
  <c r="AO12" i="6"/>
  <c r="AD12" i="6" s="1"/>
  <c r="N66" i="6"/>
  <c r="O66" i="6" s="1"/>
  <c r="AO66" i="6"/>
  <c r="AD66" i="6" s="1"/>
  <c r="N42" i="6"/>
  <c r="O42" i="6" s="1"/>
  <c r="AO42" i="6"/>
  <c r="AD42" i="6" s="1"/>
  <c r="N25" i="6"/>
  <c r="O25" i="6" s="1"/>
  <c r="AO25" i="6"/>
  <c r="AD25" i="6" s="1"/>
  <c r="R99" i="6"/>
  <c r="AO99" i="6"/>
  <c r="N48" i="6"/>
  <c r="O48" i="6" s="1"/>
  <c r="AO48" i="6"/>
  <c r="AD48" i="6" s="1"/>
  <c r="N16" i="6"/>
  <c r="O16" i="6" s="1"/>
  <c r="AO16" i="6"/>
  <c r="AD16" i="6" s="1"/>
  <c r="R90" i="6"/>
  <c r="AO90" i="6"/>
  <c r="AD90" i="6" s="1"/>
  <c r="R80" i="6"/>
  <c r="AO80" i="6"/>
  <c r="AD80" i="6" s="1"/>
  <c r="R70" i="6"/>
  <c r="AO70" i="6"/>
  <c r="AD70" i="6" s="1"/>
  <c r="R62" i="6"/>
  <c r="AO62" i="6"/>
  <c r="AD62" i="6" s="1"/>
  <c r="R54" i="6"/>
  <c r="AO54" i="6"/>
  <c r="AD54" i="6" s="1"/>
  <c r="R46" i="6"/>
  <c r="AO46" i="6"/>
  <c r="AD46" i="6" s="1"/>
  <c r="R38" i="6"/>
  <c r="AO38" i="6"/>
  <c r="AD38" i="6" s="1"/>
  <c r="R29" i="6"/>
  <c r="AO29" i="6"/>
  <c r="AD29" i="6" s="1"/>
  <c r="R92" i="6"/>
  <c r="AO92" i="6"/>
  <c r="R28" i="6"/>
  <c r="L95" i="6"/>
  <c r="R71" i="6"/>
  <c r="N10" i="6"/>
  <c r="O10" i="6" s="1"/>
  <c r="L93" i="6"/>
  <c r="N18" i="6"/>
  <c r="O18" i="6" s="1"/>
  <c r="L102" i="6"/>
  <c r="N99" i="6"/>
  <c r="O99" i="6" s="1"/>
  <c r="N91" i="6"/>
  <c r="O91" i="6" s="1"/>
  <c r="N81" i="6"/>
  <c r="O81" i="6" s="1"/>
  <c r="N63" i="6"/>
  <c r="O63" i="6" s="1"/>
  <c r="N55" i="6"/>
  <c r="O55" i="6" s="1"/>
  <c r="N47" i="6"/>
  <c r="O47" i="6" s="1"/>
  <c r="N39" i="6"/>
  <c r="O39" i="6" s="1"/>
  <c r="N30" i="6"/>
  <c r="O30" i="6" s="1"/>
  <c r="N22" i="6"/>
  <c r="O22" i="6" s="1"/>
  <c r="N14" i="6"/>
  <c r="O14" i="6" s="1"/>
  <c r="R83" i="6"/>
  <c r="R75" i="6"/>
  <c r="R67" i="6"/>
  <c r="R59" i="6"/>
  <c r="R51" i="6"/>
  <c r="R43" i="6"/>
  <c r="R27" i="6"/>
  <c r="R19" i="6"/>
  <c r="R11" i="6"/>
  <c r="X101" i="6"/>
  <c r="AH101" i="6" s="1"/>
  <c r="AL101" i="6" s="1"/>
  <c r="X93" i="6"/>
  <c r="AH93" i="6" s="1"/>
  <c r="AL93" i="6" s="1"/>
  <c r="AA98" i="6"/>
  <c r="L101" i="6"/>
  <c r="N90" i="6"/>
  <c r="O90" i="6" s="1"/>
  <c r="N80" i="6"/>
  <c r="O80" i="6" s="1"/>
  <c r="N70" i="6"/>
  <c r="O70" i="6" s="1"/>
  <c r="N62" i="6"/>
  <c r="O62" i="6" s="1"/>
  <c r="N54" i="6"/>
  <c r="O54" i="6" s="1"/>
  <c r="N46" i="6"/>
  <c r="O46" i="6" s="1"/>
  <c r="N38" i="6"/>
  <c r="O38" i="6" s="1"/>
  <c r="N29" i="6"/>
  <c r="O29" i="6" s="1"/>
  <c r="N21" i="6"/>
  <c r="O21" i="6" s="1"/>
  <c r="N13" i="6"/>
  <c r="O13" i="6" s="1"/>
  <c r="R82" i="6"/>
  <c r="R66" i="6"/>
  <c r="R58" i="6"/>
  <c r="R50" i="6"/>
  <c r="R42" i="6"/>
  <c r="R34" i="6"/>
  <c r="R26" i="6"/>
  <c r="X100" i="6"/>
  <c r="AH100" i="6" s="1"/>
  <c r="AL100" i="6" s="1"/>
  <c r="X92" i="6"/>
  <c r="AH92" i="6" s="1"/>
  <c r="AL92" i="6" s="1"/>
  <c r="AA97" i="6"/>
  <c r="L98" i="6"/>
  <c r="N89" i="6"/>
  <c r="O89" i="6" s="1"/>
  <c r="N78" i="6"/>
  <c r="O78" i="6" s="1"/>
  <c r="N69" i="6"/>
  <c r="O69" i="6" s="1"/>
  <c r="N61" i="6"/>
  <c r="O61" i="6" s="1"/>
  <c r="N53" i="6"/>
  <c r="O53" i="6" s="1"/>
  <c r="N45" i="6"/>
  <c r="O45" i="6" s="1"/>
  <c r="N37" i="6"/>
  <c r="O37" i="6" s="1"/>
  <c r="N28" i="6"/>
  <c r="O28" i="6" s="1"/>
  <c r="N20" i="6"/>
  <c r="O20" i="6" s="1"/>
  <c r="N12" i="6"/>
  <c r="O12" i="6" s="1"/>
  <c r="R73" i="6"/>
  <c r="R65" i="6"/>
  <c r="R57" i="6"/>
  <c r="R49" i="6"/>
  <c r="R41" i="6"/>
  <c r="R33" i="6"/>
  <c r="R25" i="6"/>
  <c r="R17" i="6"/>
  <c r="X99" i="6"/>
  <c r="AH99" i="6" s="1"/>
  <c r="AL99" i="6" s="1"/>
  <c r="AA96" i="6"/>
  <c r="N96" i="6"/>
  <c r="O96" i="6" s="1"/>
  <c r="N88" i="6"/>
  <c r="O88" i="6" s="1"/>
  <c r="N77" i="6"/>
  <c r="O77" i="6" s="1"/>
  <c r="N68" i="6"/>
  <c r="O68" i="6" s="1"/>
  <c r="N60" i="6"/>
  <c r="O60" i="6" s="1"/>
  <c r="N52" i="6"/>
  <c r="O52" i="6" s="1"/>
  <c r="N44" i="6"/>
  <c r="O44" i="6" s="1"/>
  <c r="N36" i="6"/>
  <c r="O36" i="6" s="1"/>
  <c r="R72" i="6"/>
  <c r="R64" i="6"/>
  <c r="R56" i="6"/>
  <c r="R48" i="6"/>
  <c r="R40" i="6"/>
  <c r="R32" i="6"/>
  <c r="R24" i="6"/>
  <c r="R16" i="6"/>
  <c r="X98" i="6"/>
  <c r="AH98" i="6" s="1"/>
  <c r="AL98" i="6" s="1"/>
  <c r="AA95" i="6"/>
  <c r="R31" i="6"/>
  <c r="R23" i="6"/>
  <c r="R15" i="6"/>
  <c r="X97" i="6"/>
  <c r="AH97" i="6" s="1"/>
  <c r="AL97" i="6" s="1"/>
  <c r="AA102" i="6"/>
  <c r="AA94" i="6"/>
  <c r="L97" i="6"/>
  <c r="N87" i="6"/>
  <c r="O87" i="6" s="1"/>
  <c r="N76" i="6"/>
  <c r="O76" i="6" s="1"/>
  <c r="L94" i="6"/>
  <c r="N86" i="6"/>
  <c r="O86" i="6" s="1"/>
  <c r="X96" i="6"/>
  <c r="AH96" i="6" s="1"/>
  <c r="AL96" i="6" s="1"/>
  <c r="AA100" i="6"/>
  <c r="AA92" i="6"/>
  <c r="N100" i="6"/>
  <c r="O100" i="6" s="1"/>
  <c r="N92" i="6"/>
  <c r="O92" i="6" s="1"/>
  <c r="AA99" i="6"/>
  <c r="AD100" i="6" l="1"/>
  <c r="AD99" i="6"/>
  <c r="AD92" i="6"/>
  <c r="R94" i="6"/>
  <c r="AO94" i="6"/>
  <c r="AD94" i="6" s="1"/>
  <c r="R95" i="6"/>
  <c r="AO95" i="6"/>
  <c r="AD95" i="6" s="1"/>
  <c r="R102" i="6"/>
  <c r="AO102" i="6"/>
  <c r="AD102" i="6" s="1"/>
  <c r="R93" i="6"/>
  <c r="AO93" i="6"/>
  <c r="AD93" i="6" s="1"/>
  <c r="AD96" i="6"/>
  <c r="R98" i="6"/>
  <c r="AO98" i="6"/>
  <c r="AD98" i="6" s="1"/>
  <c r="R97" i="6"/>
  <c r="AO97" i="6"/>
  <c r="AD97" i="6" s="1"/>
  <c r="R101" i="6"/>
  <c r="AO101" i="6"/>
  <c r="AD101" i="6" s="1"/>
  <c r="N93" i="6"/>
  <c r="O93" i="6" s="1"/>
  <c r="N95" i="6"/>
  <c r="O95" i="6" s="1"/>
  <c r="N98" i="6"/>
  <c r="O98" i="6" s="1"/>
  <c r="N94" i="6"/>
  <c r="O94" i="6" s="1"/>
  <c r="N97" i="6"/>
  <c r="O97" i="6" s="1"/>
  <c r="N101" i="6"/>
  <c r="O101" i="6" s="1"/>
  <c r="N102" i="6"/>
  <c r="O102" i="6" s="1"/>
  <c r="AO103" i="6" l="1"/>
  <c r="O103" i="6"/>
</calcChain>
</file>

<file path=xl/sharedStrings.xml><?xml version="1.0" encoding="utf-8"?>
<sst xmlns="http://schemas.openxmlformats.org/spreadsheetml/2006/main" count="798" uniqueCount="287">
  <si>
    <t>NAUJA REDAKCIJA NUO 2023-07-05</t>
  </si>
  <si>
    <t>Projekto pavadinimas</t>
  </si>
  <si>
    <t>Klaipėdos rajono savivaldybės gyvenviečių kelių ir gatvių apšvietimo sistemos plėtra</t>
  </si>
  <si>
    <t xml:space="preserve">Objektas: </t>
  </si>
  <si>
    <t>Klaipėdos rajono savivaldybės kelių ir gatvių Apšvietimo sistema</t>
  </si>
  <si>
    <t>1 lentelė. šviestuvų kiekiai,  galia, apšvietimo klasė, montavimo aukščiai ir rekomendacijos</t>
  </si>
  <si>
    <t>Nr.</t>
  </si>
  <si>
    <t>Klaipėdos r. sav. Gyvenvietė</t>
  </si>
  <si>
    <t>Gatvė (ar gatvės atkarpa tarp sankryžų)</t>
  </si>
  <si>
    <t xml:space="preserve">Ar yra Šaligatvis/pėsčiųjų takas,
+ / - </t>
  </si>
  <si>
    <t>Gatvės apšvietimo  klasė</t>
  </si>
  <si>
    <t>Preliminarus įrengiamų naujai šviestuvų skaičius, vnt.</t>
  </si>
  <si>
    <t>Orientacinis tinklo ilgis, m</t>
  </si>
  <si>
    <t>Dalyvio siūlomi sprendiniai</t>
  </si>
  <si>
    <t>Valdymo punkto Nr.</t>
  </si>
  <si>
    <t xml:space="preserve">Valdymo punktas. Vieno vnt. gaminio  kaina (be PVM), Eur </t>
  </si>
  <si>
    <t xml:space="preserve">Valdymo punktas. Vieno vnt. įrengimo kaina (be PVM), Eur </t>
  </si>
  <si>
    <t>Įrengiamų naujai šviestuvų skaičius vnt., tipas.</t>
  </si>
  <si>
    <t>Siūlomų šviestuvų galia ,W</t>
  </si>
  <si>
    <t>Siūlomų šviestuvų galios suma ,W</t>
  </si>
  <si>
    <t>Siūlomų šviestuvų galios suma ,W, įvertinus automatinį galios numetimą</t>
  </si>
  <si>
    <t>Šviestuvo pavadinimas</t>
  </si>
  <si>
    <t>Šviesos srautas LM</t>
  </si>
  <si>
    <t>Šviesos srauto LM suma</t>
  </si>
  <si>
    <t xml:space="preserve">Šviestuvas. Vieno vnt. gaminio  kaina (be PVM), Eur </t>
  </si>
  <si>
    <t xml:space="preserve">Šviestuvas. Vieno vnt. įrengimo kaina (be PVM), Eur </t>
  </si>
  <si>
    <t>Įrengiamų naujai gembių skaičius vnt., tipas.</t>
  </si>
  <si>
    <t>Gembė. Vieno vnt. kaina       (be PVM), Eur</t>
  </si>
  <si>
    <t>Gembė. Vieno vnt.  įrengimo kaina (be PVM), Eur</t>
  </si>
  <si>
    <t>Įrengiamų naujai atramų skaičius vnt., tipas.</t>
  </si>
  <si>
    <t>Atrama. Vieno vnt. kaina       (be PVM), Eur</t>
  </si>
  <si>
    <t>Atrama. Vieno vnt.  įrengimo kaina (be PVM), Eur</t>
  </si>
  <si>
    <t>Įrengiamo tinklo ilgis, m.</t>
  </si>
  <si>
    <t>Elektros kabelinio tinklo vieno m. kaina (be PVM), Eur</t>
  </si>
  <si>
    <t>Elektros kabelinio tinklo vieno m.  įrengimo kaina (be PVM), Eur</t>
  </si>
  <si>
    <t>Dalyvio siūlomo sprendinio sukūrimo kaina (be PVM), Eur</t>
  </si>
  <si>
    <t>Dalyvio siūloma optimizacija (pildoma pasirinktinai) (papildomi sprendiniai nei Specifikacijose, aprašant jų naudą bei poveikį pasiūlymo kainai)</t>
  </si>
  <si>
    <t>Pastabos</t>
  </si>
  <si>
    <t>Rekomentuojamas atramos aukštis virš žemės metrais</t>
  </si>
  <si>
    <t>Atramų kiekis viso:</t>
  </si>
  <si>
    <t>Rekomentuojamas gembės aukštis ir šakos ilgis (atitinkamai) metrais</t>
  </si>
  <si>
    <t>Gembių kiekis viso:</t>
  </si>
  <si>
    <t>Rekomenduojamas pamatas VGAP + apsauginė guma</t>
  </si>
  <si>
    <t>Pamatų kiekis</t>
  </si>
  <si>
    <t>Pildo Dalyvis</t>
  </si>
  <si>
    <t>Agluonėnai</t>
  </si>
  <si>
    <t>Priekulės
2207</t>
  </si>
  <si>
    <t>-</t>
  </si>
  <si>
    <t>M4</t>
  </si>
  <si>
    <t>Beluga mini 60W</t>
  </si>
  <si>
    <t>Parko
KL0032</t>
  </si>
  <si>
    <t>M5</t>
  </si>
  <si>
    <t>Beluga micro 35W</t>
  </si>
  <si>
    <t>Agluonėnai, Kantvainai</t>
  </si>
  <si>
    <t>Lietuvininkų
KL0025</t>
  </si>
  <si>
    <t>Beluga micro 25W</t>
  </si>
  <si>
    <t>Agluonėnai, Vanagai</t>
  </si>
  <si>
    <r>
      <rPr>
        <sz val="7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I. Simonaitytės
KL0003</t>
    </r>
  </si>
  <si>
    <t>Vaitelių k.</t>
  </si>
  <si>
    <t>Antano Dibisterio g.</t>
  </si>
  <si>
    <t xml:space="preserve">Šlapšilės k. </t>
  </si>
  <si>
    <t>Statybininkų g.</t>
  </si>
  <si>
    <t>Gobergiškės k.</t>
  </si>
  <si>
    <t>Gluosnių g.
KL8034</t>
  </si>
  <si>
    <t>Gribžinių k.</t>
  </si>
  <si>
    <t>Žemaičių g.</t>
  </si>
  <si>
    <t>Eglynų g.</t>
  </si>
  <si>
    <t>Kvietinių k.</t>
  </si>
  <si>
    <t>Laukų g.
KL8043</t>
  </si>
  <si>
    <t>Sodo g.
KL8047</t>
  </si>
  <si>
    <t>M6</t>
  </si>
  <si>
    <t>Beluga micro 15W</t>
  </si>
  <si>
    <t>Sodų g.</t>
  </si>
  <si>
    <t>Dvaro g. („Vlantana“)</t>
  </si>
  <si>
    <t>Sėlenėlių g.</t>
  </si>
  <si>
    <t>Pakalnės g.
KL8062</t>
  </si>
  <si>
    <t>Šlapšilės k.</t>
  </si>
  <si>
    <t>Gobergiškės g.</t>
  </si>
  <si>
    <t>Lapų g.</t>
  </si>
  <si>
    <t>Šakinių k.</t>
  </si>
  <si>
    <t>Senoji g.</t>
  </si>
  <si>
    <t>Ketvergiai</t>
  </si>
  <si>
    <t>Pirmoji g.</t>
  </si>
  <si>
    <t>Dovilai</t>
  </si>
  <si>
    <t>Gargždų g.</t>
  </si>
  <si>
    <t>+</t>
  </si>
  <si>
    <t>Endriejavo mstl.</t>
  </si>
  <si>
    <t>Žemaičių g. ir Rietavo g.</t>
  </si>
  <si>
    <t xml:space="preserve">Rudgalvių kaimas </t>
  </si>
  <si>
    <t>Žalioji g.</t>
  </si>
  <si>
    <t xml:space="preserve">Endriejavo mstl. </t>
  </si>
  <si>
    <t>Ablingos g.</t>
  </si>
  <si>
    <t>Žadeikių gyv.</t>
  </si>
  <si>
    <t>Liepos g</t>
  </si>
  <si>
    <t xml:space="preserve">Gargždai </t>
  </si>
  <si>
    <t>Pėsčiųjų tako( nuo vaikų darželio „Saulutė“  iki darželio „Gintarėlis) apšvietimo linijos įrengimas</t>
  </si>
  <si>
    <t>Kuršlaukio</t>
  </si>
  <si>
    <t>Kretingalė</t>
  </si>
  <si>
    <t>Vasaros g. KL 8869</t>
  </si>
  <si>
    <t>Pavasario g.KL 8877</t>
  </si>
  <si>
    <t>Žalioji g. KL 8879</t>
  </si>
  <si>
    <t>Pramonės g. KL 8878</t>
  </si>
  <si>
    <t>Danės g. Nr. 2219</t>
  </si>
  <si>
    <t>Grauminė</t>
  </si>
  <si>
    <t>Grauminės g. KL 1019</t>
  </si>
  <si>
    <t>Girkaliai</t>
  </si>
  <si>
    <t>Nemirsetos g. KL 1036</t>
  </si>
  <si>
    <t>Karklė</t>
  </si>
  <si>
    <t>Karklininkų g. KL 8896</t>
  </si>
  <si>
    <t>Placio g. KL 1048</t>
  </si>
  <si>
    <t>Placio g. KL 1063</t>
  </si>
  <si>
    <t>Kalotė</t>
  </si>
  <si>
    <t>Spalvų g.KL 8928</t>
  </si>
  <si>
    <t>Dituvos k.</t>
  </si>
  <si>
    <t>Kuršaičių g. KL 8464</t>
  </si>
  <si>
    <t>_</t>
  </si>
  <si>
    <t>Mėželių k.</t>
  </si>
  <si>
    <t>KL1311, Mėželių ir Jokšų g.</t>
  </si>
  <si>
    <t>Priekulės II k.</t>
  </si>
  <si>
    <t>Pasagos g. KL 1257</t>
  </si>
  <si>
    <t>Derceklių k.</t>
  </si>
  <si>
    <t xml:space="preserve">Turgaus g. KL 1267 </t>
  </si>
  <si>
    <t>Pangesų k.</t>
  </si>
  <si>
    <t>Pangesų g KL1225</t>
  </si>
  <si>
    <t>Stragnų II k.</t>
  </si>
  <si>
    <t>Pylimo g. KL1298</t>
  </si>
  <si>
    <t>Prie kabančio tilto</t>
  </si>
  <si>
    <t>Drevernos k.</t>
  </si>
  <si>
    <t>Pievų g. KL1244</t>
  </si>
  <si>
    <t>Šernų sodai</t>
  </si>
  <si>
    <t>Rokų g. – Žiaukų g. sankryža KL0428</t>
  </si>
  <si>
    <t>Priekulės m.</t>
  </si>
  <si>
    <t>Geležinkelio stoties g. KL8445</t>
  </si>
  <si>
    <t>Pušų g. KL8422</t>
  </si>
  <si>
    <t>Žirgų g. KL8430</t>
  </si>
  <si>
    <t>Liepų g.KL 8440</t>
  </si>
  <si>
    <t>Parko g. KL8433</t>
  </si>
  <si>
    <t>Pamario g. KL8406</t>
  </si>
  <si>
    <t>Klaipėdos g. KL8401</t>
  </si>
  <si>
    <t>Nidos g. KL8408</t>
  </si>
  <si>
    <t xml:space="preserve"> Pavasario KL1339 g.</t>
  </si>
  <si>
    <t>Stragnų g. KL8470</t>
  </si>
  <si>
    <t>Lankupių k.</t>
  </si>
  <si>
    <t>Mikelio Šapalo g., Lankupių g. KL1252</t>
  </si>
  <si>
    <t>Svencelės k.</t>
  </si>
  <si>
    <t>Svencelės g. KL8411</t>
  </si>
  <si>
    <t>Trušelių k.</t>
  </si>
  <si>
    <t>Agilos g. (KL1413)</t>
  </si>
  <si>
    <t xml:space="preserve">Trušelių k. </t>
  </si>
  <si>
    <t>Danės g. (KL1412)</t>
  </si>
  <si>
    <t>Mazūriškių k.</t>
  </si>
  <si>
    <t>Lenkviečių g.(KL1432) ir Muldžių g. (KL1453)</t>
  </si>
  <si>
    <t>Ežaičiai</t>
  </si>
  <si>
    <t>Gandrų (KL8538)</t>
  </si>
  <si>
    <t xml:space="preserve">Kalniškė / Gerduvėnai / Vėžaičių mstl. </t>
  </si>
  <si>
    <t>Tilto g. (228)</t>
  </si>
  <si>
    <t xml:space="preserve">Tilvikai </t>
  </si>
  <si>
    <t>Reiskių g. (KL8522); Trumpės g. (KL8520); Žvelsos g. (KL8521); (915+251+920</t>
  </si>
  <si>
    <t>Gerduvėnai</t>
  </si>
  <si>
    <t>Gerduvėnų  g. (KL1840)</t>
  </si>
  <si>
    <t>Kalniškė</t>
  </si>
  <si>
    <t>Žemaičių plento (KL1874)</t>
  </si>
  <si>
    <t>Prano Lukausko (KL1808)</t>
  </si>
  <si>
    <t>Girininkai</t>
  </si>
  <si>
    <t>Žalioji (KL8549)</t>
  </si>
  <si>
    <t>Vėžaičiai</t>
  </si>
  <si>
    <t>Nausodžio (166)</t>
  </si>
  <si>
    <t>Sodžiaus (KL8498)</t>
  </si>
  <si>
    <t>Kalniškė / Maciuičiai</t>
  </si>
  <si>
    <t>Pylos g. (KL1884)</t>
  </si>
  <si>
    <t>Eglių g. (KL8504)</t>
  </si>
  <si>
    <t>Dariaus ir Girėno g. (KL1895)</t>
  </si>
  <si>
    <t>Veiviržėnai</t>
  </si>
  <si>
    <t>Veiviržo slėnyjeKelio Nr. KL8615</t>
  </si>
  <si>
    <t>Laisvės gatvėje prie pėščiųjų perėjos, Kelio Nr. 2202</t>
  </si>
  <si>
    <t>Žemaičių gatvė, Kelio Nr. KL8608</t>
  </si>
  <si>
    <t>Daukšaičių k</t>
  </si>
  <si>
    <r>
      <t>Pro mokyklą ( Šveistralio g. atkarpa), Kelio Nr. KL1600</t>
    </r>
    <r>
      <rPr>
        <sz val="11"/>
        <color rgb="FFFF0000"/>
        <rFont val="Times New Roman"/>
        <family val="1"/>
        <charset val="186"/>
      </rPr>
      <t xml:space="preserve"> </t>
    </r>
  </si>
  <si>
    <t>Prie kultūros namų Kelio Nr. KL1600</t>
  </si>
  <si>
    <t xml:space="preserve">Pėžaičių k. </t>
  </si>
  <si>
    <t>Dvylių g. prie namo Nr. 2, Kelio Nr. 2243</t>
  </si>
  <si>
    <t>Pėžaičių k</t>
  </si>
  <si>
    <t>Dvylių g. tarp 4 ir 6 namų, Kelio Nr. 2243</t>
  </si>
  <si>
    <t>Aisės gatvėje, Kelio Nr. KL8932</t>
  </si>
  <si>
    <t>Mataičiai</t>
  </si>
  <si>
    <t>Šalpės g. 2225</t>
  </si>
  <si>
    <t>Gargždai</t>
  </si>
  <si>
    <t>J.Janonio g. nuo namo Nr. 34 iki Vingio g. KL7066(vingio parkelis 2 takai)</t>
  </si>
  <si>
    <t>Kalniškės g.2205</t>
  </si>
  <si>
    <t>Liepų g. KL8495</t>
  </si>
  <si>
    <t>Samališkės 2213</t>
  </si>
  <si>
    <t>Sodų KL8485</t>
  </si>
  <si>
    <t>Pievų g. KL8480</t>
  </si>
  <si>
    <t>Pievų g. atšaka KL8487</t>
  </si>
  <si>
    <t>Maciuičiai</t>
  </si>
  <si>
    <t>Laisvė g. 2205</t>
  </si>
  <si>
    <t>Kvietinių g. skersgatviai(KL0245, KL7100, Ir skg. link Kvietinių g. 60)</t>
  </si>
  <si>
    <t>Pozingiai</t>
  </si>
  <si>
    <t>Pozingių g. KL1662</t>
  </si>
  <si>
    <t xml:space="preserve">Viso: </t>
  </si>
  <si>
    <t>vnt:</t>
  </si>
  <si>
    <t>Pagal poreikį  pildo Dalyvis (patikslinus projekto sprendinius)</t>
  </si>
  <si>
    <t>Pastabos:</t>
  </si>
  <si>
    <t>1.</t>
  </si>
  <si>
    <t>Apšvietimo skaičiavimai daryti Dialus evo programa.</t>
  </si>
  <si>
    <t xml:space="preserve">2.  </t>
  </si>
  <si>
    <t>Skaičiavimams naudoti konkretaus gamintojo šviestuvai ir fotometrikos, todėl rezultatai gali skirtis.</t>
  </si>
  <si>
    <t xml:space="preserve">3. </t>
  </si>
  <si>
    <t xml:space="preserve">Naudojant kito gamintojo šviestuvus rekomentuojama atlikti skaičiavimus. </t>
  </si>
  <si>
    <t xml:space="preserve">4. </t>
  </si>
  <si>
    <t xml:space="preserve">Atliekant skaičiavimus  taikytas 0,8 šviesos kritimo faktoriaus koeficientas. </t>
  </si>
  <si>
    <t>AVS-1</t>
  </si>
  <si>
    <t>AVS-2</t>
  </si>
  <si>
    <t>AVS-3</t>
  </si>
  <si>
    <t>AVS-4</t>
  </si>
  <si>
    <t>AVS-6</t>
  </si>
  <si>
    <t>AVS-7</t>
  </si>
  <si>
    <t>AVS-8</t>
  </si>
  <si>
    <t>AVS-13</t>
  </si>
  <si>
    <t>AVS-16</t>
  </si>
  <si>
    <t>AVS-21</t>
  </si>
  <si>
    <t>AVS-57</t>
  </si>
  <si>
    <t>AVS-47</t>
  </si>
  <si>
    <t>AVS-24</t>
  </si>
  <si>
    <t>AVS-48</t>
  </si>
  <si>
    <t>AVS-33</t>
  </si>
  <si>
    <t>AVS-22</t>
  </si>
  <si>
    <t>AVS-49</t>
  </si>
  <si>
    <t>AVS-45</t>
  </si>
  <si>
    <t>AVS-30</t>
  </si>
  <si>
    <t>AVS-44</t>
  </si>
  <si>
    <t>AVS-64</t>
  </si>
  <si>
    <t>AVS-31</t>
  </si>
  <si>
    <t>AVS-32</t>
  </si>
  <si>
    <t>AVS-23</t>
  </si>
  <si>
    <t>AVS-20</t>
  </si>
  <si>
    <t>AVS-29</t>
  </si>
  <si>
    <t>AVS-28</t>
  </si>
  <si>
    <t>AVS-36</t>
  </si>
  <si>
    <t>AVS-40</t>
  </si>
  <si>
    <t>AVS-37</t>
  </si>
  <si>
    <t>AVS-50</t>
  </si>
  <si>
    <t>AVS-41</t>
  </si>
  <si>
    <t>AVS-56</t>
  </si>
  <si>
    <t>AVS-17</t>
  </si>
  <si>
    <t>AVS-25</t>
  </si>
  <si>
    <t>AVS-9</t>
  </si>
  <si>
    <t>AVS-46</t>
  </si>
  <si>
    <t>AVS-42</t>
  </si>
  <si>
    <t>AVS-43</t>
  </si>
  <si>
    <t>AVS-10</t>
  </si>
  <si>
    <t>AVS-11</t>
  </si>
  <si>
    <t>AVS-12</t>
  </si>
  <si>
    <t>AVS-51</t>
  </si>
  <si>
    <t>AVS-34</t>
  </si>
  <si>
    <t>AVS-52</t>
  </si>
  <si>
    <t>AVS-55</t>
  </si>
  <si>
    <t>AVS-58</t>
  </si>
  <si>
    <t>AVS-35</t>
  </si>
  <si>
    <t>AVS-14</t>
  </si>
  <si>
    <t>AVS-26</t>
  </si>
  <si>
    <t>AVS-18</t>
  </si>
  <si>
    <t>AVS-19</t>
  </si>
  <si>
    <t>AVS-61</t>
  </si>
  <si>
    <t>AVS-27</t>
  </si>
  <si>
    <t>AVS-62</t>
  </si>
  <si>
    <t>AVS-67</t>
  </si>
  <si>
    <t>AVS-63</t>
  </si>
  <si>
    <t>AVS-59</t>
  </si>
  <si>
    <t>AVS-5</t>
  </si>
  <si>
    <t>AVS-38</t>
  </si>
  <si>
    <t>AVS-39</t>
  </si>
  <si>
    <t>AVS-15</t>
  </si>
  <si>
    <t>AVS-53</t>
  </si>
  <si>
    <t>AVS-54</t>
  </si>
  <si>
    <t>AVS-65</t>
  </si>
  <si>
    <t>AVS-66</t>
  </si>
  <si>
    <t>VGAP-3 pamatas su apsaugine guma</t>
  </si>
  <si>
    <t>1,5x1,5</t>
  </si>
  <si>
    <t>1,5x1</t>
  </si>
  <si>
    <t>N/A</t>
  </si>
  <si>
    <t>1x1</t>
  </si>
  <si>
    <t xml:space="preserve">Šviestuvo valdiklis, Vieno vnt. gaminio  kaina (be PVM), Eur </t>
  </si>
  <si>
    <t>Šviestuvo valdiklis. Vieno vnt.  įrengimo kaina (be PVM), Eur</t>
  </si>
  <si>
    <t>Šviestuvo valdiklis, kiekis viso:</t>
  </si>
  <si>
    <t>P4</t>
  </si>
  <si>
    <t>Beluga mini 45W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</si>
</sst>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7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i/>
      <sz val="12"/>
      <color rgb="FF0070C0"/>
      <name val="Times New Roman"/>
      <family val="1"/>
      <charset val="186"/>
    </font>
    <font>
      <b/>
      <sz val="14"/>
      <color rgb="FF0070C0"/>
      <name val="Times New Roman"/>
      <family val="1"/>
      <charset val="186"/>
    </font>
    <font>
      <b/>
      <strike/>
      <sz val="12"/>
      <color rgb="FF0070C0"/>
      <name val="Times New Roman"/>
      <family val="1"/>
      <charset val="186"/>
    </font>
    <font>
      <b/>
      <strike/>
      <sz val="11"/>
      <color rgb="FF0070C0"/>
      <name val="Times New Roman"/>
      <family val="1"/>
      <charset val="186"/>
    </font>
    <font>
      <b/>
      <i/>
      <strike/>
      <sz val="12"/>
      <color rgb="FF0070C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8E4B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6" borderId="0" xfId="0" applyFont="1" applyFill="1"/>
    <xf numFmtId="0" fontId="10" fillId="5" borderId="1" xfId="0" applyFont="1" applyFill="1" applyBorder="1" applyAlignment="1">
      <alignment horizontal="justify" vertical="center" wrapText="1"/>
    </xf>
    <xf numFmtId="0" fontId="3" fillId="0" borderId="0" xfId="0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7" borderId="0" xfId="0" applyFont="1" applyFill="1"/>
    <xf numFmtId="0" fontId="10" fillId="6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4" borderId="0" xfId="0" applyFont="1" applyFill="1" applyAlignment="1">
      <alignment horizontal="center"/>
    </xf>
    <xf numFmtId="0" fontId="3" fillId="6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5" fontId="7" fillId="4" borderId="3" xfId="1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right" vertical="center"/>
    </xf>
    <xf numFmtId="165" fontId="7" fillId="4" borderId="1" xfId="1" applyNumberFormat="1" applyFont="1" applyFill="1" applyBorder="1" applyAlignment="1">
      <alignment horizontal="right" vertical="center" indent="1"/>
    </xf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4" xfId="0" applyFont="1" applyFill="1" applyBorder="1"/>
    <xf numFmtId="0" fontId="7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5" xfId="0" applyFont="1" applyFill="1" applyBorder="1"/>
    <xf numFmtId="0" fontId="22" fillId="0" borderId="3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9" fillId="0" borderId="0" xfId="0" applyFont="1"/>
    <xf numFmtId="0" fontId="18" fillId="0" borderId="0" xfId="0" applyFont="1" applyAlignment="1">
      <alignment vertical="center"/>
    </xf>
    <xf numFmtId="0" fontId="7" fillId="4" borderId="7" xfId="0" applyFont="1" applyFill="1" applyBorder="1"/>
    <xf numFmtId="0" fontId="3" fillId="8" borderId="1" xfId="0" applyFont="1" applyFill="1" applyBorder="1" applyAlignment="1">
      <alignment horizontal="center" vertical="center" wrapText="1"/>
    </xf>
    <xf numFmtId="0" fontId="23" fillId="4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113"/>
  <sheetViews>
    <sheetView tabSelected="1" zoomScale="70" zoomScaleNormal="70" workbookViewId="0">
      <selection activeCell="E3" sqref="E3"/>
    </sheetView>
  </sheetViews>
  <sheetFormatPr defaultColWidth="9.1796875" defaultRowHeight="15.5" x14ac:dyDescent="0.35"/>
  <cols>
    <col min="1" max="1" width="5.26953125" style="4" customWidth="1"/>
    <col min="2" max="2" width="23.26953125" style="4" customWidth="1"/>
    <col min="3" max="3" width="22.54296875" style="4" customWidth="1"/>
    <col min="4" max="4" width="9.54296875" style="20" customWidth="1"/>
    <col min="5" max="5" width="11.7265625" style="4" customWidth="1"/>
    <col min="6" max="6" width="17.81640625" style="13" customWidth="1"/>
    <col min="7" max="7" width="23.26953125" style="4" customWidth="1"/>
    <col min="8" max="8" width="13.453125" style="4" customWidth="1"/>
    <col min="9" max="9" width="12.453125" style="4" customWidth="1"/>
    <col min="10" max="11" width="18.26953125" style="4" customWidth="1"/>
    <col min="12" max="12" width="15.453125" style="4" customWidth="1"/>
    <col min="13" max="13" width="13.7265625" style="4" customWidth="1"/>
    <col min="14" max="14" width="14.26953125" style="4" customWidth="1"/>
    <col min="15" max="15" width="16.1796875" style="4" customWidth="1"/>
    <col min="16" max="16" width="23.7265625" style="4" customWidth="1"/>
    <col min="17" max="17" width="12" style="4" customWidth="1"/>
    <col min="18" max="18" width="14.81640625" style="4" customWidth="1"/>
    <col min="19" max="19" width="12.81640625" style="4" customWidth="1"/>
    <col min="20" max="20" width="13.1796875" style="4" customWidth="1"/>
    <col min="21" max="21" width="13.81640625" style="4" customWidth="1"/>
    <col min="22" max="22" width="12" style="4" customWidth="1"/>
    <col min="23" max="23" width="13.26953125" style="4" customWidth="1"/>
    <col min="24" max="24" width="12.1796875" style="4" customWidth="1"/>
    <col min="25" max="25" width="13.26953125" style="4" customWidth="1"/>
    <col min="26" max="26" width="12.26953125" style="4" customWidth="1"/>
    <col min="27" max="27" width="11.81640625" style="4" customWidth="1"/>
    <col min="28" max="28" width="15" style="4" customWidth="1"/>
    <col min="29" max="29" width="15.453125" style="4" customWidth="1"/>
    <col min="30" max="30" width="17.453125" style="4" customWidth="1"/>
    <col min="31" max="31" width="19.453125" style="4" customWidth="1"/>
    <col min="32" max="32" width="0.1796875" style="4" customWidth="1"/>
    <col min="33" max="33" width="21.7265625" style="4" customWidth="1"/>
    <col min="34" max="34" width="15" style="4" customWidth="1"/>
    <col min="35" max="35" width="23.7265625" style="4" customWidth="1"/>
    <col min="36" max="36" width="14.26953125" style="4" customWidth="1"/>
    <col min="37" max="37" width="20.7265625" style="4" customWidth="1"/>
    <col min="38" max="38" width="15.54296875" style="4" customWidth="1"/>
    <col min="39" max="39" width="15.81640625" style="11" customWidth="1"/>
    <col min="40" max="40" width="14.453125" style="11" customWidth="1"/>
    <col min="41" max="41" width="16.90625" style="11" customWidth="1"/>
    <col min="42" max="214" width="9.1796875" style="11"/>
    <col min="215" max="16384" width="9.1796875" style="4"/>
  </cols>
  <sheetData>
    <row r="1" spans="1:41" ht="17.5" x14ac:dyDescent="0.35">
      <c r="A1" s="7"/>
      <c r="B1" s="81" t="s">
        <v>0</v>
      </c>
      <c r="C1" s="81"/>
    </row>
    <row r="3" spans="1:41" x14ac:dyDescent="0.35">
      <c r="B3" s="4" t="s">
        <v>1</v>
      </c>
      <c r="C3" s="1"/>
      <c r="D3" s="21"/>
      <c r="E3" s="25" t="s">
        <v>2</v>
      </c>
      <c r="F3" s="14"/>
      <c r="G3" s="9"/>
    </row>
    <row r="4" spans="1:41" ht="21" customHeight="1" x14ac:dyDescent="0.35">
      <c r="B4" s="4" t="s">
        <v>3</v>
      </c>
      <c r="E4" s="25" t="s">
        <v>4</v>
      </c>
      <c r="F4" s="15"/>
      <c r="G4" s="10"/>
    </row>
    <row r="5" spans="1:41" x14ac:dyDescent="0.35">
      <c r="E5" s="80"/>
      <c r="F5" s="80"/>
      <c r="G5" s="80"/>
    </row>
    <row r="6" spans="1:41" x14ac:dyDescent="0.35">
      <c r="B6" s="1"/>
      <c r="C6"/>
      <c r="D6" s="22"/>
      <c r="E6" s="80"/>
      <c r="F6" s="80"/>
      <c r="G6" s="80"/>
    </row>
    <row r="7" spans="1:41" ht="30" customHeight="1" x14ac:dyDescent="0.35">
      <c r="A7" s="30" t="s">
        <v>5</v>
      </c>
      <c r="B7" s="30"/>
      <c r="C7" s="13"/>
      <c r="D7" s="31"/>
      <c r="E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41" ht="84.5" customHeight="1" x14ac:dyDescent="0.35">
      <c r="A8" s="16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6" t="s">
        <v>12</v>
      </c>
      <c r="H8" s="32" t="s">
        <v>13</v>
      </c>
      <c r="I8" s="33" t="s">
        <v>14</v>
      </c>
      <c r="J8" s="33" t="s">
        <v>15</v>
      </c>
      <c r="K8" s="33" t="s">
        <v>16</v>
      </c>
      <c r="L8" s="34" t="s">
        <v>17</v>
      </c>
      <c r="M8" s="34" t="s">
        <v>18</v>
      </c>
      <c r="N8" s="34" t="s">
        <v>19</v>
      </c>
      <c r="O8" s="34" t="s">
        <v>20</v>
      </c>
      <c r="P8" s="34" t="s">
        <v>21</v>
      </c>
      <c r="Q8" s="34" t="s">
        <v>22</v>
      </c>
      <c r="R8" s="34" t="s">
        <v>23</v>
      </c>
      <c r="S8" s="34" t="s">
        <v>24</v>
      </c>
      <c r="T8" s="34" t="s">
        <v>25</v>
      </c>
      <c r="U8" s="33" t="s">
        <v>26</v>
      </c>
      <c r="V8" s="33" t="s">
        <v>27</v>
      </c>
      <c r="W8" s="33" t="s">
        <v>28</v>
      </c>
      <c r="X8" s="33" t="s">
        <v>29</v>
      </c>
      <c r="Y8" s="33" t="s">
        <v>30</v>
      </c>
      <c r="Z8" s="33" t="s">
        <v>31</v>
      </c>
      <c r="AA8" s="33" t="s">
        <v>32</v>
      </c>
      <c r="AB8" s="33" t="s">
        <v>33</v>
      </c>
      <c r="AC8" s="33" t="s">
        <v>34</v>
      </c>
      <c r="AD8" s="16" t="s">
        <v>35</v>
      </c>
      <c r="AE8" s="35" t="s">
        <v>36</v>
      </c>
      <c r="AF8" s="36" t="s">
        <v>37</v>
      </c>
      <c r="AG8" s="34" t="s">
        <v>38</v>
      </c>
      <c r="AH8" s="34" t="s">
        <v>39</v>
      </c>
      <c r="AI8" s="34" t="s">
        <v>40</v>
      </c>
      <c r="AJ8" s="34" t="s">
        <v>41</v>
      </c>
      <c r="AK8" s="34" t="s">
        <v>42</v>
      </c>
      <c r="AL8" s="34" t="s">
        <v>43</v>
      </c>
      <c r="AM8" s="34" t="s">
        <v>282</v>
      </c>
      <c r="AN8" s="34" t="s">
        <v>283</v>
      </c>
      <c r="AO8" s="34" t="s">
        <v>284</v>
      </c>
    </row>
    <row r="9" spans="1:41" ht="42" customHeight="1" x14ac:dyDescent="0.35">
      <c r="A9" s="78"/>
      <c r="B9" s="79"/>
      <c r="C9" s="79"/>
      <c r="D9" s="79"/>
      <c r="E9" s="79"/>
      <c r="F9" s="79"/>
      <c r="G9" s="79"/>
      <c r="H9" s="37" t="s">
        <v>44</v>
      </c>
      <c r="I9" s="37" t="s">
        <v>44</v>
      </c>
      <c r="J9" s="37" t="s">
        <v>44</v>
      </c>
      <c r="K9" s="37" t="s">
        <v>44</v>
      </c>
      <c r="L9" s="37" t="s">
        <v>44</v>
      </c>
      <c r="M9" s="37" t="s">
        <v>44</v>
      </c>
      <c r="N9" s="37" t="s">
        <v>44</v>
      </c>
      <c r="O9" s="37" t="s">
        <v>44</v>
      </c>
      <c r="P9" s="37" t="s">
        <v>44</v>
      </c>
      <c r="Q9" s="37" t="s">
        <v>44</v>
      </c>
      <c r="R9" s="37" t="s">
        <v>44</v>
      </c>
      <c r="S9" s="37" t="s">
        <v>44</v>
      </c>
      <c r="T9" s="37" t="s">
        <v>44</v>
      </c>
      <c r="U9" s="37" t="s">
        <v>44</v>
      </c>
      <c r="V9" s="37" t="s">
        <v>44</v>
      </c>
      <c r="W9" s="37" t="s">
        <v>44</v>
      </c>
      <c r="X9" s="37" t="s">
        <v>44</v>
      </c>
      <c r="Y9" s="37" t="s">
        <v>44</v>
      </c>
      <c r="Z9" s="37" t="s">
        <v>44</v>
      </c>
      <c r="AA9" s="37" t="s">
        <v>44</v>
      </c>
      <c r="AB9" s="37" t="s">
        <v>44</v>
      </c>
      <c r="AC9" s="37" t="s">
        <v>44</v>
      </c>
      <c r="AD9" s="37" t="s">
        <v>44</v>
      </c>
      <c r="AE9" s="37" t="s">
        <v>44</v>
      </c>
      <c r="AF9" s="38"/>
      <c r="AG9" s="37" t="s">
        <v>44</v>
      </c>
      <c r="AH9" s="37" t="s">
        <v>44</v>
      </c>
      <c r="AI9" s="37" t="s">
        <v>44</v>
      </c>
      <c r="AJ9" s="37" t="s">
        <v>44</v>
      </c>
      <c r="AK9" s="37" t="s">
        <v>44</v>
      </c>
      <c r="AL9" s="37" t="s">
        <v>44</v>
      </c>
      <c r="AM9" s="37" t="s">
        <v>44</v>
      </c>
      <c r="AN9" s="37" t="s">
        <v>44</v>
      </c>
      <c r="AO9" s="37" t="s">
        <v>44</v>
      </c>
    </row>
    <row r="10" spans="1:41" ht="31" x14ac:dyDescent="0.35">
      <c r="A10" s="39">
        <v>1</v>
      </c>
      <c r="B10" s="29" t="s">
        <v>45</v>
      </c>
      <c r="C10" s="8" t="s">
        <v>46</v>
      </c>
      <c r="D10" s="23" t="s">
        <v>47</v>
      </c>
      <c r="E10" s="17" t="s">
        <v>48</v>
      </c>
      <c r="F10" s="17">
        <v>9</v>
      </c>
      <c r="G10" s="8">
        <v>295</v>
      </c>
      <c r="H10" s="40"/>
      <c r="I10" s="41" t="s">
        <v>211</v>
      </c>
      <c r="J10" s="41">
        <v>6500</v>
      </c>
      <c r="K10" s="41">
        <v>600</v>
      </c>
      <c r="L10" s="41">
        <f t="shared" ref="L10:L34" si="0">F10</f>
        <v>9</v>
      </c>
      <c r="M10" s="41">
        <v>60</v>
      </c>
      <c r="N10" s="41">
        <f>L10*M10</f>
        <v>540</v>
      </c>
      <c r="O10" s="41">
        <f>N10*0.8</f>
        <v>432</v>
      </c>
      <c r="P10" s="41" t="s">
        <v>49</v>
      </c>
      <c r="Q10" s="41">
        <v>9600</v>
      </c>
      <c r="R10" s="41">
        <f>L10*Q10</f>
        <v>86400</v>
      </c>
      <c r="S10" s="41">
        <v>240</v>
      </c>
      <c r="T10" s="41">
        <v>45</v>
      </c>
      <c r="U10" s="41">
        <f>F10</f>
        <v>9</v>
      </c>
      <c r="V10" s="41">
        <v>55</v>
      </c>
      <c r="W10" s="41">
        <v>45</v>
      </c>
      <c r="X10" s="73">
        <f t="shared" ref="X10:X41" si="1">F10</f>
        <v>9</v>
      </c>
      <c r="Y10" s="73">
        <v>400</v>
      </c>
      <c r="Z10" s="73">
        <v>400</v>
      </c>
      <c r="AA10" s="73">
        <f t="shared" ref="AA10:AA41" si="2">G10+(F10*8)</f>
        <v>367</v>
      </c>
      <c r="AB10" s="73">
        <v>10</v>
      </c>
      <c r="AC10" s="73">
        <v>25</v>
      </c>
      <c r="AD10" s="19">
        <f>J10+K10+(L10*S10)+(L10*T10)+(U10*V10)+(U10*W10)+(X10*Y10)+(X10*Z10)+(AA10*AB10)+(AA10*AC10)+(AO10*AM10)+(AO10*AN10)</f>
        <v>31825</v>
      </c>
      <c r="AE10" s="19"/>
      <c r="AF10" s="42"/>
      <c r="AG10" s="41">
        <v>8</v>
      </c>
      <c r="AH10" s="41">
        <f>X10</f>
        <v>9</v>
      </c>
      <c r="AI10" s="41" t="s">
        <v>278</v>
      </c>
      <c r="AJ10" s="41">
        <f>U10</f>
        <v>9</v>
      </c>
      <c r="AK10" s="41" t="s">
        <v>277</v>
      </c>
      <c r="AL10" s="41">
        <f>AH10</f>
        <v>9</v>
      </c>
      <c r="AM10" s="41">
        <v>115</v>
      </c>
      <c r="AN10" s="41">
        <v>20</v>
      </c>
      <c r="AO10" s="41">
        <f>L10</f>
        <v>9</v>
      </c>
    </row>
    <row r="11" spans="1:41" ht="31" x14ac:dyDescent="0.35">
      <c r="A11" s="39">
        <v>2</v>
      </c>
      <c r="B11" s="29" t="s">
        <v>45</v>
      </c>
      <c r="C11" s="8" t="s">
        <v>50</v>
      </c>
      <c r="D11" s="23" t="s">
        <v>47</v>
      </c>
      <c r="E11" s="17" t="s">
        <v>51</v>
      </c>
      <c r="F11" s="17">
        <v>30</v>
      </c>
      <c r="G11" s="8">
        <v>996</v>
      </c>
      <c r="H11" s="40"/>
      <c r="I11" s="41" t="s">
        <v>212</v>
      </c>
      <c r="J11" s="41">
        <v>6500</v>
      </c>
      <c r="K11" s="41">
        <v>600</v>
      </c>
      <c r="L11" s="41">
        <f t="shared" si="0"/>
        <v>30</v>
      </c>
      <c r="M11" s="41">
        <v>35</v>
      </c>
      <c r="N11" s="41">
        <f t="shared" ref="N11:N73" si="3">L11*M11</f>
        <v>1050</v>
      </c>
      <c r="O11" s="41">
        <f t="shared" ref="O11:O73" si="4">N11*0.8</f>
        <v>840</v>
      </c>
      <c r="P11" s="41" t="s">
        <v>52</v>
      </c>
      <c r="Q11" s="41">
        <v>5600</v>
      </c>
      <c r="R11" s="41">
        <f t="shared" ref="R11:R73" si="5">L11*Q11</f>
        <v>168000</v>
      </c>
      <c r="S11" s="41">
        <v>240</v>
      </c>
      <c r="T11" s="41">
        <v>45</v>
      </c>
      <c r="U11" s="41">
        <f t="shared" ref="U11:U73" si="6">F11</f>
        <v>30</v>
      </c>
      <c r="V11" s="41">
        <v>55</v>
      </c>
      <c r="W11" s="41">
        <v>45</v>
      </c>
      <c r="X11" s="73">
        <f t="shared" si="1"/>
        <v>30</v>
      </c>
      <c r="Y11" s="73">
        <v>400</v>
      </c>
      <c r="Z11" s="73">
        <v>400</v>
      </c>
      <c r="AA11" s="73">
        <f t="shared" si="2"/>
        <v>1236</v>
      </c>
      <c r="AB11" s="73">
        <v>10</v>
      </c>
      <c r="AC11" s="73">
        <v>25</v>
      </c>
      <c r="AD11" s="19">
        <f t="shared" ref="AD11:AD73" si="7">J11+K11+(L11*S11)+(L11*T11)+(U11*V11)+(U11*W11)+(X11*Y11)+(X11*Z11)+(AA11*AB11)+(AA11*AC11)+(AO11*AM11)+(AO11*AN11)</f>
        <v>89960</v>
      </c>
      <c r="AE11" s="19"/>
      <c r="AF11" s="42"/>
      <c r="AG11" s="41">
        <v>8</v>
      </c>
      <c r="AH11" s="41">
        <f t="shared" ref="AH11:AH73" si="8">X11</f>
        <v>30</v>
      </c>
      <c r="AI11" s="41" t="s">
        <v>279</v>
      </c>
      <c r="AJ11" s="41">
        <f t="shared" ref="AJ11:AJ73" si="9">U11</f>
        <v>30</v>
      </c>
      <c r="AK11" s="41" t="s">
        <v>277</v>
      </c>
      <c r="AL11" s="41">
        <f t="shared" ref="AL11:AL73" si="10">AH11</f>
        <v>30</v>
      </c>
      <c r="AM11" s="41">
        <v>115</v>
      </c>
      <c r="AN11" s="41">
        <v>20</v>
      </c>
      <c r="AO11" s="41">
        <f t="shared" ref="AO11:AO73" si="11">L11</f>
        <v>30</v>
      </c>
    </row>
    <row r="12" spans="1:41" ht="31" x14ac:dyDescent="0.35">
      <c r="A12" s="39">
        <v>3</v>
      </c>
      <c r="B12" s="29" t="s">
        <v>53</v>
      </c>
      <c r="C12" s="8" t="s">
        <v>54</v>
      </c>
      <c r="D12" s="23" t="s">
        <v>47</v>
      </c>
      <c r="E12" s="17" t="s">
        <v>51</v>
      </c>
      <c r="F12" s="17">
        <v>17</v>
      </c>
      <c r="G12" s="8">
        <v>544</v>
      </c>
      <c r="H12" s="40"/>
      <c r="I12" s="41" t="s">
        <v>213</v>
      </c>
      <c r="J12" s="41">
        <v>6500</v>
      </c>
      <c r="K12" s="41">
        <v>600</v>
      </c>
      <c r="L12" s="41">
        <f t="shared" si="0"/>
        <v>17</v>
      </c>
      <c r="M12" s="41">
        <v>25</v>
      </c>
      <c r="N12" s="41">
        <f t="shared" si="3"/>
        <v>425</v>
      </c>
      <c r="O12" s="41">
        <f t="shared" si="4"/>
        <v>340</v>
      </c>
      <c r="P12" s="41" t="s">
        <v>55</v>
      </c>
      <c r="Q12" s="41">
        <v>4000</v>
      </c>
      <c r="R12" s="41">
        <f t="shared" si="5"/>
        <v>68000</v>
      </c>
      <c r="S12" s="41">
        <v>240</v>
      </c>
      <c r="T12" s="41">
        <v>45</v>
      </c>
      <c r="U12" s="41">
        <v>0</v>
      </c>
      <c r="V12" s="41">
        <v>55</v>
      </c>
      <c r="W12" s="41">
        <v>45</v>
      </c>
      <c r="X12" s="73">
        <f t="shared" si="1"/>
        <v>17</v>
      </c>
      <c r="Y12" s="73">
        <v>400</v>
      </c>
      <c r="Z12" s="73">
        <v>400</v>
      </c>
      <c r="AA12" s="73">
        <f t="shared" si="2"/>
        <v>680</v>
      </c>
      <c r="AB12" s="73">
        <v>10</v>
      </c>
      <c r="AC12" s="73">
        <v>25</v>
      </c>
      <c r="AD12" s="19">
        <f t="shared" si="7"/>
        <v>51640</v>
      </c>
      <c r="AE12" s="19"/>
      <c r="AF12" s="42"/>
      <c r="AG12" s="41">
        <v>8</v>
      </c>
      <c r="AH12" s="41">
        <f t="shared" si="8"/>
        <v>17</v>
      </c>
      <c r="AI12" s="41" t="s">
        <v>280</v>
      </c>
      <c r="AJ12" s="41">
        <v>0</v>
      </c>
      <c r="AK12" s="41" t="s">
        <v>277</v>
      </c>
      <c r="AL12" s="41">
        <f t="shared" si="10"/>
        <v>17</v>
      </c>
      <c r="AM12" s="41">
        <v>115</v>
      </c>
      <c r="AN12" s="41">
        <v>20</v>
      </c>
      <c r="AO12" s="41">
        <f t="shared" si="11"/>
        <v>17</v>
      </c>
    </row>
    <row r="13" spans="1:41" ht="31" x14ac:dyDescent="0.35">
      <c r="A13" s="39">
        <v>4</v>
      </c>
      <c r="B13" s="29" t="s">
        <v>56</v>
      </c>
      <c r="C13" s="8" t="s">
        <v>57</v>
      </c>
      <c r="D13" s="23" t="s">
        <v>47</v>
      </c>
      <c r="E13" s="17" t="s">
        <v>51</v>
      </c>
      <c r="F13" s="17">
        <v>120</v>
      </c>
      <c r="G13" s="8">
        <v>4063</v>
      </c>
      <c r="H13" s="40"/>
      <c r="I13" s="41" t="s">
        <v>214</v>
      </c>
      <c r="J13" s="41">
        <v>6500</v>
      </c>
      <c r="K13" s="41">
        <v>600</v>
      </c>
      <c r="L13" s="41">
        <f t="shared" si="0"/>
        <v>120</v>
      </c>
      <c r="M13" s="41">
        <v>35</v>
      </c>
      <c r="N13" s="41">
        <f t="shared" si="3"/>
        <v>4200</v>
      </c>
      <c r="O13" s="41">
        <f t="shared" si="4"/>
        <v>3360</v>
      </c>
      <c r="P13" s="41" t="s">
        <v>52</v>
      </c>
      <c r="Q13" s="41">
        <v>5600</v>
      </c>
      <c r="R13" s="41">
        <f t="shared" si="5"/>
        <v>672000</v>
      </c>
      <c r="S13" s="41">
        <v>240</v>
      </c>
      <c r="T13" s="41">
        <v>45</v>
      </c>
      <c r="U13" s="41">
        <v>0</v>
      </c>
      <c r="V13" s="41">
        <v>55</v>
      </c>
      <c r="W13" s="41">
        <v>45</v>
      </c>
      <c r="X13" s="73">
        <f t="shared" si="1"/>
        <v>120</v>
      </c>
      <c r="Y13" s="73">
        <v>400</v>
      </c>
      <c r="Z13" s="73">
        <v>400</v>
      </c>
      <c r="AA13" s="73">
        <f t="shared" si="2"/>
        <v>5023</v>
      </c>
      <c r="AB13" s="73">
        <v>10</v>
      </c>
      <c r="AC13" s="73">
        <v>25</v>
      </c>
      <c r="AD13" s="19">
        <f t="shared" si="7"/>
        <v>329305</v>
      </c>
      <c r="AE13" s="19"/>
      <c r="AF13" s="42"/>
      <c r="AG13" s="41">
        <v>6</v>
      </c>
      <c r="AH13" s="41">
        <f t="shared" si="8"/>
        <v>120</v>
      </c>
      <c r="AI13" s="41" t="s">
        <v>280</v>
      </c>
      <c r="AJ13" s="41">
        <v>0</v>
      </c>
      <c r="AK13" s="41" t="s">
        <v>277</v>
      </c>
      <c r="AL13" s="41">
        <f t="shared" si="10"/>
        <v>120</v>
      </c>
      <c r="AM13" s="41">
        <v>115</v>
      </c>
      <c r="AN13" s="41">
        <v>20</v>
      </c>
      <c r="AO13" s="41">
        <f t="shared" si="11"/>
        <v>120</v>
      </c>
    </row>
    <row r="14" spans="1:41" ht="31" x14ac:dyDescent="0.35">
      <c r="A14" s="39">
        <v>5</v>
      </c>
      <c r="B14" s="29" t="s">
        <v>58</v>
      </c>
      <c r="C14" s="8" t="s">
        <v>59</v>
      </c>
      <c r="D14" s="23" t="s">
        <v>47</v>
      </c>
      <c r="E14" s="17" t="s">
        <v>51</v>
      </c>
      <c r="F14" s="17">
        <v>6</v>
      </c>
      <c r="G14" s="8">
        <v>170</v>
      </c>
      <c r="H14" s="40"/>
      <c r="I14" s="41" t="s">
        <v>221</v>
      </c>
      <c r="J14" s="41">
        <v>6500</v>
      </c>
      <c r="K14" s="41">
        <v>600</v>
      </c>
      <c r="L14" s="41">
        <f t="shared" si="0"/>
        <v>6</v>
      </c>
      <c r="M14" s="41">
        <v>25</v>
      </c>
      <c r="N14" s="41">
        <f t="shared" si="3"/>
        <v>150</v>
      </c>
      <c r="O14" s="41">
        <f t="shared" si="4"/>
        <v>120</v>
      </c>
      <c r="P14" s="41" t="s">
        <v>55</v>
      </c>
      <c r="Q14" s="41">
        <v>4000</v>
      </c>
      <c r="R14" s="41">
        <f t="shared" si="5"/>
        <v>24000</v>
      </c>
      <c r="S14" s="41">
        <v>240</v>
      </c>
      <c r="T14" s="41">
        <v>45</v>
      </c>
      <c r="U14" s="41">
        <v>0</v>
      </c>
      <c r="V14" s="41">
        <v>55</v>
      </c>
      <c r="W14" s="41">
        <v>45</v>
      </c>
      <c r="X14" s="73">
        <f t="shared" si="1"/>
        <v>6</v>
      </c>
      <c r="Y14" s="73">
        <v>400</v>
      </c>
      <c r="Z14" s="73">
        <v>400</v>
      </c>
      <c r="AA14" s="73">
        <f t="shared" si="2"/>
        <v>218</v>
      </c>
      <c r="AB14" s="73">
        <v>10</v>
      </c>
      <c r="AC14" s="73">
        <v>25</v>
      </c>
      <c r="AD14" s="19">
        <f t="shared" si="7"/>
        <v>22050</v>
      </c>
      <c r="AE14" s="19"/>
      <c r="AF14" s="42"/>
      <c r="AG14" s="41">
        <v>8</v>
      </c>
      <c r="AH14" s="41">
        <f t="shared" si="8"/>
        <v>6</v>
      </c>
      <c r="AI14" s="41" t="s">
        <v>280</v>
      </c>
      <c r="AJ14" s="41">
        <v>0</v>
      </c>
      <c r="AK14" s="41" t="s">
        <v>277</v>
      </c>
      <c r="AL14" s="41">
        <f t="shared" si="10"/>
        <v>6</v>
      </c>
      <c r="AM14" s="41">
        <v>115</v>
      </c>
      <c r="AN14" s="41">
        <v>20</v>
      </c>
      <c r="AO14" s="41">
        <f t="shared" si="11"/>
        <v>6</v>
      </c>
    </row>
    <row r="15" spans="1:41" ht="31" x14ac:dyDescent="0.35">
      <c r="A15" s="39">
        <v>6</v>
      </c>
      <c r="B15" s="29" t="s">
        <v>60</v>
      </c>
      <c r="C15" s="8" t="s">
        <v>61</v>
      </c>
      <c r="D15" s="23" t="s">
        <v>47</v>
      </c>
      <c r="E15" s="17" t="s">
        <v>51</v>
      </c>
      <c r="F15" s="17">
        <v>49</v>
      </c>
      <c r="G15" s="8">
        <v>1650</v>
      </c>
      <c r="H15" s="40"/>
      <c r="I15" s="41" t="s">
        <v>222</v>
      </c>
      <c r="J15" s="41">
        <v>6500</v>
      </c>
      <c r="K15" s="41">
        <v>600</v>
      </c>
      <c r="L15" s="41">
        <f t="shared" si="0"/>
        <v>49</v>
      </c>
      <c r="M15" s="41">
        <v>35</v>
      </c>
      <c r="N15" s="41">
        <f t="shared" si="3"/>
        <v>1715</v>
      </c>
      <c r="O15" s="41">
        <f t="shared" si="4"/>
        <v>1372</v>
      </c>
      <c r="P15" s="41" t="s">
        <v>52</v>
      </c>
      <c r="Q15" s="41">
        <v>5600</v>
      </c>
      <c r="R15" s="41">
        <f t="shared" si="5"/>
        <v>274400</v>
      </c>
      <c r="S15" s="41">
        <v>240</v>
      </c>
      <c r="T15" s="41">
        <v>45</v>
      </c>
      <c r="U15" s="41">
        <v>0</v>
      </c>
      <c r="V15" s="41">
        <v>55</v>
      </c>
      <c r="W15" s="41">
        <v>45</v>
      </c>
      <c r="X15" s="73">
        <f t="shared" si="1"/>
        <v>49</v>
      </c>
      <c r="Y15" s="73">
        <v>400</v>
      </c>
      <c r="Z15" s="73">
        <v>400</v>
      </c>
      <c r="AA15" s="73">
        <f t="shared" si="2"/>
        <v>2042</v>
      </c>
      <c r="AB15" s="73">
        <v>10</v>
      </c>
      <c r="AC15" s="73">
        <v>25</v>
      </c>
      <c r="AD15" s="19">
        <f t="shared" si="7"/>
        <v>138350</v>
      </c>
      <c r="AE15" s="19"/>
      <c r="AF15" s="42"/>
      <c r="AG15" s="41">
        <v>8</v>
      </c>
      <c r="AH15" s="41">
        <f t="shared" si="8"/>
        <v>49</v>
      </c>
      <c r="AI15" s="41" t="s">
        <v>280</v>
      </c>
      <c r="AJ15" s="41">
        <v>0</v>
      </c>
      <c r="AK15" s="41" t="s">
        <v>277</v>
      </c>
      <c r="AL15" s="41">
        <f t="shared" si="10"/>
        <v>49</v>
      </c>
      <c r="AM15" s="41">
        <v>115</v>
      </c>
      <c r="AN15" s="41">
        <v>20</v>
      </c>
      <c r="AO15" s="41">
        <f t="shared" si="11"/>
        <v>49</v>
      </c>
    </row>
    <row r="16" spans="1:41" ht="31" x14ac:dyDescent="0.35">
      <c r="A16" s="39">
        <v>7</v>
      </c>
      <c r="B16" s="29" t="s">
        <v>62</v>
      </c>
      <c r="C16" s="8" t="s">
        <v>63</v>
      </c>
      <c r="D16" s="23" t="s">
        <v>47</v>
      </c>
      <c r="E16" s="17" t="s">
        <v>51</v>
      </c>
      <c r="F16" s="17">
        <v>16</v>
      </c>
      <c r="G16" s="8">
        <v>542</v>
      </c>
      <c r="H16" s="40"/>
      <c r="I16" s="41" t="s">
        <v>220</v>
      </c>
      <c r="J16" s="41">
        <v>6500</v>
      </c>
      <c r="K16" s="41">
        <v>600</v>
      </c>
      <c r="L16" s="41">
        <f t="shared" si="0"/>
        <v>16</v>
      </c>
      <c r="M16" s="41">
        <v>25</v>
      </c>
      <c r="N16" s="41">
        <f t="shared" si="3"/>
        <v>400</v>
      </c>
      <c r="O16" s="41">
        <f t="shared" si="4"/>
        <v>320</v>
      </c>
      <c r="P16" s="41" t="s">
        <v>55</v>
      </c>
      <c r="Q16" s="41">
        <v>4000</v>
      </c>
      <c r="R16" s="41">
        <f t="shared" si="5"/>
        <v>64000</v>
      </c>
      <c r="S16" s="41">
        <v>240</v>
      </c>
      <c r="T16" s="41">
        <v>45</v>
      </c>
      <c r="U16" s="41">
        <v>0</v>
      </c>
      <c r="V16" s="41">
        <v>55</v>
      </c>
      <c r="W16" s="41">
        <v>45</v>
      </c>
      <c r="X16" s="73">
        <f t="shared" si="1"/>
        <v>16</v>
      </c>
      <c r="Y16" s="73">
        <v>400</v>
      </c>
      <c r="Z16" s="73">
        <v>400</v>
      </c>
      <c r="AA16" s="73">
        <f t="shared" si="2"/>
        <v>670</v>
      </c>
      <c r="AB16" s="73">
        <v>10</v>
      </c>
      <c r="AC16" s="73">
        <v>25</v>
      </c>
      <c r="AD16" s="19">
        <f t="shared" si="7"/>
        <v>50070</v>
      </c>
      <c r="AE16" s="19"/>
      <c r="AF16" s="42"/>
      <c r="AG16" s="41">
        <v>8</v>
      </c>
      <c r="AH16" s="41">
        <f t="shared" si="8"/>
        <v>16</v>
      </c>
      <c r="AI16" s="41" t="s">
        <v>280</v>
      </c>
      <c r="AJ16" s="41">
        <v>0</v>
      </c>
      <c r="AK16" s="41" t="s">
        <v>277</v>
      </c>
      <c r="AL16" s="41">
        <f t="shared" si="10"/>
        <v>16</v>
      </c>
      <c r="AM16" s="41">
        <v>115</v>
      </c>
      <c r="AN16" s="41">
        <v>20</v>
      </c>
      <c r="AO16" s="41">
        <f t="shared" si="11"/>
        <v>16</v>
      </c>
    </row>
    <row r="17" spans="1:41" ht="31" x14ac:dyDescent="0.35">
      <c r="A17" s="39">
        <v>8</v>
      </c>
      <c r="B17" s="29" t="s">
        <v>64</v>
      </c>
      <c r="C17" s="8" t="s">
        <v>65</v>
      </c>
      <c r="D17" s="23" t="s">
        <v>47</v>
      </c>
      <c r="E17" s="17" t="s">
        <v>51</v>
      </c>
      <c r="F17" s="17">
        <v>25</v>
      </c>
      <c r="G17" s="8">
        <v>830</v>
      </c>
      <c r="H17" s="40"/>
      <c r="I17" s="41" t="s">
        <v>223</v>
      </c>
      <c r="J17" s="41">
        <v>6500</v>
      </c>
      <c r="K17" s="41">
        <v>600</v>
      </c>
      <c r="L17" s="41">
        <f t="shared" si="0"/>
        <v>25</v>
      </c>
      <c r="M17" s="41">
        <v>35</v>
      </c>
      <c r="N17" s="41">
        <f t="shared" si="3"/>
        <v>875</v>
      </c>
      <c r="O17" s="41">
        <f t="shared" si="4"/>
        <v>700</v>
      </c>
      <c r="P17" s="41" t="s">
        <v>52</v>
      </c>
      <c r="Q17" s="41">
        <v>5600</v>
      </c>
      <c r="R17" s="41">
        <f t="shared" si="5"/>
        <v>140000</v>
      </c>
      <c r="S17" s="41">
        <v>240</v>
      </c>
      <c r="T17" s="41">
        <v>45</v>
      </c>
      <c r="U17" s="41">
        <v>0</v>
      </c>
      <c r="V17" s="41">
        <v>55</v>
      </c>
      <c r="W17" s="41">
        <v>45</v>
      </c>
      <c r="X17" s="73">
        <f t="shared" si="1"/>
        <v>25</v>
      </c>
      <c r="Y17" s="73">
        <v>400</v>
      </c>
      <c r="Z17" s="73">
        <v>400</v>
      </c>
      <c r="AA17" s="73">
        <f t="shared" si="2"/>
        <v>1030</v>
      </c>
      <c r="AB17" s="73">
        <v>10</v>
      </c>
      <c r="AC17" s="73">
        <v>25</v>
      </c>
      <c r="AD17" s="19">
        <f t="shared" si="7"/>
        <v>73650</v>
      </c>
      <c r="AE17" s="19"/>
      <c r="AF17" s="42"/>
      <c r="AG17" s="41">
        <v>8</v>
      </c>
      <c r="AH17" s="41">
        <f t="shared" si="8"/>
        <v>25</v>
      </c>
      <c r="AI17" s="41" t="s">
        <v>280</v>
      </c>
      <c r="AJ17" s="41">
        <v>0</v>
      </c>
      <c r="AK17" s="41" t="s">
        <v>277</v>
      </c>
      <c r="AL17" s="41">
        <f t="shared" si="10"/>
        <v>25</v>
      </c>
      <c r="AM17" s="41">
        <v>115</v>
      </c>
      <c r="AN17" s="41">
        <v>20</v>
      </c>
      <c r="AO17" s="41">
        <f t="shared" si="11"/>
        <v>25</v>
      </c>
    </row>
    <row r="18" spans="1:41" ht="31" x14ac:dyDescent="0.35">
      <c r="A18" s="39">
        <v>9</v>
      </c>
      <c r="B18" s="29" t="s">
        <v>60</v>
      </c>
      <c r="C18" s="8" t="s">
        <v>66</v>
      </c>
      <c r="D18" s="23" t="s">
        <v>47</v>
      </c>
      <c r="E18" s="17" t="s">
        <v>51</v>
      </c>
      <c r="F18" s="17">
        <v>48</v>
      </c>
      <c r="G18" s="8">
        <v>1608</v>
      </c>
      <c r="H18" s="40"/>
      <c r="I18" s="41" t="s">
        <v>224</v>
      </c>
      <c r="J18" s="41">
        <v>6500</v>
      </c>
      <c r="K18" s="41">
        <v>600</v>
      </c>
      <c r="L18" s="41">
        <f t="shared" si="0"/>
        <v>48</v>
      </c>
      <c r="M18" s="41">
        <v>35</v>
      </c>
      <c r="N18" s="41">
        <f t="shared" si="3"/>
        <v>1680</v>
      </c>
      <c r="O18" s="41">
        <f t="shared" si="4"/>
        <v>1344</v>
      </c>
      <c r="P18" s="41" t="s">
        <v>52</v>
      </c>
      <c r="Q18" s="41">
        <v>5600</v>
      </c>
      <c r="R18" s="41">
        <f t="shared" si="5"/>
        <v>268800</v>
      </c>
      <c r="S18" s="41">
        <v>240</v>
      </c>
      <c r="T18" s="41">
        <v>45</v>
      </c>
      <c r="U18" s="41">
        <v>0</v>
      </c>
      <c r="V18" s="41">
        <v>55</v>
      </c>
      <c r="W18" s="41">
        <v>45</v>
      </c>
      <c r="X18" s="73">
        <f t="shared" si="1"/>
        <v>48</v>
      </c>
      <c r="Y18" s="73">
        <v>400</v>
      </c>
      <c r="Z18" s="73">
        <v>400</v>
      </c>
      <c r="AA18" s="73">
        <f t="shared" si="2"/>
        <v>1992</v>
      </c>
      <c r="AB18" s="73">
        <v>10</v>
      </c>
      <c r="AC18" s="73">
        <v>25</v>
      </c>
      <c r="AD18" s="19">
        <f t="shared" si="7"/>
        <v>135380</v>
      </c>
      <c r="AE18" s="19"/>
      <c r="AF18" s="42"/>
      <c r="AG18" s="41">
        <v>8</v>
      </c>
      <c r="AH18" s="41">
        <f t="shared" si="8"/>
        <v>48</v>
      </c>
      <c r="AI18" s="41" t="s">
        <v>280</v>
      </c>
      <c r="AJ18" s="41">
        <v>0</v>
      </c>
      <c r="AK18" s="41" t="s">
        <v>277</v>
      </c>
      <c r="AL18" s="41">
        <f t="shared" si="10"/>
        <v>48</v>
      </c>
      <c r="AM18" s="41">
        <v>115</v>
      </c>
      <c r="AN18" s="41">
        <v>20</v>
      </c>
      <c r="AO18" s="41">
        <f t="shared" si="11"/>
        <v>48</v>
      </c>
    </row>
    <row r="19" spans="1:41" ht="31" x14ac:dyDescent="0.35">
      <c r="A19" s="39">
        <v>10</v>
      </c>
      <c r="B19" s="29" t="s">
        <v>67</v>
      </c>
      <c r="C19" s="8" t="s">
        <v>68</v>
      </c>
      <c r="D19" s="23" t="s">
        <v>47</v>
      </c>
      <c r="E19" s="17" t="s">
        <v>51</v>
      </c>
      <c r="F19" s="17">
        <v>22</v>
      </c>
      <c r="G19" s="8">
        <v>722</v>
      </c>
      <c r="H19" s="40"/>
      <c r="I19" s="41" t="s">
        <v>225</v>
      </c>
      <c r="J19" s="41">
        <v>6500</v>
      </c>
      <c r="K19" s="41">
        <v>600</v>
      </c>
      <c r="L19" s="41">
        <f t="shared" si="0"/>
        <v>22</v>
      </c>
      <c r="M19" s="41">
        <v>25</v>
      </c>
      <c r="N19" s="41">
        <f t="shared" si="3"/>
        <v>550</v>
      </c>
      <c r="O19" s="41">
        <f t="shared" si="4"/>
        <v>440</v>
      </c>
      <c r="P19" s="41" t="s">
        <v>55</v>
      </c>
      <c r="Q19" s="41">
        <v>4000</v>
      </c>
      <c r="R19" s="41">
        <f t="shared" si="5"/>
        <v>88000</v>
      </c>
      <c r="S19" s="41">
        <v>240</v>
      </c>
      <c r="T19" s="41">
        <v>45</v>
      </c>
      <c r="U19" s="41">
        <v>0</v>
      </c>
      <c r="V19" s="41">
        <v>55</v>
      </c>
      <c r="W19" s="41">
        <v>45</v>
      </c>
      <c r="X19" s="73">
        <f t="shared" si="1"/>
        <v>22</v>
      </c>
      <c r="Y19" s="73">
        <v>400</v>
      </c>
      <c r="Z19" s="73">
        <v>400</v>
      </c>
      <c r="AA19" s="73">
        <f t="shared" si="2"/>
        <v>898</v>
      </c>
      <c r="AB19" s="73">
        <v>10</v>
      </c>
      <c r="AC19" s="73">
        <v>25</v>
      </c>
      <c r="AD19" s="19">
        <f t="shared" si="7"/>
        <v>65370</v>
      </c>
      <c r="AE19" s="19"/>
      <c r="AF19" s="42"/>
      <c r="AG19" s="41">
        <v>8</v>
      </c>
      <c r="AH19" s="41">
        <f t="shared" si="8"/>
        <v>22</v>
      </c>
      <c r="AI19" s="41" t="s">
        <v>280</v>
      </c>
      <c r="AJ19" s="41">
        <v>0</v>
      </c>
      <c r="AK19" s="41" t="s">
        <v>277</v>
      </c>
      <c r="AL19" s="41">
        <f t="shared" si="10"/>
        <v>22</v>
      </c>
      <c r="AM19" s="41">
        <v>115</v>
      </c>
      <c r="AN19" s="41">
        <v>20</v>
      </c>
      <c r="AO19" s="41">
        <f t="shared" si="11"/>
        <v>22</v>
      </c>
    </row>
    <row r="20" spans="1:41" ht="31" x14ac:dyDescent="0.35">
      <c r="A20" s="39">
        <v>11</v>
      </c>
      <c r="B20" s="29" t="s">
        <v>67</v>
      </c>
      <c r="C20" s="8" t="s">
        <v>69</v>
      </c>
      <c r="D20" s="23" t="s">
        <v>47</v>
      </c>
      <c r="E20" s="17" t="s">
        <v>70</v>
      </c>
      <c r="F20" s="17">
        <v>4</v>
      </c>
      <c r="G20" s="8">
        <v>130</v>
      </c>
      <c r="H20" s="40"/>
      <c r="I20" s="41" t="s">
        <v>225</v>
      </c>
      <c r="J20" s="41"/>
      <c r="K20" s="41"/>
      <c r="L20" s="41">
        <f t="shared" si="0"/>
        <v>4</v>
      </c>
      <c r="M20" s="41">
        <v>15</v>
      </c>
      <c r="N20" s="41">
        <f t="shared" si="3"/>
        <v>60</v>
      </c>
      <c r="O20" s="41">
        <f t="shared" si="4"/>
        <v>48</v>
      </c>
      <c r="P20" s="41" t="s">
        <v>71</v>
      </c>
      <c r="Q20" s="41">
        <v>2400</v>
      </c>
      <c r="R20" s="41">
        <f t="shared" si="5"/>
        <v>9600</v>
      </c>
      <c r="S20" s="41">
        <v>240</v>
      </c>
      <c r="T20" s="41">
        <v>45</v>
      </c>
      <c r="U20" s="41">
        <v>0</v>
      </c>
      <c r="V20" s="41">
        <v>55</v>
      </c>
      <c r="W20" s="41">
        <v>45</v>
      </c>
      <c r="X20" s="73">
        <f t="shared" si="1"/>
        <v>4</v>
      </c>
      <c r="Y20" s="73">
        <v>400</v>
      </c>
      <c r="Z20" s="73">
        <v>400</v>
      </c>
      <c r="AA20" s="73">
        <f t="shared" si="2"/>
        <v>162</v>
      </c>
      <c r="AB20" s="73">
        <v>10</v>
      </c>
      <c r="AC20" s="73">
        <v>25</v>
      </c>
      <c r="AD20" s="19">
        <f t="shared" si="7"/>
        <v>10550</v>
      </c>
      <c r="AE20" s="19"/>
      <c r="AF20" s="42"/>
      <c r="AG20" s="41">
        <v>6</v>
      </c>
      <c r="AH20" s="41">
        <f t="shared" si="8"/>
        <v>4</v>
      </c>
      <c r="AI20" s="41" t="s">
        <v>280</v>
      </c>
      <c r="AJ20" s="41">
        <v>0</v>
      </c>
      <c r="AK20" s="41" t="s">
        <v>277</v>
      </c>
      <c r="AL20" s="41">
        <f t="shared" si="10"/>
        <v>4</v>
      </c>
      <c r="AM20" s="41">
        <v>115</v>
      </c>
      <c r="AN20" s="41">
        <v>20</v>
      </c>
      <c r="AO20" s="41">
        <f t="shared" si="11"/>
        <v>4</v>
      </c>
    </row>
    <row r="21" spans="1:41" ht="31" x14ac:dyDescent="0.35">
      <c r="A21" s="39">
        <v>12</v>
      </c>
      <c r="B21" s="29" t="s">
        <v>60</v>
      </c>
      <c r="C21" s="8" t="s">
        <v>72</v>
      </c>
      <c r="D21" s="23" t="s">
        <v>47</v>
      </c>
      <c r="E21" s="17" t="s">
        <v>51</v>
      </c>
      <c r="F21" s="17">
        <v>18</v>
      </c>
      <c r="G21" s="8">
        <v>608</v>
      </c>
      <c r="H21" s="40"/>
      <c r="I21" s="41" t="s">
        <v>224</v>
      </c>
      <c r="J21" s="41"/>
      <c r="K21" s="41"/>
      <c r="L21" s="41">
        <f t="shared" si="0"/>
        <v>18</v>
      </c>
      <c r="M21" s="41">
        <v>25</v>
      </c>
      <c r="N21" s="41">
        <f t="shared" si="3"/>
        <v>450</v>
      </c>
      <c r="O21" s="41">
        <f t="shared" si="4"/>
        <v>360</v>
      </c>
      <c r="P21" s="41" t="s">
        <v>55</v>
      </c>
      <c r="Q21" s="41">
        <v>4000</v>
      </c>
      <c r="R21" s="41">
        <f t="shared" si="5"/>
        <v>72000</v>
      </c>
      <c r="S21" s="41">
        <v>240</v>
      </c>
      <c r="T21" s="41">
        <v>45</v>
      </c>
      <c r="U21" s="41">
        <v>0</v>
      </c>
      <c r="V21" s="41">
        <v>55</v>
      </c>
      <c r="W21" s="41">
        <v>45</v>
      </c>
      <c r="X21" s="73">
        <f t="shared" si="1"/>
        <v>18</v>
      </c>
      <c r="Y21" s="73">
        <v>400</v>
      </c>
      <c r="Z21" s="73">
        <v>400</v>
      </c>
      <c r="AA21" s="73">
        <f t="shared" si="2"/>
        <v>752</v>
      </c>
      <c r="AB21" s="73">
        <v>10</v>
      </c>
      <c r="AC21" s="73">
        <v>25</v>
      </c>
      <c r="AD21" s="19">
        <f t="shared" si="7"/>
        <v>48280</v>
      </c>
      <c r="AE21" s="19"/>
      <c r="AF21" s="42"/>
      <c r="AG21" s="41">
        <v>6</v>
      </c>
      <c r="AH21" s="41">
        <f t="shared" si="8"/>
        <v>18</v>
      </c>
      <c r="AI21" s="41" t="s">
        <v>280</v>
      </c>
      <c r="AJ21" s="41">
        <v>0</v>
      </c>
      <c r="AK21" s="41" t="s">
        <v>277</v>
      </c>
      <c r="AL21" s="41">
        <f t="shared" si="10"/>
        <v>18</v>
      </c>
      <c r="AM21" s="41">
        <v>115</v>
      </c>
      <c r="AN21" s="41">
        <v>20</v>
      </c>
      <c r="AO21" s="41">
        <f t="shared" si="11"/>
        <v>18</v>
      </c>
    </row>
    <row r="22" spans="1:41" ht="31" x14ac:dyDescent="0.35">
      <c r="A22" s="39">
        <v>13</v>
      </c>
      <c r="B22" s="29" t="s">
        <v>62</v>
      </c>
      <c r="C22" s="8" t="s">
        <v>73</v>
      </c>
      <c r="D22" s="23" t="s">
        <v>47</v>
      </c>
      <c r="E22" s="17" t="s">
        <v>51</v>
      </c>
      <c r="F22" s="17">
        <v>23</v>
      </c>
      <c r="G22" s="8">
        <v>750</v>
      </c>
      <c r="H22" s="40"/>
      <c r="I22" s="41" t="s">
        <v>226</v>
      </c>
      <c r="J22" s="41">
        <v>6500</v>
      </c>
      <c r="K22" s="41">
        <v>600</v>
      </c>
      <c r="L22" s="41">
        <f t="shared" si="0"/>
        <v>23</v>
      </c>
      <c r="M22" s="41">
        <v>35</v>
      </c>
      <c r="N22" s="41">
        <f t="shared" si="3"/>
        <v>805</v>
      </c>
      <c r="O22" s="41">
        <f t="shared" si="4"/>
        <v>644</v>
      </c>
      <c r="P22" s="41" t="s">
        <v>52</v>
      </c>
      <c r="Q22" s="41">
        <v>5600</v>
      </c>
      <c r="R22" s="41">
        <f t="shared" si="5"/>
        <v>128800</v>
      </c>
      <c r="S22" s="41">
        <v>240</v>
      </c>
      <c r="T22" s="41">
        <v>45</v>
      </c>
      <c r="U22" s="41">
        <v>0</v>
      </c>
      <c r="V22" s="41">
        <v>55</v>
      </c>
      <c r="W22" s="41">
        <v>45</v>
      </c>
      <c r="X22" s="73">
        <f t="shared" si="1"/>
        <v>23</v>
      </c>
      <c r="Y22" s="73">
        <v>400</v>
      </c>
      <c r="Z22" s="73">
        <v>400</v>
      </c>
      <c r="AA22" s="73">
        <f t="shared" si="2"/>
        <v>934</v>
      </c>
      <c r="AB22" s="73">
        <v>10</v>
      </c>
      <c r="AC22" s="73">
        <v>25</v>
      </c>
      <c r="AD22" s="19">
        <f t="shared" si="7"/>
        <v>67850</v>
      </c>
      <c r="AE22" s="19"/>
      <c r="AF22" s="42"/>
      <c r="AG22" s="41">
        <v>8</v>
      </c>
      <c r="AH22" s="41">
        <f t="shared" si="8"/>
        <v>23</v>
      </c>
      <c r="AI22" s="41" t="s">
        <v>280</v>
      </c>
      <c r="AJ22" s="41">
        <v>0</v>
      </c>
      <c r="AK22" s="41" t="s">
        <v>277</v>
      </c>
      <c r="AL22" s="41">
        <f t="shared" si="10"/>
        <v>23</v>
      </c>
      <c r="AM22" s="41">
        <v>115</v>
      </c>
      <c r="AN22" s="41">
        <v>20</v>
      </c>
      <c r="AO22" s="41">
        <f t="shared" si="11"/>
        <v>23</v>
      </c>
    </row>
    <row r="23" spans="1:41" ht="31" x14ac:dyDescent="0.35">
      <c r="A23" s="39">
        <v>14</v>
      </c>
      <c r="B23" s="29" t="s">
        <v>60</v>
      </c>
      <c r="C23" s="8" t="s">
        <v>74</v>
      </c>
      <c r="D23" s="27"/>
      <c r="E23" s="18" t="s">
        <v>51</v>
      </c>
      <c r="F23" s="18">
        <v>9</v>
      </c>
      <c r="G23" s="8">
        <v>280</v>
      </c>
      <c r="H23" s="40"/>
      <c r="I23" s="41" t="s">
        <v>227</v>
      </c>
      <c r="J23" s="41">
        <v>6500</v>
      </c>
      <c r="K23" s="41">
        <v>600</v>
      </c>
      <c r="L23" s="41">
        <f t="shared" si="0"/>
        <v>9</v>
      </c>
      <c r="M23" s="43">
        <v>25</v>
      </c>
      <c r="N23" s="41">
        <f t="shared" si="3"/>
        <v>225</v>
      </c>
      <c r="O23" s="41">
        <f t="shared" si="4"/>
        <v>180</v>
      </c>
      <c r="P23" s="41" t="s">
        <v>55</v>
      </c>
      <c r="Q23" s="41">
        <v>4000</v>
      </c>
      <c r="R23" s="41">
        <f t="shared" si="5"/>
        <v>36000</v>
      </c>
      <c r="S23" s="41">
        <v>240</v>
      </c>
      <c r="T23" s="41">
        <v>45</v>
      </c>
      <c r="U23" s="41">
        <v>0</v>
      </c>
      <c r="V23" s="41">
        <v>55</v>
      </c>
      <c r="W23" s="41">
        <v>45</v>
      </c>
      <c r="X23" s="73">
        <f t="shared" si="1"/>
        <v>9</v>
      </c>
      <c r="Y23" s="73">
        <v>400</v>
      </c>
      <c r="Z23" s="73">
        <v>400</v>
      </c>
      <c r="AA23" s="73">
        <f t="shared" si="2"/>
        <v>352</v>
      </c>
      <c r="AB23" s="73">
        <v>10</v>
      </c>
      <c r="AC23" s="73">
        <v>25</v>
      </c>
      <c r="AD23" s="19">
        <f t="shared" si="7"/>
        <v>30400</v>
      </c>
      <c r="AE23" s="19"/>
      <c r="AF23" s="42"/>
      <c r="AG23" s="41">
        <v>6</v>
      </c>
      <c r="AH23" s="41">
        <f t="shared" si="8"/>
        <v>9</v>
      </c>
      <c r="AI23" s="41" t="s">
        <v>280</v>
      </c>
      <c r="AJ23" s="41">
        <v>0</v>
      </c>
      <c r="AK23" s="41" t="s">
        <v>277</v>
      </c>
      <c r="AL23" s="41">
        <f t="shared" si="10"/>
        <v>9</v>
      </c>
      <c r="AM23" s="41">
        <v>115</v>
      </c>
      <c r="AN23" s="41">
        <v>20</v>
      </c>
      <c r="AO23" s="41">
        <f t="shared" si="11"/>
        <v>9</v>
      </c>
    </row>
    <row r="24" spans="1:41" ht="31" x14ac:dyDescent="0.35">
      <c r="A24" s="39">
        <v>15</v>
      </c>
      <c r="B24" s="29" t="s">
        <v>67</v>
      </c>
      <c r="C24" s="8" t="s">
        <v>75</v>
      </c>
      <c r="D24" s="23" t="s">
        <v>47</v>
      </c>
      <c r="E24" s="17" t="s">
        <v>51</v>
      </c>
      <c r="F24" s="17">
        <v>12</v>
      </c>
      <c r="G24" s="8">
        <v>381</v>
      </c>
      <c r="H24" s="40"/>
      <c r="I24" s="41" t="s">
        <v>225</v>
      </c>
      <c r="J24" s="41"/>
      <c r="K24" s="41"/>
      <c r="L24" s="41">
        <f t="shared" si="0"/>
        <v>12</v>
      </c>
      <c r="M24" s="41">
        <v>35</v>
      </c>
      <c r="N24" s="41">
        <f t="shared" si="3"/>
        <v>420</v>
      </c>
      <c r="O24" s="41">
        <f t="shared" si="4"/>
        <v>336</v>
      </c>
      <c r="P24" s="41" t="s">
        <v>52</v>
      </c>
      <c r="Q24" s="41">
        <v>5600</v>
      </c>
      <c r="R24" s="41">
        <f t="shared" si="5"/>
        <v>67200</v>
      </c>
      <c r="S24" s="41">
        <v>240</v>
      </c>
      <c r="T24" s="41">
        <v>45</v>
      </c>
      <c r="U24" s="41">
        <v>0</v>
      </c>
      <c r="V24" s="41">
        <v>55</v>
      </c>
      <c r="W24" s="41">
        <v>45</v>
      </c>
      <c r="X24" s="73">
        <f t="shared" si="1"/>
        <v>12</v>
      </c>
      <c r="Y24" s="73">
        <v>400</v>
      </c>
      <c r="Z24" s="73">
        <v>400</v>
      </c>
      <c r="AA24" s="73">
        <f t="shared" si="2"/>
        <v>477</v>
      </c>
      <c r="AB24" s="73">
        <v>10</v>
      </c>
      <c r="AC24" s="73">
        <v>25</v>
      </c>
      <c r="AD24" s="19">
        <f t="shared" si="7"/>
        <v>31335</v>
      </c>
      <c r="AE24" s="19"/>
      <c r="AF24" s="42"/>
      <c r="AG24" s="41">
        <v>8</v>
      </c>
      <c r="AH24" s="41">
        <f t="shared" si="8"/>
        <v>12</v>
      </c>
      <c r="AI24" s="41" t="s">
        <v>280</v>
      </c>
      <c r="AJ24" s="41">
        <v>0</v>
      </c>
      <c r="AK24" s="41" t="s">
        <v>277</v>
      </c>
      <c r="AL24" s="41">
        <f t="shared" si="10"/>
        <v>12</v>
      </c>
      <c r="AM24" s="41">
        <v>115</v>
      </c>
      <c r="AN24" s="41">
        <v>20</v>
      </c>
      <c r="AO24" s="41">
        <f t="shared" si="11"/>
        <v>12</v>
      </c>
    </row>
    <row r="25" spans="1:41" ht="31" x14ac:dyDescent="0.35">
      <c r="A25" s="39">
        <v>16</v>
      </c>
      <c r="B25" s="29" t="s">
        <v>76</v>
      </c>
      <c r="C25" s="8" t="s">
        <v>77</v>
      </c>
      <c r="D25" s="23" t="s">
        <v>47</v>
      </c>
      <c r="E25" s="17" t="s">
        <v>51</v>
      </c>
      <c r="F25" s="17">
        <v>7</v>
      </c>
      <c r="G25" s="8">
        <v>224</v>
      </c>
      <c r="H25" s="40"/>
      <c r="I25" s="41" t="s">
        <v>222</v>
      </c>
      <c r="J25" s="41"/>
      <c r="K25" s="41"/>
      <c r="L25" s="41">
        <f t="shared" si="0"/>
        <v>7</v>
      </c>
      <c r="M25" s="41">
        <v>35</v>
      </c>
      <c r="N25" s="41">
        <f t="shared" si="3"/>
        <v>245</v>
      </c>
      <c r="O25" s="41">
        <f t="shared" si="4"/>
        <v>196</v>
      </c>
      <c r="P25" s="41" t="s">
        <v>52</v>
      </c>
      <c r="Q25" s="41">
        <v>5600</v>
      </c>
      <c r="R25" s="41">
        <f t="shared" si="5"/>
        <v>39200</v>
      </c>
      <c r="S25" s="41">
        <v>240</v>
      </c>
      <c r="T25" s="41">
        <v>45</v>
      </c>
      <c r="U25" s="41">
        <v>0</v>
      </c>
      <c r="V25" s="41">
        <v>55</v>
      </c>
      <c r="W25" s="41">
        <v>45</v>
      </c>
      <c r="X25" s="73">
        <f t="shared" si="1"/>
        <v>7</v>
      </c>
      <c r="Y25" s="73">
        <v>400</v>
      </c>
      <c r="Z25" s="73">
        <v>400</v>
      </c>
      <c r="AA25" s="73">
        <f t="shared" si="2"/>
        <v>280</v>
      </c>
      <c r="AB25" s="73">
        <v>10</v>
      </c>
      <c r="AC25" s="73">
        <v>25</v>
      </c>
      <c r="AD25" s="19">
        <f t="shared" si="7"/>
        <v>18340</v>
      </c>
      <c r="AE25" s="19"/>
      <c r="AF25" s="42"/>
      <c r="AG25" s="41">
        <v>8</v>
      </c>
      <c r="AH25" s="41">
        <f t="shared" si="8"/>
        <v>7</v>
      </c>
      <c r="AI25" s="41" t="s">
        <v>280</v>
      </c>
      <c r="AJ25" s="41">
        <v>0</v>
      </c>
      <c r="AK25" s="41" t="s">
        <v>277</v>
      </c>
      <c r="AL25" s="41">
        <f t="shared" si="10"/>
        <v>7</v>
      </c>
      <c r="AM25" s="41">
        <v>115</v>
      </c>
      <c r="AN25" s="41">
        <v>20</v>
      </c>
      <c r="AO25" s="41">
        <f t="shared" si="11"/>
        <v>7</v>
      </c>
    </row>
    <row r="26" spans="1:41" ht="31" x14ac:dyDescent="0.35">
      <c r="A26" s="39">
        <v>17</v>
      </c>
      <c r="B26" s="29" t="s">
        <v>62</v>
      </c>
      <c r="C26" s="8" t="s">
        <v>78</v>
      </c>
      <c r="D26" s="23" t="s">
        <v>47</v>
      </c>
      <c r="E26" s="17" t="s">
        <v>51</v>
      </c>
      <c r="F26" s="17">
        <v>30</v>
      </c>
      <c r="G26" s="8">
        <v>1008</v>
      </c>
      <c r="H26" s="40"/>
      <c r="I26" s="41" t="s">
        <v>226</v>
      </c>
      <c r="J26" s="41"/>
      <c r="K26" s="41"/>
      <c r="L26" s="41">
        <f t="shared" si="0"/>
        <v>30</v>
      </c>
      <c r="M26" s="41">
        <v>35</v>
      </c>
      <c r="N26" s="41">
        <f t="shared" si="3"/>
        <v>1050</v>
      </c>
      <c r="O26" s="41">
        <f t="shared" si="4"/>
        <v>840</v>
      </c>
      <c r="P26" s="41" t="s">
        <v>52</v>
      </c>
      <c r="Q26" s="41">
        <v>5600</v>
      </c>
      <c r="R26" s="41">
        <f t="shared" si="5"/>
        <v>168000</v>
      </c>
      <c r="S26" s="41">
        <v>240</v>
      </c>
      <c r="T26" s="41">
        <v>45</v>
      </c>
      <c r="U26" s="41">
        <v>0</v>
      </c>
      <c r="V26" s="41">
        <v>55</v>
      </c>
      <c r="W26" s="41">
        <v>45</v>
      </c>
      <c r="X26" s="73">
        <f t="shared" si="1"/>
        <v>30</v>
      </c>
      <c r="Y26" s="73">
        <v>400</v>
      </c>
      <c r="Z26" s="73">
        <v>400</v>
      </c>
      <c r="AA26" s="73">
        <f t="shared" si="2"/>
        <v>1248</v>
      </c>
      <c r="AB26" s="73">
        <v>10</v>
      </c>
      <c r="AC26" s="73">
        <v>25</v>
      </c>
      <c r="AD26" s="19">
        <f t="shared" si="7"/>
        <v>80280</v>
      </c>
      <c r="AE26" s="19"/>
      <c r="AF26" s="42"/>
      <c r="AG26" s="41">
        <v>8</v>
      </c>
      <c r="AH26" s="41">
        <f t="shared" si="8"/>
        <v>30</v>
      </c>
      <c r="AI26" s="41" t="s">
        <v>280</v>
      </c>
      <c r="AJ26" s="41">
        <v>0</v>
      </c>
      <c r="AK26" s="41" t="s">
        <v>277</v>
      </c>
      <c r="AL26" s="41">
        <f t="shared" si="10"/>
        <v>30</v>
      </c>
      <c r="AM26" s="41">
        <v>115</v>
      </c>
      <c r="AN26" s="41">
        <v>20</v>
      </c>
      <c r="AO26" s="41">
        <f t="shared" si="11"/>
        <v>30</v>
      </c>
    </row>
    <row r="27" spans="1:41" ht="31" x14ac:dyDescent="0.35">
      <c r="A27" s="39">
        <v>18</v>
      </c>
      <c r="B27" s="29" t="s">
        <v>79</v>
      </c>
      <c r="C27" s="8" t="s">
        <v>80</v>
      </c>
      <c r="D27" s="23" t="s">
        <v>47</v>
      </c>
      <c r="E27" s="17" t="s">
        <v>51</v>
      </c>
      <c r="F27" s="17">
        <v>25</v>
      </c>
      <c r="G27" s="8">
        <v>820</v>
      </c>
      <c r="H27" s="40"/>
      <c r="I27" s="41" t="s">
        <v>228</v>
      </c>
      <c r="J27" s="41">
        <v>6500</v>
      </c>
      <c r="K27" s="41">
        <v>600</v>
      </c>
      <c r="L27" s="41">
        <f t="shared" si="0"/>
        <v>25</v>
      </c>
      <c r="M27" s="41">
        <v>25</v>
      </c>
      <c r="N27" s="41">
        <f t="shared" si="3"/>
        <v>625</v>
      </c>
      <c r="O27" s="41">
        <f t="shared" si="4"/>
        <v>500</v>
      </c>
      <c r="P27" s="41" t="s">
        <v>55</v>
      </c>
      <c r="Q27" s="41">
        <v>4000</v>
      </c>
      <c r="R27" s="41">
        <f t="shared" si="5"/>
        <v>100000</v>
      </c>
      <c r="S27" s="41">
        <v>240</v>
      </c>
      <c r="T27" s="41">
        <v>45</v>
      </c>
      <c r="U27" s="41">
        <v>0</v>
      </c>
      <c r="V27" s="41">
        <v>55</v>
      </c>
      <c r="W27" s="41">
        <v>45</v>
      </c>
      <c r="X27" s="73">
        <f t="shared" si="1"/>
        <v>25</v>
      </c>
      <c r="Y27" s="73">
        <v>400</v>
      </c>
      <c r="Z27" s="73">
        <v>400</v>
      </c>
      <c r="AA27" s="73">
        <f t="shared" si="2"/>
        <v>1020</v>
      </c>
      <c r="AB27" s="73">
        <v>10</v>
      </c>
      <c r="AC27" s="73">
        <v>25</v>
      </c>
      <c r="AD27" s="19">
        <f t="shared" si="7"/>
        <v>73300</v>
      </c>
      <c r="AE27" s="19"/>
      <c r="AF27" s="42"/>
      <c r="AG27" s="41">
        <v>6</v>
      </c>
      <c r="AH27" s="41">
        <f t="shared" si="8"/>
        <v>25</v>
      </c>
      <c r="AI27" s="41" t="s">
        <v>280</v>
      </c>
      <c r="AJ27" s="41">
        <v>0</v>
      </c>
      <c r="AK27" s="41" t="s">
        <v>277</v>
      </c>
      <c r="AL27" s="41">
        <f t="shared" si="10"/>
        <v>25</v>
      </c>
      <c r="AM27" s="41">
        <v>115</v>
      </c>
      <c r="AN27" s="41">
        <v>20</v>
      </c>
      <c r="AO27" s="41">
        <f t="shared" si="11"/>
        <v>25</v>
      </c>
    </row>
    <row r="28" spans="1:41" ht="31" x14ac:dyDescent="0.35">
      <c r="A28" s="39">
        <v>19</v>
      </c>
      <c r="B28" s="29" t="s">
        <v>81</v>
      </c>
      <c r="C28" s="8" t="s">
        <v>82</v>
      </c>
      <c r="D28" s="23" t="s">
        <v>47</v>
      </c>
      <c r="E28" s="17" t="s">
        <v>51</v>
      </c>
      <c r="F28" s="17">
        <f>ROUND(G28/35,0)+1</f>
        <v>15</v>
      </c>
      <c r="G28" s="8">
        <v>493</v>
      </c>
      <c r="H28" s="40"/>
      <c r="I28" s="41" t="s">
        <v>229</v>
      </c>
      <c r="J28" s="41">
        <v>6500</v>
      </c>
      <c r="K28" s="41">
        <v>600</v>
      </c>
      <c r="L28" s="41">
        <f t="shared" si="0"/>
        <v>15</v>
      </c>
      <c r="M28" s="41">
        <v>25</v>
      </c>
      <c r="N28" s="41">
        <f t="shared" si="3"/>
        <v>375</v>
      </c>
      <c r="O28" s="41">
        <f t="shared" si="4"/>
        <v>300</v>
      </c>
      <c r="P28" s="41" t="s">
        <v>55</v>
      </c>
      <c r="Q28" s="41">
        <v>4000</v>
      </c>
      <c r="R28" s="41">
        <f t="shared" si="5"/>
        <v>60000</v>
      </c>
      <c r="S28" s="41">
        <v>240</v>
      </c>
      <c r="T28" s="41">
        <v>45</v>
      </c>
      <c r="U28" s="41">
        <v>0</v>
      </c>
      <c r="V28" s="41">
        <v>55</v>
      </c>
      <c r="W28" s="41">
        <v>45</v>
      </c>
      <c r="X28" s="73">
        <f t="shared" si="1"/>
        <v>15</v>
      </c>
      <c r="Y28" s="73">
        <v>400</v>
      </c>
      <c r="Z28" s="73">
        <v>400</v>
      </c>
      <c r="AA28" s="73">
        <f t="shared" si="2"/>
        <v>613</v>
      </c>
      <c r="AB28" s="73">
        <v>10</v>
      </c>
      <c r="AC28" s="73">
        <v>25</v>
      </c>
      <c r="AD28" s="19">
        <f t="shared" si="7"/>
        <v>46855</v>
      </c>
      <c r="AE28" s="19"/>
      <c r="AF28" s="42"/>
      <c r="AG28" s="41">
        <v>6</v>
      </c>
      <c r="AH28" s="41">
        <f t="shared" si="8"/>
        <v>15</v>
      </c>
      <c r="AI28" s="41" t="s">
        <v>280</v>
      </c>
      <c r="AJ28" s="41">
        <v>0</v>
      </c>
      <c r="AK28" s="41" t="s">
        <v>277</v>
      </c>
      <c r="AL28" s="41">
        <f t="shared" si="10"/>
        <v>15</v>
      </c>
      <c r="AM28" s="41">
        <v>115</v>
      </c>
      <c r="AN28" s="41">
        <v>20</v>
      </c>
      <c r="AO28" s="41">
        <f t="shared" si="11"/>
        <v>15</v>
      </c>
    </row>
    <row r="29" spans="1:41" ht="31" x14ac:dyDescent="0.35">
      <c r="A29" s="39">
        <v>20</v>
      </c>
      <c r="B29" s="29" t="s">
        <v>83</v>
      </c>
      <c r="C29" s="8" t="s">
        <v>84</v>
      </c>
      <c r="D29" s="23" t="s">
        <v>85</v>
      </c>
      <c r="E29" s="17" t="s">
        <v>48</v>
      </c>
      <c r="F29" s="17">
        <v>54</v>
      </c>
      <c r="G29" s="8">
        <v>1813</v>
      </c>
      <c r="H29" s="40"/>
      <c r="I29" s="41" t="s">
        <v>217</v>
      </c>
      <c r="J29" s="41">
        <v>6500</v>
      </c>
      <c r="K29" s="41">
        <v>600</v>
      </c>
      <c r="L29" s="41">
        <f t="shared" si="0"/>
        <v>54</v>
      </c>
      <c r="M29" s="41">
        <v>45</v>
      </c>
      <c r="N29" s="41">
        <f t="shared" si="3"/>
        <v>2430</v>
      </c>
      <c r="O29" s="41">
        <f t="shared" si="4"/>
        <v>1944</v>
      </c>
      <c r="P29" s="41" t="s">
        <v>286</v>
      </c>
      <c r="Q29" s="41">
        <v>7200</v>
      </c>
      <c r="R29" s="41">
        <f t="shared" si="5"/>
        <v>388800</v>
      </c>
      <c r="S29" s="41">
        <v>240</v>
      </c>
      <c r="T29" s="41">
        <v>45</v>
      </c>
      <c r="U29" s="41">
        <f t="shared" si="6"/>
        <v>54</v>
      </c>
      <c r="V29" s="41">
        <v>55</v>
      </c>
      <c r="W29" s="41">
        <v>45</v>
      </c>
      <c r="X29" s="73">
        <f t="shared" si="1"/>
        <v>54</v>
      </c>
      <c r="Y29" s="73">
        <v>400</v>
      </c>
      <c r="Z29" s="73">
        <v>400</v>
      </c>
      <c r="AA29" s="73">
        <f t="shared" si="2"/>
        <v>2245</v>
      </c>
      <c r="AB29" s="73">
        <v>10</v>
      </c>
      <c r="AC29" s="73">
        <v>25</v>
      </c>
      <c r="AD29" s="19">
        <f t="shared" si="7"/>
        <v>156955</v>
      </c>
      <c r="AE29" s="19"/>
      <c r="AF29" s="42"/>
      <c r="AG29" s="41">
        <v>8</v>
      </c>
      <c r="AH29" s="41">
        <f t="shared" si="8"/>
        <v>54</v>
      </c>
      <c r="AI29" s="41" t="s">
        <v>278</v>
      </c>
      <c r="AJ29" s="41">
        <f t="shared" si="9"/>
        <v>54</v>
      </c>
      <c r="AK29" s="41" t="s">
        <v>277</v>
      </c>
      <c r="AL29" s="41">
        <f t="shared" si="10"/>
        <v>54</v>
      </c>
      <c r="AM29" s="41">
        <v>115</v>
      </c>
      <c r="AN29" s="41">
        <v>20</v>
      </c>
      <c r="AO29" s="41">
        <f t="shared" si="11"/>
        <v>54</v>
      </c>
    </row>
    <row r="30" spans="1:41" ht="31" x14ac:dyDescent="0.35">
      <c r="A30" s="39">
        <v>21</v>
      </c>
      <c r="B30" s="29" t="s">
        <v>86</v>
      </c>
      <c r="C30" s="8" t="s">
        <v>87</v>
      </c>
      <c r="D30" s="23" t="s">
        <v>47</v>
      </c>
      <c r="E30" s="17" t="s">
        <v>48</v>
      </c>
      <c r="F30" s="17">
        <v>43</v>
      </c>
      <c r="G30" s="8">
        <v>1455</v>
      </c>
      <c r="H30" s="40"/>
      <c r="I30" s="41" t="s">
        <v>218</v>
      </c>
      <c r="J30" s="41">
        <v>6500</v>
      </c>
      <c r="K30" s="41">
        <v>600</v>
      </c>
      <c r="L30" s="41">
        <f t="shared" si="0"/>
        <v>43</v>
      </c>
      <c r="M30" s="41">
        <v>45</v>
      </c>
      <c r="N30" s="41">
        <f t="shared" si="3"/>
        <v>1935</v>
      </c>
      <c r="O30" s="41">
        <f t="shared" si="4"/>
        <v>1548</v>
      </c>
      <c r="P30" s="41" t="s">
        <v>286</v>
      </c>
      <c r="Q30" s="41">
        <v>7200</v>
      </c>
      <c r="R30" s="41">
        <f t="shared" si="5"/>
        <v>309600</v>
      </c>
      <c r="S30" s="41">
        <v>240</v>
      </c>
      <c r="T30" s="41">
        <v>45</v>
      </c>
      <c r="U30" s="41">
        <f t="shared" si="6"/>
        <v>43</v>
      </c>
      <c r="V30" s="41">
        <v>55</v>
      </c>
      <c r="W30" s="41">
        <v>45</v>
      </c>
      <c r="X30" s="73">
        <f t="shared" si="1"/>
        <v>43</v>
      </c>
      <c r="Y30" s="73">
        <v>400</v>
      </c>
      <c r="Z30" s="73">
        <v>400</v>
      </c>
      <c r="AA30" s="73">
        <f t="shared" si="2"/>
        <v>1799</v>
      </c>
      <c r="AB30" s="73">
        <v>10</v>
      </c>
      <c r="AC30" s="73">
        <v>25</v>
      </c>
      <c r="AD30" s="19">
        <f t="shared" si="7"/>
        <v>126825</v>
      </c>
      <c r="AE30" s="19"/>
      <c r="AF30" s="42"/>
      <c r="AG30" s="41">
        <v>8</v>
      </c>
      <c r="AH30" s="41">
        <f t="shared" si="8"/>
        <v>43</v>
      </c>
      <c r="AI30" s="41" t="s">
        <v>278</v>
      </c>
      <c r="AJ30" s="41">
        <f t="shared" si="9"/>
        <v>43</v>
      </c>
      <c r="AK30" s="41" t="s">
        <v>277</v>
      </c>
      <c r="AL30" s="41">
        <f t="shared" si="10"/>
        <v>43</v>
      </c>
      <c r="AM30" s="41">
        <v>115</v>
      </c>
      <c r="AN30" s="41">
        <v>20</v>
      </c>
      <c r="AO30" s="41">
        <f t="shared" si="11"/>
        <v>43</v>
      </c>
    </row>
    <row r="31" spans="1:41" ht="31" x14ac:dyDescent="0.35">
      <c r="A31" s="39">
        <v>22</v>
      </c>
      <c r="B31" s="29" t="s">
        <v>86</v>
      </c>
      <c r="C31" s="8" t="s">
        <v>72</v>
      </c>
      <c r="D31" s="23" t="s">
        <v>85</v>
      </c>
      <c r="E31" s="17" t="s">
        <v>51</v>
      </c>
      <c r="F31" s="17">
        <v>11</v>
      </c>
      <c r="G31" s="8">
        <v>356</v>
      </c>
      <c r="H31" s="40"/>
      <c r="I31" s="41" t="s">
        <v>218</v>
      </c>
      <c r="J31" s="41"/>
      <c r="K31" s="41"/>
      <c r="L31" s="41">
        <f t="shared" si="0"/>
        <v>11</v>
      </c>
      <c r="M31" s="41">
        <v>25</v>
      </c>
      <c r="N31" s="41">
        <f t="shared" si="3"/>
        <v>275</v>
      </c>
      <c r="O31" s="41">
        <f t="shared" si="4"/>
        <v>220</v>
      </c>
      <c r="P31" s="41" t="s">
        <v>55</v>
      </c>
      <c r="Q31" s="41">
        <v>4000</v>
      </c>
      <c r="R31" s="41">
        <f t="shared" si="5"/>
        <v>44000</v>
      </c>
      <c r="S31" s="41">
        <v>240</v>
      </c>
      <c r="T31" s="41">
        <v>45</v>
      </c>
      <c r="U31" s="41">
        <v>0</v>
      </c>
      <c r="V31" s="41">
        <v>55</v>
      </c>
      <c r="W31" s="41">
        <v>45</v>
      </c>
      <c r="X31" s="73">
        <f t="shared" si="1"/>
        <v>11</v>
      </c>
      <c r="Y31" s="73">
        <v>400</v>
      </c>
      <c r="Z31" s="73">
        <v>400</v>
      </c>
      <c r="AA31" s="73">
        <f t="shared" si="2"/>
        <v>444</v>
      </c>
      <c r="AB31" s="73">
        <v>10</v>
      </c>
      <c r="AC31" s="73">
        <v>25</v>
      </c>
      <c r="AD31" s="19">
        <f t="shared" si="7"/>
        <v>28960</v>
      </c>
      <c r="AE31" s="19"/>
      <c r="AF31" s="42"/>
      <c r="AG31" s="41">
        <v>8</v>
      </c>
      <c r="AH31" s="41">
        <f t="shared" si="8"/>
        <v>11</v>
      </c>
      <c r="AI31" s="41" t="s">
        <v>280</v>
      </c>
      <c r="AJ31" s="41">
        <v>0</v>
      </c>
      <c r="AK31" s="41" t="s">
        <v>277</v>
      </c>
      <c r="AL31" s="41">
        <f t="shared" si="10"/>
        <v>11</v>
      </c>
      <c r="AM31" s="41">
        <v>115</v>
      </c>
      <c r="AN31" s="41">
        <v>20</v>
      </c>
      <c r="AO31" s="41">
        <f t="shared" si="11"/>
        <v>11</v>
      </c>
    </row>
    <row r="32" spans="1:41" ht="31" x14ac:dyDescent="0.35">
      <c r="A32" s="39">
        <v>23</v>
      </c>
      <c r="B32" s="29" t="s">
        <v>88</v>
      </c>
      <c r="C32" s="8" t="s">
        <v>89</v>
      </c>
      <c r="D32" s="23" t="s">
        <v>47</v>
      </c>
      <c r="E32" s="17" t="s">
        <v>51</v>
      </c>
      <c r="F32" s="17">
        <v>32</v>
      </c>
      <c r="G32" s="8">
        <v>1055</v>
      </c>
      <c r="H32" s="40"/>
      <c r="I32" s="41" t="s">
        <v>230</v>
      </c>
      <c r="J32" s="41">
        <v>6500</v>
      </c>
      <c r="K32" s="41">
        <v>600</v>
      </c>
      <c r="L32" s="41">
        <f t="shared" si="0"/>
        <v>32</v>
      </c>
      <c r="M32" s="41">
        <v>25</v>
      </c>
      <c r="N32" s="41">
        <f t="shared" si="3"/>
        <v>800</v>
      </c>
      <c r="O32" s="41">
        <f t="shared" si="4"/>
        <v>640</v>
      </c>
      <c r="P32" s="41" t="s">
        <v>55</v>
      </c>
      <c r="Q32" s="41">
        <v>4000</v>
      </c>
      <c r="R32" s="41">
        <f t="shared" si="5"/>
        <v>128000</v>
      </c>
      <c r="S32" s="41">
        <v>240</v>
      </c>
      <c r="T32" s="41">
        <v>45</v>
      </c>
      <c r="U32" s="41">
        <v>0</v>
      </c>
      <c r="V32" s="41">
        <v>55</v>
      </c>
      <c r="W32" s="41">
        <v>45</v>
      </c>
      <c r="X32" s="73">
        <f t="shared" si="1"/>
        <v>32</v>
      </c>
      <c r="Y32" s="73">
        <v>400</v>
      </c>
      <c r="Z32" s="73">
        <v>400</v>
      </c>
      <c r="AA32" s="73">
        <f t="shared" si="2"/>
        <v>1311</v>
      </c>
      <c r="AB32" s="73">
        <v>10</v>
      </c>
      <c r="AC32" s="73">
        <v>25</v>
      </c>
      <c r="AD32" s="19">
        <f t="shared" si="7"/>
        <v>92025</v>
      </c>
      <c r="AE32" s="19"/>
      <c r="AF32" s="42"/>
      <c r="AG32" s="41">
        <v>8</v>
      </c>
      <c r="AH32" s="41">
        <f t="shared" si="8"/>
        <v>32</v>
      </c>
      <c r="AI32" s="41" t="s">
        <v>280</v>
      </c>
      <c r="AJ32" s="41">
        <v>0</v>
      </c>
      <c r="AK32" s="41" t="s">
        <v>277</v>
      </c>
      <c r="AL32" s="41">
        <f t="shared" si="10"/>
        <v>32</v>
      </c>
      <c r="AM32" s="41">
        <v>115</v>
      </c>
      <c r="AN32" s="41">
        <v>20</v>
      </c>
      <c r="AO32" s="41">
        <f t="shared" si="11"/>
        <v>32</v>
      </c>
    </row>
    <row r="33" spans="1:41" ht="31" x14ac:dyDescent="0.35">
      <c r="A33" s="39">
        <v>24</v>
      </c>
      <c r="B33" s="29" t="s">
        <v>90</v>
      </c>
      <c r="C33" s="8" t="s">
        <v>91</v>
      </c>
      <c r="D33" s="23" t="s">
        <v>47</v>
      </c>
      <c r="E33" s="17" t="s">
        <v>48</v>
      </c>
      <c r="F33" s="17">
        <v>10</v>
      </c>
      <c r="G33" s="8">
        <v>316</v>
      </c>
      <c r="H33" s="40"/>
      <c r="I33" s="41" t="s">
        <v>218</v>
      </c>
      <c r="J33" s="41"/>
      <c r="K33" s="41"/>
      <c r="L33" s="41">
        <f t="shared" si="0"/>
        <v>10</v>
      </c>
      <c r="M33" s="41">
        <v>45</v>
      </c>
      <c r="N33" s="41">
        <f t="shared" si="3"/>
        <v>450</v>
      </c>
      <c r="O33" s="41">
        <f t="shared" si="4"/>
        <v>360</v>
      </c>
      <c r="P33" s="41" t="s">
        <v>286</v>
      </c>
      <c r="Q33" s="41">
        <v>7200</v>
      </c>
      <c r="R33" s="41">
        <f t="shared" si="5"/>
        <v>72000</v>
      </c>
      <c r="S33" s="41">
        <v>240</v>
      </c>
      <c r="T33" s="41">
        <v>45</v>
      </c>
      <c r="U33" s="41">
        <v>0</v>
      </c>
      <c r="V33" s="41">
        <v>55</v>
      </c>
      <c r="W33" s="41">
        <v>45</v>
      </c>
      <c r="X33" s="73">
        <f t="shared" si="1"/>
        <v>10</v>
      </c>
      <c r="Y33" s="73">
        <v>400</v>
      </c>
      <c r="Z33" s="73">
        <v>400</v>
      </c>
      <c r="AA33" s="73">
        <f t="shared" si="2"/>
        <v>396</v>
      </c>
      <c r="AB33" s="73">
        <v>10</v>
      </c>
      <c r="AC33" s="73">
        <v>25</v>
      </c>
      <c r="AD33" s="19">
        <f t="shared" si="7"/>
        <v>26060</v>
      </c>
      <c r="AE33" s="19"/>
      <c r="AF33" s="42"/>
      <c r="AG33" s="41">
        <v>8</v>
      </c>
      <c r="AH33" s="41">
        <f t="shared" si="8"/>
        <v>10</v>
      </c>
      <c r="AI33" s="41" t="s">
        <v>280</v>
      </c>
      <c r="AJ33" s="41">
        <v>0</v>
      </c>
      <c r="AK33" s="41" t="s">
        <v>277</v>
      </c>
      <c r="AL33" s="41">
        <f t="shared" si="10"/>
        <v>10</v>
      </c>
      <c r="AM33" s="41">
        <v>115</v>
      </c>
      <c r="AN33" s="41">
        <v>20</v>
      </c>
      <c r="AO33" s="41">
        <f t="shared" si="11"/>
        <v>10</v>
      </c>
    </row>
    <row r="34" spans="1:41" s="11" customFormat="1" ht="31" x14ac:dyDescent="0.35">
      <c r="A34" s="39">
        <v>25</v>
      </c>
      <c r="B34" s="29" t="s">
        <v>92</v>
      </c>
      <c r="C34" s="8" t="s">
        <v>93</v>
      </c>
      <c r="D34" s="23" t="s">
        <v>47</v>
      </c>
      <c r="E34" s="18" t="s">
        <v>51</v>
      </c>
      <c r="F34" s="18">
        <v>29</v>
      </c>
      <c r="G34" s="8">
        <v>959</v>
      </c>
      <c r="H34" s="40"/>
      <c r="I34" s="41" t="s">
        <v>231</v>
      </c>
      <c r="J34" s="41">
        <v>6500</v>
      </c>
      <c r="K34" s="41">
        <v>600</v>
      </c>
      <c r="L34" s="41">
        <f t="shared" si="0"/>
        <v>29</v>
      </c>
      <c r="M34" s="41">
        <v>35</v>
      </c>
      <c r="N34" s="41">
        <f t="shared" si="3"/>
        <v>1015</v>
      </c>
      <c r="O34" s="41">
        <f t="shared" si="4"/>
        <v>812</v>
      </c>
      <c r="P34" s="41" t="s">
        <v>52</v>
      </c>
      <c r="Q34" s="41">
        <v>5600</v>
      </c>
      <c r="R34" s="41">
        <f t="shared" si="5"/>
        <v>162400</v>
      </c>
      <c r="S34" s="41">
        <v>240</v>
      </c>
      <c r="T34" s="41">
        <v>45</v>
      </c>
      <c r="U34" s="41">
        <v>0</v>
      </c>
      <c r="V34" s="41">
        <v>55</v>
      </c>
      <c r="W34" s="41">
        <v>45</v>
      </c>
      <c r="X34" s="73">
        <f t="shared" si="1"/>
        <v>29</v>
      </c>
      <c r="Y34" s="73">
        <v>400</v>
      </c>
      <c r="Z34" s="73">
        <v>400</v>
      </c>
      <c r="AA34" s="73">
        <f t="shared" si="2"/>
        <v>1191</v>
      </c>
      <c r="AB34" s="73">
        <v>10</v>
      </c>
      <c r="AC34" s="73">
        <v>25</v>
      </c>
      <c r="AD34" s="19">
        <f t="shared" si="7"/>
        <v>84165</v>
      </c>
      <c r="AE34" s="19"/>
      <c r="AF34" s="44"/>
      <c r="AG34" s="41">
        <v>6</v>
      </c>
      <c r="AH34" s="41">
        <f t="shared" si="8"/>
        <v>29</v>
      </c>
      <c r="AI34" s="41" t="s">
        <v>280</v>
      </c>
      <c r="AJ34" s="41">
        <v>0</v>
      </c>
      <c r="AK34" s="41" t="s">
        <v>277</v>
      </c>
      <c r="AL34" s="41">
        <f t="shared" si="10"/>
        <v>29</v>
      </c>
      <c r="AM34" s="41">
        <v>115</v>
      </c>
      <c r="AN34" s="41">
        <v>20</v>
      </c>
      <c r="AO34" s="41">
        <f t="shared" si="11"/>
        <v>29</v>
      </c>
    </row>
    <row r="35" spans="1:41" s="11" customFormat="1" ht="70" x14ac:dyDescent="0.35">
      <c r="A35" s="61">
        <v>26</v>
      </c>
      <c r="B35" s="62" t="s">
        <v>94</v>
      </c>
      <c r="C35" s="63" t="s">
        <v>95</v>
      </c>
      <c r="D35" s="64" t="s">
        <v>85</v>
      </c>
      <c r="E35" s="71"/>
      <c r="F35" s="71">
        <v>14</v>
      </c>
      <c r="G35" s="63">
        <v>446</v>
      </c>
      <c r="H35" s="40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73"/>
      <c r="Y35" s="73"/>
      <c r="Z35" s="73"/>
      <c r="AA35" s="73"/>
      <c r="AB35" s="73"/>
      <c r="AC35" s="73"/>
      <c r="AD35" s="19">
        <f t="shared" si="7"/>
        <v>0</v>
      </c>
      <c r="AE35" s="19"/>
      <c r="AF35" s="44"/>
      <c r="AG35" s="41"/>
      <c r="AH35" s="41"/>
      <c r="AI35" s="41"/>
      <c r="AJ35" s="41"/>
      <c r="AK35" s="41"/>
      <c r="AL35" s="41"/>
      <c r="AM35" s="41"/>
      <c r="AN35" s="41"/>
      <c r="AO35" s="41"/>
    </row>
    <row r="36" spans="1:41" ht="31" x14ac:dyDescent="0.35">
      <c r="A36" s="39">
        <v>27</v>
      </c>
      <c r="B36" s="29" t="s">
        <v>94</v>
      </c>
      <c r="C36" s="8" t="s">
        <v>96</v>
      </c>
      <c r="D36" s="23" t="s">
        <v>47</v>
      </c>
      <c r="E36" s="17" t="s">
        <v>51</v>
      </c>
      <c r="F36" s="17">
        <v>43</v>
      </c>
      <c r="G36" s="8">
        <v>1456</v>
      </c>
      <c r="H36" s="40"/>
      <c r="I36" s="41" t="s">
        <v>219</v>
      </c>
      <c r="J36" s="41">
        <v>6500</v>
      </c>
      <c r="K36" s="41">
        <v>600</v>
      </c>
      <c r="L36" s="41">
        <f t="shared" ref="L36:L73" si="12">F36</f>
        <v>43</v>
      </c>
      <c r="M36" s="41">
        <v>35</v>
      </c>
      <c r="N36" s="41">
        <f t="shared" si="3"/>
        <v>1505</v>
      </c>
      <c r="O36" s="41">
        <f t="shared" si="4"/>
        <v>1204</v>
      </c>
      <c r="P36" s="41" t="s">
        <v>52</v>
      </c>
      <c r="Q36" s="41">
        <v>5600</v>
      </c>
      <c r="R36" s="41">
        <f t="shared" si="5"/>
        <v>240800</v>
      </c>
      <c r="S36" s="41">
        <v>240</v>
      </c>
      <c r="T36" s="41">
        <v>45</v>
      </c>
      <c r="U36" s="41">
        <v>0</v>
      </c>
      <c r="V36" s="41">
        <v>55</v>
      </c>
      <c r="W36" s="41">
        <v>45</v>
      </c>
      <c r="X36" s="73">
        <f t="shared" si="1"/>
        <v>43</v>
      </c>
      <c r="Y36" s="73">
        <v>400</v>
      </c>
      <c r="Z36" s="73">
        <v>400</v>
      </c>
      <c r="AA36" s="73">
        <f t="shared" si="2"/>
        <v>1800</v>
      </c>
      <c r="AB36" s="73">
        <v>10</v>
      </c>
      <c r="AC36" s="73">
        <v>25</v>
      </c>
      <c r="AD36" s="19">
        <f t="shared" si="7"/>
        <v>122560</v>
      </c>
      <c r="AE36" s="19"/>
      <c r="AF36" s="42"/>
      <c r="AG36" s="41">
        <v>8</v>
      </c>
      <c r="AH36" s="41">
        <f t="shared" si="8"/>
        <v>43</v>
      </c>
      <c r="AI36" s="41" t="s">
        <v>280</v>
      </c>
      <c r="AJ36" s="41">
        <v>0</v>
      </c>
      <c r="AK36" s="41" t="s">
        <v>277</v>
      </c>
      <c r="AL36" s="41">
        <f t="shared" si="10"/>
        <v>43</v>
      </c>
      <c r="AM36" s="41">
        <v>115</v>
      </c>
      <c r="AN36" s="41">
        <v>20</v>
      </c>
      <c r="AO36" s="41">
        <f t="shared" si="11"/>
        <v>43</v>
      </c>
    </row>
    <row r="37" spans="1:41" ht="31" x14ac:dyDescent="0.35">
      <c r="A37" s="39">
        <v>28</v>
      </c>
      <c r="B37" s="29" t="s">
        <v>97</v>
      </c>
      <c r="C37" s="8" t="s">
        <v>98</v>
      </c>
      <c r="D37" s="23" t="s">
        <v>47</v>
      </c>
      <c r="E37" s="17" t="s">
        <v>51</v>
      </c>
      <c r="F37" s="17">
        <v>9</v>
      </c>
      <c r="G37" s="8">
        <v>280</v>
      </c>
      <c r="H37" s="40"/>
      <c r="I37" s="41" t="s">
        <v>232</v>
      </c>
      <c r="J37" s="41">
        <v>6500</v>
      </c>
      <c r="K37" s="41">
        <v>600</v>
      </c>
      <c r="L37" s="41">
        <f t="shared" si="12"/>
        <v>9</v>
      </c>
      <c r="M37" s="41">
        <v>25</v>
      </c>
      <c r="N37" s="41">
        <f t="shared" si="3"/>
        <v>225</v>
      </c>
      <c r="O37" s="41">
        <f t="shared" si="4"/>
        <v>180</v>
      </c>
      <c r="P37" s="41" t="s">
        <v>55</v>
      </c>
      <c r="Q37" s="41">
        <v>4000</v>
      </c>
      <c r="R37" s="41">
        <f t="shared" si="5"/>
        <v>36000</v>
      </c>
      <c r="S37" s="41">
        <v>240</v>
      </c>
      <c r="T37" s="41">
        <v>45</v>
      </c>
      <c r="U37" s="41">
        <v>0</v>
      </c>
      <c r="V37" s="41">
        <v>55</v>
      </c>
      <c r="W37" s="41">
        <v>45</v>
      </c>
      <c r="X37" s="73">
        <f t="shared" si="1"/>
        <v>9</v>
      </c>
      <c r="Y37" s="73">
        <v>400</v>
      </c>
      <c r="Z37" s="73">
        <v>400</v>
      </c>
      <c r="AA37" s="73">
        <f t="shared" si="2"/>
        <v>352</v>
      </c>
      <c r="AB37" s="73">
        <v>10</v>
      </c>
      <c r="AC37" s="73">
        <v>25</v>
      </c>
      <c r="AD37" s="19">
        <f t="shared" si="7"/>
        <v>30400</v>
      </c>
      <c r="AE37" s="19"/>
      <c r="AF37" s="42"/>
      <c r="AG37" s="41">
        <v>6</v>
      </c>
      <c r="AH37" s="41">
        <f t="shared" si="8"/>
        <v>9</v>
      </c>
      <c r="AI37" s="41" t="s">
        <v>280</v>
      </c>
      <c r="AJ37" s="41">
        <v>0</v>
      </c>
      <c r="AK37" s="41" t="s">
        <v>277</v>
      </c>
      <c r="AL37" s="41">
        <f t="shared" si="10"/>
        <v>9</v>
      </c>
      <c r="AM37" s="41">
        <v>115</v>
      </c>
      <c r="AN37" s="41">
        <v>20</v>
      </c>
      <c r="AO37" s="41">
        <f t="shared" si="11"/>
        <v>9</v>
      </c>
    </row>
    <row r="38" spans="1:41" ht="31" x14ac:dyDescent="0.35">
      <c r="A38" s="39">
        <v>29</v>
      </c>
      <c r="B38" s="29" t="s">
        <v>97</v>
      </c>
      <c r="C38" s="8" t="s">
        <v>99</v>
      </c>
      <c r="D38" s="23" t="s">
        <v>47</v>
      </c>
      <c r="E38" s="17" t="s">
        <v>51</v>
      </c>
      <c r="F38" s="17">
        <v>11</v>
      </c>
      <c r="G38" s="45">
        <v>370</v>
      </c>
      <c r="H38" s="40"/>
      <c r="I38" s="41" t="s">
        <v>232</v>
      </c>
      <c r="J38" s="41"/>
      <c r="K38" s="41"/>
      <c r="L38" s="41">
        <f t="shared" si="12"/>
        <v>11</v>
      </c>
      <c r="M38" s="41">
        <v>25</v>
      </c>
      <c r="N38" s="41">
        <f t="shared" si="3"/>
        <v>275</v>
      </c>
      <c r="O38" s="41">
        <f t="shared" si="4"/>
        <v>220</v>
      </c>
      <c r="P38" s="41" t="s">
        <v>55</v>
      </c>
      <c r="Q38" s="41">
        <v>4000</v>
      </c>
      <c r="R38" s="41">
        <f t="shared" si="5"/>
        <v>44000</v>
      </c>
      <c r="S38" s="41">
        <v>240</v>
      </c>
      <c r="T38" s="41">
        <v>45</v>
      </c>
      <c r="U38" s="41">
        <v>0</v>
      </c>
      <c r="V38" s="41">
        <v>55</v>
      </c>
      <c r="W38" s="41">
        <v>45</v>
      </c>
      <c r="X38" s="73">
        <f t="shared" si="1"/>
        <v>11</v>
      </c>
      <c r="Y38" s="73">
        <v>400</v>
      </c>
      <c r="Z38" s="73">
        <v>400</v>
      </c>
      <c r="AA38" s="73">
        <f t="shared" si="2"/>
        <v>458</v>
      </c>
      <c r="AB38" s="73">
        <v>10</v>
      </c>
      <c r="AC38" s="73">
        <v>25</v>
      </c>
      <c r="AD38" s="19">
        <f t="shared" si="7"/>
        <v>29450</v>
      </c>
      <c r="AE38" s="19"/>
      <c r="AF38" s="42"/>
      <c r="AG38" s="41">
        <v>6</v>
      </c>
      <c r="AH38" s="41">
        <f t="shared" si="8"/>
        <v>11</v>
      </c>
      <c r="AI38" s="41" t="s">
        <v>280</v>
      </c>
      <c r="AJ38" s="41">
        <v>0</v>
      </c>
      <c r="AK38" s="41" t="s">
        <v>277</v>
      </c>
      <c r="AL38" s="41">
        <f t="shared" si="10"/>
        <v>11</v>
      </c>
      <c r="AM38" s="41">
        <v>115</v>
      </c>
      <c r="AN38" s="41">
        <v>20</v>
      </c>
      <c r="AO38" s="41">
        <f t="shared" si="11"/>
        <v>11</v>
      </c>
    </row>
    <row r="39" spans="1:41" ht="31" x14ac:dyDescent="0.35">
      <c r="A39" s="39">
        <v>30</v>
      </c>
      <c r="B39" s="29" t="s">
        <v>97</v>
      </c>
      <c r="C39" s="8" t="s">
        <v>100</v>
      </c>
      <c r="D39" s="23" t="s">
        <v>47</v>
      </c>
      <c r="E39" s="17" t="s">
        <v>51</v>
      </c>
      <c r="F39" s="17">
        <v>13</v>
      </c>
      <c r="G39" s="8">
        <v>440</v>
      </c>
      <c r="H39" s="40"/>
      <c r="I39" s="41" t="s">
        <v>233</v>
      </c>
      <c r="J39" s="41">
        <v>6500</v>
      </c>
      <c r="K39" s="41">
        <v>600</v>
      </c>
      <c r="L39" s="41">
        <f t="shared" si="12"/>
        <v>13</v>
      </c>
      <c r="M39" s="41">
        <v>35</v>
      </c>
      <c r="N39" s="41">
        <f t="shared" si="3"/>
        <v>455</v>
      </c>
      <c r="O39" s="41">
        <f t="shared" si="4"/>
        <v>364</v>
      </c>
      <c r="P39" s="41" t="s">
        <v>52</v>
      </c>
      <c r="Q39" s="41">
        <v>5600</v>
      </c>
      <c r="R39" s="41">
        <f t="shared" si="5"/>
        <v>72800</v>
      </c>
      <c r="S39" s="41">
        <v>240</v>
      </c>
      <c r="T39" s="41">
        <v>45</v>
      </c>
      <c r="U39" s="41">
        <v>0</v>
      </c>
      <c r="V39" s="41">
        <v>55</v>
      </c>
      <c r="W39" s="41">
        <v>45</v>
      </c>
      <c r="X39" s="73">
        <f t="shared" si="1"/>
        <v>13</v>
      </c>
      <c r="Y39" s="73">
        <v>400</v>
      </c>
      <c r="Z39" s="73">
        <v>400</v>
      </c>
      <c r="AA39" s="73">
        <f t="shared" si="2"/>
        <v>544</v>
      </c>
      <c r="AB39" s="73">
        <v>10</v>
      </c>
      <c r="AC39" s="73">
        <v>25</v>
      </c>
      <c r="AD39" s="19">
        <f t="shared" si="7"/>
        <v>42000</v>
      </c>
      <c r="AE39" s="19"/>
      <c r="AF39" s="42"/>
      <c r="AG39" s="41">
        <v>8</v>
      </c>
      <c r="AH39" s="41">
        <f t="shared" si="8"/>
        <v>13</v>
      </c>
      <c r="AI39" s="41" t="s">
        <v>280</v>
      </c>
      <c r="AJ39" s="41">
        <v>0</v>
      </c>
      <c r="AK39" s="41" t="s">
        <v>277</v>
      </c>
      <c r="AL39" s="41">
        <f t="shared" si="10"/>
        <v>13</v>
      </c>
      <c r="AM39" s="41">
        <v>115</v>
      </c>
      <c r="AN39" s="41">
        <v>20</v>
      </c>
      <c r="AO39" s="41">
        <f t="shared" si="11"/>
        <v>13</v>
      </c>
    </row>
    <row r="40" spans="1:41" ht="31" x14ac:dyDescent="0.35">
      <c r="A40" s="39">
        <v>31</v>
      </c>
      <c r="B40" s="29" t="s">
        <v>97</v>
      </c>
      <c r="C40" s="8" t="s">
        <v>101</v>
      </c>
      <c r="D40" s="23" t="s">
        <v>47</v>
      </c>
      <c r="E40" s="17" t="s">
        <v>51</v>
      </c>
      <c r="F40" s="17">
        <v>21</v>
      </c>
      <c r="G40" s="8">
        <v>700</v>
      </c>
      <c r="H40" s="40"/>
      <c r="I40" s="41" t="s">
        <v>233</v>
      </c>
      <c r="J40" s="41"/>
      <c r="K40" s="41"/>
      <c r="L40" s="41">
        <f t="shared" si="12"/>
        <v>21</v>
      </c>
      <c r="M40" s="41">
        <v>25</v>
      </c>
      <c r="N40" s="41">
        <f t="shared" si="3"/>
        <v>525</v>
      </c>
      <c r="O40" s="41">
        <f t="shared" si="4"/>
        <v>420</v>
      </c>
      <c r="P40" s="41" t="s">
        <v>55</v>
      </c>
      <c r="Q40" s="41">
        <v>4000</v>
      </c>
      <c r="R40" s="41">
        <f t="shared" si="5"/>
        <v>84000</v>
      </c>
      <c r="S40" s="41">
        <v>240</v>
      </c>
      <c r="T40" s="41">
        <v>45</v>
      </c>
      <c r="U40" s="41">
        <v>0</v>
      </c>
      <c r="V40" s="41">
        <v>55</v>
      </c>
      <c r="W40" s="41">
        <v>45</v>
      </c>
      <c r="X40" s="73">
        <f t="shared" si="1"/>
        <v>21</v>
      </c>
      <c r="Y40" s="73">
        <v>400</v>
      </c>
      <c r="Z40" s="73">
        <v>400</v>
      </c>
      <c r="AA40" s="73">
        <f t="shared" si="2"/>
        <v>868</v>
      </c>
      <c r="AB40" s="73">
        <v>10</v>
      </c>
      <c r="AC40" s="73">
        <v>25</v>
      </c>
      <c r="AD40" s="19">
        <f t="shared" si="7"/>
        <v>56000</v>
      </c>
      <c r="AE40" s="19"/>
      <c r="AF40" s="42"/>
      <c r="AG40" s="41">
        <v>8</v>
      </c>
      <c r="AH40" s="41">
        <f t="shared" si="8"/>
        <v>21</v>
      </c>
      <c r="AI40" s="41" t="s">
        <v>280</v>
      </c>
      <c r="AJ40" s="41">
        <v>0</v>
      </c>
      <c r="AK40" s="41" t="s">
        <v>277</v>
      </c>
      <c r="AL40" s="41">
        <f t="shared" si="10"/>
        <v>21</v>
      </c>
      <c r="AM40" s="41">
        <v>115</v>
      </c>
      <c r="AN40" s="41">
        <v>20</v>
      </c>
      <c r="AO40" s="41">
        <f t="shared" si="11"/>
        <v>21</v>
      </c>
    </row>
    <row r="41" spans="1:41" ht="31" x14ac:dyDescent="0.35">
      <c r="A41" s="39">
        <v>32</v>
      </c>
      <c r="B41" s="29" t="s">
        <v>97</v>
      </c>
      <c r="C41" s="8" t="s">
        <v>102</v>
      </c>
      <c r="D41" s="23" t="s">
        <v>47</v>
      </c>
      <c r="E41" s="17" t="s">
        <v>51</v>
      </c>
      <c r="F41" s="17">
        <v>23</v>
      </c>
      <c r="G41" s="8">
        <v>750</v>
      </c>
      <c r="H41" s="40"/>
      <c r="I41" s="41" t="s">
        <v>232</v>
      </c>
      <c r="J41" s="41"/>
      <c r="K41" s="41"/>
      <c r="L41" s="41">
        <f t="shared" si="12"/>
        <v>23</v>
      </c>
      <c r="M41" s="41">
        <v>35</v>
      </c>
      <c r="N41" s="41">
        <f t="shared" si="3"/>
        <v>805</v>
      </c>
      <c r="O41" s="41">
        <f t="shared" si="4"/>
        <v>644</v>
      </c>
      <c r="P41" s="41" t="s">
        <v>52</v>
      </c>
      <c r="Q41" s="41">
        <v>5600</v>
      </c>
      <c r="R41" s="41">
        <f t="shared" si="5"/>
        <v>128800</v>
      </c>
      <c r="S41" s="41">
        <v>240</v>
      </c>
      <c r="T41" s="41">
        <v>45</v>
      </c>
      <c r="U41" s="41">
        <f t="shared" si="6"/>
        <v>23</v>
      </c>
      <c r="V41" s="41">
        <v>55</v>
      </c>
      <c r="W41" s="41">
        <v>45</v>
      </c>
      <c r="X41" s="73">
        <f t="shared" si="1"/>
        <v>23</v>
      </c>
      <c r="Y41" s="73">
        <v>400</v>
      </c>
      <c r="Z41" s="73">
        <v>400</v>
      </c>
      <c r="AA41" s="73">
        <f t="shared" si="2"/>
        <v>934</v>
      </c>
      <c r="AB41" s="73">
        <v>10</v>
      </c>
      <c r="AC41" s="73">
        <v>25</v>
      </c>
      <c r="AD41" s="19">
        <f t="shared" si="7"/>
        <v>63050</v>
      </c>
      <c r="AE41" s="19"/>
      <c r="AF41" s="42"/>
      <c r="AG41" s="41">
        <v>8</v>
      </c>
      <c r="AH41" s="41">
        <f t="shared" si="8"/>
        <v>23</v>
      </c>
      <c r="AI41" s="41" t="s">
        <v>278</v>
      </c>
      <c r="AJ41" s="41">
        <f t="shared" si="9"/>
        <v>23</v>
      </c>
      <c r="AK41" s="41" t="s">
        <v>277</v>
      </c>
      <c r="AL41" s="41">
        <f t="shared" si="10"/>
        <v>23</v>
      </c>
      <c r="AM41" s="41">
        <v>115</v>
      </c>
      <c r="AN41" s="41">
        <v>20</v>
      </c>
      <c r="AO41" s="41">
        <f t="shared" si="11"/>
        <v>23</v>
      </c>
    </row>
    <row r="42" spans="1:41" ht="31" x14ac:dyDescent="0.35">
      <c r="A42" s="39">
        <v>33</v>
      </c>
      <c r="B42" s="29" t="s">
        <v>103</v>
      </c>
      <c r="C42" s="8" t="s">
        <v>104</v>
      </c>
      <c r="D42" s="23" t="s">
        <v>47</v>
      </c>
      <c r="E42" s="17" t="s">
        <v>51</v>
      </c>
      <c r="F42" s="17">
        <v>27</v>
      </c>
      <c r="G42" s="8">
        <v>900</v>
      </c>
      <c r="H42" s="40"/>
      <c r="I42" s="41" t="s">
        <v>234</v>
      </c>
      <c r="J42" s="41">
        <v>6500</v>
      </c>
      <c r="K42" s="41">
        <v>600</v>
      </c>
      <c r="L42" s="41">
        <f t="shared" si="12"/>
        <v>27</v>
      </c>
      <c r="M42" s="41">
        <v>35</v>
      </c>
      <c r="N42" s="41">
        <f t="shared" si="3"/>
        <v>945</v>
      </c>
      <c r="O42" s="41">
        <f t="shared" si="4"/>
        <v>756</v>
      </c>
      <c r="P42" s="41" t="s">
        <v>52</v>
      </c>
      <c r="Q42" s="41">
        <v>5600</v>
      </c>
      <c r="R42" s="41">
        <f t="shared" si="5"/>
        <v>151200</v>
      </c>
      <c r="S42" s="41">
        <v>240</v>
      </c>
      <c r="T42" s="41">
        <v>45</v>
      </c>
      <c r="U42" s="41">
        <f t="shared" si="6"/>
        <v>27</v>
      </c>
      <c r="V42" s="41">
        <v>55</v>
      </c>
      <c r="W42" s="41">
        <v>45</v>
      </c>
      <c r="X42" s="73">
        <f t="shared" ref="X42:X73" si="13">F42</f>
        <v>27</v>
      </c>
      <c r="Y42" s="73">
        <v>400</v>
      </c>
      <c r="Z42" s="73">
        <v>400</v>
      </c>
      <c r="AA42" s="73">
        <f t="shared" ref="AA42:AA73" si="14">G42+(F42*8)</f>
        <v>1116</v>
      </c>
      <c r="AB42" s="73">
        <v>10</v>
      </c>
      <c r="AC42" s="73">
        <v>25</v>
      </c>
      <c r="AD42" s="19">
        <f t="shared" si="7"/>
        <v>81800</v>
      </c>
      <c r="AE42" s="19"/>
      <c r="AF42" s="42"/>
      <c r="AG42" s="41">
        <v>8</v>
      </c>
      <c r="AH42" s="41">
        <f t="shared" si="8"/>
        <v>27</v>
      </c>
      <c r="AI42" s="41" t="s">
        <v>278</v>
      </c>
      <c r="AJ42" s="41">
        <f t="shared" si="9"/>
        <v>27</v>
      </c>
      <c r="AK42" s="41" t="s">
        <v>277</v>
      </c>
      <c r="AL42" s="41">
        <f t="shared" si="10"/>
        <v>27</v>
      </c>
      <c r="AM42" s="41">
        <v>115</v>
      </c>
      <c r="AN42" s="41">
        <v>20</v>
      </c>
      <c r="AO42" s="41">
        <f t="shared" si="11"/>
        <v>27</v>
      </c>
    </row>
    <row r="43" spans="1:41" ht="31" x14ac:dyDescent="0.35">
      <c r="A43" s="39">
        <v>34</v>
      </c>
      <c r="B43" s="29" t="s">
        <v>105</v>
      </c>
      <c r="C43" s="8" t="s">
        <v>106</v>
      </c>
      <c r="D43" s="23" t="s">
        <v>47</v>
      </c>
      <c r="E43" s="17" t="s">
        <v>51</v>
      </c>
      <c r="F43" s="17">
        <v>24</v>
      </c>
      <c r="G43" s="8">
        <v>800</v>
      </c>
      <c r="H43" s="40"/>
      <c r="I43" s="41" t="s">
        <v>235</v>
      </c>
      <c r="J43" s="41">
        <v>6500</v>
      </c>
      <c r="K43" s="41">
        <v>600</v>
      </c>
      <c r="L43" s="41">
        <f t="shared" si="12"/>
        <v>24</v>
      </c>
      <c r="M43" s="41">
        <v>25</v>
      </c>
      <c r="N43" s="41">
        <f t="shared" si="3"/>
        <v>600</v>
      </c>
      <c r="O43" s="41">
        <f t="shared" si="4"/>
        <v>480</v>
      </c>
      <c r="P43" s="41" t="s">
        <v>55</v>
      </c>
      <c r="Q43" s="41">
        <v>4000</v>
      </c>
      <c r="R43" s="41">
        <f t="shared" si="5"/>
        <v>96000</v>
      </c>
      <c r="S43" s="41">
        <v>240</v>
      </c>
      <c r="T43" s="41">
        <v>45</v>
      </c>
      <c r="U43" s="41">
        <v>0</v>
      </c>
      <c r="V43" s="41">
        <v>55</v>
      </c>
      <c r="W43" s="41">
        <v>45</v>
      </c>
      <c r="X43" s="73">
        <f t="shared" si="13"/>
        <v>24</v>
      </c>
      <c r="Y43" s="73">
        <v>400</v>
      </c>
      <c r="Z43" s="73">
        <v>400</v>
      </c>
      <c r="AA43" s="73">
        <f t="shared" si="14"/>
        <v>992</v>
      </c>
      <c r="AB43" s="73">
        <v>10</v>
      </c>
      <c r="AC43" s="73">
        <v>25</v>
      </c>
      <c r="AD43" s="19">
        <f t="shared" si="7"/>
        <v>71100</v>
      </c>
      <c r="AE43" s="19"/>
      <c r="AF43" s="42"/>
      <c r="AG43" s="41">
        <v>8</v>
      </c>
      <c r="AH43" s="41">
        <f t="shared" si="8"/>
        <v>24</v>
      </c>
      <c r="AI43" s="41" t="s">
        <v>280</v>
      </c>
      <c r="AJ43" s="41">
        <v>0</v>
      </c>
      <c r="AK43" s="41" t="s">
        <v>277</v>
      </c>
      <c r="AL43" s="41">
        <f t="shared" si="10"/>
        <v>24</v>
      </c>
      <c r="AM43" s="41">
        <v>115</v>
      </c>
      <c r="AN43" s="41">
        <v>20</v>
      </c>
      <c r="AO43" s="41">
        <f t="shared" si="11"/>
        <v>24</v>
      </c>
    </row>
    <row r="44" spans="1:41" ht="31" x14ac:dyDescent="0.35">
      <c r="A44" s="39">
        <v>35</v>
      </c>
      <c r="B44" s="29" t="s">
        <v>107</v>
      </c>
      <c r="C44" s="8" t="s">
        <v>108</v>
      </c>
      <c r="D44" s="23" t="s">
        <v>47</v>
      </c>
      <c r="E44" s="17" t="s">
        <v>48</v>
      </c>
      <c r="F44" s="17">
        <v>51</v>
      </c>
      <c r="G44" s="8">
        <v>1700</v>
      </c>
      <c r="H44" s="40"/>
      <c r="I44" s="41" t="s">
        <v>236</v>
      </c>
      <c r="J44" s="41">
        <v>6500</v>
      </c>
      <c r="K44" s="41">
        <v>600</v>
      </c>
      <c r="L44" s="41">
        <f t="shared" si="12"/>
        <v>51</v>
      </c>
      <c r="M44" s="41">
        <v>35</v>
      </c>
      <c r="N44" s="41">
        <f t="shared" si="3"/>
        <v>1785</v>
      </c>
      <c r="O44" s="41">
        <f t="shared" si="4"/>
        <v>1428</v>
      </c>
      <c r="P44" s="41" t="s">
        <v>52</v>
      </c>
      <c r="Q44" s="41">
        <v>5600</v>
      </c>
      <c r="R44" s="41">
        <f t="shared" si="5"/>
        <v>285600</v>
      </c>
      <c r="S44" s="41">
        <v>240</v>
      </c>
      <c r="T44" s="41">
        <v>45</v>
      </c>
      <c r="U44" s="41">
        <f>F44</f>
        <v>51</v>
      </c>
      <c r="V44" s="41">
        <v>55</v>
      </c>
      <c r="W44" s="41">
        <v>45</v>
      </c>
      <c r="X44" s="73">
        <f t="shared" si="13"/>
        <v>51</v>
      </c>
      <c r="Y44" s="73">
        <v>400</v>
      </c>
      <c r="Z44" s="73">
        <v>400</v>
      </c>
      <c r="AA44" s="73">
        <f t="shared" si="14"/>
        <v>2108</v>
      </c>
      <c r="AB44" s="73">
        <v>10</v>
      </c>
      <c r="AC44" s="73">
        <v>25</v>
      </c>
      <c r="AD44" s="19">
        <f t="shared" si="7"/>
        <v>148200</v>
      </c>
      <c r="AE44" s="19"/>
      <c r="AF44" s="42"/>
      <c r="AG44" s="41">
        <v>6</v>
      </c>
      <c r="AH44" s="41">
        <f t="shared" si="8"/>
        <v>51</v>
      </c>
      <c r="AI44" s="41" t="s">
        <v>281</v>
      </c>
      <c r="AJ44" s="41">
        <f>U44</f>
        <v>51</v>
      </c>
      <c r="AK44" s="41" t="s">
        <v>277</v>
      </c>
      <c r="AL44" s="41">
        <f t="shared" si="10"/>
        <v>51</v>
      </c>
      <c r="AM44" s="41">
        <v>115</v>
      </c>
      <c r="AN44" s="41">
        <v>20</v>
      </c>
      <c r="AO44" s="41">
        <f t="shared" si="11"/>
        <v>51</v>
      </c>
    </row>
    <row r="45" spans="1:41" ht="31" x14ac:dyDescent="0.35">
      <c r="A45" s="39">
        <v>36</v>
      </c>
      <c r="B45" s="29" t="s">
        <v>107</v>
      </c>
      <c r="C45" s="8" t="s">
        <v>109</v>
      </c>
      <c r="D45" s="23" t="s">
        <v>47</v>
      </c>
      <c r="E45" s="17" t="s">
        <v>51</v>
      </c>
      <c r="F45" s="17">
        <v>23</v>
      </c>
      <c r="G45" s="8">
        <v>750</v>
      </c>
      <c r="H45" s="40"/>
      <c r="I45" s="41" t="s">
        <v>236</v>
      </c>
      <c r="J45" s="41"/>
      <c r="K45" s="41"/>
      <c r="L45" s="41">
        <f t="shared" si="12"/>
        <v>23</v>
      </c>
      <c r="M45" s="41">
        <v>25</v>
      </c>
      <c r="N45" s="41">
        <f t="shared" si="3"/>
        <v>575</v>
      </c>
      <c r="O45" s="41">
        <f t="shared" si="4"/>
        <v>460</v>
      </c>
      <c r="P45" s="41" t="s">
        <v>55</v>
      </c>
      <c r="Q45" s="41">
        <v>4000</v>
      </c>
      <c r="R45" s="41">
        <f t="shared" si="5"/>
        <v>92000</v>
      </c>
      <c r="S45" s="41">
        <v>240</v>
      </c>
      <c r="T45" s="41">
        <v>45</v>
      </c>
      <c r="U45" s="41">
        <v>0</v>
      </c>
      <c r="V45" s="41">
        <v>55</v>
      </c>
      <c r="W45" s="41">
        <v>45</v>
      </c>
      <c r="X45" s="73">
        <f t="shared" si="13"/>
        <v>23</v>
      </c>
      <c r="Y45" s="73">
        <v>400</v>
      </c>
      <c r="Z45" s="73">
        <v>400</v>
      </c>
      <c r="AA45" s="73">
        <f t="shared" si="14"/>
        <v>934</v>
      </c>
      <c r="AB45" s="73">
        <v>10</v>
      </c>
      <c r="AC45" s="73">
        <v>25</v>
      </c>
      <c r="AD45" s="19">
        <f t="shared" si="7"/>
        <v>60750</v>
      </c>
      <c r="AE45" s="19"/>
      <c r="AF45" s="42"/>
      <c r="AG45" s="41">
        <v>6</v>
      </c>
      <c r="AH45" s="41">
        <f t="shared" si="8"/>
        <v>23</v>
      </c>
      <c r="AI45" s="41" t="s">
        <v>280</v>
      </c>
      <c r="AJ45" s="41">
        <v>0</v>
      </c>
      <c r="AK45" s="41" t="s">
        <v>277</v>
      </c>
      <c r="AL45" s="41">
        <f t="shared" si="10"/>
        <v>23</v>
      </c>
      <c r="AM45" s="41">
        <v>115</v>
      </c>
      <c r="AN45" s="41">
        <v>20</v>
      </c>
      <c r="AO45" s="41">
        <f t="shared" si="11"/>
        <v>23</v>
      </c>
    </row>
    <row r="46" spans="1:41" ht="31" x14ac:dyDescent="0.35">
      <c r="A46" s="39">
        <v>37</v>
      </c>
      <c r="B46" s="29" t="s">
        <v>107</v>
      </c>
      <c r="C46" s="8" t="s">
        <v>110</v>
      </c>
      <c r="D46" s="23" t="s">
        <v>47</v>
      </c>
      <c r="E46" s="17" t="s">
        <v>51</v>
      </c>
      <c r="F46" s="17">
        <v>9</v>
      </c>
      <c r="G46" s="8">
        <v>300</v>
      </c>
      <c r="H46" s="40"/>
      <c r="I46" s="41" t="s">
        <v>236</v>
      </c>
      <c r="J46" s="41"/>
      <c r="K46" s="41"/>
      <c r="L46" s="41">
        <f t="shared" si="12"/>
        <v>9</v>
      </c>
      <c r="M46" s="41">
        <v>35</v>
      </c>
      <c r="N46" s="41">
        <f t="shared" si="3"/>
        <v>315</v>
      </c>
      <c r="O46" s="41">
        <f t="shared" si="4"/>
        <v>252</v>
      </c>
      <c r="P46" s="41" t="s">
        <v>52</v>
      </c>
      <c r="Q46" s="41">
        <v>5600</v>
      </c>
      <c r="R46" s="41">
        <f t="shared" si="5"/>
        <v>50400</v>
      </c>
      <c r="S46" s="41">
        <v>240</v>
      </c>
      <c r="T46" s="41">
        <v>45</v>
      </c>
      <c r="U46" s="41">
        <v>0</v>
      </c>
      <c r="V46" s="41">
        <v>55</v>
      </c>
      <c r="W46" s="41">
        <v>45</v>
      </c>
      <c r="X46" s="73">
        <f t="shared" si="13"/>
        <v>9</v>
      </c>
      <c r="Y46" s="73">
        <v>400</v>
      </c>
      <c r="Z46" s="73">
        <v>400</v>
      </c>
      <c r="AA46" s="73">
        <f t="shared" si="14"/>
        <v>372</v>
      </c>
      <c r="AB46" s="73">
        <v>10</v>
      </c>
      <c r="AC46" s="73">
        <v>25</v>
      </c>
      <c r="AD46" s="19">
        <f t="shared" si="7"/>
        <v>24000</v>
      </c>
      <c r="AE46" s="19"/>
      <c r="AF46" s="42"/>
      <c r="AG46" s="41">
        <v>6</v>
      </c>
      <c r="AH46" s="41">
        <f t="shared" si="8"/>
        <v>9</v>
      </c>
      <c r="AI46" s="41" t="s">
        <v>280</v>
      </c>
      <c r="AJ46" s="41">
        <v>0</v>
      </c>
      <c r="AK46" s="41" t="s">
        <v>277</v>
      </c>
      <c r="AL46" s="41">
        <f t="shared" si="10"/>
        <v>9</v>
      </c>
      <c r="AM46" s="41">
        <v>115</v>
      </c>
      <c r="AN46" s="41">
        <v>20</v>
      </c>
      <c r="AO46" s="41">
        <f t="shared" si="11"/>
        <v>9</v>
      </c>
    </row>
    <row r="47" spans="1:41" ht="31" x14ac:dyDescent="0.35">
      <c r="A47" s="39">
        <v>38</v>
      </c>
      <c r="B47" s="29" t="s">
        <v>111</v>
      </c>
      <c r="C47" s="8" t="s">
        <v>112</v>
      </c>
      <c r="D47" s="23" t="s">
        <v>47</v>
      </c>
      <c r="E47" s="17" t="s">
        <v>51</v>
      </c>
      <c r="F47" s="17">
        <v>14</v>
      </c>
      <c r="G47" s="8">
        <v>450</v>
      </c>
      <c r="H47" s="40"/>
      <c r="I47" s="41" t="s">
        <v>237</v>
      </c>
      <c r="J47" s="41">
        <v>6500</v>
      </c>
      <c r="K47" s="41">
        <v>600</v>
      </c>
      <c r="L47" s="41">
        <f t="shared" si="12"/>
        <v>14</v>
      </c>
      <c r="M47" s="41">
        <v>25</v>
      </c>
      <c r="N47" s="41">
        <f t="shared" si="3"/>
        <v>350</v>
      </c>
      <c r="O47" s="41">
        <f t="shared" si="4"/>
        <v>280</v>
      </c>
      <c r="P47" s="41" t="s">
        <v>55</v>
      </c>
      <c r="Q47" s="41">
        <v>4000</v>
      </c>
      <c r="R47" s="41">
        <f t="shared" si="5"/>
        <v>56000</v>
      </c>
      <c r="S47" s="41">
        <v>240</v>
      </c>
      <c r="T47" s="41">
        <v>45</v>
      </c>
      <c r="U47" s="41">
        <f t="shared" si="6"/>
        <v>14</v>
      </c>
      <c r="V47" s="41">
        <v>55</v>
      </c>
      <c r="W47" s="41">
        <v>45</v>
      </c>
      <c r="X47" s="73">
        <f t="shared" si="13"/>
        <v>14</v>
      </c>
      <c r="Y47" s="73">
        <v>400</v>
      </c>
      <c r="Z47" s="73">
        <v>400</v>
      </c>
      <c r="AA47" s="73">
        <f t="shared" si="14"/>
        <v>562</v>
      </c>
      <c r="AB47" s="73">
        <v>10</v>
      </c>
      <c r="AC47" s="73">
        <v>25</v>
      </c>
      <c r="AD47" s="19">
        <f t="shared" si="7"/>
        <v>45250</v>
      </c>
      <c r="AE47" s="19"/>
      <c r="AF47" s="42"/>
      <c r="AG47" s="41">
        <v>6</v>
      </c>
      <c r="AH47" s="41">
        <f t="shared" si="8"/>
        <v>14</v>
      </c>
      <c r="AI47" s="41" t="s">
        <v>281</v>
      </c>
      <c r="AJ47" s="41">
        <f t="shared" si="9"/>
        <v>14</v>
      </c>
      <c r="AK47" s="41" t="s">
        <v>277</v>
      </c>
      <c r="AL47" s="41">
        <f t="shared" si="10"/>
        <v>14</v>
      </c>
      <c r="AM47" s="41">
        <v>115</v>
      </c>
      <c r="AN47" s="41">
        <v>20</v>
      </c>
      <c r="AO47" s="41">
        <f t="shared" si="11"/>
        <v>14</v>
      </c>
    </row>
    <row r="48" spans="1:41" ht="31" x14ac:dyDescent="0.35">
      <c r="A48" s="39">
        <v>39</v>
      </c>
      <c r="B48" s="29" t="s">
        <v>113</v>
      </c>
      <c r="C48" s="8" t="s">
        <v>114</v>
      </c>
      <c r="D48" s="23" t="s">
        <v>115</v>
      </c>
      <c r="E48" s="17" t="s">
        <v>51</v>
      </c>
      <c r="F48" s="17">
        <v>15</v>
      </c>
      <c r="G48" s="8">
        <v>481</v>
      </c>
      <c r="H48" s="40"/>
      <c r="I48" s="41" t="s">
        <v>216</v>
      </c>
      <c r="J48" s="41">
        <v>6500</v>
      </c>
      <c r="K48" s="41">
        <v>600</v>
      </c>
      <c r="L48" s="41">
        <f t="shared" si="12"/>
        <v>15</v>
      </c>
      <c r="M48" s="41">
        <v>25</v>
      </c>
      <c r="N48" s="41">
        <f t="shared" si="3"/>
        <v>375</v>
      </c>
      <c r="O48" s="41">
        <f t="shared" si="4"/>
        <v>300</v>
      </c>
      <c r="P48" s="41" t="s">
        <v>55</v>
      </c>
      <c r="Q48" s="41">
        <v>4000</v>
      </c>
      <c r="R48" s="41">
        <f t="shared" si="5"/>
        <v>60000</v>
      </c>
      <c r="S48" s="41">
        <v>240</v>
      </c>
      <c r="T48" s="41">
        <v>45</v>
      </c>
      <c r="U48" s="41">
        <v>0</v>
      </c>
      <c r="V48" s="41">
        <v>55</v>
      </c>
      <c r="W48" s="41">
        <v>45</v>
      </c>
      <c r="X48" s="73">
        <f t="shared" si="13"/>
        <v>15</v>
      </c>
      <c r="Y48" s="73">
        <v>400</v>
      </c>
      <c r="Z48" s="73">
        <v>400</v>
      </c>
      <c r="AA48" s="73">
        <f t="shared" si="14"/>
        <v>601</v>
      </c>
      <c r="AB48" s="73">
        <v>10</v>
      </c>
      <c r="AC48" s="73">
        <v>25</v>
      </c>
      <c r="AD48" s="19">
        <f t="shared" si="7"/>
        <v>46435</v>
      </c>
      <c r="AE48" s="19"/>
      <c r="AF48" s="42"/>
      <c r="AG48" s="41">
        <v>6</v>
      </c>
      <c r="AH48" s="41">
        <f t="shared" si="8"/>
        <v>15</v>
      </c>
      <c r="AI48" s="41" t="s">
        <v>280</v>
      </c>
      <c r="AJ48" s="41">
        <v>0</v>
      </c>
      <c r="AK48" s="41" t="s">
        <v>277</v>
      </c>
      <c r="AL48" s="41">
        <f t="shared" si="10"/>
        <v>15</v>
      </c>
      <c r="AM48" s="41">
        <v>115</v>
      </c>
      <c r="AN48" s="41">
        <v>20</v>
      </c>
      <c r="AO48" s="41">
        <f t="shared" si="11"/>
        <v>15</v>
      </c>
    </row>
    <row r="49" spans="1:214" ht="31" x14ac:dyDescent="0.35">
      <c r="A49" s="39">
        <v>40</v>
      </c>
      <c r="B49" s="29" t="s">
        <v>116</v>
      </c>
      <c r="C49" s="8" t="s">
        <v>117</v>
      </c>
      <c r="D49" s="23" t="s">
        <v>115</v>
      </c>
      <c r="E49" s="17" t="s">
        <v>51</v>
      </c>
      <c r="F49" s="17">
        <v>19</v>
      </c>
      <c r="G49" s="8">
        <v>617</v>
      </c>
      <c r="H49" s="40"/>
      <c r="I49" s="41" t="s">
        <v>238</v>
      </c>
      <c r="J49" s="41">
        <v>6500</v>
      </c>
      <c r="K49" s="41">
        <v>600</v>
      </c>
      <c r="L49" s="41">
        <f t="shared" si="12"/>
        <v>19</v>
      </c>
      <c r="M49" s="41">
        <v>25</v>
      </c>
      <c r="N49" s="41">
        <f t="shared" si="3"/>
        <v>475</v>
      </c>
      <c r="O49" s="41">
        <f t="shared" si="4"/>
        <v>380</v>
      </c>
      <c r="P49" s="41" t="s">
        <v>55</v>
      </c>
      <c r="Q49" s="41">
        <v>4000</v>
      </c>
      <c r="R49" s="41">
        <f t="shared" si="5"/>
        <v>76000</v>
      </c>
      <c r="S49" s="41">
        <v>240</v>
      </c>
      <c r="T49" s="41">
        <v>45</v>
      </c>
      <c r="U49" s="41">
        <f t="shared" si="6"/>
        <v>19</v>
      </c>
      <c r="V49" s="41">
        <v>55</v>
      </c>
      <c r="W49" s="41">
        <v>45</v>
      </c>
      <c r="X49" s="73">
        <f t="shared" si="13"/>
        <v>19</v>
      </c>
      <c r="Y49" s="73">
        <v>400</v>
      </c>
      <c r="Z49" s="73">
        <v>400</v>
      </c>
      <c r="AA49" s="73">
        <f t="shared" si="14"/>
        <v>769</v>
      </c>
      <c r="AB49" s="73">
        <v>10</v>
      </c>
      <c r="AC49" s="73">
        <v>25</v>
      </c>
      <c r="AD49" s="19">
        <f t="shared" si="7"/>
        <v>59095</v>
      </c>
      <c r="AE49" s="19"/>
      <c r="AF49" s="42"/>
      <c r="AG49" s="41">
        <v>6</v>
      </c>
      <c r="AH49" s="41">
        <f t="shared" si="8"/>
        <v>19</v>
      </c>
      <c r="AI49" s="41" t="s">
        <v>281</v>
      </c>
      <c r="AJ49" s="41">
        <f t="shared" si="9"/>
        <v>19</v>
      </c>
      <c r="AK49" s="41" t="s">
        <v>277</v>
      </c>
      <c r="AL49" s="41">
        <f t="shared" si="10"/>
        <v>19</v>
      </c>
      <c r="AM49" s="41">
        <v>115</v>
      </c>
      <c r="AN49" s="41">
        <v>20</v>
      </c>
      <c r="AO49" s="41">
        <f t="shared" si="11"/>
        <v>19</v>
      </c>
    </row>
    <row r="50" spans="1:214" ht="31" x14ac:dyDescent="0.35">
      <c r="A50" s="39">
        <v>41</v>
      </c>
      <c r="B50" s="29" t="s">
        <v>118</v>
      </c>
      <c r="C50" s="8" t="s">
        <v>119</v>
      </c>
      <c r="D50" s="23" t="s">
        <v>115</v>
      </c>
      <c r="E50" s="17" t="s">
        <v>51</v>
      </c>
      <c r="F50" s="17">
        <v>16</v>
      </c>
      <c r="G50" s="8">
        <v>526</v>
      </c>
      <c r="H50" s="40"/>
      <c r="I50" s="41" t="s">
        <v>239</v>
      </c>
      <c r="J50" s="41">
        <v>6500</v>
      </c>
      <c r="K50" s="41">
        <v>600</v>
      </c>
      <c r="L50" s="41">
        <f t="shared" si="12"/>
        <v>16</v>
      </c>
      <c r="M50" s="41">
        <v>25</v>
      </c>
      <c r="N50" s="41">
        <f t="shared" si="3"/>
        <v>400</v>
      </c>
      <c r="O50" s="41">
        <f t="shared" si="4"/>
        <v>320</v>
      </c>
      <c r="P50" s="41" t="s">
        <v>55</v>
      </c>
      <c r="Q50" s="41">
        <v>4000</v>
      </c>
      <c r="R50" s="41">
        <f t="shared" si="5"/>
        <v>64000</v>
      </c>
      <c r="S50" s="41">
        <v>240</v>
      </c>
      <c r="T50" s="41">
        <v>45</v>
      </c>
      <c r="U50" s="41">
        <f t="shared" si="6"/>
        <v>16</v>
      </c>
      <c r="V50" s="41">
        <v>55</v>
      </c>
      <c r="W50" s="41">
        <v>45</v>
      </c>
      <c r="X50" s="73">
        <f t="shared" si="13"/>
        <v>16</v>
      </c>
      <c r="Y50" s="73">
        <v>400</v>
      </c>
      <c r="Z50" s="73">
        <v>400</v>
      </c>
      <c r="AA50" s="73">
        <f t="shared" si="14"/>
        <v>654</v>
      </c>
      <c r="AB50" s="73">
        <v>10</v>
      </c>
      <c r="AC50" s="73">
        <v>25</v>
      </c>
      <c r="AD50" s="19">
        <f t="shared" si="7"/>
        <v>51110</v>
      </c>
      <c r="AE50" s="19"/>
      <c r="AF50" s="42"/>
      <c r="AG50" s="41">
        <v>6</v>
      </c>
      <c r="AH50" s="41">
        <f t="shared" si="8"/>
        <v>16</v>
      </c>
      <c r="AI50" s="41" t="s">
        <v>281</v>
      </c>
      <c r="AJ50" s="41">
        <f t="shared" si="9"/>
        <v>16</v>
      </c>
      <c r="AK50" s="41" t="s">
        <v>277</v>
      </c>
      <c r="AL50" s="41">
        <f t="shared" si="10"/>
        <v>16</v>
      </c>
      <c r="AM50" s="41">
        <v>115</v>
      </c>
      <c r="AN50" s="41">
        <v>20</v>
      </c>
      <c r="AO50" s="41">
        <f t="shared" si="11"/>
        <v>16</v>
      </c>
    </row>
    <row r="51" spans="1:214" ht="31" x14ac:dyDescent="0.35">
      <c r="A51" s="39">
        <v>42</v>
      </c>
      <c r="B51" s="29" t="s">
        <v>120</v>
      </c>
      <c r="C51" s="8" t="s">
        <v>121</v>
      </c>
      <c r="D51" s="23" t="s">
        <v>115</v>
      </c>
      <c r="E51" s="17" t="s">
        <v>51</v>
      </c>
      <c r="F51" s="17">
        <v>53</v>
      </c>
      <c r="G51" s="8">
        <v>1953</v>
      </c>
      <c r="H51" s="40"/>
      <c r="I51" s="41" t="s">
        <v>215</v>
      </c>
      <c r="J51" s="41">
        <v>6500</v>
      </c>
      <c r="K51" s="41">
        <v>600</v>
      </c>
      <c r="L51" s="41">
        <f t="shared" si="12"/>
        <v>53</v>
      </c>
      <c r="M51" s="41">
        <v>25</v>
      </c>
      <c r="N51" s="41">
        <f t="shared" si="3"/>
        <v>1325</v>
      </c>
      <c r="O51" s="41">
        <f t="shared" si="4"/>
        <v>1060</v>
      </c>
      <c r="P51" s="41" t="s">
        <v>55</v>
      </c>
      <c r="Q51" s="41">
        <v>4000</v>
      </c>
      <c r="R51" s="41">
        <f t="shared" si="5"/>
        <v>212000</v>
      </c>
      <c r="S51" s="41">
        <v>240</v>
      </c>
      <c r="T51" s="41">
        <v>45</v>
      </c>
      <c r="U51" s="41">
        <f t="shared" si="6"/>
        <v>53</v>
      </c>
      <c r="V51" s="41">
        <v>55</v>
      </c>
      <c r="W51" s="41">
        <v>45</v>
      </c>
      <c r="X51" s="41">
        <f t="shared" si="13"/>
        <v>53</v>
      </c>
      <c r="Y51" s="41">
        <v>400</v>
      </c>
      <c r="Z51" s="41">
        <v>400</v>
      </c>
      <c r="AA51" s="41">
        <f t="shared" si="14"/>
        <v>2377</v>
      </c>
      <c r="AB51" s="73">
        <v>10</v>
      </c>
      <c r="AC51" s="73">
        <v>25</v>
      </c>
      <c r="AD51" s="19">
        <f t="shared" si="7"/>
        <v>160255</v>
      </c>
      <c r="AE51" s="41"/>
      <c r="AF51" s="42"/>
      <c r="AG51" s="41">
        <v>6</v>
      </c>
      <c r="AH51" s="41">
        <f t="shared" si="8"/>
        <v>53</v>
      </c>
      <c r="AI51" s="41" t="s">
        <v>281</v>
      </c>
      <c r="AJ51" s="41">
        <f t="shared" si="9"/>
        <v>53</v>
      </c>
      <c r="AK51" s="41" t="s">
        <v>277</v>
      </c>
      <c r="AL51" s="41">
        <f t="shared" si="10"/>
        <v>53</v>
      </c>
      <c r="AM51" s="41">
        <v>115</v>
      </c>
      <c r="AN51" s="41">
        <v>20</v>
      </c>
      <c r="AO51" s="41">
        <f t="shared" si="11"/>
        <v>53</v>
      </c>
    </row>
    <row r="52" spans="1:214" ht="31" x14ac:dyDescent="0.35">
      <c r="A52" s="39">
        <v>43</v>
      </c>
      <c r="B52" s="29" t="s">
        <v>122</v>
      </c>
      <c r="C52" s="8" t="s">
        <v>123</v>
      </c>
      <c r="D52" s="23" t="s">
        <v>115</v>
      </c>
      <c r="E52" s="17" t="s">
        <v>51</v>
      </c>
      <c r="F52" s="17">
        <v>11</v>
      </c>
      <c r="G52" s="8">
        <v>347</v>
      </c>
      <c r="H52" s="40"/>
      <c r="I52" s="41" t="s">
        <v>240</v>
      </c>
      <c r="J52" s="41">
        <v>6500</v>
      </c>
      <c r="K52" s="41">
        <v>600</v>
      </c>
      <c r="L52" s="41">
        <f t="shared" si="12"/>
        <v>11</v>
      </c>
      <c r="M52" s="41">
        <v>25</v>
      </c>
      <c r="N52" s="41">
        <f t="shared" si="3"/>
        <v>275</v>
      </c>
      <c r="O52" s="41">
        <f t="shared" si="4"/>
        <v>220</v>
      </c>
      <c r="P52" s="41" t="s">
        <v>55</v>
      </c>
      <c r="Q52" s="41">
        <v>4000</v>
      </c>
      <c r="R52" s="41">
        <f t="shared" si="5"/>
        <v>44000</v>
      </c>
      <c r="S52" s="41">
        <v>240</v>
      </c>
      <c r="T52" s="41">
        <v>45</v>
      </c>
      <c r="U52" s="41">
        <v>0</v>
      </c>
      <c r="V52" s="41">
        <v>55</v>
      </c>
      <c r="W52" s="41">
        <v>45</v>
      </c>
      <c r="X52" s="41">
        <f t="shared" si="13"/>
        <v>11</v>
      </c>
      <c r="Y52" s="41">
        <v>400</v>
      </c>
      <c r="Z52" s="41">
        <v>400</v>
      </c>
      <c r="AA52" s="41">
        <f t="shared" si="14"/>
        <v>435</v>
      </c>
      <c r="AB52" s="73">
        <v>10</v>
      </c>
      <c r="AC52" s="73">
        <v>25</v>
      </c>
      <c r="AD52" s="19">
        <f t="shared" si="7"/>
        <v>35745</v>
      </c>
      <c r="AE52" s="41"/>
      <c r="AF52" s="42"/>
      <c r="AG52" s="41">
        <v>6</v>
      </c>
      <c r="AH52" s="41">
        <f t="shared" si="8"/>
        <v>11</v>
      </c>
      <c r="AI52" s="41" t="s">
        <v>280</v>
      </c>
      <c r="AJ52" s="41">
        <v>0</v>
      </c>
      <c r="AK52" s="41" t="s">
        <v>277</v>
      </c>
      <c r="AL52" s="41">
        <f t="shared" si="10"/>
        <v>11</v>
      </c>
      <c r="AM52" s="41">
        <v>115</v>
      </c>
      <c r="AN52" s="41">
        <v>20</v>
      </c>
      <c r="AO52" s="41">
        <f t="shared" si="11"/>
        <v>11</v>
      </c>
    </row>
    <row r="53" spans="1:214" s="26" customFormat="1" ht="31" x14ac:dyDescent="0.35">
      <c r="A53" s="46">
        <v>44</v>
      </c>
      <c r="B53" s="29" t="s">
        <v>124</v>
      </c>
      <c r="C53" s="8" t="s">
        <v>125</v>
      </c>
      <c r="D53" s="27" t="s">
        <v>115</v>
      </c>
      <c r="E53" s="18" t="s">
        <v>51</v>
      </c>
      <c r="F53" s="18">
        <v>6</v>
      </c>
      <c r="G53" s="8">
        <v>184</v>
      </c>
      <c r="H53" s="40"/>
      <c r="I53" s="40" t="s">
        <v>241</v>
      </c>
      <c r="J53" s="41">
        <v>6500</v>
      </c>
      <c r="K53" s="41">
        <v>600</v>
      </c>
      <c r="L53" s="41">
        <f t="shared" si="12"/>
        <v>6</v>
      </c>
      <c r="M53" s="41">
        <v>25</v>
      </c>
      <c r="N53" s="41">
        <f t="shared" si="3"/>
        <v>150</v>
      </c>
      <c r="O53" s="41">
        <f t="shared" si="4"/>
        <v>120</v>
      </c>
      <c r="P53" s="41" t="s">
        <v>55</v>
      </c>
      <c r="Q53" s="41">
        <v>4000</v>
      </c>
      <c r="R53" s="41">
        <f t="shared" si="5"/>
        <v>24000</v>
      </c>
      <c r="S53" s="41">
        <v>240</v>
      </c>
      <c r="T53" s="41">
        <v>45</v>
      </c>
      <c r="U53" s="41">
        <v>0</v>
      </c>
      <c r="V53" s="41">
        <v>55</v>
      </c>
      <c r="W53" s="41">
        <v>45</v>
      </c>
      <c r="X53" s="73">
        <f t="shared" si="13"/>
        <v>6</v>
      </c>
      <c r="Y53" s="73">
        <v>400</v>
      </c>
      <c r="Z53" s="73">
        <v>400</v>
      </c>
      <c r="AA53" s="73">
        <f t="shared" si="14"/>
        <v>232</v>
      </c>
      <c r="AB53" s="73">
        <v>10</v>
      </c>
      <c r="AC53" s="73">
        <v>25</v>
      </c>
      <c r="AD53" s="19">
        <f t="shared" si="7"/>
        <v>22540</v>
      </c>
      <c r="AE53" s="19"/>
      <c r="AF53" s="47"/>
      <c r="AG53" s="41">
        <v>6</v>
      </c>
      <c r="AH53" s="41">
        <f t="shared" si="8"/>
        <v>6</v>
      </c>
      <c r="AI53" s="41" t="s">
        <v>280</v>
      </c>
      <c r="AJ53" s="41">
        <v>0</v>
      </c>
      <c r="AK53" s="41" t="s">
        <v>277</v>
      </c>
      <c r="AL53" s="41">
        <f t="shared" si="10"/>
        <v>6</v>
      </c>
      <c r="AM53" s="41">
        <v>115</v>
      </c>
      <c r="AN53" s="41">
        <v>20</v>
      </c>
      <c r="AO53" s="41">
        <f t="shared" si="11"/>
        <v>6</v>
      </c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</row>
    <row r="54" spans="1:214" ht="31" x14ac:dyDescent="0.35">
      <c r="A54" s="39">
        <v>45</v>
      </c>
      <c r="B54" s="29" t="s">
        <v>118</v>
      </c>
      <c r="C54" s="8" t="s">
        <v>126</v>
      </c>
      <c r="D54" s="27" t="s">
        <v>115</v>
      </c>
      <c r="E54" s="18"/>
      <c r="F54" s="18">
        <v>36</v>
      </c>
      <c r="G54" s="8">
        <v>1191</v>
      </c>
      <c r="H54" s="40"/>
      <c r="I54" s="40" t="s">
        <v>242</v>
      </c>
      <c r="J54" s="41">
        <v>6500</v>
      </c>
      <c r="K54" s="41">
        <v>600</v>
      </c>
      <c r="L54" s="41">
        <f t="shared" si="12"/>
        <v>36</v>
      </c>
      <c r="M54" s="41">
        <v>25</v>
      </c>
      <c r="N54" s="41">
        <f t="shared" si="3"/>
        <v>900</v>
      </c>
      <c r="O54" s="41">
        <f t="shared" si="4"/>
        <v>720</v>
      </c>
      <c r="P54" s="41" t="s">
        <v>55</v>
      </c>
      <c r="Q54" s="41">
        <v>4000</v>
      </c>
      <c r="R54" s="41">
        <f t="shared" si="5"/>
        <v>144000</v>
      </c>
      <c r="S54" s="41">
        <v>240</v>
      </c>
      <c r="T54" s="41">
        <v>45</v>
      </c>
      <c r="U54" s="41">
        <f t="shared" si="6"/>
        <v>36</v>
      </c>
      <c r="V54" s="41">
        <v>55</v>
      </c>
      <c r="W54" s="41">
        <v>45</v>
      </c>
      <c r="X54" s="73">
        <f t="shared" si="13"/>
        <v>36</v>
      </c>
      <c r="Y54" s="73">
        <v>400</v>
      </c>
      <c r="Z54" s="73">
        <v>400</v>
      </c>
      <c r="AA54" s="73">
        <f t="shared" si="14"/>
        <v>1479</v>
      </c>
      <c r="AB54" s="73">
        <v>10</v>
      </c>
      <c r="AC54" s="73">
        <v>25</v>
      </c>
      <c r="AD54" s="19">
        <f t="shared" si="7"/>
        <v>106385</v>
      </c>
      <c r="AE54" s="19"/>
      <c r="AF54" s="42"/>
      <c r="AG54" s="41">
        <v>6</v>
      </c>
      <c r="AH54" s="41">
        <f t="shared" si="8"/>
        <v>36</v>
      </c>
      <c r="AI54" s="41" t="s">
        <v>281</v>
      </c>
      <c r="AJ54" s="41">
        <f t="shared" si="9"/>
        <v>36</v>
      </c>
      <c r="AK54" s="41" t="s">
        <v>277</v>
      </c>
      <c r="AL54" s="41">
        <f t="shared" si="10"/>
        <v>36</v>
      </c>
      <c r="AM54" s="41">
        <v>115</v>
      </c>
      <c r="AN54" s="41">
        <v>20</v>
      </c>
      <c r="AO54" s="41">
        <f t="shared" si="11"/>
        <v>36</v>
      </c>
    </row>
    <row r="55" spans="1:214" ht="31" x14ac:dyDescent="0.35">
      <c r="A55" s="39">
        <v>46</v>
      </c>
      <c r="B55" s="29" t="s">
        <v>127</v>
      </c>
      <c r="C55" s="8" t="s">
        <v>128</v>
      </c>
      <c r="D55" s="23" t="s">
        <v>115</v>
      </c>
      <c r="E55" s="17" t="s">
        <v>51</v>
      </c>
      <c r="F55" s="17">
        <v>12</v>
      </c>
      <c r="G55" s="8">
        <v>393</v>
      </c>
      <c r="H55" s="40"/>
      <c r="I55" s="40" t="s">
        <v>246</v>
      </c>
      <c r="J55" s="41">
        <v>6500</v>
      </c>
      <c r="K55" s="41">
        <v>600</v>
      </c>
      <c r="L55" s="41">
        <f t="shared" si="12"/>
        <v>12</v>
      </c>
      <c r="M55" s="41">
        <v>25</v>
      </c>
      <c r="N55" s="41">
        <f t="shared" si="3"/>
        <v>300</v>
      </c>
      <c r="O55" s="41">
        <f t="shared" si="4"/>
        <v>240</v>
      </c>
      <c r="P55" s="41" t="s">
        <v>55</v>
      </c>
      <c r="Q55" s="41">
        <v>4000</v>
      </c>
      <c r="R55" s="41">
        <f t="shared" si="5"/>
        <v>48000</v>
      </c>
      <c r="S55" s="41">
        <v>240</v>
      </c>
      <c r="T55" s="41">
        <v>45</v>
      </c>
      <c r="U55" s="41">
        <v>0</v>
      </c>
      <c r="V55" s="41">
        <v>55</v>
      </c>
      <c r="W55" s="41">
        <v>45</v>
      </c>
      <c r="X55" s="73">
        <f t="shared" si="13"/>
        <v>12</v>
      </c>
      <c r="Y55" s="73">
        <v>400</v>
      </c>
      <c r="Z55" s="73">
        <v>400</v>
      </c>
      <c r="AA55" s="73">
        <f t="shared" si="14"/>
        <v>489</v>
      </c>
      <c r="AB55" s="73">
        <v>10</v>
      </c>
      <c r="AC55" s="73">
        <v>25</v>
      </c>
      <c r="AD55" s="19">
        <f t="shared" si="7"/>
        <v>38855</v>
      </c>
      <c r="AE55" s="19"/>
      <c r="AF55" s="42"/>
      <c r="AG55" s="41">
        <v>6</v>
      </c>
      <c r="AH55" s="41">
        <f t="shared" si="8"/>
        <v>12</v>
      </c>
      <c r="AI55" s="41" t="s">
        <v>280</v>
      </c>
      <c r="AJ55" s="41">
        <v>0</v>
      </c>
      <c r="AK55" s="41" t="s">
        <v>277</v>
      </c>
      <c r="AL55" s="41">
        <f t="shared" si="10"/>
        <v>12</v>
      </c>
      <c r="AM55" s="41">
        <v>115</v>
      </c>
      <c r="AN55" s="41">
        <v>20</v>
      </c>
      <c r="AO55" s="41">
        <f t="shared" si="11"/>
        <v>12</v>
      </c>
    </row>
    <row r="56" spans="1:214" ht="31" x14ac:dyDescent="0.35">
      <c r="A56" s="39">
        <v>47</v>
      </c>
      <c r="B56" s="29" t="s">
        <v>129</v>
      </c>
      <c r="C56" s="8" t="s">
        <v>130</v>
      </c>
      <c r="D56" s="23" t="s">
        <v>115</v>
      </c>
      <c r="E56" s="17" t="s">
        <v>51</v>
      </c>
      <c r="F56" s="17">
        <v>55</v>
      </c>
      <c r="G56" s="8">
        <v>1851</v>
      </c>
      <c r="H56" s="40"/>
      <c r="I56" s="40" t="s">
        <v>247</v>
      </c>
      <c r="J56" s="41">
        <v>6500</v>
      </c>
      <c r="K56" s="41">
        <v>600</v>
      </c>
      <c r="L56" s="41">
        <f t="shared" si="12"/>
        <v>55</v>
      </c>
      <c r="M56" s="41">
        <v>25</v>
      </c>
      <c r="N56" s="41">
        <f t="shared" si="3"/>
        <v>1375</v>
      </c>
      <c r="O56" s="41">
        <f t="shared" si="4"/>
        <v>1100</v>
      </c>
      <c r="P56" s="41" t="s">
        <v>55</v>
      </c>
      <c r="Q56" s="41">
        <v>4000</v>
      </c>
      <c r="R56" s="41">
        <f t="shared" si="5"/>
        <v>220000</v>
      </c>
      <c r="S56" s="41">
        <v>240</v>
      </c>
      <c r="T56" s="41">
        <v>45</v>
      </c>
      <c r="U56" s="41">
        <v>0</v>
      </c>
      <c r="V56" s="41">
        <v>55</v>
      </c>
      <c r="W56" s="41">
        <v>45</v>
      </c>
      <c r="X56" s="73">
        <f t="shared" si="13"/>
        <v>55</v>
      </c>
      <c r="Y56" s="73">
        <v>400</v>
      </c>
      <c r="Z56" s="73">
        <v>400</v>
      </c>
      <c r="AA56" s="73">
        <f t="shared" si="14"/>
        <v>2291</v>
      </c>
      <c r="AB56" s="73">
        <v>10</v>
      </c>
      <c r="AC56" s="73">
        <v>25</v>
      </c>
      <c r="AD56" s="19">
        <f t="shared" si="7"/>
        <v>154385</v>
      </c>
      <c r="AE56" s="19"/>
      <c r="AF56" s="42"/>
      <c r="AG56" s="41">
        <v>6</v>
      </c>
      <c r="AH56" s="41">
        <f t="shared" si="8"/>
        <v>55</v>
      </c>
      <c r="AI56" s="41" t="s">
        <v>280</v>
      </c>
      <c r="AJ56" s="41">
        <v>0</v>
      </c>
      <c r="AK56" s="41" t="s">
        <v>277</v>
      </c>
      <c r="AL56" s="41">
        <f t="shared" si="10"/>
        <v>55</v>
      </c>
      <c r="AM56" s="41">
        <v>115</v>
      </c>
      <c r="AN56" s="41">
        <v>20</v>
      </c>
      <c r="AO56" s="41">
        <f t="shared" si="11"/>
        <v>55</v>
      </c>
    </row>
    <row r="57" spans="1:214" ht="31" x14ac:dyDescent="0.35">
      <c r="A57" s="39">
        <v>48</v>
      </c>
      <c r="B57" s="29" t="s">
        <v>131</v>
      </c>
      <c r="C57" s="8" t="s">
        <v>132</v>
      </c>
      <c r="D57" s="23" t="s">
        <v>115</v>
      </c>
      <c r="E57" s="17" t="s">
        <v>51</v>
      </c>
      <c r="F57" s="17">
        <v>12</v>
      </c>
      <c r="G57" s="8">
        <v>379</v>
      </c>
      <c r="H57" s="40"/>
      <c r="I57" s="40" t="s">
        <v>248</v>
      </c>
      <c r="J57" s="41">
        <v>6500</v>
      </c>
      <c r="K57" s="41">
        <v>600</v>
      </c>
      <c r="L57" s="41">
        <f t="shared" si="12"/>
        <v>12</v>
      </c>
      <c r="M57" s="41">
        <v>25</v>
      </c>
      <c r="N57" s="41">
        <f t="shared" si="3"/>
        <v>300</v>
      </c>
      <c r="O57" s="41">
        <f t="shared" si="4"/>
        <v>240</v>
      </c>
      <c r="P57" s="41" t="s">
        <v>55</v>
      </c>
      <c r="Q57" s="41">
        <v>4000</v>
      </c>
      <c r="R57" s="41">
        <f t="shared" si="5"/>
        <v>48000</v>
      </c>
      <c r="S57" s="41">
        <v>240</v>
      </c>
      <c r="T57" s="41">
        <v>45</v>
      </c>
      <c r="U57" s="41">
        <v>0</v>
      </c>
      <c r="V57" s="41">
        <v>55</v>
      </c>
      <c r="W57" s="41">
        <v>45</v>
      </c>
      <c r="X57" s="73">
        <f t="shared" si="13"/>
        <v>12</v>
      </c>
      <c r="Y57" s="73">
        <v>400</v>
      </c>
      <c r="Z57" s="73">
        <v>400</v>
      </c>
      <c r="AA57" s="73">
        <f t="shared" si="14"/>
        <v>475</v>
      </c>
      <c r="AB57" s="73">
        <v>10</v>
      </c>
      <c r="AC57" s="73">
        <v>25</v>
      </c>
      <c r="AD57" s="19">
        <f t="shared" si="7"/>
        <v>38365</v>
      </c>
      <c r="AE57" s="19"/>
      <c r="AF57" s="42"/>
      <c r="AG57" s="41">
        <v>8</v>
      </c>
      <c r="AH57" s="41">
        <f t="shared" si="8"/>
        <v>12</v>
      </c>
      <c r="AI57" s="41" t="s">
        <v>280</v>
      </c>
      <c r="AJ57" s="41">
        <v>0</v>
      </c>
      <c r="AK57" s="41" t="s">
        <v>277</v>
      </c>
      <c r="AL57" s="41">
        <f t="shared" si="10"/>
        <v>12</v>
      </c>
      <c r="AM57" s="41">
        <v>115</v>
      </c>
      <c r="AN57" s="41">
        <v>20</v>
      </c>
      <c r="AO57" s="41">
        <f t="shared" si="11"/>
        <v>12</v>
      </c>
    </row>
    <row r="58" spans="1:214" ht="31" x14ac:dyDescent="0.35">
      <c r="A58" s="39">
        <v>49</v>
      </c>
      <c r="B58" s="29" t="s">
        <v>131</v>
      </c>
      <c r="C58" s="8" t="s">
        <v>133</v>
      </c>
      <c r="D58" s="23" t="s">
        <v>115</v>
      </c>
      <c r="E58" s="17" t="s">
        <v>51</v>
      </c>
      <c r="F58" s="17">
        <v>13</v>
      </c>
      <c r="G58" s="8">
        <v>432</v>
      </c>
      <c r="H58" s="40"/>
      <c r="I58" s="40" t="s">
        <v>248</v>
      </c>
      <c r="J58" s="41"/>
      <c r="K58" s="41"/>
      <c r="L58" s="41">
        <f t="shared" si="12"/>
        <v>13</v>
      </c>
      <c r="M58" s="41">
        <v>25</v>
      </c>
      <c r="N58" s="41">
        <f t="shared" si="3"/>
        <v>325</v>
      </c>
      <c r="O58" s="41">
        <f t="shared" si="4"/>
        <v>260</v>
      </c>
      <c r="P58" s="41" t="s">
        <v>55</v>
      </c>
      <c r="Q58" s="41">
        <v>4000</v>
      </c>
      <c r="R58" s="41">
        <f t="shared" si="5"/>
        <v>52000</v>
      </c>
      <c r="S58" s="41">
        <v>240</v>
      </c>
      <c r="T58" s="41">
        <v>45</v>
      </c>
      <c r="U58" s="41">
        <v>0</v>
      </c>
      <c r="V58" s="41">
        <v>55</v>
      </c>
      <c r="W58" s="41">
        <v>45</v>
      </c>
      <c r="X58" s="73">
        <f t="shared" si="13"/>
        <v>13</v>
      </c>
      <c r="Y58" s="73">
        <v>400</v>
      </c>
      <c r="Z58" s="73">
        <v>400</v>
      </c>
      <c r="AA58" s="73">
        <f t="shared" si="14"/>
        <v>536</v>
      </c>
      <c r="AB58" s="73">
        <v>10</v>
      </c>
      <c r="AC58" s="73">
        <v>25</v>
      </c>
      <c r="AD58" s="19">
        <f t="shared" si="7"/>
        <v>34620</v>
      </c>
      <c r="AE58" s="19"/>
      <c r="AF58" s="42"/>
      <c r="AG58" s="41">
        <v>8</v>
      </c>
      <c r="AH58" s="41">
        <f t="shared" si="8"/>
        <v>13</v>
      </c>
      <c r="AI58" s="41" t="s">
        <v>280</v>
      </c>
      <c r="AJ58" s="41">
        <v>0</v>
      </c>
      <c r="AK58" s="41" t="s">
        <v>277</v>
      </c>
      <c r="AL58" s="41">
        <f t="shared" si="10"/>
        <v>13</v>
      </c>
      <c r="AM58" s="41">
        <v>115</v>
      </c>
      <c r="AN58" s="41">
        <v>20</v>
      </c>
      <c r="AO58" s="41">
        <f t="shared" si="11"/>
        <v>13</v>
      </c>
    </row>
    <row r="59" spans="1:214" ht="31" x14ac:dyDescent="0.35">
      <c r="A59" s="39">
        <v>50</v>
      </c>
      <c r="B59" s="29" t="s">
        <v>131</v>
      </c>
      <c r="C59" s="8" t="s">
        <v>134</v>
      </c>
      <c r="D59" s="23" t="s">
        <v>115</v>
      </c>
      <c r="E59" s="17" t="s">
        <v>51</v>
      </c>
      <c r="F59" s="17">
        <v>26</v>
      </c>
      <c r="G59" s="8">
        <v>855</v>
      </c>
      <c r="H59" s="40"/>
      <c r="I59" s="40" t="s">
        <v>248</v>
      </c>
      <c r="J59" s="41"/>
      <c r="K59" s="41"/>
      <c r="L59" s="41">
        <f t="shared" si="12"/>
        <v>26</v>
      </c>
      <c r="M59" s="41">
        <v>25</v>
      </c>
      <c r="N59" s="41">
        <f t="shared" si="3"/>
        <v>650</v>
      </c>
      <c r="O59" s="41">
        <f t="shared" si="4"/>
        <v>520</v>
      </c>
      <c r="P59" s="41" t="s">
        <v>55</v>
      </c>
      <c r="Q59" s="41">
        <v>4000</v>
      </c>
      <c r="R59" s="41">
        <f t="shared" si="5"/>
        <v>104000</v>
      </c>
      <c r="S59" s="41">
        <v>240</v>
      </c>
      <c r="T59" s="41">
        <v>45</v>
      </c>
      <c r="U59" s="41">
        <v>0</v>
      </c>
      <c r="V59" s="41">
        <v>55</v>
      </c>
      <c r="W59" s="41">
        <v>45</v>
      </c>
      <c r="X59" s="73">
        <f t="shared" si="13"/>
        <v>26</v>
      </c>
      <c r="Y59" s="73">
        <v>400</v>
      </c>
      <c r="Z59" s="73">
        <v>400</v>
      </c>
      <c r="AA59" s="73">
        <f t="shared" si="14"/>
        <v>1063</v>
      </c>
      <c r="AB59" s="73">
        <v>10</v>
      </c>
      <c r="AC59" s="73">
        <v>25</v>
      </c>
      <c r="AD59" s="19">
        <f t="shared" si="7"/>
        <v>68925</v>
      </c>
      <c r="AE59" s="19"/>
      <c r="AF59" s="42"/>
      <c r="AG59" s="41">
        <v>8</v>
      </c>
      <c r="AH59" s="41">
        <f t="shared" si="8"/>
        <v>26</v>
      </c>
      <c r="AI59" s="41" t="s">
        <v>280</v>
      </c>
      <c r="AJ59" s="41">
        <v>0</v>
      </c>
      <c r="AK59" s="41" t="s">
        <v>277</v>
      </c>
      <c r="AL59" s="41">
        <f t="shared" si="10"/>
        <v>26</v>
      </c>
      <c r="AM59" s="41">
        <v>115</v>
      </c>
      <c r="AN59" s="41">
        <v>20</v>
      </c>
      <c r="AO59" s="41">
        <f t="shared" si="11"/>
        <v>26</v>
      </c>
    </row>
    <row r="60" spans="1:214" ht="31" x14ac:dyDescent="0.35">
      <c r="A60" s="39">
        <v>51</v>
      </c>
      <c r="B60" s="29" t="s">
        <v>131</v>
      </c>
      <c r="C60" s="8" t="s">
        <v>135</v>
      </c>
      <c r="D60" s="23" t="s">
        <v>115</v>
      </c>
      <c r="E60" s="17" t="s">
        <v>51</v>
      </c>
      <c r="F60" s="17">
        <v>7</v>
      </c>
      <c r="G60" s="8">
        <v>229</v>
      </c>
      <c r="H60" s="40"/>
      <c r="I60" s="40" t="s">
        <v>248</v>
      </c>
      <c r="J60" s="41"/>
      <c r="K60" s="41"/>
      <c r="L60" s="41">
        <f t="shared" si="12"/>
        <v>7</v>
      </c>
      <c r="M60" s="41">
        <v>25</v>
      </c>
      <c r="N60" s="41">
        <f t="shared" si="3"/>
        <v>175</v>
      </c>
      <c r="O60" s="41">
        <f t="shared" si="4"/>
        <v>140</v>
      </c>
      <c r="P60" s="41" t="s">
        <v>55</v>
      </c>
      <c r="Q60" s="41">
        <v>4000</v>
      </c>
      <c r="R60" s="41">
        <f t="shared" si="5"/>
        <v>28000</v>
      </c>
      <c r="S60" s="41">
        <v>240</v>
      </c>
      <c r="T60" s="41">
        <v>45</v>
      </c>
      <c r="U60" s="41">
        <v>0</v>
      </c>
      <c r="V60" s="41">
        <v>55</v>
      </c>
      <c r="W60" s="41">
        <v>45</v>
      </c>
      <c r="X60" s="73">
        <f t="shared" si="13"/>
        <v>7</v>
      </c>
      <c r="Y60" s="73">
        <v>400</v>
      </c>
      <c r="Z60" s="73">
        <v>400</v>
      </c>
      <c r="AA60" s="73">
        <f t="shared" si="14"/>
        <v>285</v>
      </c>
      <c r="AB60" s="73">
        <v>10</v>
      </c>
      <c r="AC60" s="73">
        <v>25</v>
      </c>
      <c r="AD60" s="19">
        <f t="shared" si="7"/>
        <v>18515</v>
      </c>
      <c r="AE60" s="19"/>
      <c r="AF60" s="42"/>
      <c r="AG60" s="41">
        <v>6</v>
      </c>
      <c r="AH60" s="41">
        <f t="shared" si="8"/>
        <v>7</v>
      </c>
      <c r="AI60" s="41" t="s">
        <v>280</v>
      </c>
      <c r="AJ60" s="41">
        <v>0</v>
      </c>
      <c r="AK60" s="41" t="s">
        <v>277</v>
      </c>
      <c r="AL60" s="41">
        <f t="shared" si="10"/>
        <v>7</v>
      </c>
      <c r="AM60" s="41">
        <v>115</v>
      </c>
      <c r="AN60" s="41">
        <v>20</v>
      </c>
      <c r="AO60" s="41">
        <f t="shared" si="11"/>
        <v>7</v>
      </c>
    </row>
    <row r="61" spans="1:214" ht="31" x14ac:dyDescent="0.35">
      <c r="A61" s="39">
        <v>52</v>
      </c>
      <c r="B61" s="29" t="s">
        <v>131</v>
      </c>
      <c r="C61" s="8" t="s">
        <v>136</v>
      </c>
      <c r="D61" s="23" t="s">
        <v>115</v>
      </c>
      <c r="E61" s="17" t="s">
        <v>51</v>
      </c>
      <c r="F61" s="17">
        <v>17</v>
      </c>
      <c r="G61" s="8">
        <v>573</v>
      </c>
      <c r="H61" s="40"/>
      <c r="I61" s="40" t="s">
        <v>249</v>
      </c>
      <c r="J61" s="41">
        <v>6500</v>
      </c>
      <c r="K61" s="41">
        <v>600</v>
      </c>
      <c r="L61" s="41">
        <f t="shared" si="12"/>
        <v>17</v>
      </c>
      <c r="M61" s="41">
        <v>25</v>
      </c>
      <c r="N61" s="41">
        <f t="shared" si="3"/>
        <v>425</v>
      </c>
      <c r="O61" s="41">
        <f t="shared" si="4"/>
        <v>340</v>
      </c>
      <c r="P61" s="41" t="s">
        <v>55</v>
      </c>
      <c r="Q61" s="41">
        <v>4000</v>
      </c>
      <c r="R61" s="41">
        <f t="shared" si="5"/>
        <v>68000</v>
      </c>
      <c r="S61" s="41">
        <v>240</v>
      </c>
      <c r="T61" s="41">
        <v>45</v>
      </c>
      <c r="U61" s="41">
        <v>0</v>
      </c>
      <c r="V61" s="41">
        <v>55</v>
      </c>
      <c r="W61" s="41">
        <v>45</v>
      </c>
      <c r="X61" s="73">
        <f t="shared" si="13"/>
        <v>17</v>
      </c>
      <c r="Y61" s="73">
        <v>400</v>
      </c>
      <c r="Z61" s="73">
        <v>400</v>
      </c>
      <c r="AA61" s="73">
        <f t="shared" si="14"/>
        <v>709</v>
      </c>
      <c r="AB61" s="73">
        <v>10</v>
      </c>
      <c r="AC61" s="73">
        <v>25</v>
      </c>
      <c r="AD61" s="19">
        <f t="shared" si="7"/>
        <v>52655</v>
      </c>
      <c r="AE61" s="19"/>
      <c r="AF61" s="42"/>
      <c r="AG61" s="41">
        <v>8</v>
      </c>
      <c r="AH61" s="41">
        <f t="shared" si="8"/>
        <v>17</v>
      </c>
      <c r="AI61" s="41" t="s">
        <v>280</v>
      </c>
      <c r="AJ61" s="41">
        <v>0</v>
      </c>
      <c r="AK61" s="41" t="s">
        <v>277</v>
      </c>
      <c r="AL61" s="41">
        <f t="shared" si="10"/>
        <v>17</v>
      </c>
      <c r="AM61" s="41">
        <v>115</v>
      </c>
      <c r="AN61" s="41">
        <v>20</v>
      </c>
      <c r="AO61" s="41">
        <f t="shared" si="11"/>
        <v>17</v>
      </c>
    </row>
    <row r="62" spans="1:214" ht="31" x14ac:dyDescent="0.35">
      <c r="A62" s="39">
        <v>53</v>
      </c>
      <c r="B62" s="29" t="s">
        <v>127</v>
      </c>
      <c r="C62" s="8" t="s">
        <v>137</v>
      </c>
      <c r="D62" s="23" t="s">
        <v>115</v>
      </c>
      <c r="E62" s="17" t="s">
        <v>51</v>
      </c>
      <c r="F62" s="17">
        <v>8</v>
      </c>
      <c r="G62" s="8">
        <v>249</v>
      </c>
      <c r="H62" s="40"/>
      <c r="I62" s="40" t="s">
        <v>250</v>
      </c>
      <c r="J62" s="41">
        <v>6500</v>
      </c>
      <c r="K62" s="41">
        <v>600</v>
      </c>
      <c r="L62" s="41">
        <f t="shared" si="12"/>
        <v>8</v>
      </c>
      <c r="M62" s="41">
        <v>35</v>
      </c>
      <c r="N62" s="41">
        <f t="shared" si="3"/>
        <v>280</v>
      </c>
      <c r="O62" s="41">
        <f t="shared" si="4"/>
        <v>224</v>
      </c>
      <c r="P62" s="41" t="s">
        <v>52</v>
      </c>
      <c r="Q62" s="41">
        <v>5600</v>
      </c>
      <c r="R62" s="41">
        <f t="shared" si="5"/>
        <v>44800</v>
      </c>
      <c r="S62" s="41">
        <v>240</v>
      </c>
      <c r="T62" s="41">
        <v>45</v>
      </c>
      <c r="U62" s="41">
        <v>0</v>
      </c>
      <c r="V62" s="41">
        <v>55</v>
      </c>
      <c r="W62" s="41">
        <v>45</v>
      </c>
      <c r="X62" s="73">
        <f t="shared" si="13"/>
        <v>8</v>
      </c>
      <c r="Y62" s="73">
        <v>400</v>
      </c>
      <c r="Z62" s="73">
        <v>400</v>
      </c>
      <c r="AA62" s="73">
        <f t="shared" si="14"/>
        <v>313</v>
      </c>
      <c r="AB62" s="73">
        <v>10</v>
      </c>
      <c r="AC62" s="73">
        <v>25</v>
      </c>
      <c r="AD62" s="19">
        <f t="shared" si="7"/>
        <v>27815</v>
      </c>
      <c r="AE62" s="19"/>
      <c r="AF62" s="42"/>
      <c r="AG62" s="41">
        <v>8</v>
      </c>
      <c r="AH62" s="41">
        <f t="shared" si="8"/>
        <v>8</v>
      </c>
      <c r="AI62" s="41" t="s">
        <v>280</v>
      </c>
      <c r="AJ62" s="41">
        <v>0</v>
      </c>
      <c r="AK62" s="41" t="s">
        <v>277</v>
      </c>
      <c r="AL62" s="41">
        <f t="shared" si="10"/>
        <v>8</v>
      </c>
      <c r="AM62" s="41">
        <v>115</v>
      </c>
      <c r="AN62" s="41">
        <v>20</v>
      </c>
      <c r="AO62" s="41">
        <f t="shared" si="11"/>
        <v>8</v>
      </c>
    </row>
    <row r="63" spans="1:214" ht="31" x14ac:dyDescent="0.35">
      <c r="A63" s="39">
        <v>54</v>
      </c>
      <c r="B63" s="29" t="s">
        <v>127</v>
      </c>
      <c r="C63" s="8" t="s">
        <v>138</v>
      </c>
      <c r="D63" s="23" t="s">
        <v>115</v>
      </c>
      <c r="E63" s="17" t="s">
        <v>51</v>
      </c>
      <c r="F63" s="17">
        <v>25</v>
      </c>
      <c r="G63" s="8">
        <v>835</v>
      </c>
      <c r="H63" s="40"/>
      <c r="I63" s="40" t="s">
        <v>251</v>
      </c>
      <c r="J63" s="41">
        <v>6500</v>
      </c>
      <c r="K63" s="41">
        <v>600</v>
      </c>
      <c r="L63" s="41">
        <f t="shared" si="12"/>
        <v>25</v>
      </c>
      <c r="M63" s="41">
        <v>25</v>
      </c>
      <c r="N63" s="41">
        <f t="shared" si="3"/>
        <v>625</v>
      </c>
      <c r="O63" s="41">
        <f t="shared" si="4"/>
        <v>500</v>
      </c>
      <c r="P63" s="41" t="s">
        <v>55</v>
      </c>
      <c r="Q63" s="41">
        <v>4000</v>
      </c>
      <c r="R63" s="41">
        <f t="shared" si="5"/>
        <v>100000</v>
      </c>
      <c r="S63" s="41">
        <v>240</v>
      </c>
      <c r="T63" s="41">
        <v>45</v>
      </c>
      <c r="U63" s="41">
        <v>0</v>
      </c>
      <c r="V63" s="41">
        <v>55</v>
      </c>
      <c r="W63" s="41">
        <v>45</v>
      </c>
      <c r="X63" s="73">
        <f t="shared" si="13"/>
        <v>25</v>
      </c>
      <c r="Y63" s="73">
        <v>400</v>
      </c>
      <c r="Z63" s="73">
        <v>400</v>
      </c>
      <c r="AA63" s="73">
        <f t="shared" si="14"/>
        <v>1035</v>
      </c>
      <c r="AB63" s="73">
        <v>10</v>
      </c>
      <c r="AC63" s="73">
        <v>25</v>
      </c>
      <c r="AD63" s="19">
        <f t="shared" si="7"/>
        <v>73825</v>
      </c>
      <c r="AE63" s="19"/>
      <c r="AF63" s="42"/>
      <c r="AG63" s="41">
        <v>6</v>
      </c>
      <c r="AH63" s="41">
        <f t="shared" si="8"/>
        <v>25</v>
      </c>
      <c r="AI63" s="41" t="s">
        <v>280</v>
      </c>
      <c r="AJ63" s="41">
        <v>0</v>
      </c>
      <c r="AK63" s="41" t="s">
        <v>277</v>
      </c>
      <c r="AL63" s="41">
        <f t="shared" si="10"/>
        <v>25</v>
      </c>
      <c r="AM63" s="41">
        <v>115</v>
      </c>
      <c r="AN63" s="41">
        <v>20</v>
      </c>
      <c r="AO63" s="41">
        <f t="shared" si="11"/>
        <v>25</v>
      </c>
    </row>
    <row r="64" spans="1:214" ht="31" x14ac:dyDescent="0.35">
      <c r="A64" s="39">
        <v>55</v>
      </c>
      <c r="B64" s="29" t="s">
        <v>127</v>
      </c>
      <c r="C64" s="8" t="s">
        <v>139</v>
      </c>
      <c r="D64" s="23" t="s">
        <v>115</v>
      </c>
      <c r="E64" s="17" t="s">
        <v>51</v>
      </c>
      <c r="F64" s="17">
        <v>9</v>
      </c>
      <c r="G64" s="8">
        <v>283</v>
      </c>
      <c r="H64" s="40"/>
      <c r="I64" s="40" t="s">
        <v>252</v>
      </c>
      <c r="J64" s="41">
        <v>6500</v>
      </c>
      <c r="K64" s="41">
        <v>600</v>
      </c>
      <c r="L64" s="41">
        <f t="shared" si="12"/>
        <v>9</v>
      </c>
      <c r="M64" s="41">
        <v>35</v>
      </c>
      <c r="N64" s="41">
        <f t="shared" si="3"/>
        <v>315</v>
      </c>
      <c r="O64" s="41">
        <f t="shared" si="4"/>
        <v>252</v>
      </c>
      <c r="P64" s="41" t="s">
        <v>52</v>
      </c>
      <c r="Q64" s="41">
        <v>5600</v>
      </c>
      <c r="R64" s="41">
        <f t="shared" si="5"/>
        <v>50400</v>
      </c>
      <c r="S64" s="41">
        <v>240</v>
      </c>
      <c r="T64" s="41">
        <v>45</v>
      </c>
      <c r="U64" s="41">
        <v>0</v>
      </c>
      <c r="V64" s="41">
        <v>55</v>
      </c>
      <c r="W64" s="41">
        <v>45</v>
      </c>
      <c r="X64" s="73">
        <f t="shared" si="13"/>
        <v>9</v>
      </c>
      <c r="Y64" s="73">
        <v>400</v>
      </c>
      <c r="Z64" s="73">
        <v>400</v>
      </c>
      <c r="AA64" s="73">
        <f t="shared" si="14"/>
        <v>355</v>
      </c>
      <c r="AB64" s="73">
        <v>10</v>
      </c>
      <c r="AC64" s="73">
        <v>25</v>
      </c>
      <c r="AD64" s="19">
        <f t="shared" si="7"/>
        <v>30505</v>
      </c>
      <c r="AE64" s="19"/>
      <c r="AF64" s="42"/>
      <c r="AG64" s="41">
        <v>6</v>
      </c>
      <c r="AH64" s="41">
        <f t="shared" si="8"/>
        <v>9</v>
      </c>
      <c r="AI64" s="41" t="s">
        <v>280</v>
      </c>
      <c r="AJ64" s="41">
        <v>0</v>
      </c>
      <c r="AK64" s="41" t="s">
        <v>277</v>
      </c>
      <c r="AL64" s="41">
        <f t="shared" si="10"/>
        <v>9</v>
      </c>
      <c r="AM64" s="41">
        <v>115</v>
      </c>
      <c r="AN64" s="41">
        <v>20</v>
      </c>
      <c r="AO64" s="41">
        <f t="shared" si="11"/>
        <v>9</v>
      </c>
    </row>
    <row r="65" spans="1:41" ht="31" x14ac:dyDescent="0.35">
      <c r="A65" s="39">
        <v>56</v>
      </c>
      <c r="B65" s="29" t="s">
        <v>120</v>
      </c>
      <c r="C65" s="8" t="s">
        <v>140</v>
      </c>
      <c r="D65" s="23" t="s">
        <v>115</v>
      </c>
      <c r="E65" s="17" t="s">
        <v>51</v>
      </c>
      <c r="F65" s="17">
        <v>58</v>
      </c>
      <c r="G65" s="8">
        <v>1953</v>
      </c>
      <c r="H65" s="40"/>
      <c r="I65" s="41" t="s">
        <v>215</v>
      </c>
      <c r="J65" s="41"/>
      <c r="K65" s="41"/>
      <c r="L65" s="41">
        <f t="shared" si="12"/>
        <v>58</v>
      </c>
      <c r="M65" s="41">
        <v>35</v>
      </c>
      <c r="N65" s="40">
        <f t="shared" si="3"/>
        <v>2030</v>
      </c>
      <c r="O65" s="41">
        <f t="shared" si="4"/>
        <v>1624</v>
      </c>
      <c r="P65" s="41" t="s">
        <v>52</v>
      </c>
      <c r="Q65" s="40">
        <v>5600</v>
      </c>
      <c r="R65" s="41">
        <f t="shared" si="5"/>
        <v>324800</v>
      </c>
      <c r="S65" s="41">
        <v>240</v>
      </c>
      <c r="T65" s="40">
        <v>45</v>
      </c>
      <c r="U65" s="41">
        <v>0</v>
      </c>
      <c r="V65" s="41">
        <v>55</v>
      </c>
      <c r="W65" s="40">
        <v>45</v>
      </c>
      <c r="X65" s="41">
        <f t="shared" si="13"/>
        <v>58</v>
      </c>
      <c r="Y65" s="41">
        <v>400</v>
      </c>
      <c r="Z65" s="40">
        <v>400</v>
      </c>
      <c r="AA65" s="41">
        <f t="shared" si="14"/>
        <v>2417</v>
      </c>
      <c r="AB65" s="73">
        <v>10</v>
      </c>
      <c r="AC65" s="73">
        <v>25</v>
      </c>
      <c r="AD65" s="19">
        <f t="shared" si="7"/>
        <v>155355</v>
      </c>
      <c r="AE65" s="19"/>
      <c r="AF65" s="42"/>
      <c r="AG65" s="41">
        <v>8</v>
      </c>
      <c r="AH65" s="41">
        <f t="shared" si="8"/>
        <v>58</v>
      </c>
      <c r="AI65" s="41" t="s">
        <v>280</v>
      </c>
      <c r="AJ65" s="41">
        <v>0</v>
      </c>
      <c r="AK65" s="41" t="s">
        <v>277</v>
      </c>
      <c r="AL65" s="41">
        <f t="shared" si="10"/>
        <v>58</v>
      </c>
      <c r="AM65" s="41">
        <v>115</v>
      </c>
      <c r="AN65" s="41">
        <v>20</v>
      </c>
      <c r="AO65" s="41">
        <f t="shared" si="11"/>
        <v>58</v>
      </c>
    </row>
    <row r="66" spans="1:41" ht="31" x14ac:dyDescent="0.35">
      <c r="A66" s="39">
        <v>58</v>
      </c>
      <c r="B66" s="29" t="s">
        <v>124</v>
      </c>
      <c r="C66" s="8" t="s">
        <v>141</v>
      </c>
      <c r="D66" s="23" t="s">
        <v>115</v>
      </c>
      <c r="E66" s="17" t="s">
        <v>51</v>
      </c>
      <c r="F66" s="17">
        <v>19</v>
      </c>
      <c r="G66" s="8">
        <v>635</v>
      </c>
      <c r="H66" s="40"/>
      <c r="I66" s="41" t="s">
        <v>253</v>
      </c>
      <c r="J66" s="41">
        <v>6500</v>
      </c>
      <c r="K66" s="41">
        <v>600</v>
      </c>
      <c r="L66" s="41">
        <f t="shared" si="12"/>
        <v>19</v>
      </c>
      <c r="M66" s="41">
        <v>25</v>
      </c>
      <c r="N66" s="40">
        <f t="shared" si="3"/>
        <v>475</v>
      </c>
      <c r="O66" s="41">
        <f t="shared" si="4"/>
        <v>380</v>
      </c>
      <c r="P66" s="41" t="s">
        <v>55</v>
      </c>
      <c r="Q66" s="40">
        <v>4000</v>
      </c>
      <c r="R66" s="41">
        <f t="shared" si="5"/>
        <v>76000</v>
      </c>
      <c r="S66" s="41">
        <v>240</v>
      </c>
      <c r="T66" s="40">
        <v>45</v>
      </c>
      <c r="U66" s="41">
        <v>0</v>
      </c>
      <c r="V66" s="41">
        <v>55</v>
      </c>
      <c r="W66" s="40">
        <v>45</v>
      </c>
      <c r="X66" s="41">
        <f t="shared" si="13"/>
        <v>19</v>
      </c>
      <c r="Y66" s="41">
        <v>400</v>
      </c>
      <c r="Z66" s="40">
        <v>400</v>
      </c>
      <c r="AA66" s="41">
        <f t="shared" si="14"/>
        <v>787</v>
      </c>
      <c r="AB66" s="73">
        <v>10</v>
      </c>
      <c r="AC66" s="73">
        <v>25</v>
      </c>
      <c r="AD66" s="19">
        <f t="shared" si="7"/>
        <v>57825</v>
      </c>
      <c r="AE66" s="19"/>
      <c r="AF66" s="42"/>
      <c r="AG66" s="41">
        <v>8</v>
      </c>
      <c r="AH66" s="41">
        <f t="shared" si="8"/>
        <v>19</v>
      </c>
      <c r="AI66" s="41" t="s">
        <v>280</v>
      </c>
      <c r="AJ66" s="41">
        <v>0</v>
      </c>
      <c r="AK66" s="41" t="s">
        <v>277</v>
      </c>
      <c r="AL66" s="41">
        <f t="shared" si="10"/>
        <v>19</v>
      </c>
      <c r="AM66" s="41">
        <v>115</v>
      </c>
      <c r="AN66" s="41">
        <v>20</v>
      </c>
      <c r="AO66" s="41">
        <f t="shared" si="11"/>
        <v>19</v>
      </c>
    </row>
    <row r="67" spans="1:41" ht="31" x14ac:dyDescent="0.35">
      <c r="A67" s="39">
        <v>59</v>
      </c>
      <c r="B67" s="29" t="s">
        <v>142</v>
      </c>
      <c r="C67" s="8" t="s">
        <v>143</v>
      </c>
      <c r="D67" s="23" t="s">
        <v>115</v>
      </c>
      <c r="E67" s="17" t="s">
        <v>51</v>
      </c>
      <c r="F67" s="17">
        <v>38</v>
      </c>
      <c r="G67" s="8">
        <v>1258</v>
      </c>
      <c r="H67" s="40"/>
      <c r="I67" s="41" t="s">
        <v>254</v>
      </c>
      <c r="J67" s="41">
        <v>6500</v>
      </c>
      <c r="K67" s="41">
        <v>600</v>
      </c>
      <c r="L67" s="41">
        <f t="shared" si="12"/>
        <v>38</v>
      </c>
      <c r="M67" s="41">
        <v>35</v>
      </c>
      <c r="N67" s="41">
        <f t="shared" si="3"/>
        <v>1330</v>
      </c>
      <c r="O67" s="41">
        <f t="shared" si="4"/>
        <v>1064</v>
      </c>
      <c r="P67" s="41" t="s">
        <v>52</v>
      </c>
      <c r="Q67" s="41">
        <v>5600</v>
      </c>
      <c r="R67" s="41">
        <f t="shared" si="5"/>
        <v>212800</v>
      </c>
      <c r="S67" s="41">
        <v>240</v>
      </c>
      <c r="T67" s="41">
        <v>45</v>
      </c>
      <c r="U67" s="41">
        <v>0</v>
      </c>
      <c r="V67" s="41">
        <v>55</v>
      </c>
      <c r="W67" s="41">
        <v>45</v>
      </c>
      <c r="X67" s="73">
        <f t="shared" si="13"/>
        <v>38</v>
      </c>
      <c r="Y67" s="73">
        <v>400</v>
      </c>
      <c r="Z67" s="73">
        <v>400</v>
      </c>
      <c r="AA67" s="73">
        <f t="shared" si="14"/>
        <v>1562</v>
      </c>
      <c r="AB67" s="73">
        <v>10</v>
      </c>
      <c r="AC67" s="73">
        <v>25</v>
      </c>
      <c r="AD67" s="19">
        <f t="shared" si="7"/>
        <v>108130</v>
      </c>
      <c r="AE67" s="19"/>
      <c r="AF67" s="42"/>
      <c r="AG67" s="41">
        <v>6</v>
      </c>
      <c r="AH67" s="41">
        <f t="shared" si="8"/>
        <v>38</v>
      </c>
      <c r="AI67" s="41" t="s">
        <v>280</v>
      </c>
      <c r="AJ67" s="41">
        <v>0</v>
      </c>
      <c r="AK67" s="41" t="s">
        <v>277</v>
      </c>
      <c r="AL67" s="41">
        <f t="shared" si="10"/>
        <v>38</v>
      </c>
      <c r="AM67" s="41">
        <v>115</v>
      </c>
      <c r="AN67" s="41">
        <v>20</v>
      </c>
      <c r="AO67" s="41">
        <f t="shared" si="11"/>
        <v>38</v>
      </c>
    </row>
    <row r="68" spans="1:41" ht="31" x14ac:dyDescent="0.35">
      <c r="A68" s="39">
        <v>60</v>
      </c>
      <c r="B68" s="29" t="s">
        <v>144</v>
      </c>
      <c r="C68" s="8" t="s">
        <v>145</v>
      </c>
      <c r="D68" s="23" t="s">
        <v>115</v>
      </c>
      <c r="E68" s="17" t="s">
        <v>48</v>
      </c>
      <c r="F68" s="17">
        <v>5</v>
      </c>
      <c r="G68" s="8">
        <v>166</v>
      </c>
      <c r="H68" s="40"/>
      <c r="I68" s="41" t="s">
        <v>255</v>
      </c>
      <c r="J68" s="41">
        <v>6500</v>
      </c>
      <c r="K68" s="41">
        <v>600</v>
      </c>
      <c r="L68" s="41">
        <f t="shared" si="12"/>
        <v>5</v>
      </c>
      <c r="M68" s="41">
        <v>45</v>
      </c>
      <c r="N68" s="41">
        <f t="shared" si="3"/>
        <v>225</v>
      </c>
      <c r="O68" s="41">
        <f t="shared" si="4"/>
        <v>180</v>
      </c>
      <c r="P68" s="41" t="s">
        <v>286</v>
      </c>
      <c r="Q68" s="41">
        <v>7200</v>
      </c>
      <c r="R68" s="41">
        <f t="shared" si="5"/>
        <v>36000</v>
      </c>
      <c r="S68" s="41">
        <v>240</v>
      </c>
      <c r="T68" s="41">
        <v>45</v>
      </c>
      <c r="U68" s="41">
        <v>0</v>
      </c>
      <c r="V68" s="41">
        <v>55</v>
      </c>
      <c r="W68" s="41">
        <v>45</v>
      </c>
      <c r="X68" s="73">
        <f t="shared" si="13"/>
        <v>5</v>
      </c>
      <c r="Y68" s="73">
        <v>400</v>
      </c>
      <c r="Z68" s="73">
        <v>400</v>
      </c>
      <c r="AA68" s="73">
        <f t="shared" si="14"/>
        <v>206</v>
      </c>
      <c r="AB68" s="73">
        <v>10</v>
      </c>
      <c r="AC68" s="73">
        <v>25</v>
      </c>
      <c r="AD68" s="19">
        <f t="shared" si="7"/>
        <v>20410</v>
      </c>
      <c r="AE68" s="19"/>
      <c r="AF68" s="42"/>
      <c r="AG68" s="41">
        <v>8</v>
      </c>
      <c r="AH68" s="41">
        <f t="shared" si="8"/>
        <v>5</v>
      </c>
      <c r="AI68" s="41" t="s">
        <v>280</v>
      </c>
      <c r="AJ68" s="41">
        <v>0</v>
      </c>
      <c r="AK68" s="41" t="s">
        <v>277</v>
      </c>
      <c r="AL68" s="41">
        <f t="shared" si="10"/>
        <v>5</v>
      </c>
      <c r="AM68" s="41">
        <v>115</v>
      </c>
      <c r="AN68" s="41">
        <v>20</v>
      </c>
      <c r="AO68" s="41">
        <f t="shared" si="11"/>
        <v>5</v>
      </c>
    </row>
    <row r="69" spans="1:41" ht="31" x14ac:dyDescent="0.35">
      <c r="A69" s="39">
        <v>61</v>
      </c>
      <c r="B69" s="29" t="s">
        <v>146</v>
      </c>
      <c r="C69" s="8" t="s">
        <v>147</v>
      </c>
      <c r="D69" s="23" t="s">
        <v>47</v>
      </c>
      <c r="E69" s="17" t="s">
        <v>48</v>
      </c>
      <c r="F69" s="17">
        <v>57</v>
      </c>
      <c r="G69" s="8">
        <v>1930</v>
      </c>
      <c r="H69" s="40"/>
      <c r="I69" s="41" t="s">
        <v>256</v>
      </c>
      <c r="J69" s="41">
        <v>6500</v>
      </c>
      <c r="K69" s="41">
        <v>600</v>
      </c>
      <c r="L69" s="41">
        <f t="shared" si="12"/>
        <v>57</v>
      </c>
      <c r="M69" s="41">
        <v>45</v>
      </c>
      <c r="N69" s="41">
        <f t="shared" si="3"/>
        <v>2565</v>
      </c>
      <c r="O69" s="41">
        <f t="shared" si="4"/>
        <v>2052</v>
      </c>
      <c r="P69" s="41" t="s">
        <v>286</v>
      </c>
      <c r="Q69" s="41">
        <v>7200</v>
      </c>
      <c r="R69" s="41">
        <f t="shared" si="5"/>
        <v>410400</v>
      </c>
      <c r="S69" s="41">
        <v>240</v>
      </c>
      <c r="T69" s="41">
        <v>45</v>
      </c>
      <c r="U69" s="41">
        <v>0</v>
      </c>
      <c r="V69" s="41">
        <v>55</v>
      </c>
      <c r="W69" s="41">
        <v>45</v>
      </c>
      <c r="X69" s="73">
        <f t="shared" si="13"/>
        <v>57</v>
      </c>
      <c r="Y69" s="73">
        <v>400</v>
      </c>
      <c r="Z69" s="73">
        <v>400</v>
      </c>
      <c r="AA69" s="73">
        <f t="shared" si="14"/>
        <v>2386</v>
      </c>
      <c r="AB69" s="73">
        <v>10</v>
      </c>
      <c r="AC69" s="73">
        <v>25</v>
      </c>
      <c r="AD69" s="19">
        <f t="shared" si="7"/>
        <v>160150</v>
      </c>
      <c r="AE69" s="19"/>
      <c r="AF69" s="42"/>
      <c r="AG69" s="41">
        <v>8</v>
      </c>
      <c r="AH69" s="41">
        <f t="shared" si="8"/>
        <v>57</v>
      </c>
      <c r="AI69" s="41" t="s">
        <v>280</v>
      </c>
      <c r="AJ69" s="41">
        <v>0</v>
      </c>
      <c r="AK69" s="41" t="s">
        <v>277</v>
      </c>
      <c r="AL69" s="41">
        <f t="shared" si="10"/>
        <v>57</v>
      </c>
      <c r="AM69" s="41">
        <v>115</v>
      </c>
      <c r="AN69" s="41">
        <v>20</v>
      </c>
      <c r="AO69" s="41">
        <f t="shared" si="11"/>
        <v>57</v>
      </c>
    </row>
    <row r="70" spans="1:41" ht="31" x14ac:dyDescent="0.35">
      <c r="A70" s="39">
        <v>62</v>
      </c>
      <c r="B70" s="29" t="s">
        <v>148</v>
      </c>
      <c r="C70" s="8" t="s">
        <v>149</v>
      </c>
      <c r="D70" s="23" t="s">
        <v>85</v>
      </c>
      <c r="E70" s="17" t="s">
        <v>48</v>
      </c>
      <c r="F70" s="17">
        <v>66</v>
      </c>
      <c r="G70" s="8">
        <v>2210</v>
      </c>
      <c r="H70" s="40"/>
      <c r="I70" s="41" t="s">
        <v>243</v>
      </c>
      <c r="J70" s="41">
        <v>6500</v>
      </c>
      <c r="K70" s="41">
        <v>600</v>
      </c>
      <c r="L70" s="41">
        <f t="shared" si="12"/>
        <v>66</v>
      </c>
      <c r="M70" s="41">
        <v>45</v>
      </c>
      <c r="N70" s="41">
        <f t="shared" si="3"/>
        <v>2970</v>
      </c>
      <c r="O70" s="41">
        <f t="shared" si="4"/>
        <v>2376</v>
      </c>
      <c r="P70" s="41" t="s">
        <v>286</v>
      </c>
      <c r="Q70" s="41">
        <v>7200</v>
      </c>
      <c r="R70" s="41">
        <f t="shared" si="5"/>
        <v>475200</v>
      </c>
      <c r="S70" s="41">
        <v>240</v>
      </c>
      <c r="T70" s="41">
        <v>45</v>
      </c>
      <c r="U70" s="41">
        <v>0</v>
      </c>
      <c r="V70" s="41">
        <v>55</v>
      </c>
      <c r="W70" s="41">
        <v>45</v>
      </c>
      <c r="X70" s="73">
        <f t="shared" si="13"/>
        <v>66</v>
      </c>
      <c r="Y70" s="73">
        <v>400</v>
      </c>
      <c r="Z70" s="73">
        <v>400</v>
      </c>
      <c r="AA70" s="73">
        <f t="shared" si="14"/>
        <v>2738</v>
      </c>
      <c r="AB70" s="73">
        <v>10</v>
      </c>
      <c r="AC70" s="73">
        <v>25</v>
      </c>
      <c r="AD70" s="19">
        <f t="shared" si="7"/>
        <v>183450</v>
      </c>
      <c r="AE70" s="19"/>
      <c r="AF70" s="42"/>
      <c r="AG70" s="41">
        <v>8</v>
      </c>
      <c r="AH70" s="41">
        <f t="shared" si="8"/>
        <v>66</v>
      </c>
      <c r="AI70" s="41" t="s">
        <v>280</v>
      </c>
      <c r="AJ70" s="41">
        <v>0</v>
      </c>
      <c r="AK70" s="41" t="s">
        <v>277</v>
      </c>
      <c r="AL70" s="41">
        <f t="shared" si="10"/>
        <v>66</v>
      </c>
      <c r="AM70" s="41">
        <v>115</v>
      </c>
      <c r="AN70" s="41">
        <v>20</v>
      </c>
      <c r="AO70" s="41">
        <f t="shared" si="11"/>
        <v>66</v>
      </c>
    </row>
    <row r="71" spans="1:41" ht="31" x14ac:dyDescent="0.35">
      <c r="A71" s="39">
        <v>63</v>
      </c>
      <c r="B71" s="29" t="s">
        <v>150</v>
      </c>
      <c r="C71" s="8" t="s">
        <v>151</v>
      </c>
      <c r="D71" s="23" t="s">
        <v>85</v>
      </c>
      <c r="E71" s="17" t="s">
        <v>48</v>
      </c>
      <c r="F71" s="17">
        <v>53</v>
      </c>
      <c r="G71" s="8">
        <v>1788</v>
      </c>
      <c r="H71" s="40"/>
      <c r="I71" s="41" t="s">
        <v>258</v>
      </c>
      <c r="J71" s="41">
        <v>6500</v>
      </c>
      <c r="K71" s="41">
        <v>600</v>
      </c>
      <c r="L71" s="41">
        <f t="shared" si="12"/>
        <v>53</v>
      </c>
      <c r="M71" s="41">
        <v>45</v>
      </c>
      <c r="N71" s="41">
        <f t="shared" si="3"/>
        <v>2385</v>
      </c>
      <c r="O71" s="41">
        <f t="shared" si="4"/>
        <v>1908</v>
      </c>
      <c r="P71" s="41" t="s">
        <v>286</v>
      </c>
      <c r="Q71" s="41">
        <v>7200</v>
      </c>
      <c r="R71" s="41">
        <f t="shared" si="5"/>
        <v>381600</v>
      </c>
      <c r="S71" s="41">
        <v>240</v>
      </c>
      <c r="T71" s="41">
        <v>45</v>
      </c>
      <c r="U71" s="41">
        <v>0</v>
      </c>
      <c r="V71" s="41">
        <v>55</v>
      </c>
      <c r="W71" s="41">
        <v>45</v>
      </c>
      <c r="X71" s="73">
        <f t="shared" si="13"/>
        <v>53</v>
      </c>
      <c r="Y71" s="73">
        <v>400</v>
      </c>
      <c r="Z71" s="73">
        <v>400</v>
      </c>
      <c r="AA71" s="73">
        <f t="shared" si="14"/>
        <v>2212</v>
      </c>
      <c r="AB71" s="73">
        <v>10</v>
      </c>
      <c r="AC71" s="73">
        <v>25</v>
      </c>
      <c r="AD71" s="19">
        <f t="shared" si="7"/>
        <v>149180</v>
      </c>
      <c r="AE71" s="19"/>
      <c r="AF71" s="42"/>
      <c r="AG71" s="41">
        <v>8</v>
      </c>
      <c r="AH71" s="41">
        <f t="shared" si="8"/>
        <v>53</v>
      </c>
      <c r="AI71" s="41" t="s">
        <v>280</v>
      </c>
      <c r="AJ71" s="41">
        <v>0</v>
      </c>
      <c r="AK71" s="41" t="s">
        <v>277</v>
      </c>
      <c r="AL71" s="41">
        <f t="shared" si="10"/>
        <v>53</v>
      </c>
      <c r="AM71" s="41">
        <v>115</v>
      </c>
      <c r="AN71" s="41">
        <v>20</v>
      </c>
      <c r="AO71" s="41">
        <f t="shared" si="11"/>
        <v>53</v>
      </c>
    </row>
    <row r="72" spans="1:41" ht="31" x14ac:dyDescent="0.35">
      <c r="A72" s="39">
        <v>64</v>
      </c>
      <c r="B72" s="29" t="s">
        <v>152</v>
      </c>
      <c r="C72" s="8" t="s">
        <v>153</v>
      </c>
      <c r="D72" s="23" t="s">
        <v>47</v>
      </c>
      <c r="E72" s="17" t="s">
        <v>48</v>
      </c>
      <c r="F72" s="17">
        <v>45</v>
      </c>
      <c r="G72" s="8">
        <v>1500</v>
      </c>
      <c r="H72" s="40"/>
      <c r="I72" s="41" t="s">
        <v>259</v>
      </c>
      <c r="J72" s="41">
        <v>6500</v>
      </c>
      <c r="K72" s="41">
        <v>600</v>
      </c>
      <c r="L72" s="41">
        <f t="shared" si="12"/>
        <v>45</v>
      </c>
      <c r="M72" s="41">
        <v>35</v>
      </c>
      <c r="N72" s="41">
        <f t="shared" si="3"/>
        <v>1575</v>
      </c>
      <c r="O72" s="41">
        <f t="shared" si="4"/>
        <v>1260</v>
      </c>
      <c r="P72" s="41" t="s">
        <v>52</v>
      </c>
      <c r="Q72" s="41">
        <v>5600</v>
      </c>
      <c r="R72" s="41">
        <f t="shared" si="5"/>
        <v>252000</v>
      </c>
      <c r="S72" s="41">
        <v>240</v>
      </c>
      <c r="T72" s="41">
        <v>45</v>
      </c>
      <c r="U72" s="41">
        <v>0</v>
      </c>
      <c r="V72" s="41">
        <v>55</v>
      </c>
      <c r="W72" s="41">
        <v>45</v>
      </c>
      <c r="X72" s="73">
        <f t="shared" si="13"/>
        <v>45</v>
      </c>
      <c r="Y72" s="73">
        <v>400</v>
      </c>
      <c r="Z72" s="73">
        <v>400</v>
      </c>
      <c r="AA72" s="73">
        <f t="shared" si="14"/>
        <v>1860</v>
      </c>
      <c r="AB72" s="73">
        <v>10</v>
      </c>
      <c r="AC72" s="73">
        <v>25</v>
      </c>
      <c r="AD72" s="19">
        <f t="shared" si="7"/>
        <v>127100</v>
      </c>
      <c r="AE72" s="19"/>
      <c r="AF72" s="42"/>
      <c r="AG72" s="41">
        <v>8</v>
      </c>
      <c r="AH72" s="41">
        <f t="shared" si="8"/>
        <v>45</v>
      </c>
      <c r="AI72" s="41" t="s">
        <v>280</v>
      </c>
      <c r="AJ72" s="41">
        <v>0</v>
      </c>
      <c r="AK72" s="41" t="s">
        <v>277</v>
      </c>
      <c r="AL72" s="41">
        <f t="shared" si="10"/>
        <v>45</v>
      </c>
      <c r="AM72" s="41">
        <v>115</v>
      </c>
      <c r="AN72" s="41">
        <v>20</v>
      </c>
      <c r="AO72" s="41">
        <f t="shared" si="11"/>
        <v>45</v>
      </c>
    </row>
    <row r="73" spans="1:41" ht="31" x14ac:dyDescent="0.35">
      <c r="A73" s="39">
        <v>65</v>
      </c>
      <c r="B73" s="29" t="s">
        <v>154</v>
      </c>
      <c r="C73" s="8" t="s">
        <v>155</v>
      </c>
      <c r="D73" s="23" t="s">
        <v>47</v>
      </c>
      <c r="E73" s="17" t="s">
        <v>48</v>
      </c>
      <c r="F73" s="17">
        <v>84</v>
      </c>
      <c r="G73" s="8">
        <v>2850</v>
      </c>
      <c r="H73" s="40"/>
      <c r="I73" s="41" t="s">
        <v>260</v>
      </c>
      <c r="J73" s="41">
        <v>6500</v>
      </c>
      <c r="K73" s="41">
        <v>600</v>
      </c>
      <c r="L73" s="41">
        <f t="shared" si="12"/>
        <v>84</v>
      </c>
      <c r="M73" s="41">
        <v>45</v>
      </c>
      <c r="N73" s="41">
        <f t="shared" si="3"/>
        <v>3780</v>
      </c>
      <c r="O73" s="41">
        <f t="shared" si="4"/>
        <v>3024</v>
      </c>
      <c r="P73" s="41" t="s">
        <v>286</v>
      </c>
      <c r="Q73" s="41">
        <v>7200</v>
      </c>
      <c r="R73" s="41">
        <f t="shared" si="5"/>
        <v>604800</v>
      </c>
      <c r="S73" s="41">
        <v>240</v>
      </c>
      <c r="T73" s="41">
        <v>45</v>
      </c>
      <c r="U73" s="41">
        <f t="shared" si="6"/>
        <v>84</v>
      </c>
      <c r="V73" s="41">
        <v>55</v>
      </c>
      <c r="W73" s="41">
        <v>45</v>
      </c>
      <c r="X73" s="73">
        <f t="shared" si="13"/>
        <v>84</v>
      </c>
      <c r="Y73" s="73">
        <v>400</v>
      </c>
      <c r="Z73" s="73">
        <v>400</v>
      </c>
      <c r="AA73" s="73">
        <f t="shared" si="14"/>
        <v>3522</v>
      </c>
      <c r="AB73" s="73">
        <v>10</v>
      </c>
      <c r="AC73" s="73">
        <v>25</v>
      </c>
      <c r="AD73" s="19">
        <f t="shared" si="7"/>
        <v>241250</v>
      </c>
      <c r="AE73" s="19"/>
      <c r="AF73" s="42"/>
      <c r="AG73" s="41">
        <v>8</v>
      </c>
      <c r="AH73" s="41">
        <f t="shared" si="8"/>
        <v>84</v>
      </c>
      <c r="AI73" s="41" t="s">
        <v>278</v>
      </c>
      <c r="AJ73" s="41">
        <f t="shared" si="9"/>
        <v>84</v>
      </c>
      <c r="AK73" s="41" t="s">
        <v>277</v>
      </c>
      <c r="AL73" s="41">
        <f t="shared" si="10"/>
        <v>84</v>
      </c>
      <c r="AM73" s="41">
        <v>115</v>
      </c>
      <c r="AN73" s="41">
        <v>20</v>
      </c>
      <c r="AO73" s="41">
        <f t="shared" si="11"/>
        <v>84</v>
      </c>
    </row>
    <row r="74" spans="1:41" ht="56" x14ac:dyDescent="0.35">
      <c r="A74" s="61">
        <v>66</v>
      </c>
      <c r="B74" s="62" t="s">
        <v>156</v>
      </c>
      <c r="C74" s="63" t="s">
        <v>157</v>
      </c>
      <c r="D74" s="64" t="s">
        <v>47</v>
      </c>
      <c r="E74" s="65"/>
      <c r="F74" s="65">
        <v>62</v>
      </c>
      <c r="G74" s="63">
        <v>2086</v>
      </c>
      <c r="H74" s="40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73"/>
      <c r="Y74" s="73"/>
      <c r="Z74" s="73"/>
      <c r="AA74" s="73"/>
      <c r="AB74" s="73"/>
      <c r="AC74" s="73"/>
      <c r="AD74" s="19"/>
      <c r="AE74" s="19"/>
      <c r="AF74" s="42"/>
      <c r="AG74" s="41"/>
      <c r="AH74" s="41"/>
      <c r="AI74" s="41"/>
      <c r="AJ74" s="41"/>
      <c r="AK74" s="41"/>
      <c r="AL74" s="41"/>
      <c r="AM74" s="41"/>
      <c r="AN74" s="41"/>
      <c r="AO74" s="41"/>
    </row>
    <row r="75" spans="1:41" ht="31" x14ac:dyDescent="0.35">
      <c r="A75" s="39">
        <v>67</v>
      </c>
      <c r="B75" s="29" t="s">
        <v>158</v>
      </c>
      <c r="C75" s="8" t="s">
        <v>159</v>
      </c>
      <c r="D75" s="23" t="s">
        <v>47</v>
      </c>
      <c r="E75" s="17" t="s">
        <v>48</v>
      </c>
      <c r="F75" s="17">
        <v>56</v>
      </c>
      <c r="G75" s="8">
        <v>1896</v>
      </c>
      <c r="H75" s="40"/>
      <c r="I75" s="41" t="s">
        <v>244</v>
      </c>
      <c r="J75" s="41">
        <v>6500</v>
      </c>
      <c r="K75" s="41">
        <v>600</v>
      </c>
      <c r="L75" s="41">
        <f>F75</f>
        <v>56</v>
      </c>
      <c r="M75" s="41">
        <v>45</v>
      </c>
      <c r="N75" s="41">
        <f t="shared" ref="N75:N102" si="15">L75*M75</f>
        <v>2520</v>
      </c>
      <c r="O75" s="41">
        <f t="shared" ref="O75:O102" si="16">N75*0.8</f>
        <v>2016</v>
      </c>
      <c r="P75" s="41" t="s">
        <v>286</v>
      </c>
      <c r="Q75" s="41">
        <v>7200</v>
      </c>
      <c r="R75" s="41">
        <f t="shared" ref="R75:R102" si="17">L75*Q75</f>
        <v>403200</v>
      </c>
      <c r="S75" s="41">
        <v>240</v>
      </c>
      <c r="T75" s="41">
        <v>45</v>
      </c>
      <c r="U75" s="41">
        <v>0</v>
      </c>
      <c r="V75" s="41">
        <v>55</v>
      </c>
      <c r="W75" s="41">
        <v>45</v>
      </c>
      <c r="X75" s="73">
        <f t="shared" ref="X75:X103" si="18">F75</f>
        <v>56</v>
      </c>
      <c r="Y75" s="73">
        <v>400</v>
      </c>
      <c r="Z75" s="73">
        <v>400</v>
      </c>
      <c r="AA75" s="73">
        <f t="shared" ref="AA75:AA102" si="19">G75+(F75*8)</f>
        <v>2344</v>
      </c>
      <c r="AB75" s="73">
        <v>10</v>
      </c>
      <c r="AC75" s="73">
        <v>25</v>
      </c>
      <c r="AD75" s="19">
        <f t="shared" ref="AD75:AD102" si="20">J75+K75+(L75*S75)+(L75*T75)+(U75*V75)+(U75*W75)+(X75*Y75)+(X75*Z75)+(AA75*AB75)+(AA75*AC75)+(AO75*AM75)+(AO75*AN75)</f>
        <v>157460</v>
      </c>
      <c r="AE75" s="19"/>
      <c r="AF75" s="42"/>
      <c r="AG75" s="41">
        <v>8</v>
      </c>
      <c r="AH75" s="41">
        <f t="shared" ref="AH75:AH103" si="21">X75</f>
        <v>56</v>
      </c>
      <c r="AI75" s="41" t="s">
        <v>280</v>
      </c>
      <c r="AJ75" s="41">
        <v>0</v>
      </c>
      <c r="AK75" s="41" t="s">
        <v>277</v>
      </c>
      <c r="AL75" s="41">
        <f t="shared" ref="AL75:AL103" si="22">AH75</f>
        <v>56</v>
      </c>
      <c r="AM75" s="41">
        <v>115</v>
      </c>
      <c r="AN75" s="41">
        <v>20</v>
      </c>
      <c r="AO75" s="41">
        <f t="shared" ref="AO75:AO102" si="23">L75</f>
        <v>56</v>
      </c>
    </row>
    <row r="76" spans="1:41" ht="31" x14ac:dyDescent="0.35">
      <c r="A76" s="39">
        <v>68</v>
      </c>
      <c r="B76" s="29" t="s">
        <v>160</v>
      </c>
      <c r="C76" s="8" t="s">
        <v>161</v>
      </c>
      <c r="D76" s="23" t="s">
        <v>47</v>
      </c>
      <c r="E76" s="17" t="s">
        <v>51</v>
      </c>
      <c r="F76" s="17">
        <v>29</v>
      </c>
      <c r="G76" s="8">
        <v>967</v>
      </c>
      <c r="H76" s="40"/>
      <c r="I76" s="41" t="s">
        <v>245</v>
      </c>
      <c r="J76" s="41">
        <v>6500</v>
      </c>
      <c r="K76" s="41">
        <v>600</v>
      </c>
      <c r="L76" s="41">
        <f>F76</f>
        <v>29</v>
      </c>
      <c r="M76" s="41">
        <v>35</v>
      </c>
      <c r="N76" s="41">
        <f t="shared" si="15"/>
        <v>1015</v>
      </c>
      <c r="O76" s="41">
        <f t="shared" si="16"/>
        <v>812</v>
      </c>
      <c r="P76" s="41" t="s">
        <v>52</v>
      </c>
      <c r="Q76" s="41">
        <v>5600</v>
      </c>
      <c r="R76" s="41">
        <f t="shared" si="17"/>
        <v>162400</v>
      </c>
      <c r="S76" s="41">
        <v>240</v>
      </c>
      <c r="T76" s="41">
        <v>45</v>
      </c>
      <c r="U76" s="41">
        <v>0</v>
      </c>
      <c r="V76" s="41">
        <v>55</v>
      </c>
      <c r="W76" s="41">
        <v>45</v>
      </c>
      <c r="X76" s="73">
        <f t="shared" si="18"/>
        <v>29</v>
      </c>
      <c r="Y76" s="73">
        <v>400</v>
      </c>
      <c r="Z76" s="73">
        <v>400</v>
      </c>
      <c r="AA76" s="73">
        <f t="shared" si="19"/>
        <v>1199</v>
      </c>
      <c r="AB76" s="73">
        <v>10</v>
      </c>
      <c r="AC76" s="73">
        <v>25</v>
      </c>
      <c r="AD76" s="19">
        <f t="shared" si="20"/>
        <v>84445</v>
      </c>
      <c r="AE76" s="19"/>
      <c r="AF76" s="42"/>
      <c r="AG76" s="41">
        <v>8</v>
      </c>
      <c r="AH76" s="41">
        <f t="shared" si="21"/>
        <v>29</v>
      </c>
      <c r="AI76" s="41" t="s">
        <v>280</v>
      </c>
      <c r="AJ76" s="41">
        <v>0</v>
      </c>
      <c r="AK76" s="41" t="s">
        <v>277</v>
      </c>
      <c r="AL76" s="41">
        <f t="shared" si="22"/>
        <v>29</v>
      </c>
      <c r="AM76" s="41">
        <v>115</v>
      </c>
      <c r="AN76" s="41">
        <v>20</v>
      </c>
      <c r="AO76" s="41">
        <f t="shared" si="23"/>
        <v>29</v>
      </c>
    </row>
    <row r="77" spans="1:41" ht="31" x14ac:dyDescent="0.35">
      <c r="A77" s="39">
        <v>69</v>
      </c>
      <c r="B77" s="29" t="s">
        <v>158</v>
      </c>
      <c r="C77" s="8" t="s">
        <v>162</v>
      </c>
      <c r="D77" s="23" t="s">
        <v>47</v>
      </c>
      <c r="E77" s="17" t="s">
        <v>51</v>
      </c>
      <c r="F77" s="17">
        <v>30</v>
      </c>
      <c r="G77" s="8">
        <v>1000</v>
      </c>
      <c r="H77" s="40"/>
      <c r="I77" s="41" t="s">
        <v>261</v>
      </c>
      <c r="J77" s="41">
        <v>6500</v>
      </c>
      <c r="K77" s="41">
        <v>600</v>
      </c>
      <c r="L77" s="41">
        <f>F77</f>
        <v>30</v>
      </c>
      <c r="M77" s="41">
        <v>25</v>
      </c>
      <c r="N77" s="41">
        <f t="shared" si="15"/>
        <v>750</v>
      </c>
      <c r="O77" s="41">
        <f t="shared" si="16"/>
        <v>600</v>
      </c>
      <c r="P77" s="41" t="s">
        <v>55</v>
      </c>
      <c r="Q77" s="41">
        <v>4000</v>
      </c>
      <c r="R77" s="41">
        <f t="shared" si="17"/>
        <v>120000</v>
      </c>
      <c r="S77" s="41">
        <v>240</v>
      </c>
      <c r="T77" s="41">
        <v>45</v>
      </c>
      <c r="U77" s="41">
        <v>0</v>
      </c>
      <c r="V77" s="41">
        <v>55</v>
      </c>
      <c r="W77" s="41">
        <v>45</v>
      </c>
      <c r="X77" s="73">
        <f t="shared" si="18"/>
        <v>30</v>
      </c>
      <c r="Y77" s="73">
        <v>400</v>
      </c>
      <c r="Z77" s="73">
        <v>400</v>
      </c>
      <c r="AA77" s="73">
        <f t="shared" si="19"/>
        <v>1240</v>
      </c>
      <c r="AB77" s="73">
        <v>10</v>
      </c>
      <c r="AC77" s="73">
        <v>25</v>
      </c>
      <c r="AD77" s="19">
        <f t="shared" si="20"/>
        <v>87100</v>
      </c>
      <c r="AE77" s="19"/>
      <c r="AF77" s="42"/>
      <c r="AG77" s="41">
        <v>8</v>
      </c>
      <c r="AH77" s="41">
        <f t="shared" si="21"/>
        <v>30</v>
      </c>
      <c r="AI77" s="41" t="s">
        <v>280</v>
      </c>
      <c r="AJ77" s="41">
        <v>0</v>
      </c>
      <c r="AK77" s="41" t="s">
        <v>277</v>
      </c>
      <c r="AL77" s="41">
        <f t="shared" si="22"/>
        <v>30</v>
      </c>
      <c r="AM77" s="41">
        <v>115</v>
      </c>
      <c r="AN77" s="41">
        <v>20</v>
      </c>
      <c r="AO77" s="41">
        <f t="shared" si="23"/>
        <v>30</v>
      </c>
    </row>
    <row r="78" spans="1:41" ht="31" x14ac:dyDescent="0.35">
      <c r="A78" s="39">
        <v>70</v>
      </c>
      <c r="B78" s="29" t="s">
        <v>163</v>
      </c>
      <c r="C78" s="8" t="s">
        <v>164</v>
      </c>
      <c r="D78" s="23" t="s">
        <v>47</v>
      </c>
      <c r="E78" s="17" t="s">
        <v>51</v>
      </c>
      <c r="F78" s="17">
        <v>31</v>
      </c>
      <c r="G78" s="8">
        <v>1045</v>
      </c>
      <c r="H78" s="40"/>
      <c r="I78" s="41" t="s">
        <v>262</v>
      </c>
      <c r="J78" s="41">
        <v>6500</v>
      </c>
      <c r="K78" s="41">
        <v>600</v>
      </c>
      <c r="L78" s="41">
        <f>F78</f>
        <v>31</v>
      </c>
      <c r="M78" s="41">
        <v>35</v>
      </c>
      <c r="N78" s="41">
        <f t="shared" si="15"/>
        <v>1085</v>
      </c>
      <c r="O78" s="41">
        <f t="shared" si="16"/>
        <v>868</v>
      </c>
      <c r="P78" s="41" t="s">
        <v>52</v>
      </c>
      <c r="Q78" s="41">
        <v>5600</v>
      </c>
      <c r="R78" s="41">
        <f t="shared" si="17"/>
        <v>173600</v>
      </c>
      <c r="S78" s="41">
        <v>240</v>
      </c>
      <c r="T78" s="41">
        <v>45</v>
      </c>
      <c r="U78" s="41">
        <v>0</v>
      </c>
      <c r="V78" s="41">
        <v>55</v>
      </c>
      <c r="W78" s="41">
        <v>45</v>
      </c>
      <c r="X78" s="73">
        <f t="shared" si="18"/>
        <v>31</v>
      </c>
      <c r="Y78" s="73">
        <v>400</v>
      </c>
      <c r="Z78" s="73">
        <v>400</v>
      </c>
      <c r="AA78" s="73">
        <f t="shared" si="19"/>
        <v>1293</v>
      </c>
      <c r="AB78" s="73">
        <v>10</v>
      </c>
      <c r="AC78" s="73">
        <v>25</v>
      </c>
      <c r="AD78" s="19">
        <f t="shared" si="20"/>
        <v>90175</v>
      </c>
      <c r="AE78" s="19"/>
      <c r="AF78" s="42"/>
      <c r="AG78" s="41">
        <v>8</v>
      </c>
      <c r="AH78" s="41">
        <f t="shared" si="21"/>
        <v>31</v>
      </c>
      <c r="AI78" s="41" t="s">
        <v>280</v>
      </c>
      <c r="AJ78" s="41">
        <v>0</v>
      </c>
      <c r="AK78" s="41" t="s">
        <v>277</v>
      </c>
      <c r="AL78" s="41">
        <f t="shared" si="22"/>
        <v>31</v>
      </c>
      <c r="AM78" s="41">
        <v>115</v>
      </c>
      <c r="AN78" s="41">
        <v>20</v>
      </c>
      <c r="AO78" s="41">
        <f t="shared" si="23"/>
        <v>31</v>
      </c>
    </row>
    <row r="79" spans="1:41" ht="25" customHeight="1" x14ac:dyDescent="0.35">
      <c r="A79" s="61">
        <v>71</v>
      </c>
      <c r="B79" s="62" t="s">
        <v>165</v>
      </c>
      <c r="C79" s="63" t="s">
        <v>166</v>
      </c>
      <c r="D79" s="64" t="s">
        <v>85</v>
      </c>
      <c r="E79" s="65"/>
      <c r="F79" s="65">
        <v>46</v>
      </c>
      <c r="G79" s="63">
        <v>1550</v>
      </c>
      <c r="H79" s="40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73"/>
      <c r="Y79" s="73"/>
      <c r="Z79" s="73"/>
      <c r="AA79" s="73"/>
      <c r="AB79" s="73"/>
      <c r="AC79" s="73"/>
      <c r="AD79" s="19"/>
      <c r="AE79" s="19"/>
      <c r="AF79" s="42"/>
      <c r="AG79" s="41"/>
      <c r="AH79" s="41"/>
      <c r="AI79" s="41"/>
      <c r="AJ79" s="41"/>
      <c r="AK79" s="41"/>
      <c r="AL79" s="41"/>
      <c r="AM79" s="41"/>
      <c r="AN79" s="41"/>
      <c r="AO79" s="41"/>
    </row>
    <row r="80" spans="1:41" ht="31" x14ac:dyDescent="0.35">
      <c r="A80" s="39">
        <v>72</v>
      </c>
      <c r="B80" s="29" t="s">
        <v>165</v>
      </c>
      <c r="C80" s="8" t="s">
        <v>167</v>
      </c>
      <c r="D80" s="23" t="s">
        <v>47</v>
      </c>
      <c r="E80" s="17" t="s">
        <v>51</v>
      </c>
      <c r="F80" s="17">
        <v>38</v>
      </c>
      <c r="G80" s="8">
        <v>1280</v>
      </c>
      <c r="H80" s="40"/>
      <c r="I80" s="41" t="s">
        <v>263</v>
      </c>
      <c r="J80" s="41">
        <v>6500</v>
      </c>
      <c r="K80" s="41">
        <v>600</v>
      </c>
      <c r="L80" s="41">
        <f>F80</f>
        <v>38</v>
      </c>
      <c r="M80" s="41">
        <v>35</v>
      </c>
      <c r="N80" s="41">
        <f t="shared" si="15"/>
        <v>1330</v>
      </c>
      <c r="O80" s="41">
        <f t="shared" si="16"/>
        <v>1064</v>
      </c>
      <c r="P80" s="41" t="s">
        <v>52</v>
      </c>
      <c r="Q80" s="41">
        <v>5600</v>
      </c>
      <c r="R80" s="41">
        <f t="shared" si="17"/>
        <v>212800</v>
      </c>
      <c r="S80" s="41">
        <v>240</v>
      </c>
      <c r="T80" s="41">
        <v>45</v>
      </c>
      <c r="U80" s="41">
        <v>0</v>
      </c>
      <c r="V80" s="41">
        <v>55</v>
      </c>
      <c r="W80" s="41">
        <v>45</v>
      </c>
      <c r="X80" s="73">
        <f t="shared" si="18"/>
        <v>38</v>
      </c>
      <c r="Y80" s="73">
        <v>400</v>
      </c>
      <c r="Z80" s="73">
        <v>400</v>
      </c>
      <c r="AA80" s="73">
        <f t="shared" si="19"/>
        <v>1584</v>
      </c>
      <c r="AB80" s="73">
        <v>10</v>
      </c>
      <c r="AC80" s="73">
        <v>25</v>
      </c>
      <c r="AD80" s="19">
        <f t="shared" si="20"/>
        <v>108900</v>
      </c>
      <c r="AE80" s="19"/>
      <c r="AF80" s="42"/>
      <c r="AG80" s="41">
        <v>8</v>
      </c>
      <c r="AH80" s="41">
        <f t="shared" si="21"/>
        <v>38</v>
      </c>
      <c r="AI80" s="41" t="s">
        <v>280</v>
      </c>
      <c r="AJ80" s="41">
        <v>0</v>
      </c>
      <c r="AK80" s="41" t="s">
        <v>277</v>
      </c>
      <c r="AL80" s="41">
        <f t="shared" si="22"/>
        <v>38</v>
      </c>
      <c r="AM80" s="41">
        <v>115</v>
      </c>
      <c r="AN80" s="41">
        <v>20</v>
      </c>
      <c r="AO80" s="41">
        <f t="shared" si="23"/>
        <v>38</v>
      </c>
    </row>
    <row r="81" spans="1:41" ht="31" x14ac:dyDescent="0.35">
      <c r="A81" s="39">
        <v>73</v>
      </c>
      <c r="B81" s="29" t="s">
        <v>168</v>
      </c>
      <c r="C81" s="8" t="s">
        <v>169</v>
      </c>
      <c r="D81" s="23" t="s">
        <v>47</v>
      </c>
      <c r="E81" s="17" t="s">
        <v>51</v>
      </c>
      <c r="F81" s="17">
        <v>24</v>
      </c>
      <c r="G81" s="8">
        <v>802</v>
      </c>
      <c r="H81" s="40"/>
      <c r="I81" s="41" t="s">
        <v>264</v>
      </c>
      <c r="J81" s="41">
        <v>6500</v>
      </c>
      <c r="K81" s="41">
        <v>600</v>
      </c>
      <c r="L81" s="41">
        <f>F81</f>
        <v>24</v>
      </c>
      <c r="M81" s="41">
        <v>35</v>
      </c>
      <c r="N81" s="41">
        <f t="shared" si="15"/>
        <v>840</v>
      </c>
      <c r="O81" s="41">
        <f t="shared" si="16"/>
        <v>672</v>
      </c>
      <c r="P81" s="41" t="s">
        <v>52</v>
      </c>
      <c r="Q81" s="41">
        <v>5600</v>
      </c>
      <c r="R81" s="41">
        <f t="shared" si="17"/>
        <v>134400</v>
      </c>
      <c r="S81" s="41">
        <v>240</v>
      </c>
      <c r="T81" s="41">
        <v>45</v>
      </c>
      <c r="U81" s="41">
        <v>0</v>
      </c>
      <c r="V81" s="41">
        <v>55</v>
      </c>
      <c r="W81" s="41">
        <v>45</v>
      </c>
      <c r="X81" s="73">
        <f t="shared" si="18"/>
        <v>24</v>
      </c>
      <c r="Y81" s="73">
        <v>400</v>
      </c>
      <c r="Z81" s="73">
        <v>400</v>
      </c>
      <c r="AA81" s="73">
        <f t="shared" si="19"/>
        <v>994</v>
      </c>
      <c r="AB81" s="73">
        <v>10</v>
      </c>
      <c r="AC81" s="73">
        <v>25</v>
      </c>
      <c r="AD81" s="19">
        <f t="shared" si="20"/>
        <v>71170</v>
      </c>
      <c r="AE81" s="19"/>
      <c r="AF81" s="42"/>
      <c r="AG81" s="41">
        <v>8</v>
      </c>
      <c r="AH81" s="41">
        <f t="shared" si="21"/>
        <v>24</v>
      </c>
      <c r="AI81" s="41" t="s">
        <v>280</v>
      </c>
      <c r="AJ81" s="41">
        <v>0</v>
      </c>
      <c r="AK81" s="41" t="s">
        <v>277</v>
      </c>
      <c r="AL81" s="41">
        <f t="shared" si="22"/>
        <v>24</v>
      </c>
      <c r="AM81" s="41">
        <v>115</v>
      </c>
      <c r="AN81" s="41">
        <v>20</v>
      </c>
      <c r="AO81" s="41">
        <f t="shared" si="23"/>
        <v>24</v>
      </c>
    </row>
    <row r="82" spans="1:41" ht="31" x14ac:dyDescent="0.35">
      <c r="A82" s="39">
        <v>74</v>
      </c>
      <c r="B82" s="29" t="s">
        <v>165</v>
      </c>
      <c r="C82" s="8" t="s">
        <v>170</v>
      </c>
      <c r="D82" s="23" t="s">
        <v>47</v>
      </c>
      <c r="E82" s="17" t="s">
        <v>51</v>
      </c>
      <c r="F82" s="17">
        <v>8</v>
      </c>
      <c r="G82" s="8">
        <v>255</v>
      </c>
      <c r="H82" s="40"/>
      <c r="I82" s="41" t="s">
        <v>265</v>
      </c>
      <c r="J82" s="41">
        <v>6500</v>
      </c>
      <c r="K82" s="41">
        <v>600</v>
      </c>
      <c r="L82" s="41">
        <f>F82</f>
        <v>8</v>
      </c>
      <c r="M82" s="41">
        <v>25</v>
      </c>
      <c r="N82" s="41">
        <f t="shared" si="15"/>
        <v>200</v>
      </c>
      <c r="O82" s="41">
        <f t="shared" si="16"/>
        <v>160</v>
      </c>
      <c r="P82" s="41" t="s">
        <v>55</v>
      </c>
      <c r="Q82" s="41">
        <v>4000</v>
      </c>
      <c r="R82" s="41">
        <f t="shared" si="17"/>
        <v>32000</v>
      </c>
      <c r="S82" s="41">
        <v>240</v>
      </c>
      <c r="T82" s="41">
        <v>45</v>
      </c>
      <c r="U82" s="41">
        <v>0</v>
      </c>
      <c r="V82" s="41">
        <v>55</v>
      </c>
      <c r="W82" s="41">
        <v>45</v>
      </c>
      <c r="X82" s="73">
        <f t="shared" si="18"/>
        <v>8</v>
      </c>
      <c r="Y82" s="73">
        <v>400</v>
      </c>
      <c r="Z82" s="73">
        <v>400</v>
      </c>
      <c r="AA82" s="73">
        <f t="shared" si="19"/>
        <v>319</v>
      </c>
      <c r="AB82" s="73">
        <v>10</v>
      </c>
      <c r="AC82" s="73">
        <v>25</v>
      </c>
      <c r="AD82" s="19">
        <f t="shared" si="20"/>
        <v>28025</v>
      </c>
      <c r="AE82" s="19"/>
      <c r="AF82" s="42"/>
      <c r="AG82" s="41">
        <v>6</v>
      </c>
      <c r="AH82" s="41">
        <f t="shared" si="21"/>
        <v>8</v>
      </c>
      <c r="AI82" s="41" t="s">
        <v>280</v>
      </c>
      <c r="AJ82" s="41">
        <v>0</v>
      </c>
      <c r="AK82" s="41" t="s">
        <v>277</v>
      </c>
      <c r="AL82" s="41">
        <f t="shared" si="22"/>
        <v>8</v>
      </c>
      <c r="AM82" s="41">
        <v>115</v>
      </c>
      <c r="AN82" s="41">
        <v>20</v>
      </c>
      <c r="AO82" s="41">
        <f t="shared" si="23"/>
        <v>8</v>
      </c>
    </row>
    <row r="83" spans="1:41" ht="31" x14ac:dyDescent="0.35">
      <c r="A83" s="39">
        <v>75</v>
      </c>
      <c r="B83" s="29" t="s">
        <v>165</v>
      </c>
      <c r="C83" s="8" t="s">
        <v>171</v>
      </c>
      <c r="D83" s="23" t="s">
        <v>47</v>
      </c>
      <c r="E83" s="17" t="s">
        <v>51</v>
      </c>
      <c r="F83" s="17">
        <v>23</v>
      </c>
      <c r="G83" s="8">
        <v>780</v>
      </c>
      <c r="H83" s="40"/>
      <c r="I83" s="41" t="s">
        <v>267</v>
      </c>
      <c r="J83" s="41">
        <v>6500</v>
      </c>
      <c r="K83" s="41">
        <v>600</v>
      </c>
      <c r="L83" s="41">
        <f>F83</f>
        <v>23</v>
      </c>
      <c r="M83" s="41">
        <v>25</v>
      </c>
      <c r="N83" s="41">
        <f t="shared" si="15"/>
        <v>575</v>
      </c>
      <c r="O83" s="41">
        <f t="shared" si="16"/>
        <v>460</v>
      </c>
      <c r="P83" s="41" t="s">
        <v>55</v>
      </c>
      <c r="Q83" s="41">
        <v>4000</v>
      </c>
      <c r="R83" s="41">
        <f t="shared" si="17"/>
        <v>92000</v>
      </c>
      <c r="S83" s="41">
        <v>240</v>
      </c>
      <c r="T83" s="41">
        <v>45</v>
      </c>
      <c r="U83" s="41">
        <v>0</v>
      </c>
      <c r="V83" s="41">
        <v>55</v>
      </c>
      <c r="W83" s="41">
        <v>45</v>
      </c>
      <c r="X83" s="73">
        <f t="shared" si="18"/>
        <v>23</v>
      </c>
      <c r="Y83" s="73">
        <v>400</v>
      </c>
      <c r="Z83" s="73">
        <v>400</v>
      </c>
      <c r="AA83" s="73">
        <f t="shared" si="19"/>
        <v>964</v>
      </c>
      <c r="AB83" s="73">
        <v>10</v>
      </c>
      <c r="AC83" s="73">
        <v>25</v>
      </c>
      <c r="AD83" s="19">
        <f t="shared" si="20"/>
        <v>68900</v>
      </c>
      <c r="AE83" s="19"/>
      <c r="AF83" s="42"/>
      <c r="AG83" s="41">
        <v>6</v>
      </c>
      <c r="AH83" s="41">
        <f t="shared" si="21"/>
        <v>23</v>
      </c>
      <c r="AI83" s="41" t="s">
        <v>280</v>
      </c>
      <c r="AJ83" s="41">
        <v>0</v>
      </c>
      <c r="AK83" s="41" t="s">
        <v>277</v>
      </c>
      <c r="AL83" s="41">
        <f t="shared" si="22"/>
        <v>23</v>
      </c>
      <c r="AM83" s="41">
        <v>115</v>
      </c>
      <c r="AN83" s="41">
        <v>20</v>
      </c>
      <c r="AO83" s="41">
        <f t="shared" si="23"/>
        <v>23</v>
      </c>
    </row>
    <row r="84" spans="1:41" ht="28" x14ac:dyDescent="0.35">
      <c r="A84" s="61">
        <v>76</v>
      </c>
      <c r="B84" s="62" t="s">
        <v>172</v>
      </c>
      <c r="C84" s="63" t="s">
        <v>173</v>
      </c>
      <c r="D84" s="64" t="s">
        <v>47</v>
      </c>
      <c r="E84" s="65"/>
      <c r="F84" s="65">
        <v>9</v>
      </c>
      <c r="G84" s="63">
        <v>290</v>
      </c>
      <c r="H84" s="40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73"/>
      <c r="Y84" s="73"/>
      <c r="Z84" s="73"/>
      <c r="AA84" s="73"/>
      <c r="AB84" s="73"/>
      <c r="AC84" s="73"/>
      <c r="AD84" s="19"/>
      <c r="AE84" s="19"/>
      <c r="AF84" s="42"/>
      <c r="AG84" s="41"/>
      <c r="AH84" s="41"/>
      <c r="AI84" s="41"/>
      <c r="AJ84" s="41"/>
      <c r="AK84" s="41"/>
      <c r="AL84" s="41"/>
      <c r="AM84" s="41"/>
      <c r="AN84" s="41"/>
      <c r="AO84" s="41"/>
    </row>
    <row r="85" spans="1:41" ht="42" x14ac:dyDescent="0.35">
      <c r="A85" s="61">
        <v>77</v>
      </c>
      <c r="B85" s="62" t="s">
        <v>172</v>
      </c>
      <c r="C85" s="63" t="s">
        <v>174</v>
      </c>
      <c r="D85" s="64" t="s">
        <v>85</v>
      </c>
      <c r="E85" s="65"/>
      <c r="F85" s="65">
        <v>23</v>
      </c>
      <c r="G85" s="63">
        <v>752</v>
      </c>
      <c r="H85" s="40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73"/>
      <c r="Y85" s="73"/>
      <c r="Z85" s="73"/>
      <c r="AA85" s="73"/>
      <c r="AB85" s="73"/>
      <c r="AC85" s="73"/>
      <c r="AD85" s="19"/>
      <c r="AE85" s="19"/>
      <c r="AF85" s="42"/>
      <c r="AG85" s="41"/>
      <c r="AH85" s="41"/>
      <c r="AI85" s="41"/>
      <c r="AJ85" s="41"/>
      <c r="AK85" s="41"/>
      <c r="AL85" s="41"/>
      <c r="AM85" s="41"/>
      <c r="AN85" s="41"/>
      <c r="AO85" s="41"/>
    </row>
    <row r="86" spans="1:41" ht="31" x14ac:dyDescent="0.35">
      <c r="A86" s="39">
        <v>78</v>
      </c>
      <c r="B86" s="29" t="s">
        <v>172</v>
      </c>
      <c r="C86" s="12" t="s">
        <v>175</v>
      </c>
      <c r="D86" s="23" t="s">
        <v>47</v>
      </c>
      <c r="E86" s="17" t="s">
        <v>51</v>
      </c>
      <c r="F86" s="17">
        <v>6</v>
      </c>
      <c r="G86" s="8">
        <v>178</v>
      </c>
      <c r="H86" s="40"/>
      <c r="I86" s="41" t="s">
        <v>268</v>
      </c>
      <c r="J86" s="41">
        <v>6500</v>
      </c>
      <c r="K86" s="41">
        <v>600</v>
      </c>
      <c r="L86" s="41">
        <f t="shared" ref="L86:L101" si="24">F86</f>
        <v>6</v>
      </c>
      <c r="M86" s="41">
        <v>25</v>
      </c>
      <c r="N86" s="41">
        <f t="shared" si="15"/>
        <v>150</v>
      </c>
      <c r="O86" s="41">
        <f t="shared" si="16"/>
        <v>120</v>
      </c>
      <c r="P86" s="41" t="s">
        <v>55</v>
      </c>
      <c r="Q86" s="41">
        <v>4000</v>
      </c>
      <c r="R86" s="41">
        <f t="shared" si="17"/>
        <v>24000</v>
      </c>
      <c r="S86" s="41">
        <v>240</v>
      </c>
      <c r="T86" s="41">
        <v>45</v>
      </c>
      <c r="U86" s="41">
        <v>0</v>
      </c>
      <c r="V86" s="41">
        <v>55</v>
      </c>
      <c r="W86" s="41">
        <v>45</v>
      </c>
      <c r="X86" s="73">
        <f t="shared" si="18"/>
        <v>6</v>
      </c>
      <c r="Y86" s="73">
        <v>400</v>
      </c>
      <c r="Z86" s="73">
        <v>400</v>
      </c>
      <c r="AA86" s="73">
        <f t="shared" si="19"/>
        <v>226</v>
      </c>
      <c r="AB86" s="73">
        <v>10</v>
      </c>
      <c r="AC86" s="73">
        <v>25</v>
      </c>
      <c r="AD86" s="19">
        <f t="shared" si="20"/>
        <v>22330</v>
      </c>
      <c r="AE86" s="19"/>
      <c r="AF86" s="42"/>
      <c r="AG86" s="41">
        <v>6</v>
      </c>
      <c r="AH86" s="41">
        <f t="shared" si="21"/>
        <v>6</v>
      </c>
      <c r="AI86" s="41" t="s">
        <v>280</v>
      </c>
      <c r="AJ86" s="41">
        <v>0</v>
      </c>
      <c r="AK86" s="41" t="s">
        <v>277</v>
      </c>
      <c r="AL86" s="41">
        <f t="shared" si="22"/>
        <v>6</v>
      </c>
      <c r="AM86" s="41">
        <v>115</v>
      </c>
      <c r="AN86" s="41">
        <v>20</v>
      </c>
      <c r="AO86" s="41">
        <f t="shared" si="23"/>
        <v>6</v>
      </c>
    </row>
    <row r="87" spans="1:41" ht="42" x14ac:dyDescent="0.35">
      <c r="A87" s="39">
        <v>79</v>
      </c>
      <c r="B87" s="29" t="s">
        <v>176</v>
      </c>
      <c r="C87" s="12" t="s">
        <v>177</v>
      </c>
      <c r="D87" s="23" t="s">
        <v>47</v>
      </c>
      <c r="E87" s="17" t="s">
        <v>51</v>
      </c>
      <c r="F87" s="17">
        <v>7</v>
      </c>
      <c r="G87" s="8">
        <v>208</v>
      </c>
      <c r="H87" s="40"/>
      <c r="I87" s="41" t="s">
        <v>269</v>
      </c>
      <c r="J87" s="41">
        <v>6500</v>
      </c>
      <c r="K87" s="41">
        <v>600</v>
      </c>
      <c r="L87" s="41">
        <f t="shared" si="24"/>
        <v>7</v>
      </c>
      <c r="M87" s="41">
        <v>25</v>
      </c>
      <c r="N87" s="41">
        <f t="shared" si="15"/>
        <v>175</v>
      </c>
      <c r="O87" s="41">
        <f t="shared" si="16"/>
        <v>140</v>
      </c>
      <c r="P87" s="41" t="s">
        <v>55</v>
      </c>
      <c r="Q87" s="41">
        <v>4000</v>
      </c>
      <c r="R87" s="41">
        <f t="shared" si="17"/>
        <v>28000</v>
      </c>
      <c r="S87" s="41">
        <v>240</v>
      </c>
      <c r="T87" s="41">
        <v>45</v>
      </c>
      <c r="U87" s="41">
        <v>0</v>
      </c>
      <c r="V87" s="41">
        <v>55</v>
      </c>
      <c r="W87" s="41">
        <v>45</v>
      </c>
      <c r="X87" s="73">
        <f t="shared" si="18"/>
        <v>7</v>
      </c>
      <c r="Y87" s="73">
        <v>400</v>
      </c>
      <c r="Z87" s="73">
        <v>400</v>
      </c>
      <c r="AA87" s="73">
        <f t="shared" si="19"/>
        <v>264</v>
      </c>
      <c r="AB87" s="73">
        <v>10</v>
      </c>
      <c r="AC87" s="73">
        <v>25</v>
      </c>
      <c r="AD87" s="19">
        <f t="shared" si="20"/>
        <v>24880</v>
      </c>
      <c r="AE87" s="19"/>
      <c r="AF87" s="42"/>
      <c r="AG87" s="41">
        <v>6</v>
      </c>
      <c r="AH87" s="41">
        <f t="shared" si="21"/>
        <v>7</v>
      </c>
      <c r="AI87" s="41" t="s">
        <v>280</v>
      </c>
      <c r="AJ87" s="41">
        <v>0</v>
      </c>
      <c r="AK87" s="41" t="s">
        <v>277</v>
      </c>
      <c r="AL87" s="41">
        <f t="shared" si="22"/>
        <v>7</v>
      </c>
      <c r="AM87" s="41">
        <v>115</v>
      </c>
      <c r="AN87" s="41">
        <v>20</v>
      </c>
      <c r="AO87" s="41">
        <f t="shared" si="23"/>
        <v>7</v>
      </c>
    </row>
    <row r="88" spans="1:41" ht="31" x14ac:dyDescent="0.35">
      <c r="A88" s="46">
        <v>80</v>
      </c>
      <c r="B88" s="29" t="s">
        <v>176</v>
      </c>
      <c r="C88" s="12" t="s">
        <v>178</v>
      </c>
      <c r="D88" s="48" t="s">
        <v>47</v>
      </c>
      <c r="E88" s="49" t="s">
        <v>51</v>
      </c>
      <c r="F88" s="17">
        <v>1</v>
      </c>
      <c r="G88" s="8"/>
      <c r="H88" s="40"/>
      <c r="I88" s="41" t="s">
        <v>269</v>
      </c>
      <c r="J88" s="41"/>
      <c r="K88" s="41"/>
      <c r="L88" s="41">
        <f t="shared" si="24"/>
        <v>1</v>
      </c>
      <c r="M88" s="41">
        <v>25</v>
      </c>
      <c r="N88" s="41">
        <f t="shared" si="15"/>
        <v>25</v>
      </c>
      <c r="O88" s="41">
        <f t="shared" si="16"/>
        <v>20</v>
      </c>
      <c r="P88" s="41" t="s">
        <v>55</v>
      </c>
      <c r="Q88" s="41">
        <v>4000</v>
      </c>
      <c r="R88" s="41">
        <f t="shared" si="17"/>
        <v>4000</v>
      </c>
      <c r="S88" s="41">
        <v>240</v>
      </c>
      <c r="T88" s="41">
        <v>45</v>
      </c>
      <c r="U88" s="41">
        <v>0</v>
      </c>
      <c r="V88" s="41">
        <v>55</v>
      </c>
      <c r="W88" s="41">
        <v>45</v>
      </c>
      <c r="X88" s="73">
        <f t="shared" si="18"/>
        <v>1</v>
      </c>
      <c r="Y88" s="73">
        <v>400</v>
      </c>
      <c r="Z88" s="73">
        <v>400</v>
      </c>
      <c r="AA88" s="73">
        <f t="shared" si="19"/>
        <v>8</v>
      </c>
      <c r="AB88" s="73">
        <v>10</v>
      </c>
      <c r="AC88" s="73">
        <v>25</v>
      </c>
      <c r="AD88" s="19">
        <f t="shared" si="20"/>
        <v>1500</v>
      </c>
      <c r="AE88" s="19"/>
      <c r="AF88" s="42"/>
      <c r="AG88" s="41">
        <v>6</v>
      </c>
      <c r="AH88" s="41">
        <f t="shared" si="21"/>
        <v>1</v>
      </c>
      <c r="AI88" s="41" t="s">
        <v>280</v>
      </c>
      <c r="AJ88" s="41">
        <v>0</v>
      </c>
      <c r="AK88" s="41" t="s">
        <v>277</v>
      </c>
      <c r="AL88" s="41">
        <f t="shared" si="22"/>
        <v>1</v>
      </c>
      <c r="AM88" s="41">
        <v>115</v>
      </c>
      <c r="AN88" s="41">
        <v>20</v>
      </c>
      <c r="AO88" s="41">
        <f t="shared" si="23"/>
        <v>1</v>
      </c>
    </row>
    <row r="89" spans="1:41" ht="31" x14ac:dyDescent="0.35">
      <c r="A89" s="39">
        <v>81</v>
      </c>
      <c r="B89" s="29" t="s">
        <v>179</v>
      </c>
      <c r="C89" s="12" t="s">
        <v>180</v>
      </c>
      <c r="D89" s="23" t="s">
        <v>47</v>
      </c>
      <c r="E89" s="17" t="s">
        <v>51</v>
      </c>
      <c r="F89" s="17">
        <v>15</v>
      </c>
      <c r="G89" s="8">
        <v>480</v>
      </c>
      <c r="H89" s="40"/>
      <c r="I89" s="41" t="s">
        <v>270</v>
      </c>
      <c r="J89" s="41">
        <v>6500</v>
      </c>
      <c r="K89" s="41">
        <v>600</v>
      </c>
      <c r="L89" s="41">
        <f t="shared" si="24"/>
        <v>15</v>
      </c>
      <c r="M89" s="41">
        <v>25</v>
      </c>
      <c r="N89" s="41">
        <f t="shared" si="15"/>
        <v>375</v>
      </c>
      <c r="O89" s="41">
        <f t="shared" si="16"/>
        <v>300</v>
      </c>
      <c r="P89" s="41" t="s">
        <v>55</v>
      </c>
      <c r="Q89" s="41">
        <v>4000</v>
      </c>
      <c r="R89" s="41">
        <f t="shared" si="17"/>
        <v>60000</v>
      </c>
      <c r="S89" s="41">
        <v>240</v>
      </c>
      <c r="T89" s="41">
        <v>45</v>
      </c>
      <c r="U89" s="41">
        <v>0</v>
      </c>
      <c r="V89" s="41">
        <v>55</v>
      </c>
      <c r="W89" s="41">
        <v>45</v>
      </c>
      <c r="X89" s="73">
        <f t="shared" si="18"/>
        <v>15</v>
      </c>
      <c r="Y89" s="73">
        <v>400</v>
      </c>
      <c r="Z89" s="73">
        <v>400</v>
      </c>
      <c r="AA89" s="73">
        <f t="shared" si="19"/>
        <v>600</v>
      </c>
      <c r="AB89" s="73">
        <v>10</v>
      </c>
      <c r="AC89" s="73">
        <v>25</v>
      </c>
      <c r="AD89" s="19">
        <f t="shared" si="20"/>
        <v>46400</v>
      </c>
      <c r="AE89" s="19"/>
      <c r="AF89" s="42"/>
      <c r="AG89" s="41">
        <v>6</v>
      </c>
      <c r="AH89" s="41">
        <f t="shared" si="21"/>
        <v>15</v>
      </c>
      <c r="AI89" s="41" t="s">
        <v>280</v>
      </c>
      <c r="AJ89" s="41">
        <v>0</v>
      </c>
      <c r="AK89" s="41" t="s">
        <v>277</v>
      </c>
      <c r="AL89" s="41">
        <f t="shared" si="22"/>
        <v>15</v>
      </c>
      <c r="AM89" s="41">
        <v>115</v>
      </c>
      <c r="AN89" s="41">
        <v>20</v>
      </c>
      <c r="AO89" s="41">
        <f t="shared" si="23"/>
        <v>15</v>
      </c>
    </row>
    <row r="90" spans="1:41" ht="31" x14ac:dyDescent="0.35">
      <c r="A90" s="39">
        <v>82</v>
      </c>
      <c r="B90" s="29" t="s">
        <v>181</v>
      </c>
      <c r="C90" s="12" t="s">
        <v>182</v>
      </c>
      <c r="D90" s="23" t="s">
        <v>47</v>
      </c>
      <c r="E90" s="17" t="s">
        <v>51</v>
      </c>
      <c r="F90" s="17">
        <v>1</v>
      </c>
      <c r="G90" s="8"/>
      <c r="H90" s="40"/>
      <c r="I90" s="41" t="s">
        <v>270</v>
      </c>
      <c r="J90" s="41"/>
      <c r="K90" s="41"/>
      <c r="L90" s="41">
        <f t="shared" si="24"/>
        <v>1</v>
      </c>
      <c r="M90" s="41">
        <v>25</v>
      </c>
      <c r="N90" s="41">
        <f t="shared" si="15"/>
        <v>25</v>
      </c>
      <c r="O90" s="41">
        <f t="shared" si="16"/>
        <v>20</v>
      </c>
      <c r="P90" s="41" t="s">
        <v>55</v>
      </c>
      <c r="Q90" s="41">
        <v>4000</v>
      </c>
      <c r="R90" s="41">
        <f t="shared" si="17"/>
        <v>4000</v>
      </c>
      <c r="S90" s="41">
        <v>240</v>
      </c>
      <c r="T90" s="41">
        <v>45</v>
      </c>
      <c r="U90" s="41">
        <v>0</v>
      </c>
      <c r="V90" s="41">
        <v>55</v>
      </c>
      <c r="W90" s="41">
        <v>45</v>
      </c>
      <c r="X90" s="73">
        <f t="shared" si="18"/>
        <v>1</v>
      </c>
      <c r="Y90" s="73">
        <v>400</v>
      </c>
      <c r="Z90" s="73">
        <v>400</v>
      </c>
      <c r="AA90" s="73">
        <f t="shared" si="19"/>
        <v>8</v>
      </c>
      <c r="AB90" s="73">
        <v>10</v>
      </c>
      <c r="AC90" s="73">
        <v>25</v>
      </c>
      <c r="AD90" s="19">
        <f t="shared" si="20"/>
        <v>1500</v>
      </c>
      <c r="AE90" s="19"/>
      <c r="AF90" s="42"/>
      <c r="AG90" s="41">
        <v>6</v>
      </c>
      <c r="AH90" s="41">
        <f t="shared" si="21"/>
        <v>1</v>
      </c>
      <c r="AI90" s="41" t="s">
        <v>280</v>
      </c>
      <c r="AJ90" s="41">
        <v>0</v>
      </c>
      <c r="AK90" s="41" t="s">
        <v>277</v>
      </c>
      <c r="AL90" s="41">
        <f t="shared" si="22"/>
        <v>1</v>
      </c>
      <c r="AM90" s="41">
        <v>115</v>
      </c>
      <c r="AN90" s="41">
        <v>20</v>
      </c>
      <c r="AO90" s="41">
        <f t="shared" si="23"/>
        <v>1</v>
      </c>
    </row>
    <row r="91" spans="1:41" ht="31" x14ac:dyDescent="0.35">
      <c r="A91" s="39">
        <v>83</v>
      </c>
      <c r="B91" s="29" t="s">
        <v>181</v>
      </c>
      <c r="C91" s="12" t="s">
        <v>183</v>
      </c>
      <c r="D91" s="23" t="s">
        <v>47</v>
      </c>
      <c r="E91" s="17" t="s">
        <v>51</v>
      </c>
      <c r="F91" s="17">
        <v>8</v>
      </c>
      <c r="G91" s="8">
        <v>250</v>
      </c>
      <c r="H91" s="40"/>
      <c r="I91" s="41" t="s">
        <v>271</v>
      </c>
      <c r="J91" s="41">
        <v>6500</v>
      </c>
      <c r="K91" s="41">
        <v>600</v>
      </c>
      <c r="L91" s="41">
        <f t="shared" si="24"/>
        <v>8</v>
      </c>
      <c r="M91" s="41">
        <v>25</v>
      </c>
      <c r="N91" s="41">
        <f t="shared" si="15"/>
        <v>200</v>
      </c>
      <c r="O91" s="41">
        <f t="shared" si="16"/>
        <v>160</v>
      </c>
      <c r="P91" s="41" t="s">
        <v>55</v>
      </c>
      <c r="Q91" s="41">
        <v>4000</v>
      </c>
      <c r="R91" s="41">
        <f t="shared" si="17"/>
        <v>32000</v>
      </c>
      <c r="S91" s="41">
        <v>240</v>
      </c>
      <c r="T91" s="41">
        <v>45</v>
      </c>
      <c r="U91" s="41">
        <v>0</v>
      </c>
      <c r="V91" s="41">
        <v>55</v>
      </c>
      <c r="W91" s="41">
        <v>45</v>
      </c>
      <c r="X91" s="73">
        <f t="shared" si="18"/>
        <v>8</v>
      </c>
      <c r="Y91" s="73">
        <v>400</v>
      </c>
      <c r="Z91" s="73">
        <v>400</v>
      </c>
      <c r="AA91" s="73">
        <f t="shared" si="19"/>
        <v>314</v>
      </c>
      <c r="AB91" s="73">
        <v>10</v>
      </c>
      <c r="AC91" s="73">
        <v>25</v>
      </c>
      <c r="AD91" s="19">
        <f t="shared" si="20"/>
        <v>27850</v>
      </c>
      <c r="AE91" s="19"/>
      <c r="AF91" s="42"/>
      <c r="AG91" s="41">
        <v>6</v>
      </c>
      <c r="AH91" s="41">
        <f t="shared" si="21"/>
        <v>8</v>
      </c>
      <c r="AI91" s="41" t="s">
        <v>280</v>
      </c>
      <c r="AJ91" s="41">
        <v>0</v>
      </c>
      <c r="AK91" s="41" t="s">
        <v>277</v>
      </c>
      <c r="AL91" s="41">
        <f t="shared" si="22"/>
        <v>8</v>
      </c>
      <c r="AM91" s="41">
        <v>115</v>
      </c>
      <c r="AN91" s="41">
        <v>20</v>
      </c>
      <c r="AO91" s="41">
        <f t="shared" si="23"/>
        <v>8</v>
      </c>
    </row>
    <row r="92" spans="1:41" ht="31" x14ac:dyDescent="0.35">
      <c r="A92" s="66">
        <v>84</v>
      </c>
      <c r="B92" s="67" t="s">
        <v>184</v>
      </c>
      <c r="C92" s="72" t="s">
        <v>185</v>
      </c>
      <c r="D92" s="69"/>
      <c r="E92" s="70" t="s">
        <v>51</v>
      </c>
      <c r="F92" s="70">
        <f t="shared" ref="F92:F101" si="25">ROUND(G92/35,0)+1</f>
        <v>16</v>
      </c>
      <c r="G92" s="68">
        <v>518</v>
      </c>
      <c r="H92" s="40"/>
      <c r="I92" s="41" t="s">
        <v>257</v>
      </c>
      <c r="J92" s="41">
        <v>6500</v>
      </c>
      <c r="K92" s="41">
        <v>600</v>
      </c>
      <c r="L92" s="41">
        <f t="shared" si="24"/>
        <v>16</v>
      </c>
      <c r="M92" s="41">
        <v>35</v>
      </c>
      <c r="N92" s="41">
        <f t="shared" si="15"/>
        <v>560</v>
      </c>
      <c r="O92" s="41">
        <f t="shared" si="16"/>
        <v>448</v>
      </c>
      <c r="P92" s="83" t="s">
        <v>52</v>
      </c>
      <c r="Q92" s="83">
        <v>5600</v>
      </c>
      <c r="R92" s="41">
        <f>L92*Q92</f>
        <v>89600</v>
      </c>
      <c r="S92" s="41">
        <v>240</v>
      </c>
      <c r="T92" s="41">
        <v>45</v>
      </c>
      <c r="U92" s="41">
        <v>0</v>
      </c>
      <c r="V92" s="41">
        <v>55</v>
      </c>
      <c r="W92" s="41">
        <v>45</v>
      </c>
      <c r="X92" s="73">
        <f t="shared" si="18"/>
        <v>16</v>
      </c>
      <c r="Y92" s="73">
        <v>400</v>
      </c>
      <c r="Z92" s="73">
        <v>400</v>
      </c>
      <c r="AA92" s="73">
        <f t="shared" si="19"/>
        <v>646</v>
      </c>
      <c r="AB92" s="73">
        <v>10</v>
      </c>
      <c r="AC92" s="73">
        <v>25</v>
      </c>
      <c r="AD92" s="19">
        <f t="shared" si="20"/>
        <v>49230</v>
      </c>
      <c r="AE92" s="19"/>
      <c r="AF92" s="42"/>
      <c r="AG92" s="41">
        <v>8</v>
      </c>
      <c r="AH92" s="41">
        <f t="shared" si="21"/>
        <v>16</v>
      </c>
      <c r="AI92" s="41" t="s">
        <v>280</v>
      </c>
      <c r="AJ92" s="41">
        <v>0</v>
      </c>
      <c r="AK92" s="41" t="s">
        <v>277</v>
      </c>
      <c r="AL92" s="41">
        <f t="shared" si="22"/>
        <v>16</v>
      </c>
      <c r="AM92" s="41">
        <v>115</v>
      </c>
      <c r="AN92" s="41">
        <v>20</v>
      </c>
      <c r="AO92" s="41">
        <f t="shared" si="23"/>
        <v>16</v>
      </c>
    </row>
    <row r="93" spans="1:41" ht="56" x14ac:dyDescent="0.35">
      <c r="A93" s="66">
        <v>85</v>
      </c>
      <c r="B93" s="67" t="s">
        <v>186</v>
      </c>
      <c r="C93" s="72" t="s">
        <v>187</v>
      </c>
      <c r="D93" s="69"/>
      <c r="E93" s="70" t="s">
        <v>285</v>
      </c>
      <c r="F93" s="70">
        <f t="shared" si="25"/>
        <v>9</v>
      </c>
      <c r="G93" s="68">
        <v>280</v>
      </c>
      <c r="H93" s="40"/>
      <c r="I93" s="41" t="s">
        <v>272</v>
      </c>
      <c r="J93" s="41">
        <v>6500</v>
      </c>
      <c r="K93" s="41">
        <v>600</v>
      </c>
      <c r="L93" s="41">
        <f t="shared" si="24"/>
        <v>9</v>
      </c>
      <c r="M93" s="41">
        <v>15</v>
      </c>
      <c r="N93" s="41">
        <f t="shared" si="15"/>
        <v>135</v>
      </c>
      <c r="O93" s="41">
        <f t="shared" si="16"/>
        <v>108</v>
      </c>
      <c r="P93" s="83" t="s">
        <v>71</v>
      </c>
      <c r="Q93" s="83">
        <v>1920</v>
      </c>
      <c r="R93" s="41">
        <f t="shared" si="17"/>
        <v>17280</v>
      </c>
      <c r="S93" s="41">
        <v>240</v>
      </c>
      <c r="T93" s="41">
        <v>45</v>
      </c>
      <c r="U93" s="41">
        <v>0</v>
      </c>
      <c r="V93" s="41">
        <v>55</v>
      </c>
      <c r="W93" s="41">
        <v>45</v>
      </c>
      <c r="X93" s="73">
        <f t="shared" si="18"/>
        <v>9</v>
      </c>
      <c r="Y93" s="73">
        <v>400</v>
      </c>
      <c r="Z93" s="73">
        <v>400</v>
      </c>
      <c r="AA93" s="73">
        <f t="shared" si="19"/>
        <v>352</v>
      </c>
      <c r="AB93" s="73">
        <v>10</v>
      </c>
      <c r="AC93" s="73">
        <v>25</v>
      </c>
      <c r="AD93" s="19">
        <f t="shared" si="20"/>
        <v>30400</v>
      </c>
      <c r="AE93" s="19"/>
      <c r="AF93" s="42"/>
      <c r="AG93" s="41">
        <v>5</v>
      </c>
      <c r="AH93" s="41">
        <f t="shared" si="21"/>
        <v>9</v>
      </c>
      <c r="AI93" s="41" t="s">
        <v>280</v>
      </c>
      <c r="AJ93" s="41">
        <v>0</v>
      </c>
      <c r="AK93" s="41" t="s">
        <v>277</v>
      </c>
      <c r="AL93" s="41">
        <f t="shared" si="22"/>
        <v>9</v>
      </c>
      <c r="AM93" s="41">
        <v>115</v>
      </c>
      <c r="AN93" s="41">
        <v>20</v>
      </c>
      <c r="AO93" s="41">
        <f t="shared" si="23"/>
        <v>9</v>
      </c>
    </row>
    <row r="94" spans="1:41" ht="31" x14ac:dyDescent="0.35">
      <c r="A94" s="66">
        <v>86</v>
      </c>
      <c r="B94" s="67" t="s">
        <v>160</v>
      </c>
      <c r="C94" s="72" t="s">
        <v>188</v>
      </c>
      <c r="D94" s="69"/>
      <c r="E94" s="70" t="s">
        <v>51</v>
      </c>
      <c r="F94" s="70">
        <f t="shared" si="25"/>
        <v>20</v>
      </c>
      <c r="G94" s="68">
        <v>678</v>
      </c>
      <c r="H94" s="40"/>
      <c r="I94" s="41" t="s">
        <v>275</v>
      </c>
      <c r="J94" s="41">
        <v>6500</v>
      </c>
      <c r="K94" s="41">
        <v>600</v>
      </c>
      <c r="L94" s="41">
        <f t="shared" si="24"/>
        <v>20</v>
      </c>
      <c r="M94" s="41">
        <v>25</v>
      </c>
      <c r="N94" s="41">
        <f t="shared" si="15"/>
        <v>500</v>
      </c>
      <c r="O94" s="41">
        <f t="shared" si="16"/>
        <v>400</v>
      </c>
      <c r="P94" s="83" t="s">
        <v>55</v>
      </c>
      <c r="Q94" s="83">
        <v>4000</v>
      </c>
      <c r="R94" s="41">
        <f t="shared" si="17"/>
        <v>80000</v>
      </c>
      <c r="S94" s="41">
        <v>240</v>
      </c>
      <c r="T94" s="41">
        <v>45</v>
      </c>
      <c r="U94" s="41">
        <v>0</v>
      </c>
      <c r="V94" s="41">
        <v>55</v>
      </c>
      <c r="W94" s="41">
        <v>45</v>
      </c>
      <c r="X94" s="73">
        <f t="shared" si="18"/>
        <v>20</v>
      </c>
      <c r="Y94" s="73">
        <v>400</v>
      </c>
      <c r="Z94" s="73">
        <v>400</v>
      </c>
      <c r="AA94" s="73">
        <f t="shared" si="19"/>
        <v>838</v>
      </c>
      <c r="AB94" s="73">
        <v>10</v>
      </c>
      <c r="AC94" s="73">
        <v>25</v>
      </c>
      <c r="AD94" s="19">
        <f t="shared" si="20"/>
        <v>60830</v>
      </c>
      <c r="AE94" s="19"/>
      <c r="AF94" s="42"/>
      <c r="AG94" s="41">
        <v>8</v>
      </c>
      <c r="AH94" s="41">
        <f t="shared" si="21"/>
        <v>20</v>
      </c>
      <c r="AI94" s="41" t="s">
        <v>280</v>
      </c>
      <c r="AJ94" s="41">
        <v>0</v>
      </c>
      <c r="AK94" s="41" t="s">
        <v>277</v>
      </c>
      <c r="AL94" s="41">
        <f t="shared" si="22"/>
        <v>20</v>
      </c>
      <c r="AM94" s="41">
        <v>115</v>
      </c>
      <c r="AN94" s="41">
        <v>20</v>
      </c>
      <c r="AO94" s="41">
        <f t="shared" si="23"/>
        <v>20</v>
      </c>
    </row>
    <row r="95" spans="1:41" ht="31" x14ac:dyDescent="0.35">
      <c r="A95" s="66">
        <v>87</v>
      </c>
      <c r="B95" s="67" t="s">
        <v>165</v>
      </c>
      <c r="C95" s="72" t="s">
        <v>189</v>
      </c>
      <c r="D95" s="69"/>
      <c r="E95" s="70" t="s">
        <v>51</v>
      </c>
      <c r="F95" s="70">
        <f t="shared" si="25"/>
        <v>14</v>
      </c>
      <c r="G95" s="68">
        <v>450</v>
      </c>
      <c r="H95" s="40"/>
      <c r="I95" s="41" t="s">
        <v>273</v>
      </c>
      <c r="J95" s="41">
        <v>6500</v>
      </c>
      <c r="K95" s="41">
        <v>600</v>
      </c>
      <c r="L95" s="41">
        <f t="shared" si="24"/>
        <v>14</v>
      </c>
      <c r="M95" s="41">
        <v>25</v>
      </c>
      <c r="N95" s="41">
        <f t="shared" si="15"/>
        <v>350</v>
      </c>
      <c r="O95" s="41">
        <f t="shared" si="16"/>
        <v>280</v>
      </c>
      <c r="P95" s="83" t="s">
        <v>55</v>
      </c>
      <c r="Q95" s="83">
        <v>4000</v>
      </c>
      <c r="R95" s="41">
        <f t="shared" si="17"/>
        <v>56000</v>
      </c>
      <c r="S95" s="41">
        <v>240</v>
      </c>
      <c r="T95" s="41">
        <v>45</v>
      </c>
      <c r="U95" s="41">
        <v>0</v>
      </c>
      <c r="V95" s="41">
        <v>55</v>
      </c>
      <c r="W95" s="41">
        <v>45</v>
      </c>
      <c r="X95" s="73">
        <f t="shared" si="18"/>
        <v>14</v>
      </c>
      <c r="Y95" s="73">
        <v>400</v>
      </c>
      <c r="Z95" s="73">
        <v>400</v>
      </c>
      <c r="AA95" s="73">
        <f t="shared" si="19"/>
        <v>562</v>
      </c>
      <c r="AB95" s="73">
        <v>10</v>
      </c>
      <c r="AC95" s="73">
        <v>25</v>
      </c>
      <c r="AD95" s="19">
        <f t="shared" si="20"/>
        <v>43850</v>
      </c>
      <c r="AE95" s="19"/>
      <c r="AF95" s="42"/>
      <c r="AG95" s="41">
        <v>6</v>
      </c>
      <c r="AH95" s="41">
        <f t="shared" si="21"/>
        <v>14</v>
      </c>
      <c r="AI95" s="41" t="s">
        <v>280</v>
      </c>
      <c r="AJ95" s="41">
        <v>0</v>
      </c>
      <c r="AK95" s="41" t="s">
        <v>277</v>
      </c>
      <c r="AL95" s="41">
        <f t="shared" si="22"/>
        <v>14</v>
      </c>
      <c r="AM95" s="41">
        <v>115</v>
      </c>
      <c r="AN95" s="41">
        <v>20</v>
      </c>
      <c r="AO95" s="41">
        <f t="shared" si="23"/>
        <v>14</v>
      </c>
    </row>
    <row r="96" spans="1:41" ht="31" x14ac:dyDescent="0.35">
      <c r="A96" s="66">
        <v>88</v>
      </c>
      <c r="B96" s="67" t="s">
        <v>165</v>
      </c>
      <c r="C96" s="72" t="s">
        <v>190</v>
      </c>
      <c r="D96" s="69"/>
      <c r="E96" s="70" t="s">
        <v>51</v>
      </c>
      <c r="F96" s="70">
        <f t="shared" si="25"/>
        <v>11</v>
      </c>
      <c r="G96" s="68">
        <v>350</v>
      </c>
      <c r="H96" s="40"/>
      <c r="I96" s="41" t="s">
        <v>273</v>
      </c>
      <c r="J96" s="41"/>
      <c r="K96" s="41"/>
      <c r="L96" s="41">
        <f t="shared" si="24"/>
        <v>11</v>
      </c>
      <c r="M96" s="41">
        <v>25</v>
      </c>
      <c r="N96" s="41">
        <f t="shared" si="15"/>
        <v>275</v>
      </c>
      <c r="O96" s="41">
        <f t="shared" si="16"/>
        <v>220</v>
      </c>
      <c r="P96" s="83" t="s">
        <v>55</v>
      </c>
      <c r="Q96" s="83">
        <v>4000</v>
      </c>
      <c r="R96" s="41">
        <f t="shared" si="17"/>
        <v>44000</v>
      </c>
      <c r="S96" s="41">
        <v>240</v>
      </c>
      <c r="T96" s="41">
        <v>45</v>
      </c>
      <c r="U96" s="41">
        <v>0</v>
      </c>
      <c r="V96" s="41">
        <v>55</v>
      </c>
      <c r="W96" s="41">
        <v>45</v>
      </c>
      <c r="X96" s="73">
        <f t="shared" si="18"/>
        <v>11</v>
      </c>
      <c r="Y96" s="73">
        <v>400</v>
      </c>
      <c r="Z96" s="73">
        <v>400</v>
      </c>
      <c r="AA96" s="73">
        <f t="shared" si="19"/>
        <v>438</v>
      </c>
      <c r="AB96" s="73">
        <v>10</v>
      </c>
      <c r="AC96" s="73">
        <v>25</v>
      </c>
      <c r="AD96" s="19">
        <f t="shared" si="20"/>
        <v>28750</v>
      </c>
      <c r="AE96" s="19"/>
      <c r="AF96" s="42"/>
      <c r="AG96" s="41">
        <v>8</v>
      </c>
      <c r="AH96" s="41">
        <f t="shared" si="21"/>
        <v>11</v>
      </c>
      <c r="AI96" s="41" t="s">
        <v>280</v>
      </c>
      <c r="AJ96" s="41">
        <v>0</v>
      </c>
      <c r="AK96" s="41" t="s">
        <v>277</v>
      </c>
      <c r="AL96" s="41">
        <f t="shared" si="22"/>
        <v>11</v>
      </c>
      <c r="AM96" s="41">
        <v>115</v>
      </c>
      <c r="AN96" s="41">
        <v>20</v>
      </c>
      <c r="AO96" s="41">
        <f t="shared" si="23"/>
        <v>11</v>
      </c>
    </row>
    <row r="97" spans="1:41" ht="31" x14ac:dyDescent="0.35">
      <c r="A97" s="66">
        <v>89</v>
      </c>
      <c r="B97" s="67" t="s">
        <v>165</v>
      </c>
      <c r="C97" s="72" t="s">
        <v>191</v>
      </c>
      <c r="D97" s="69"/>
      <c r="E97" s="70" t="s">
        <v>51</v>
      </c>
      <c r="F97" s="70">
        <f t="shared" si="25"/>
        <v>5</v>
      </c>
      <c r="G97" s="68">
        <v>150</v>
      </c>
      <c r="H97" s="40"/>
      <c r="I97" s="41" t="s">
        <v>273</v>
      </c>
      <c r="J97" s="41"/>
      <c r="K97" s="41"/>
      <c r="L97" s="41">
        <f t="shared" si="24"/>
        <v>5</v>
      </c>
      <c r="M97" s="41">
        <v>25</v>
      </c>
      <c r="N97" s="41">
        <f t="shared" si="15"/>
        <v>125</v>
      </c>
      <c r="O97" s="41">
        <f t="shared" si="16"/>
        <v>100</v>
      </c>
      <c r="P97" s="83" t="s">
        <v>55</v>
      </c>
      <c r="Q97" s="83">
        <v>4000</v>
      </c>
      <c r="R97" s="41">
        <f t="shared" si="17"/>
        <v>20000</v>
      </c>
      <c r="S97" s="41">
        <v>240</v>
      </c>
      <c r="T97" s="41">
        <v>45</v>
      </c>
      <c r="U97" s="41">
        <v>0</v>
      </c>
      <c r="V97" s="41">
        <v>55</v>
      </c>
      <c r="W97" s="41">
        <v>45</v>
      </c>
      <c r="X97" s="73">
        <f t="shared" si="18"/>
        <v>5</v>
      </c>
      <c r="Y97" s="73">
        <v>400</v>
      </c>
      <c r="Z97" s="73">
        <v>400</v>
      </c>
      <c r="AA97" s="73">
        <f t="shared" si="19"/>
        <v>190</v>
      </c>
      <c r="AB97" s="73">
        <v>10</v>
      </c>
      <c r="AC97" s="73">
        <v>25</v>
      </c>
      <c r="AD97" s="19">
        <f t="shared" si="20"/>
        <v>12750</v>
      </c>
      <c r="AE97" s="19"/>
      <c r="AF97" s="42"/>
      <c r="AG97" s="41">
        <v>6</v>
      </c>
      <c r="AH97" s="41">
        <f t="shared" si="21"/>
        <v>5</v>
      </c>
      <c r="AI97" s="41" t="s">
        <v>280</v>
      </c>
      <c r="AJ97" s="41">
        <v>0</v>
      </c>
      <c r="AK97" s="41" t="s">
        <v>277</v>
      </c>
      <c r="AL97" s="41">
        <f t="shared" si="22"/>
        <v>5</v>
      </c>
      <c r="AM97" s="41">
        <v>115</v>
      </c>
      <c r="AN97" s="41">
        <v>20</v>
      </c>
      <c r="AO97" s="41">
        <f t="shared" si="23"/>
        <v>5</v>
      </c>
    </row>
    <row r="98" spans="1:41" ht="31" x14ac:dyDescent="0.35">
      <c r="A98" s="66">
        <v>90</v>
      </c>
      <c r="B98" s="67" t="s">
        <v>165</v>
      </c>
      <c r="C98" s="72" t="s">
        <v>192</v>
      </c>
      <c r="D98" s="69"/>
      <c r="E98" s="70" t="s">
        <v>51</v>
      </c>
      <c r="F98" s="70">
        <f t="shared" si="25"/>
        <v>9</v>
      </c>
      <c r="G98" s="68">
        <v>292</v>
      </c>
      <c r="H98" s="40"/>
      <c r="I98" s="41" t="s">
        <v>274</v>
      </c>
      <c r="J98" s="41">
        <v>6500</v>
      </c>
      <c r="K98" s="41">
        <v>600</v>
      </c>
      <c r="L98" s="41">
        <f t="shared" si="24"/>
        <v>9</v>
      </c>
      <c r="M98" s="41">
        <v>25</v>
      </c>
      <c r="N98" s="41">
        <f t="shared" si="15"/>
        <v>225</v>
      </c>
      <c r="O98" s="41">
        <f t="shared" si="16"/>
        <v>180</v>
      </c>
      <c r="P98" s="83" t="s">
        <v>55</v>
      </c>
      <c r="Q98" s="83">
        <v>4000</v>
      </c>
      <c r="R98" s="41">
        <f t="shared" si="17"/>
        <v>36000</v>
      </c>
      <c r="S98" s="41">
        <v>240</v>
      </c>
      <c r="T98" s="41">
        <v>45</v>
      </c>
      <c r="U98" s="41">
        <v>0</v>
      </c>
      <c r="V98" s="41">
        <v>55</v>
      </c>
      <c r="W98" s="41">
        <v>45</v>
      </c>
      <c r="X98" s="73">
        <f t="shared" si="18"/>
        <v>9</v>
      </c>
      <c r="Y98" s="73">
        <v>400</v>
      </c>
      <c r="Z98" s="73">
        <v>400</v>
      </c>
      <c r="AA98" s="73">
        <f t="shared" si="19"/>
        <v>364</v>
      </c>
      <c r="AB98" s="73">
        <v>10</v>
      </c>
      <c r="AC98" s="73">
        <v>25</v>
      </c>
      <c r="AD98" s="19">
        <f t="shared" si="20"/>
        <v>30820</v>
      </c>
      <c r="AE98" s="19"/>
      <c r="AF98" s="42"/>
      <c r="AG98" s="41">
        <v>6</v>
      </c>
      <c r="AH98" s="41">
        <f t="shared" si="21"/>
        <v>9</v>
      </c>
      <c r="AI98" s="41" t="s">
        <v>280</v>
      </c>
      <c r="AJ98" s="41">
        <v>0</v>
      </c>
      <c r="AK98" s="41" t="s">
        <v>277</v>
      </c>
      <c r="AL98" s="41">
        <f t="shared" si="22"/>
        <v>9</v>
      </c>
      <c r="AM98" s="41">
        <v>115</v>
      </c>
      <c r="AN98" s="41">
        <v>20</v>
      </c>
      <c r="AO98" s="41">
        <f t="shared" si="23"/>
        <v>9</v>
      </c>
    </row>
    <row r="99" spans="1:41" ht="31" x14ac:dyDescent="0.35">
      <c r="A99" s="66">
        <v>91</v>
      </c>
      <c r="B99" s="67" t="s">
        <v>165</v>
      </c>
      <c r="C99" s="72" t="s">
        <v>193</v>
      </c>
      <c r="D99" s="69"/>
      <c r="E99" s="70" t="s">
        <v>51</v>
      </c>
      <c r="F99" s="70">
        <f t="shared" si="25"/>
        <v>8</v>
      </c>
      <c r="G99" s="68">
        <v>260</v>
      </c>
      <c r="H99" s="40"/>
      <c r="I99" s="41" t="s">
        <v>274</v>
      </c>
      <c r="J99" s="41"/>
      <c r="K99" s="41"/>
      <c r="L99" s="41">
        <f t="shared" si="24"/>
        <v>8</v>
      </c>
      <c r="M99" s="41">
        <v>25</v>
      </c>
      <c r="N99" s="41">
        <f t="shared" si="15"/>
        <v>200</v>
      </c>
      <c r="O99" s="41">
        <f t="shared" si="16"/>
        <v>160</v>
      </c>
      <c r="P99" s="83" t="s">
        <v>55</v>
      </c>
      <c r="Q99" s="83">
        <v>4000</v>
      </c>
      <c r="R99" s="41">
        <f t="shared" si="17"/>
        <v>32000</v>
      </c>
      <c r="S99" s="41">
        <v>240</v>
      </c>
      <c r="T99" s="41">
        <v>45</v>
      </c>
      <c r="U99" s="41">
        <v>0</v>
      </c>
      <c r="V99" s="41">
        <v>55</v>
      </c>
      <c r="W99" s="41">
        <v>45</v>
      </c>
      <c r="X99" s="73">
        <f t="shared" si="18"/>
        <v>8</v>
      </c>
      <c r="Y99" s="73">
        <v>400</v>
      </c>
      <c r="Z99" s="73">
        <v>400</v>
      </c>
      <c r="AA99" s="73">
        <f t="shared" si="19"/>
        <v>324</v>
      </c>
      <c r="AB99" s="73">
        <v>10</v>
      </c>
      <c r="AC99" s="73">
        <v>25</v>
      </c>
      <c r="AD99" s="19">
        <f t="shared" si="20"/>
        <v>21100</v>
      </c>
      <c r="AE99" s="19"/>
      <c r="AF99" s="42"/>
      <c r="AG99" s="41">
        <v>6</v>
      </c>
      <c r="AH99" s="41">
        <f t="shared" si="21"/>
        <v>8</v>
      </c>
      <c r="AI99" s="41" t="s">
        <v>280</v>
      </c>
      <c r="AJ99" s="41">
        <v>0</v>
      </c>
      <c r="AK99" s="41" t="s">
        <v>277</v>
      </c>
      <c r="AL99" s="41">
        <f t="shared" si="22"/>
        <v>8</v>
      </c>
      <c r="AM99" s="41">
        <v>115</v>
      </c>
      <c r="AN99" s="41">
        <v>20</v>
      </c>
      <c r="AO99" s="41">
        <f t="shared" si="23"/>
        <v>8</v>
      </c>
    </row>
    <row r="100" spans="1:41" ht="31" x14ac:dyDescent="0.35">
      <c r="A100" s="66">
        <v>92</v>
      </c>
      <c r="B100" s="67" t="s">
        <v>194</v>
      </c>
      <c r="C100" s="72" t="s">
        <v>195</v>
      </c>
      <c r="D100" s="69"/>
      <c r="E100" s="70" t="s">
        <v>51</v>
      </c>
      <c r="F100" s="70">
        <f t="shared" si="25"/>
        <v>28</v>
      </c>
      <c r="G100" s="68">
        <v>950</v>
      </c>
      <c r="H100" s="40"/>
      <c r="I100" s="41" t="s">
        <v>257</v>
      </c>
      <c r="J100" s="41">
        <v>6500</v>
      </c>
      <c r="K100" s="41">
        <v>600</v>
      </c>
      <c r="L100" s="41">
        <f t="shared" si="24"/>
        <v>28</v>
      </c>
      <c r="M100" s="41">
        <v>35</v>
      </c>
      <c r="N100" s="41">
        <f t="shared" si="15"/>
        <v>980</v>
      </c>
      <c r="O100" s="41">
        <f t="shared" si="16"/>
        <v>784</v>
      </c>
      <c r="P100" s="83" t="s">
        <v>52</v>
      </c>
      <c r="Q100" s="83">
        <v>5600</v>
      </c>
      <c r="R100" s="41">
        <f t="shared" si="17"/>
        <v>156800</v>
      </c>
      <c r="S100" s="41">
        <v>240</v>
      </c>
      <c r="T100" s="41">
        <v>45</v>
      </c>
      <c r="U100" s="41">
        <v>0</v>
      </c>
      <c r="V100" s="41">
        <v>55</v>
      </c>
      <c r="W100" s="41">
        <v>45</v>
      </c>
      <c r="X100" s="73">
        <f t="shared" si="18"/>
        <v>28</v>
      </c>
      <c r="Y100" s="73">
        <v>400</v>
      </c>
      <c r="Z100" s="73">
        <v>400</v>
      </c>
      <c r="AA100" s="73">
        <f t="shared" si="19"/>
        <v>1174</v>
      </c>
      <c r="AB100" s="73">
        <v>10</v>
      </c>
      <c r="AC100" s="73">
        <v>25</v>
      </c>
      <c r="AD100" s="19">
        <f t="shared" si="20"/>
        <v>82350</v>
      </c>
      <c r="AE100" s="19"/>
      <c r="AF100" s="42"/>
      <c r="AG100" s="41">
        <v>8</v>
      </c>
      <c r="AH100" s="41">
        <f t="shared" si="21"/>
        <v>28</v>
      </c>
      <c r="AI100" s="41" t="s">
        <v>280</v>
      </c>
      <c r="AJ100" s="41">
        <v>0</v>
      </c>
      <c r="AK100" s="41" t="s">
        <v>277</v>
      </c>
      <c r="AL100" s="41">
        <f t="shared" si="22"/>
        <v>28</v>
      </c>
      <c r="AM100" s="41">
        <v>115</v>
      </c>
      <c r="AN100" s="41">
        <v>20</v>
      </c>
      <c r="AO100" s="41">
        <f t="shared" si="23"/>
        <v>28</v>
      </c>
    </row>
    <row r="101" spans="1:41" ht="56" x14ac:dyDescent="0.35">
      <c r="A101" s="66">
        <v>93</v>
      </c>
      <c r="B101" s="67" t="s">
        <v>186</v>
      </c>
      <c r="C101" s="72" t="s">
        <v>196</v>
      </c>
      <c r="D101" s="69"/>
      <c r="E101" s="70" t="s">
        <v>51</v>
      </c>
      <c r="F101" s="70">
        <f t="shared" si="25"/>
        <v>9</v>
      </c>
      <c r="G101" s="68">
        <v>277</v>
      </c>
      <c r="H101" s="40"/>
      <c r="I101" s="41" t="s">
        <v>276</v>
      </c>
      <c r="J101" s="41">
        <v>6500</v>
      </c>
      <c r="K101" s="41">
        <v>600</v>
      </c>
      <c r="L101" s="41">
        <f t="shared" si="24"/>
        <v>9</v>
      </c>
      <c r="M101" s="41">
        <v>25</v>
      </c>
      <c r="N101" s="41">
        <f t="shared" si="15"/>
        <v>225</v>
      </c>
      <c r="O101" s="41">
        <f t="shared" si="16"/>
        <v>180</v>
      </c>
      <c r="P101" s="83" t="s">
        <v>55</v>
      </c>
      <c r="Q101" s="83">
        <v>4000</v>
      </c>
      <c r="R101" s="41">
        <f t="shared" si="17"/>
        <v>36000</v>
      </c>
      <c r="S101" s="41">
        <v>240</v>
      </c>
      <c r="T101" s="41">
        <v>45</v>
      </c>
      <c r="U101" s="41">
        <v>0</v>
      </c>
      <c r="V101" s="41">
        <v>55</v>
      </c>
      <c r="W101" s="41">
        <v>45</v>
      </c>
      <c r="X101" s="73">
        <f t="shared" si="18"/>
        <v>9</v>
      </c>
      <c r="Y101" s="73">
        <v>400</v>
      </c>
      <c r="Z101" s="73">
        <v>400</v>
      </c>
      <c r="AA101" s="73">
        <f t="shared" si="19"/>
        <v>349</v>
      </c>
      <c r="AB101" s="73">
        <v>10</v>
      </c>
      <c r="AC101" s="73">
        <v>25</v>
      </c>
      <c r="AD101" s="19">
        <f t="shared" si="20"/>
        <v>30295</v>
      </c>
      <c r="AE101" s="19"/>
      <c r="AF101" s="42"/>
      <c r="AG101" s="41">
        <v>6</v>
      </c>
      <c r="AH101" s="41">
        <f t="shared" si="21"/>
        <v>9</v>
      </c>
      <c r="AI101" s="41" t="s">
        <v>280</v>
      </c>
      <c r="AJ101" s="41">
        <v>0</v>
      </c>
      <c r="AK101" s="41" t="s">
        <v>277</v>
      </c>
      <c r="AL101" s="41">
        <f t="shared" si="22"/>
        <v>9</v>
      </c>
      <c r="AM101" s="41">
        <v>115</v>
      </c>
      <c r="AN101" s="41">
        <v>20</v>
      </c>
      <c r="AO101" s="41">
        <f>L101</f>
        <v>9</v>
      </c>
    </row>
    <row r="102" spans="1:41" ht="31" x14ac:dyDescent="0.35">
      <c r="A102" s="66">
        <v>94</v>
      </c>
      <c r="B102" s="67" t="s">
        <v>197</v>
      </c>
      <c r="C102" s="72" t="s">
        <v>198</v>
      </c>
      <c r="D102" s="69"/>
      <c r="E102" s="70" t="s">
        <v>51</v>
      </c>
      <c r="F102" s="70">
        <f>ROUND(G102/35,0)+1</f>
        <v>30</v>
      </c>
      <c r="G102" s="68">
        <v>1000</v>
      </c>
      <c r="H102" s="40"/>
      <c r="I102" s="41" t="s">
        <v>266</v>
      </c>
      <c r="J102" s="41">
        <v>6500</v>
      </c>
      <c r="K102" s="41">
        <v>600</v>
      </c>
      <c r="L102" s="41">
        <f>F102</f>
        <v>30</v>
      </c>
      <c r="M102" s="41">
        <v>25</v>
      </c>
      <c r="N102" s="41">
        <f t="shared" si="15"/>
        <v>750</v>
      </c>
      <c r="O102" s="41">
        <f t="shared" si="16"/>
        <v>600</v>
      </c>
      <c r="P102" s="83" t="s">
        <v>55</v>
      </c>
      <c r="Q102" s="83">
        <v>4000</v>
      </c>
      <c r="R102" s="41">
        <f t="shared" si="17"/>
        <v>120000</v>
      </c>
      <c r="S102" s="41">
        <v>240</v>
      </c>
      <c r="T102" s="41">
        <v>45</v>
      </c>
      <c r="U102" s="41">
        <v>0</v>
      </c>
      <c r="V102" s="41">
        <v>55</v>
      </c>
      <c r="W102" s="41">
        <v>45</v>
      </c>
      <c r="X102" s="73">
        <f t="shared" si="18"/>
        <v>30</v>
      </c>
      <c r="Y102" s="73">
        <v>400</v>
      </c>
      <c r="Z102" s="73">
        <v>400</v>
      </c>
      <c r="AA102" s="73">
        <f t="shared" si="19"/>
        <v>1240</v>
      </c>
      <c r="AB102" s="73">
        <v>10</v>
      </c>
      <c r="AC102" s="73">
        <v>25</v>
      </c>
      <c r="AD102" s="19">
        <f t="shared" si="20"/>
        <v>87100</v>
      </c>
      <c r="AE102" s="19"/>
      <c r="AF102" s="42"/>
      <c r="AG102" s="41">
        <v>6</v>
      </c>
      <c r="AH102" s="41">
        <f t="shared" si="21"/>
        <v>30</v>
      </c>
      <c r="AI102" s="41" t="s">
        <v>280</v>
      </c>
      <c r="AJ102" s="41">
        <v>0</v>
      </c>
      <c r="AK102" s="41" t="s">
        <v>277</v>
      </c>
      <c r="AL102" s="41">
        <f t="shared" si="22"/>
        <v>30</v>
      </c>
      <c r="AM102" s="41">
        <v>115</v>
      </c>
      <c r="AN102" s="41">
        <v>20</v>
      </c>
      <c r="AO102" s="41">
        <f t="shared" si="23"/>
        <v>30</v>
      </c>
    </row>
    <row r="103" spans="1:41" x14ac:dyDescent="0.35">
      <c r="A103" s="50"/>
      <c r="B103" s="50"/>
      <c r="C103" s="5" t="s">
        <v>199</v>
      </c>
      <c r="D103" s="24"/>
      <c r="E103" s="28" t="s">
        <v>200</v>
      </c>
      <c r="F103" s="6">
        <f>SUM(F10:F34,F36:F64,F66:F73,F75:F78,F80:F83,F86:F102,F65)</f>
        <v>2133</v>
      </c>
      <c r="G103" s="6"/>
      <c r="H103" s="51"/>
      <c r="I103" s="52">
        <v>67</v>
      </c>
      <c r="J103" s="52"/>
      <c r="K103" s="52"/>
      <c r="L103" s="52">
        <f>F103</f>
        <v>2133</v>
      </c>
      <c r="M103" s="53"/>
      <c r="N103" s="41"/>
      <c r="O103" s="52">
        <f>SUM(O10:O102)</f>
        <v>56560</v>
      </c>
      <c r="P103" s="52"/>
      <c r="Q103" s="54"/>
      <c r="R103" s="52"/>
      <c r="S103" s="52"/>
      <c r="T103" s="52"/>
      <c r="U103" s="52">
        <f>SUM(U10:U102)</f>
        <v>459</v>
      </c>
      <c r="V103" s="52"/>
      <c r="W103" s="52"/>
      <c r="X103" s="84">
        <f t="shared" si="18"/>
        <v>2133</v>
      </c>
      <c r="Y103" s="19"/>
      <c r="Z103" s="19"/>
      <c r="AA103" s="19"/>
      <c r="AB103" s="19"/>
      <c r="AC103" s="19"/>
      <c r="AD103" s="19"/>
      <c r="AE103" s="19"/>
      <c r="AF103" s="42"/>
      <c r="AG103" s="53"/>
      <c r="AH103" s="52">
        <f t="shared" si="21"/>
        <v>2133</v>
      </c>
      <c r="AI103" s="53"/>
      <c r="AJ103" s="52">
        <f>SUM(AJ10:AJ102)</f>
        <v>459</v>
      </c>
      <c r="AK103" s="53"/>
      <c r="AL103" s="52">
        <f t="shared" si="22"/>
        <v>2133</v>
      </c>
      <c r="AM103" s="52"/>
      <c r="AN103" s="52"/>
      <c r="AO103" s="52">
        <f>SUM(AO10:AO102)</f>
        <v>2133</v>
      </c>
    </row>
    <row r="104" spans="1:41" ht="15.75" customHeight="1" x14ac:dyDescent="0.35">
      <c r="A104" s="76" t="s">
        <v>201</v>
      </c>
      <c r="B104" s="77"/>
      <c r="C104" s="77"/>
      <c r="D104" s="77"/>
      <c r="E104" s="77"/>
      <c r="F104" s="77"/>
      <c r="G104" s="77"/>
      <c r="H104" s="19"/>
      <c r="I104" s="19"/>
      <c r="J104" s="19"/>
      <c r="K104" s="19"/>
      <c r="L104" s="74"/>
      <c r="M104" s="75"/>
      <c r="N104" s="41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55"/>
      <c r="AH104" s="56"/>
      <c r="AI104" s="55"/>
      <c r="AJ104" s="56"/>
      <c r="AK104" s="55"/>
      <c r="AL104" s="55"/>
      <c r="AM104" s="55"/>
      <c r="AN104" s="55"/>
      <c r="AO104" s="55"/>
    </row>
    <row r="105" spans="1:41" ht="15.75" customHeight="1" x14ac:dyDescent="0.35">
      <c r="A105" s="19"/>
      <c r="B105" s="19"/>
      <c r="C105" s="19"/>
      <c r="D105" s="57"/>
      <c r="E105" s="19"/>
      <c r="F105" s="19"/>
      <c r="G105" s="74"/>
      <c r="H105" s="82"/>
      <c r="I105" s="82"/>
      <c r="J105" s="82"/>
      <c r="K105" s="82"/>
      <c r="L105" s="82"/>
      <c r="M105" s="82"/>
      <c r="N105" s="75"/>
      <c r="O105" s="56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55"/>
      <c r="AH105" s="56"/>
      <c r="AI105" s="55"/>
      <c r="AJ105" s="56"/>
      <c r="AK105" s="55"/>
      <c r="AL105" s="55"/>
      <c r="AM105" s="55"/>
      <c r="AN105" s="55"/>
      <c r="AO105" s="55"/>
    </row>
    <row r="106" spans="1:41" x14ac:dyDescent="0.35">
      <c r="A106" s="58"/>
      <c r="B106" s="58"/>
      <c r="C106" s="59"/>
      <c r="D106" s="60"/>
      <c r="E106" s="58"/>
      <c r="F106" s="58"/>
      <c r="G106" s="58"/>
      <c r="H106" s="19"/>
      <c r="I106" s="19"/>
      <c r="J106" s="19"/>
      <c r="K106" s="19"/>
      <c r="L106" s="19"/>
      <c r="M106" s="74"/>
      <c r="N106" s="75"/>
      <c r="O106" s="56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55"/>
      <c r="AH106" s="56"/>
      <c r="AI106" s="19"/>
      <c r="AJ106" s="19"/>
      <c r="AK106" s="55"/>
      <c r="AL106" s="19"/>
      <c r="AM106" s="19"/>
      <c r="AN106" s="19"/>
      <c r="AO106" s="19"/>
    </row>
    <row r="109" spans="1:41" x14ac:dyDescent="0.35">
      <c r="B109" s="2" t="s">
        <v>202</v>
      </c>
    </row>
    <row r="110" spans="1:41" x14ac:dyDescent="0.35">
      <c r="A110" s="4" t="s">
        <v>203</v>
      </c>
      <c r="B110" s="3" t="s">
        <v>204</v>
      </c>
    </row>
    <row r="111" spans="1:41" x14ac:dyDescent="0.35">
      <c r="A111" s="4" t="s">
        <v>205</v>
      </c>
      <c r="B111" s="4" t="s">
        <v>206</v>
      </c>
    </row>
    <row r="112" spans="1:41" x14ac:dyDescent="0.35">
      <c r="A112" s="4" t="s">
        <v>207</v>
      </c>
      <c r="B112" s="4" t="s">
        <v>208</v>
      </c>
    </row>
    <row r="113" spans="1:2" x14ac:dyDescent="0.35">
      <c r="A113" s="4" t="s">
        <v>209</v>
      </c>
      <c r="B113" s="4" t="s">
        <v>210</v>
      </c>
    </row>
  </sheetData>
  <autoFilter ref="A8:AF104" xr:uid="{00000000-0009-0000-0000-000000000000}"/>
  <sortState xmlns:xlrd2="http://schemas.microsoft.com/office/spreadsheetml/2017/richdata2" ref="A3:K99">
    <sortCondition ref="A3:A99"/>
  </sortState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43953f-eed2-4886-a708-b4124ad0920d">
      <Terms xmlns="http://schemas.microsoft.com/office/infopath/2007/PartnerControls"/>
    </lcf76f155ced4ddcb4097134ff3c332f>
    <TaxCatchAll xmlns="d16e5686-b5e8-4f82-b64d-1ee2cd12c9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187B98AEED5FC4E8C30118300095F46" ma:contentTypeVersion="12" ma:contentTypeDescription="Kurkite naują dokumentą." ma:contentTypeScope="" ma:versionID="b6d5d0b50ccac0478031c2913e4a7e53">
  <xsd:schema xmlns:xsd="http://www.w3.org/2001/XMLSchema" xmlns:xs="http://www.w3.org/2001/XMLSchema" xmlns:p="http://schemas.microsoft.com/office/2006/metadata/properties" xmlns:ns2="4543953f-eed2-4886-a708-b4124ad0920d" xmlns:ns3="d16e5686-b5e8-4f82-b64d-1ee2cd12c900" targetNamespace="http://schemas.microsoft.com/office/2006/metadata/properties" ma:root="true" ma:fieldsID="a013ff7a7bd3449e937203995b9c1b10" ns2:_="" ns3:_="">
    <xsd:import namespace="4543953f-eed2-4886-a708-b4124ad0920d"/>
    <xsd:import namespace="d16e5686-b5e8-4f82-b64d-1ee2cd12c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3953f-eed2-4886-a708-b4124ad09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5686-b5e8-4f82-b64d-1ee2cd12c9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b3c470-5100-4abb-83c2-9c6b57a7a9f6}" ma:internalName="TaxCatchAll" ma:showField="CatchAllData" ma:web="d16e5686-b5e8-4f82-b64d-1ee2cd12c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C2C62-01F8-4671-A20B-CEFD15E30E7F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d16e5686-b5e8-4f82-b64d-1ee2cd12c900"/>
    <ds:schemaRef ds:uri="http://schemas.microsoft.com/office/infopath/2007/PartnerControls"/>
    <ds:schemaRef ds:uri="http://schemas.openxmlformats.org/package/2006/metadata/core-properties"/>
    <ds:schemaRef ds:uri="4543953f-eed2-4886-a708-b4124ad0920d"/>
  </ds:schemaRefs>
</ds:datastoreItem>
</file>

<file path=customXml/itemProps2.xml><?xml version="1.0" encoding="utf-8"?>
<ds:datastoreItem xmlns:ds="http://schemas.openxmlformats.org/officeDocument/2006/customXml" ds:itemID="{2A5286C8-87A3-4ED7-9F00-ECDA981E42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315765-3DA1-4EA7-A3C5-AE82DA23E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3953f-eed2-4886-a708-b4124ad0920d"/>
    <ds:schemaRef ds:uri="d16e5686-b5e8-4f82-b64d-1ee2cd12c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1.Darbai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2023-08-17T07:04:40Z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0x0101003187B98AEED5FC4E8C30118300095F46</vt:lpwstr>
  </property>
  <property fmtid="{D5CDD505-2E9C-101B-9397-08002B2CF9AE}" pid="3" name="MediaServiceImageTags">
    <vt:lpwstr/>
  </property>
</Properties>
</file>