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ltviln-001sv001\Vartotoju grupes\01 Rinkotyra\KONKURSAI\2025\Via Lietuva_Kelias Nr. A11 Šiauliai-Palanga (takas) 01-17\Ziniarasciai\"/>
    </mc:Choice>
  </mc:AlternateContent>
  <xr:revisionPtr revIDLastSave="0" documentId="13_ncr:1_{DD477AD1-336E-4D1A-81ED-0DCD69878824}" xr6:coauthVersionLast="47" xr6:coauthVersionMax="47" xr10:uidLastSave="{00000000-0000-0000-0000-000000000000}"/>
  <bookViews>
    <workbookView xWindow="-120" yWindow="-120" windowWidth="29040" windowHeight="15840" activeTab="1" xr2:uid="{00000000-000D-0000-FFFF-FFFF00000000}"/>
  </bookViews>
  <sheets>
    <sheet name="DKŽ_1" sheetId="1" r:id="rId1"/>
    <sheet name="santrauk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G21" i="1"/>
  <c r="G91" i="1" l="1"/>
  <c r="G90" i="1"/>
  <c r="G89" i="1"/>
  <c r="G88" i="1"/>
  <c r="G87" i="1"/>
  <c r="G86" i="1"/>
  <c r="G85" i="1"/>
  <c r="G84" i="1"/>
  <c r="G83" i="1"/>
  <c r="G82" i="1"/>
  <c r="G71" i="1"/>
  <c r="G70" i="1"/>
  <c r="G69" i="1"/>
  <c r="G68" i="1"/>
  <c r="G67" i="1"/>
  <c r="G66" i="1"/>
  <c r="G65" i="1"/>
  <c r="G64" i="1"/>
  <c r="G63" i="1"/>
  <c r="G62" i="1"/>
  <c r="G61" i="1"/>
  <c r="G60" i="1"/>
  <c r="G59" i="1"/>
  <c r="G6" i="1" l="1"/>
  <c r="G102" i="1"/>
  <c r="G101" i="1"/>
  <c r="G100" i="1"/>
  <c r="G99" i="1"/>
  <c r="G98" i="1"/>
  <c r="G97" i="1"/>
  <c r="G96" i="1"/>
  <c r="G95" i="1"/>
  <c r="G54" i="1"/>
  <c r="G53" i="1"/>
  <c r="G52" i="1"/>
  <c r="G51" i="1"/>
  <c r="G50" i="1"/>
  <c r="G49" i="1"/>
  <c r="G48" i="1"/>
  <c r="G57" i="1"/>
  <c r="G56" i="1"/>
  <c r="G55" i="1"/>
  <c r="G47" i="1"/>
  <c r="G58" i="1"/>
  <c r="G35" i="1"/>
  <c r="G34" i="1"/>
  <c r="I102" i="1" l="1"/>
  <c r="I97" i="1"/>
  <c r="G81" i="1"/>
  <c r="G80" i="1"/>
  <c r="G79" i="1"/>
  <c r="G78" i="1"/>
  <c r="G77" i="1"/>
  <c r="G76" i="1"/>
  <c r="G75" i="1"/>
  <c r="G43" i="1"/>
  <c r="G42" i="1"/>
  <c r="G41" i="1"/>
  <c r="G30" i="1"/>
  <c r="G29" i="1"/>
  <c r="G28" i="1"/>
  <c r="G27" i="1"/>
  <c r="G26" i="1"/>
  <c r="G25" i="1"/>
  <c r="G24" i="1"/>
  <c r="G23" i="1"/>
  <c r="G36" i="1"/>
  <c r="G33" i="1"/>
  <c r="G32" i="1"/>
  <c r="G31" i="1"/>
  <c r="G37" i="1"/>
  <c r="G11" i="1"/>
  <c r="G15" i="1" l="1"/>
  <c r="G14" i="1"/>
  <c r="G13" i="1"/>
  <c r="G12" i="1"/>
  <c r="G19" i="1"/>
  <c r="G18" i="1"/>
  <c r="G17" i="1"/>
  <c r="G16" i="1"/>
  <c r="G103" i="1"/>
  <c r="G74" i="1"/>
  <c r="G73" i="1"/>
  <c r="G45" i="1"/>
  <c r="G44" i="1"/>
  <c r="G40" i="1"/>
  <c r="G39" i="1"/>
  <c r="I103" i="1" l="1"/>
  <c r="G10" i="1"/>
  <c r="G94" i="1" l="1"/>
  <c r="G93" i="1"/>
  <c r="G92" i="1"/>
  <c r="G9" i="1"/>
  <c r="G8" i="1"/>
  <c r="G7" i="1"/>
  <c r="G20" i="1"/>
  <c r="I94" i="1" l="1"/>
  <c r="G46" i="1"/>
  <c r="I71" i="1" s="1"/>
  <c r="G38" i="1" l="1"/>
  <c r="G72" i="1"/>
  <c r="I91" i="1" s="1"/>
  <c r="G22" i="1"/>
  <c r="I38" i="1" l="1"/>
  <c r="G5" i="1"/>
  <c r="I20" i="1" s="1"/>
  <c r="G104" i="1" l="1"/>
  <c r="C4" i="2" s="1"/>
  <c r="C5" i="2" s="1"/>
</calcChain>
</file>

<file path=xl/sharedStrings.xml><?xml version="1.0" encoding="utf-8"?>
<sst xmlns="http://schemas.openxmlformats.org/spreadsheetml/2006/main" count="430" uniqueCount="204">
  <si>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</si>
  <si>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</si>
  <si>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</si>
  <si>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</si>
  <si>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</si>
  <si>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</si>
  <si>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</si>
  <si>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</si>
  <si>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</si>
  <si>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</si>
  <si>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</si>
  <si>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</si>
  <si>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</si>
  <si>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</si>
  <si>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</si>
  <si>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</si>
  <si>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</si>
  <si>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</si>
  <si>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</si>
  <si>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</si>
  <si>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</si>
  <si>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</si>
  <si>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</si>
  <si>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</si>
  <si>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</si>
  <si>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</si>
  <si>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2.8</t>
  </si>
  <si>
    <t>2.9</t>
  </si>
  <si>
    <t>5.1</t>
  </si>
  <si>
    <t>5.2</t>
  </si>
  <si>
    <t>5.3</t>
  </si>
  <si>
    <t>5.6</t>
  </si>
  <si>
    <t>3.1</t>
  </si>
  <si>
    <t>Skyrius</t>
  </si>
  <si>
    <t>Iš viso skyriuje 1, Eur be PVM</t>
  </si>
  <si>
    <t>Iš viso skyriuje 2, Eur be PVM</t>
  </si>
  <si>
    <t>Iš viso skyriuje 3, Eur be PVM</t>
  </si>
  <si>
    <t>Iš viso skyriuje 5, Eur be PVM</t>
  </si>
  <si>
    <t>Iš viso skyriuje 7, Eur be PVM</t>
  </si>
  <si>
    <t>IŠ VISO ŽINIARAŠTYJE 1, EUR BE PVM</t>
  </si>
  <si>
    <t>2. Žemės darbai</t>
  </si>
  <si>
    <t>1.11</t>
  </si>
  <si>
    <t>5.7</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</si>
  <si>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</si>
  <si>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</si>
  <si>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</si>
  <si>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</si>
  <si>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</si>
  <si>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</si>
  <si>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</si>
  <si>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</si>
  <si>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</si>
  <si>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</si>
  <si>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</si>
  <si>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</si>
  <si>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</si>
  <si>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</si>
  <si>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1.12</t>
  </si>
  <si>
    <t>7.1</t>
  </si>
  <si>
    <t>2.10</t>
  </si>
  <si>
    <t>2.11</t>
  </si>
  <si>
    <t>2.12</t>
  </si>
  <si>
    <t>4.1</t>
  </si>
  <si>
    <t>4.2</t>
  </si>
  <si>
    <t>4.3</t>
  </si>
  <si>
    <t>4.4</t>
  </si>
  <si>
    <t>Iš viso skyriuje 4, Eur be PVM</t>
  </si>
  <si>
    <t>6.2</t>
  </si>
  <si>
    <t>6.3</t>
  </si>
  <si>
    <t>1.13</t>
  </si>
  <si>
    <t>1.14</t>
  </si>
  <si>
    <t>1.15</t>
  </si>
  <si>
    <t>2.13</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</si>
  <si>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</si>
  <si>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5.8</t>
  </si>
  <si>
    <t>7.2</t>
  </si>
  <si>
    <t>2.14</t>
  </si>
  <si>
    <t>2.15</t>
  </si>
  <si>
    <t>3. Vandens nuvedimas</t>
  </si>
  <si>
    <t>3.2</t>
  </si>
  <si>
    <t>3.3</t>
  </si>
  <si>
    <t>3.4</t>
  </si>
  <si>
    <t>3.5</t>
  </si>
  <si>
    <t>3.6</t>
  </si>
  <si>
    <t>3.7</t>
  </si>
  <si>
    <t>5.9</t>
  </si>
  <si>
    <t>5.10</t>
  </si>
  <si>
    <t>7.3</t>
  </si>
  <si>
    <t>DARBŲ KIEKIŲ ŽINIARAŠTIS NR. 1 – SUSISIEKIMO DALIS</t>
  </si>
  <si>
    <t>SUSISIEKIMO DALIS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</si>
  <si>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Raseinių kelių tarnybos Pagrybio meistrija, Aušrinės g. 2, Iždonų k., Kaltinėnų sen., Šilalės r.</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</si>
  <si>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Tankių krūmų kirtimas, sugrėbimas į krūvas ir smulkinimas statybos vietoje ir išvežimas iki 1 km atstumu</t>
  </si>
  <si>
    <t>Kelio ženklų ant vienstiebių atramų metalinių skydų išardymas</t>
  </si>
  <si>
    <t>Kelio ženklų vienstiebių metalinių atramų išardymas</t>
  </si>
  <si>
    <t>t</t>
  </si>
  <si>
    <t>Plastmasinių signalinių stulpelių išardymas</t>
  </si>
  <si>
    <t>Gelžbetoninių pralaidų išardymas (nuovažose)</t>
  </si>
  <si>
    <t>Betoninių kelio bortų ant betono pagrindo išardymas</t>
  </si>
  <si>
    <t>Betoninių vejos bortų ant betono pagrindo išardymas</t>
  </si>
  <si>
    <t>Dangos iš betoninių trinkelių išardymas</t>
  </si>
  <si>
    <t>Asfalto dangos frezavimas, išvežimas iki 1 km atstumu ir suvertimas į krūvas</t>
  </si>
  <si>
    <t>Požeminių komunikacijų šulinių liukų išardymas ir sumontavimas į projektinę padėtį (plaukiojančio tipo dangčiai)</t>
  </si>
  <si>
    <t>Riedulių perkėlimas už kelio sklypo ribų</t>
  </si>
  <si>
    <t>Dirvožemio kasimas ekskavatoriais, pakrovimas į savivarčius, pervežimas iki 2 km atstumu ir suvertimas į krūvas</t>
  </si>
  <si>
    <t>Grunto kasimas ir perstūmimas iki 20 m atstumu buldozeriais (žemės sankasos įrengimas)</t>
  </si>
  <si>
    <t>Grunto kasimas ekskavatoriais sąvartoje, pakrovimas į savivarčius, pervežimas iki 1 km atstumu, paskleidimas ir sutankinimas (žemės sankasos platinimas)</t>
  </si>
  <si>
    <t>Rankiniai žemės darbai, kai gruntas II grupės</t>
  </si>
  <si>
    <t>Žemės sankasos viršaus planiravimas mechanizuotai</t>
  </si>
  <si>
    <t>Iškasų ir pylimų viršaus sutankinimas vibrovolais</t>
  </si>
  <si>
    <t>Žemės sankasos šlaitų planiravimas mechanizuotai</t>
  </si>
  <si>
    <t>Pakelės plotų planiravimas mechanizuotai</t>
  </si>
  <si>
    <t>Plotų planiravimas rankiniu būdu</t>
  </si>
  <si>
    <t>Griovių dugno planiravimas mechanizuotai</t>
  </si>
  <si>
    <t>Dirvožemio kasimas ekskavatoriais, pakrovimas į savivarčius ir atvežimas iki 2 km atstumu</t>
  </si>
  <si>
    <t>Šlaitų ir pakelės plotų tvirtinimas 6 cm storio dirvožemio sluoksniu mechanizuotai, užsėjant žole</t>
  </si>
  <si>
    <t>Likusio dirvožemio paskleidimas buldozeriu, perstumiant gruntą 30 m atstumu ir užsėjimas žole</t>
  </si>
  <si>
    <t>PVC moviniai „S“ klasės vamzdžiai d200</t>
  </si>
  <si>
    <t>Apvalūs gelžbetoniniai šuliniai d700mm, kai gylis 1,2 m</t>
  </si>
  <si>
    <t>Ketiniai lietaus šulinių dangčiai betoniniams šuliniams d700, D400 apkrovų klasės, laiptuoto tipo</t>
  </si>
  <si>
    <t>Protarpinis PVC vamzdžiui d200</t>
  </si>
  <si>
    <t>Smėlio pasluoksnio įrengimas</t>
  </si>
  <si>
    <t>Vamzdžio užpylimas gruntu</t>
  </si>
  <si>
    <t>Betoninių gatvės bortų 100.30.15 cm ant betono C16/20 pagrindo įrengimas</t>
  </si>
  <si>
    <t>Betoninių vejos bortų 100.20.8 cm ant betono C16/20 pagrindo įrengimas.</t>
  </si>
  <si>
    <t>Skaldos pagrindo sluoksnis iš nesurišto mineralinių medžiagų mišinio, fr. 0/45, h= 20 cm</t>
  </si>
  <si>
    <t>Asfalto pagrindo-dangos sluoksnis iš mišinio AC 16 PD, h= 8 cm</t>
  </si>
  <si>
    <t>Kelkraščių užpylimas gruntu</t>
  </si>
  <si>
    <t>Kelkraščių sutvirtinimas 7 cm storio nesurištųjų mineralinių medžiagų mišiniu su 15 % dirvožemio su žolės sėklomis</t>
  </si>
  <si>
    <t>Betoninių trinkelių danga, h= 8 cm</t>
  </si>
  <si>
    <t>Neregių įspėjimo sistemos iš betono trinkelių 200x100x80 mm įrengimas ant 3 cm storio atsijų įrengimas iš nesurištų smulkiųjų medžiagų mišinio fr.0/5.</t>
  </si>
  <si>
    <t>Sandarinimo juostos įrengimas tarp bortų ir asfalto dangos</t>
  </si>
  <si>
    <t>Techninio šaligatvio sutvirtinimas 10 cm storio dirvožemio sluoksniu</t>
  </si>
  <si>
    <t>4.5</t>
  </si>
  <si>
    <t>4.6</t>
  </si>
  <si>
    <t>4.7</t>
  </si>
  <si>
    <t>4.8</t>
  </si>
  <si>
    <t>4.9</t>
  </si>
  <si>
    <t>4.10</t>
  </si>
  <si>
    <t>4.11</t>
  </si>
  <si>
    <t>4.12</t>
  </si>
  <si>
    <t>4.13</t>
  </si>
  <si>
    <t>Grunto kasimas ekskavatoriais iškasoje, pakrovimas į savivarčius, pervežimas iki 5 km atstumu ir paskleidimas (iškasų įrengimas)</t>
  </si>
  <si>
    <t>Žemės sankasos viršaus planiravimas mechanizuotai pylimuose</t>
  </si>
  <si>
    <t>Plastikinių vandens pralaidų Ø0,40 m įrengimas (ind. nuovažoms)</t>
  </si>
  <si>
    <t>Betoninių apykaklinių antgalių Ø0,40 m pralaidoms įrengimas (visoms nuovažoms)</t>
  </si>
  <si>
    <t>Plastikinių vandens pralaidų Ø0,60 m įrengimas (ind. nuovažoms)</t>
  </si>
  <si>
    <t>Betoninių apykaklinių antgalių Ø0,60 m pralaidoms įrengimas (visoms nuovažoms)</t>
  </si>
  <si>
    <t>Asfaltbetonio dangos pagruntavimas bitumo mase</t>
  </si>
  <si>
    <t xml:space="preserve">8 cm storio asfaltbetonio pagrindo-dangos įrengimas iš mišinio AC 16 PD </t>
  </si>
  <si>
    <t>6. Dangų atstatymas A11 kelyje</t>
  </si>
  <si>
    <t>Dangos pagruntavimas bitumine emulsija (prieš klojant viršutinį sluoksnį)</t>
  </si>
  <si>
    <t>Kelio ženklų vienstiebių metalinių Ø76,1 mm atramų pastatymas ant betoninių pamatų</t>
  </si>
  <si>
    <t>Kelio ženklų skydų montavimas prie vienstiebių atramų</t>
  </si>
  <si>
    <t>Dangos ženklinimas polimerinėmis medžiagomis</t>
  </si>
  <si>
    <t>Suoliuko įrengimas</t>
  </si>
  <si>
    <t>Šiukšlių dėžės įrengimas</t>
  </si>
  <si>
    <t>Dviračių stovo įrengimas</t>
  </si>
  <si>
    <t>Sudedamos apsaugos iš HDPE vamzdžio d110 įrengimas įskaitant žemės darbus</t>
  </si>
  <si>
    <t>Rezervinio vamzdžio (HDPE) d110 įrengimas įskaitant žemės darbus</t>
  </si>
  <si>
    <t>Minkštų veislių medžių 25-32 cm storio kirtimas, kelmų rovimas ir smulkinimas statybos vietoje, medienos paruošimas ir išvežimas iki 1 km atstumu</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</si>
  <si>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(7 vnt.)</t>
  </si>
  <si>
    <t>Išardytų metalo gaminių pakrovimas mechanizuotai į savivarčius ir išvežimas (žiūrėti žiniaraščio priedą dėl išvežimo)</t>
  </si>
  <si>
    <t>Išardytų betono ir gelžbetonio elementų pakrovimas mechanizuotai į savivarčius ir išvežimas (žiūrėti žiniaraščio priedą dėl išvežimo)</t>
  </si>
  <si>
    <t>Griovių kasimas ekskavatoriais, pakrovimas į savivarčius, išvežimas rangovo pasirinktu atstumu ir paskleidimas (į išlykius)</t>
  </si>
  <si>
    <t>Grunto kasimas ekskavatoriais sąvartoje, pakrovimas į savivarčius, išvežimas rangovo pasirinktu atstumu ir paskleidimas (į išlykius)</t>
  </si>
  <si>
    <t>Šlaitų ir pakelės plotų tvirtinimas 6 cm storio dirvožemio sluoksniu rankiniu būdu, užsėjant žole</t>
  </si>
  <si>
    <t>Pralaidų sutvirtinimas P-1 blokais, ant skaldos sluoksnio fr. 22/32, h=10 cm</t>
  </si>
  <si>
    <t>Asfalto viršutinio sluoksnio įrengimas iš mišinio AC 11 VS,  h=4 cm</t>
  </si>
  <si>
    <t>7. Horitontalusis ir vertikalusis ženklinimas</t>
  </si>
  <si>
    <t>8. Kiti darbai</t>
  </si>
  <si>
    <t>8.1</t>
  </si>
  <si>
    <t>8.2</t>
  </si>
  <si>
    <t>8.3</t>
  </si>
  <si>
    <t>8.4</t>
  </si>
  <si>
    <t>8.5</t>
  </si>
  <si>
    <t>9. Baigiamieji darbai</t>
  </si>
  <si>
    <t>9.1</t>
  </si>
  <si>
    <t>2.16</t>
  </si>
  <si>
    <t>2.17</t>
  </si>
  <si>
    <t>Grįžtamosios medžiagos (nufrezuotas asfaltas), įkainis ≥ 5,99 Eur/t (sąmatoje įvertinamas su minuso ženklu)</t>
  </si>
  <si>
    <t>Pakelės griovių tvirtinimas 10 cm storio skaldos mišiniu fr. 22/56</t>
  </si>
  <si>
    <t>Granitinių atsijų danga, h= 3 cm</t>
  </si>
  <si>
    <t>Žvyro pagrindo sluoksnis, h= 20 cm</t>
  </si>
  <si>
    <t>Šalčiui nejautrus sluoksnis, h= 27 cm</t>
  </si>
  <si>
    <t>Šalčiui nejautrus sluoksnis, h= 37 cm</t>
  </si>
  <si>
    <t>Neregių įspėjimo sistemos iš betono trinkelių 200x100x80 mm įrengimas ant 3 cm storio atsijų įrengimas iš nesurištų smulkiųjų medžiagų mišinio fr. 0/5.</t>
  </si>
  <si>
    <t>Pastaba: Rangovas pildo pasirinktinai I arba II konstrukcijos variantą</t>
  </si>
  <si>
    <t>4. Pėsčiųjų-dviračių tako įrengimas (I konstrukcijos variantas)</t>
  </si>
  <si>
    <t>4. Pėsčiųjų-dviračių tako įrengimas (II konstrukcijos variantas)</t>
  </si>
  <si>
    <t>5. Nuovažos, sankryžos (I konstrukcijos variantas)</t>
  </si>
  <si>
    <t>5.4</t>
  </si>
  <si>
    <t>5.5</t>
  </si>
  <si>
    <t>5. Nuovažos, sankryžos (II konstrukcijos variantas)</t>
  </si>
  <si>
    <t>Ind. tipo nuovažų su skaldos danga įrengimas:
 - šalčiui nejautraus sluoksnio (h=0,42 m) įrengimas, 95 m3 
 - 20 cm storio skaldos pagrindo sluoksnio iš nesurištojo mineralinių medžiagų mišinio fr. 0/45 įrengimas, 120 m2</t>
  </si>
  <si>
    <t>Ind. tipo nuovažų su skaldos danga įrengimas:
 - šalčiui nejautraus sluoksnio (h=0,37 m) įrengimas, 85 m3 
 - 25 cm storio žvyro pagrindo sluoksnio įrengimas, 120 m2</t>
  </si>
  <si>
    <t>Žemės darbai PVC vamzdžiams d200:
 - tranšėjų vamzdžiams iškasimas
 - pagrindo po plastikiniais vamzdžiais įrengimas
 - tranšėjų vamzdžiams užpylimas ir sutankinimas</t>
  </si>
  <si>
    <t>Iš viso skyriuje 8, Eur be PVM</t>
  </si>
  <si>
    <t>Iš viso skyriuje 9, Eur be PVM</t>
  </si>
  <si>
    <t>1.16</t>
  </si>
  <si>
    <t>Valstybinės reikšmės magistralinio kelio A11 Šiauliai–Palanga ruožo nuo 133,94 iki 134,45 km kapitalinis remontas, nutiesiant pėsčiųjų ir dviračių taką</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</si>
  <si>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</si>
  <si>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1.17</t>
  </si>
  <si>
    <t>Trasos nužymėjimas</t>
  </si>
  <si>
    <t>Asfalto  pagrindo sluoksnis iš mišinio AC 22 PS,  h=6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</si>
</sst>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rgb="FF0070C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12">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17"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0" xfId="0" applyNumberFormat="1" applyFont="1" applyAlignment="1">
      <alignment horizontal="left" vertical="center" wrapText="1"/>
    </xf>
    <xf numFmtId="49" fontId="5" fillId="0" borderId="20" xfId="0" applyNumberFormat="1" applyFont="1" applyBorder="1" applyAlignment="1">
      <alignment horizontal="left" vertical="center" wrapText="1"/>
    </xf>
    <xf numFmtId="49" fontId="5" fillId="0" borderId="20" xfId="0" applyNumberFormat="1" applyFont="1" applyBorder="1" applyAlignment="1">
      <alignment horizontal="center" vertical="center" wrapText="1"/>
    </xf>
    <xf numFmtId="0" fontId="5" fillId="0" borderId="20" xfId="0" applyFont="1" applyBorder="1" applyAlignment="1">
      <alignment horizontal="center" vertical="center"/>
    </xf>
    <xf numFmtId="4" fontId="5" fillId="0" borderId="21"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4" fillId="0" borderId="22" xfId="3" applyFont="1" applyBorder="1" applyAlignment="1">
      <alignment horizontal="center" vertical="center" wrapText="1"/>
    </xf>
    <xf numFmtId="4" fontId="4" fillId="0" borderId="23"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0" borderId="24"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9" fontId="11" fillId="0" borderId="25" xfId="0" applyNumberFormat="1" applyFont="1" applyBorder="1" applyAlignment="1">
      <alignment horizontal="center" vertical="center" wrapText="1"/>
    </xf>
    <xf numFmtId="164" fontId="5" fillId="4" borderId="20" xfId="0" applyNumberFormat="1" applyFont="1" applyFill="1" applyBorder="1" applyAlignment="1" applyProtection="1">
      <alignment horizontal="center" vertical="center"/>
      <protection locked="0"/>
    </xf>
    <xf numFmtId="49" fontId="5" fillId="0" borderId="1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11"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9" fontId="5" fillId="0" borderId="28" xfId="0" applyNumberFormat="1" applyFont="1" applyBorder="1" applyAlignment="1">
      <alignment horizontal="left" vertical="center" wrapText="1"/>
    </xf>
    <xf numFmtId="49" fontId="5" fillId="0" borderId="28" xfId="0" applyNumberFormat="1" applyFont="1" applyBorder="1" applyAlignment="1">
      <alignment horizontal="center" vertical="center" wrapText="1"/>
    </xf>
    <xf numFmtId="0" fontId="5" fillId="0" borderId="28" xfId="0" applyFont="1" applyBorder="1" applyAlignment="1">
      <alignment horizontal="center" vertical="center"/>
    </xf>
    <xf numFmtId="4" fontId="5" fillId="0" borderId="23" xfId="0" applyNumberFormat="1" applyFont="1" applyBorder="1" applyAlignment="1">
      <alignment horizontal="center" vertical="center" wrapText="1"/>
    </xf>
    <xf numFmtId="0" fontId="17" fillId="0" borderId="0" xfId="0" applyFont="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9" fontId="11" fillId="0" borderId="32" xfId="0" applyNumberFormat="1" applyFont="1" applyBorder="1" applyAlignment="1">
      <alignment horizontal="center" vertical="center" wrapText="1"/>
    </xf>
    <xf numFmtId="49" fontId="5" fillId="0" borderId="24" xfId="0" applyNumberFormat="1" applyFont="1" applyBorder="1" applyAlignment="1">
      <alignment horizontal="left" vertical="center" wrapText="1"/>
    </xf>
    <xf numFmtId="164" fontId="5" fillId="4" borderId="24" xfId="0" applyNumberFormat="1" applyFont="1" applyFill="1" applyBorder="1" applyAlignment="1" applyProtection="1">
      <alignment horizontal="center" vertical="center"/>
      <protection locked="0"/>
    </xf>
    <xf numFmtId="4" fontId="5" fillId="0" borderId="33"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16" xfId="0" applyFont="1" applyFill="1" applyBorder="1" applyAlignment="1">
      <alignment horizontal="center" vertical="center"/>
    </xf>
    <xf numFmtId="0" fontId="16" fillId="0" borderId="0" xfId="0" applyFont="1" applyAlignment="1">
      <alignment horizontal="left" vertical="center" wrapText="1"/>
    </xf>
    <xf numFmtId="4" fontId="5" fillId="4" borderId="3" xfId="3" applyNumberFormat="1" applyFont="1" applyFill="1" applyBorder="1" applyAlignment="1" applyProtection="1">
      <alignment horizontal="center" vertical="center" wrapText="1"/>
      <protection locked="0"/>
    </xf>
    <xf numFmtId="4" fontId="5" fillId="4" borderId="1" xfId="3" applyNumberFormat="1" applyFont="1" applyFill="1" applyBorder="1" applyAlignment="1" applyProtection="1">
      <alignment horizontal="center" vertical="center" wrapText="1"/>
      <protection locked="0"/>
    </xf>
    <xf numFmtId="4" fontId="5" fillId="4" borderId="3" xfId="4" applyNumberFormat="1" applyFont="1" applyFill="1" applyBorder="1" applyAlignment="1" applyProtection="1">
      <alignment horizontal="center" vertical="center" wrapText="1"/>
      <protection locked="0"/>
    </xf>
    <xf numFmtId="4" fontId="5" fillId="4" borderId="1" xfId="4" applyNumberFormat="1" applyFont="1" applyFill="1" applyBorder="1" applyAlignment="1" applyProtection="1">
      <alignment horizontal="center" vertical="center" wrapText="1"/>
      <protection locked="0"/>
    </xf>
    <xf numFmtId="4" fontId="5" fillId="4" borderId="20" xfId="4" applyNumberFormat="1" applyFont="1" applyFill="1" applyBorder="1" applyAlignment="1" applyProtection="1">
      <alignment horizontal="center" vertical="center" wrapText="1"/>
      <protection locked="0"/>
    </xf>
    <xf numFmtId="4" fontId="5" fillId="4" borderId="8" xfId="4" applyNumberFormat="1" applyFont="1" applyFill="1" applyBorder="1" applyAlignment="1" applyProtection="1">
      <alignment horizontal="center" vertical="center" wrapText="1"/>
      <protection locked="0"/>
    </xf>
    <xf numFmtId="4" fontId="5" fillId="4" borderId="28" xfId="4" applyNumberFormat="1" applyFont="1" applyFill="1" applyBorder="1" applyAlignment="1" applyProtection="1">
      <alignment horizontal="center" vertical="center" wrapText="1"/>
      <protection locked="0"/>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0"/>
  <sheetViews>
    <sheetView topLeftCell="A85" zoomScale="80" zoomScaleNormal="80" workbookViewId="0">
      <selection activeCell="I22" sqref="I22"/>
    </sheetView>
  </sheetViews>
  <sheetFormatPr defaultColWidth="9.140625" defaultRowHeight="15" x14ac:dyDescent="0.25"/>
  <cols>
    <col min="1" max="1" width="39.5703125" style="24" customWidth="1"/>
    <col min="2" max="2" width="10.5703125" style="12" customWidth="1"/>
    <col min="3" max="3" width="71.5703125" style="13" customWidth="1"/>
    <col min="4" max="4" width="9.140625" style="12"/>
    <col min="5" max="5" width="16.42578125" style="12" customWidth="1"/>
    <col min="6" max="6" width="20.5703125" style="19" customWidth="1"/>
    <col min="7" max="7" width="14.5703125" style="12" customWidth="1"/>
    <col min="8" max="8" width="21.5703125" style="20" customWidth="1"/>
    <col min="9" max="9" width="20.5703125" style="9" customWidth="1"/>
    <col min="10" max="10" width="11.85546875" style="9" customWidth="1"/>
    <col min="11" max="16384" width="9.140625" style="9"/>
  </cols>
  <sheetData>
    <row r="1" spans="1:9" ht="39.950000000000003" customHeight="1" x14ac:dyDescent="0.25">
      <c r="A1" s="90" t="s">
        <v>199</v>
      </c>
      <c r="B1" s="90"/>
      <c r="C1" s="90"/>
      <c r="D1" s="90"/>
      <c r="E1" s="90"/>
      <c r="F1" s="90"/>
      <c r="G1" s="90"/>
    </row>
    <row r="2" spans="1:9" ht="21.75" customHeight="1" thickBot="1" x14ac:dyDescent="0.3">
      <c r="A2" s="1"/>
      <c r="B2" s="1"/>
      <c r="C2" s="1"/>
      <c r="D2" s="1"/>
      <c r="E2" s="21"/>
      <c r="F2" s="1"/>
      <c r="G2" s="1"/>
    </row>
    <row r="3" spans="1:9" ht="21.75" customHeight="1" x14ac:dyDescent="0.25">
      <c r="A3" s="91" t="s">
        <v>88</v>
      </c>
      <c r="B3" s="92"/>
      <c r="C3" s="92"/>
      <c r="D3" s="92"/>
      <c r="E3" s="92"/>
      <c r="F3" s="92"/>
      <c r="G3" s="93"/>
    </row>
    <row r="4" spans="1:9" ht="69" customHeight="1" thickBot="1" x14ac:dyDescent="0.3">
      <c r="A4" s="31" t="s">
        <v>33</v>
      </c>
      <c r="B4" s="49" t="s">
        <v>0</v>
      </c>
      <c r="C4" s="32" t="s">
        <v>1</v>
      </c>
      <c r="D4" s="32" t="s">
        <v>2</v>
      </c>
      <c r="E4" s="33" t="s">
        <v>3</v>
      </c>
      <c r="F4" s="34" t="s">
        <v>4</v>
      </c>
      <c r="G4" s="35" t="s">
        <v>5</v>
      </c>
    </row>
    <row r="5" spans="1:9" ht="29.25" customHeight="1" x14ac:dyDescent="0.25">
      <c r="A5" s="47" t="s">
        <v>6</v>
      </c>
      <c r="B5" s="43" t="s">
        <v>12</v>
      </c>
      <c r="C5" s="25" t="s">
        <v>159</v>
      </c>
      <c r="D5" s="26" t="s">
        <v>18</v>
      </c>
      <c r="E5" s="27">
        <v>7</v>
      </c>
      <c r="F5" s="105">
        <v>359.04</v>
      </c>
      <c r="G5" s="28">
        <f t="shared" ref="G5:G6" si="0">ROUND((E5*F5),2)</f>
        <v>2513.2800000000002</v>
      </c>
    </row>
    <row r="6" spans="1:9" ht="81.75" customHeight="1" x14ac:dyDescent="0.25">
      <c r="A6" s="48" t="s">
        <v>6</v>
      </c>
      <c r="B6" s="44" t="s">
        <v>13</v>
      </c>
      <c r="C6" s="2" t="s">
        <v>160</v>
      </c>
      <c r="D6" s="23" t="s">
        <v>7</v>
      </c>
      <c r="E6" s="22">
        <v>1</v>
      </c>
      <c r="F6" s="106">
        <v>56.1</v>
      </c>
      <c r="G6" s="29">
        <f t="shared" si="0"/>
        <v>56.1</v>
      </c>
    </row>
    <row r="7" spans="1:9" ht="30" customHeight="1" x14ac:dyDescent="0.25">
      <c r="A7" s="48" t="s">
        <v>6</v>
      </c>
      <c r="B7" s="44" t="s">
        <v>52</v>
      </c>
      <c r="C7" s="2" t="s">
        <v>91</v>
      </c>
      <c r="D7" s="23" t="s">
        <v>8</v>
      </c>
      <c r="E7" s="22">
        <v>100</v>
      </c>
      <c r="F7" s="106">
        <v>16.829999999999998</v>
      </c>
      <c r="G7" s="29">
        <f t="shared" ref="G7:G11" si="1">ROUND((E7*F7),2)</f>
        <v>1683</v>
      </c>
    </row>
    <row r="8" spans="1:9" ht="30" customHeight="1" x14ac:dyDescent="0.25">
      <c r="A8" s="48" t="s">
        <v>6</v>
      </c>
      <c r="B8" s="44" t="s">
        <v>14</v>
      </c>
      <c r="C8" s="2" t="s">
        <v>92</v>
      </c>
      <c r="D8" s="23" t="s">
        <v>18</v>
      </c>
      <c r="E8" s="22">
        <v>3</v>
      </c>
      <c r="F8" s="106">
        <v>24.9</v>
      </c>
      <c r="G8" s="29">
        <f t="shared" si="1"/>
        <v>74.7</v>
      </c>
      <c r="I8" s="60"/>
    </row>
    <row r="9" spans="1:9" ht="30" customHeight="1" x14ac:dyDescent="0.25">
      <c r="A9" s="48" t="s">
        <v>6</v>
      </c>
      <c r="B9" s="44" t="s">
        <v>15</v>
      </c>
      <c r="C9" s="2" t="s">
        <v>93</v>
      </c>
      <c r="D9" s="23" t="s">
        <v>18</v>
      </c>
      <c r="E9" s="22">
        <v>3</v>
      </c>
      <c r="F9" s="106">
        <v>48.63</v>
      </c>
      <c r="G9" s="29">
        <f t="shared" si="1"/>
        <v>145.88999999999999</v>
      </c>
    </row>
    <row r="10" spans="1:9" ht="30" customHeight="1" x14ac:dyDescent="0.25">
      <c r="A10" s="48" t="s">
        <v>6</v>
      </c>
      <c r="B10" s="44" t="s">
        <v>16</v>
      </c>
      <c r="C10" s="2" t="s">
        <v>161</v>
      </c>
      <c r="D10" s="23" t="s">
        <v>94</v>
      </c>
      <c r="E10" s="22">
        <v>8.1000000000000003E-2</v>
      </c>
      <c r="F10" s="106">
        <v>368.81</v>
      </c>
      <c r="G10" s="29">
        <f t="shared" si="1"/>
        <v>29.87</v>
      </c>
      <c r="H10" s="36"/>
    </row>
    <row r="11" spans="1:9" ht="30" customHeight="1" x14ac:dyDescent="0.25">
      <c r="A11" s="48" t="s">
        <v>6</v>
      </c>
      <c r="B11" s="44" t="s">
        <v>53</v>
      </c>
      <c r="C11" s="2" t="s">
        <v>95</v>
      </c>
      <c r="D11" s="23" t="s">
        <v>18</v>
      </c>
      <c r="E11" s="22">
        <v>2</v>
      </c>
      <c r="F11" s="106">
        <v>14.94</v>
      </c>
      <c r="G11" s="29">
        <f t="shared" si="1"/>
        <v>29.88</v>
      </c>
    </row>
    <row r="12" spans="1:9" ht="30" customHeight="1" x14ac:dyDescent="0.25">
      <c r="A12" s="48" t="s">
        <v>6</v>
      </c>
      <c r="B12" s="44" t="s">
        <v>17</v>
      </c>
      <c r="C12" s="2" t="s">
        <v>96</v>
      </c>
      <c r="D12" s="23" t="s">
        <v>18</v>
      </c>
      <c r="E12" s="22">
        <v>2</v>
      </c>
      <c r="F12" s="106">
        <v>232.04</v>
      </c>
      <c r="G12" s="29">
        <f t="shared" ref="G12:G15" si="2">ROUND((E12*F12),2)</f>
        <v>464.08</v>
      </c>
    </row>
    <row r="13" spans="1:9" ht="30" customHeight="1" x14ac:dyDescent="0.25">
      <c r="A13" s="48" t="s">
        <v>6</v>
      </c>
      <c r="B13" s="44" t="s">
        <v>55</v>
      </c>
      <c r="C13" s="2" t="s">
        <v>97</v>
      </c>
      <c r="D13" s="23" t="s">
        <v>10</v>
      </c>
      <c r="E13" s="22">
        <v>13</v>
      </c>
      <c r="F13" s="106">
        <v>4.59</v>
      </c>
      <c r="G13" s="29">
        <f t="shared" si="2"/>
        <v>59.67</v>
      </c>
    </row>
    <row r="14" spans="1:9" ht="30" customHeight="1" x14ac:dyDescent="0.25">
      <c r="A14" s="48" t="s">
        <v>6</v>
      </c>
      <c r="B14" s="44" t="s">
        <v>56</v>
      </c>
      <c r="C14" s="2" t="s">
        <v>98</v>
      </c>
      <c r="D14" s="23" t="s">
        <v>10</v>
      </c>
      <c r="E14" s="22">
        <v>10</v>
      </c>
      <c r="F14" s="106">
        <v>4.59</v>
      </c>
      <c r="G14" s="29">
        <f t="shared" si="2"/>
        <v>45.9</v>
      </c>
    </row>
    <row r="15" spans="1:9" ht="30" customHeight="1" x14ac:dyDescent="0.25">
      <c r="A15" s="48" t="s">
        <v>6</v>
      </c>
      <c r="B15" s="44" t="s">
        <v>41</v>
      </c>
      <c r="C15" s="2" t="s">
        <v>99</v>
      </c>
      <c r="D15" s="23" t="s">
        <v>10</v>
      </c>
      <c r="E15" s="22">
        <v>27</v>
      </c>
      <c r="F15" s="106">
        <v>3.9</v>
      </c>
      <c r="G15" s="29">
        <f t="shared" si="2"/>
        <v>105.3</v>
      </c>
    </row>
    <row r="16" spans="1:9" ht="30" customHeight="1" x14ac:dyDescent="0.25">
      <c r="A16" s="48" t="s">
        <v>6</v>
      </c>
      <c r="B16" s="44" t="s">
        <v>57</v>
      </c>
      <c r="C16" s="2" t="s">
        <v>162</v>
      </c>
      <c r="D16" s="23" t="s">
        <v>94</v>
      </c>
      <c r="E16" s="22">
        <v>10.11</v>
      </c>
      <c r="F16" s="106">
        <v>15.94</v>
      </c>
      <c r="G16" s="29">
        <f t="shared" ref="G16:G19" si="3">ROUND((E16*F16),2)</f>
        <v>161.15</v>
      </c>
    </row>
    <row r="17" spans="1:9" ht="30" customHeight="1" x14ac:dyDescent="0.25">
      <c r="A17" s="48" t="s">
        <v>6</v>
      </c>
      <c r="B17" s="44" t="s">
        <v>69</v>
      </c>
      <c r="C17" s="2" t="s">
        <v>100</v>
      </c>
      <c r="D17" s="23" t="s">
        <v>8</v>
      </c>
      <c r="E17" s="22">
        <v>215</v>
      </c>
      <c r="F17" s="106">
        <v>12.81</v>
      </c>
      <c r="G17" s="29">
        <f t="shared" si="3"/>
        <v>2754.15</v>
      </c>
      <c r="I17" s="60"/>
    </row>
    <row r="18" spans="1:9" ht="30" customHeight="1" x14ac:dyDescent="0.25">
      <c r="A18" s="48" t="s">
        <v>6</v>
      </c>
      <c r="B18" s="44" t="s">
        <v>70</v>
      </c>
      <c r="C18" s="2" t="s">
        <v>179</v>
      </c>
      <c r="D18" s="23" t="s">
        <v>94</v>
      </c>
      <c r="E18" s="22">
        <v>30.96</v>
      </c>
      <c r="F18" s="106">
        <v>-5.99</v>
      </c>
      <c r="G18" s="29">
        <f t="shared" si="3"/>
        <v>-185.45</v>
      </c>
    </row>
    <row r="19" spans="1:9" ht="30" customHeight="1" thickBot="1" x14ac:dyDescent="0.3">
      <c r="A19" s="48" t="s">
        <v>6</v>
      </c>
      <c r="B19" s="44" t="s">
        <v>71</v>
      </c>
      <c r="C19" s="2" t="s">
        <v>101</v>
      </c>
      <c r="D19" s="23" t="s">
        <v>18</v>
      </c>
      <c r="E19" s="22">
        <v>4</v>
      </c>
      <c r="F19" s="106">
        <v>547.46</v>
      </c>
      <c r="G19" s="29">
        <f t="shared" si="3"/>
        <v>2189.84</v>
      </c>
      <c r="H19" s="36"/>
    </row>
    <row r="20" spans="1:9" ht="30" customHeight="1" thickBot="1" x14ac:dyDescent="0.3">
      <c r="A20" s="48" t="s">
        <v>6</v>
      </c>
      <c r="B20" s="44" t="s">
        <v>198</v>
      </c>
      <c r="C20" s="2" t="s">
        <v>102</v>
      </c>
      <c r="D20" s="23" t="s">
        <v>18</v>
      </c>
      <c r="E20" s="22">
        <v>1</v>
      </c>
      <c r="F20" s="106">
        <v>59.75</v>
      </c>
      <c r="G20" s="29">
        <f t="shared" ref="G20" si="4">ROUND((E20*F20),2)</f>
        <v>59.75</v>
      </c>
      <c r="H20" s="37" t="s">
        <v>34</v>
      </c>
      <c r="I20" s="38">
        <f>ROUND(SUM(G5:G21),2)</f>
        <v>10515.9</v>
      </c>
    </row>
    <row r="21" spans="1:9" ht="30" customHeight="1" thickBot="1" x14ac:dyDescent="0.3">
      <c r="A21" s="48" t="s">
        <v>6</v>
      </c>
      <c r="B21" s="44" t="s">
        <v>201</v>
      </c>
      <c r="C21" s="2" t="s">
        <v>202</v>
      </c>
      <c r="D21" s="23" t="s">
        <v>10</v>
      </c>
      <c r="E21" s="22">
        <v>539</v>
      </c>
      <c r="F21" s="106">
        <v>0.61</v>
      </c>
      <c r="G21" s="29">
        <f t="shared" ref="G21" si="5">ROUND((E21*F21),2)</f>
        <v>328.79</v>
      </c>
      <c r="H21" s="89"/>
      <c r="I21" s="39"/>
    </row>
    <row r="22" spans="1:9" s="10" customFormat="1" ht="30" customHeight="1" x14ac:dyDescent="0.25">
      <c r="A22" s="47" t="s">
        <v>40</v>
      </c>
      <c r="B22" s="43" t="s">
        <v>19</v>
      </c>
      <c r="C22" s="25" t="s">
        <v>103</v>
      </c>
      <c r="D22" s="26" t="s">
        <v>9</v>
      </c>
      <c r="E22" s="27">
        <v>658</v>
      </c>
      <c r="F22" s="30">
        <v>7.27</v>
      </c>
      <c r="G22" s="28">
        <f t="shared" ref="G22:G37" si="6">ROUND((E22*F22),2)</f>
        <v>4783.66</v>
      </c>
      <c r="H22" s="11"/>
    </row>
    <row r="23" spans="1:9" s="10" customFormat="1" ht="30" customHeight="1" x14ac:dyDescent="0.25">
      <c r="A23" s="48" t="s">
        <v>40</v>
      </c>
      <c r="B23" s="44" t="s">
        <v>20</v>
      </c>
      <c r="C23" s="2" t="s">
        <v>163</v>
      </c>
      <c r="D23" s="23" t="s">
        <v>9</v>
      </c>
      <c r="E23" s="22">
        <v>231</v>
      </c>
      <c r="F23" s="6">
        <v>21.8</v>
      </c>
      <c r="G23" s="29">
        <f t="shared" si="6"/>
        <v>5035.8</v>
      </c>
      <c r="H23" s="11"/>
    </row>
    <row r="24" spans="1:9" s="10" customFormat="1" ht="30" customHeight="1" x14ac:dyDescent="0.25">
      <c r="A24" s="48" t="s">
        <v>40</v>
      </c>
      <c r="B24" s="44" t="s">
        <v>21</v>
      </c>
      <c r="C24" s="2" t="s">
        <v>104</v>
      </c>
      <c r="D24" s="23" t="s">
        <v>9</v>
      </c>
      <c r="E24" s="22">
        <v>641</v>
      </c>
      <c r="F24" s="6">
        <v>5.61</v>
      </c>
      <c r="G24" s="29">
        <f t="shared" si="6"/>
        <v>3596.01</v>
      </c>
      <c r="H24" s="11"/>
    </row>
    <row r="25" spans="1:9" s="10" customFormat="1" ht="30" customHeight="1" x14ac:dyDescent="0.25">
      <c r="A25" s="48" t="s">
        <v>40</v>
      </c>
      <c r="B25" s="44" t="s">
        <v>22</v>
      </c>
      <c r="C25" s="2" t="s">
        <v>105</v>
      </c>
      <c r="D25" s="23" t="s">
        <v>9</v>
      </c>
      <c r="E25" s="22">
        <v>245</v>
      </c>
      <c r="F25" s="6">
        <v>19.510000000000002</v>
      </c>
      <c r="G25" s="29">
        <f t="shared" si="6"/>
        <v>4779.95</v>
      </c>
      <c r="H25" s="11"/>
    </row>
    <row r="26" spans="1:9" s="10" customFormat="1" ht="20.100000000000001" customHeight="1" x14ac:dyDescent="0.25">
      <c r="A26" s="48" t="s">
        <v>40</v>
      </c>
      <c r="B26" s="44" t="s">
        <v>23</v>
      </c>
      <c r="C26" s="2" t="s">
        <v>106</v>
      </c>
      <c r="D26" s="23" t="s">
        <v>9</v>
      </c>
      <c r="E26" s="22">
        <v>21</v>
      </c>
      <c r="F26" s="6">
        <v>11.38</v>
      </c>
      <c r="G26" s="29">
        <f t="shared" si="6"/>
        <v>238.98</v>
      </c>
      <c r="H26" s="11"/>
    </row>
    <row r="27" spans="1:9" s="10" customFormat="1" ht="30" customHeight="1" x14ac:dyDescent="0.25">
      <c r="A27" s="48" t="s">
        <v>40</v>
      </c>
      <c r="B27" s="44" t="s">
        <v>24</v>
      </c>
      <c r="C27" s="2" t="s">
        <v>164</v>
      </c>
      <c r="D27" s="23" t="s">
        <v>9</v>
      </c>
      <c r="E27" s="22">
        <v>386</v>
      </c>
      <c r="F27" s="6">
        <v>6.49</v>
      </c>
      <c r="G27" s="29">
        <f t="shared" ref="G27:G30" si="7">ROUND((E27*F27),2)</f>
        <v>2505.14</v>
      </c>
      <c r="H27" s="11"/>
    </row>
    <row r="28" spans="1:9" s="10" customFormat="1" ht="20.100000000000001" customHeight="1" x14ac:dyDescent="0.25">
      <c r="A28" s="48" t="s">
        <v>40</v>
      </c>
      <c r="B28" s="44" t="s">
        <v>25</v>
      </c>
      <c r="C28" s="2" t="s">
        <v>107</v>
      </c>
      <c r="D28" s="23" t="s">
        <v>8</v>
      </c>
      <c r="E28" s="22">
        <v>2750</v>
      </c>
      <c r="F28" s="6">
        <v>0.44</v>
      </c>
      <c r="G28" s="29">
        <f t="shared" si="7"/>
        <v>1210</v>
      </c>
      <c r="H28" s="11"/>
    </row>
    <row r="29" spans="1:9" s="10" customFormat="1" ht="20.100000000000001" customHeight="1" x14ac:dyDescent="0.25">
      <c r="A29" s="48" t="s">
        <v>40</v>
      </c>
      <c r="B29" s="44" t="s">
        <v>26</v>
      </c>
      <c r="C29" s="2" t="s">
        <v>108</v>
      </c>
      <c r="D29" s="23" t="s">
        <v>9</v>
      </c>
      <c r="E29" s="22">
        <v>825</v>
      </c>
      <c r="F29" s="6">
        <v>0.54</v>
      </c>
      <c r="G29" s="29">
        <f t="shared" si="7"/>
        <v>445.5</v>
      </c>
      <c r="H29" s="11"/>
    </row>
    <row r="30" spans="1:9" s="10" customFormat="1" ht="20.100000000000001" customHeight="1" x14ac:dyDescent="0.25">
      <c r="A30" s="48" t="s">
        <v>40</v>
      </c>
      <c r="B30" s="44" t="s">
        <v>27</v>
      </c>
      <c r="C30" s="2" t="s">
        <v>109</v>
      </c>
      <c r="D30" s="23" t="s">
        <v>8</v>
      </c>
      <c r="E30" s="22">
        <v>1568</v>
      </c>
      <c r="F30" s="6">
        <v>0.57999999999999996</v>
      </c>
      <c r="G30" s="29">
        <f t="shared" si="7"/>
        <v>909.44</v>
      </c>
      <c r="H30" s="11"/>
    </row>
    <row r="31" spans="1:9" s="10" customFormat="1" ht="20.100000000000001" customHeight="1" x14ac:dyDescent="0.25">
      <c r="A31" s="48" t="s">
        <v>40</v>
      </c>
      <c r="B31" s="44" t="s">
        <v>59</v>
      </c>
      <c r="C31" s="2" t="s">
        <v>110</v>
      </c>
      <c r="D31" s="23" t="s">
        <v>8</v>
      </c>
      <c r="E31" s="22">
        <v>825</v>
      </c>
      <c r="F31" s="6">
        <v>0.57999999999999996</v>
      </c>
      <c r="G31" s="29">
        <f t="shared" ref="G31:G36" si="8">ROUND((E31*F31),2)</f>
        <v>478.5</v>
      </c>
      <c r="H31" s="11"/>
    </row>
    <row r="32" spans="1:9" s="10" customFormat="1" ht="20.100000000000001" customHeight="1" x14ac:dyDescent="0.25">
      <c r="A32" s="48" t="s">
        <v>40</v>
      </c>
      <c r="B32" s="44" t="s">
        <v>60</v>
      </c>
      <c r="C32" s="2" t="s">
        <v>111</v>
      </c>
      <c r="D32" s="23" t="s">
        <v>8</v>
      </c>
      <c r="E32" s="22">
        <v>239</v>
      </c>
      <c r="F32" s="6">
        <v>1.19</v>
      </c>
      <c r="G32" s="29">
        <f t="shared" si="8"/>
        <v>284.41000000000003</v>
      </c>
      <c r="H32" s="11"/>
    </row>
    <row r="33" spans="1:9" s="10" customFormat="1" ht="20.100000000000001" customHeight="1" x14ac:dyDescent="0.25">
      <c r="A33" s="48" t="s">
        <v>40</v>
      </c>
      <c r="B33" s="44" t="s">
        <v>61</v>
      </c>
      <c r="C33" s="2" t="s">
        <v>112</v>
      </c>
      <c r="D33" s="23" t="s">
        <v>8</v>
      </c>
      <c r="E33" s="22">
        <v>275</v>
      </c>
      <c r="F33" s="6">
        <v>1.28</v>
      </c>
      <c r="G33" s="29">
        <f t="shared" si="8"/>
        <v>352</v>
      </c>
      <c r="H33" s="11"/>
    </row>
    <row r="34" spans="1:9" s="10" customFormat="1" ht="30" customHeight="1" x14ac:dyDescent="0.25">
      <c r="A34" s="48" t="s">
        <v>40</v>
      </c>
      <c r="B34" s="44" t="s">
        <v>72</v>
      </c>
      <c r="C34" s="2" t="s">
        <v>113</v>
      </c>
      <c r="D34" s="23" t="s">
        <v>9</v>
      </c>
      <c r="E34" s="22">
        <v>158</v>
      </c>
      <c r="F34" s="6">
        <v>4.6399999999999997</v>
      </c>
      <c r="G34" s="29">
        <f t="shared" ref="G34:G35" si="9">ROUND((E34*F34),2)</f>
        <v>733.12</v>
      </c>
      <c r="H34" s="11"/>
    </row>
    <row r="35" spans="1:9" s="10" customFormat="1" ht="30" customHeight="1" x14ac:dyDescent="0.25">
      <c r="A35" s="48" t="s">
        <v>40</v>
      </c>
      <c r="B35" s="44" t="s">
        <v>76</v>
      </c>
      <c r="C35" s="2" t="s">
        <v>114</v>
      </c>
      <c r="D35" s="23" t="s">
        <v>8</v>
      </c>
      <c r="E35" s="22">
        <v>2393</v>
      </c>
      <c r="F35" s="6">
        <v>3.22</v>
      </c>
      <c r="G35" s="29">
        <f t="shared" si="9"/>
        <v>7705.46</v>
      </c>
      <c r="H35" s="11"/>
    </row>
    <row r="36" spans="1:9" s="10" customFormat="1" ht="30" customHeight="1" x14ac:dyDescent="0.25">
      <c r="A36" s="48" t="s">
        <v>40</v>
      </c>
      <c r="B36" s="44" t="s">
        <v>77</v>
      </c>
      <c r="C36" s="2" t="s">
        <v>165</v>
      </c>
      <c r="D36" s="23" t="s">
        <v>8</v>
      </c>
      <c r="E36" s="22">
        <v>239</v>
      </c>
      <c r="F36" s="6">
        <v>3.22</v>
      </c>
      <c r="G36" s="29">
        <f t="shared" si="8"/>
        <v>769.58</v>
      </c>
      <c r="H36" s="11"/>
    </row>
    <row r="37" spans="1:9" s="10" customFormat="1" ht="30" customHeight="1" thickBot="1" x14ac:dyDescent="0.3">
      <c r="A37" s="48" t="s">
        <v>40</v>
      </c>
      <c r="B37" s="44" t="s">
        <v>177</v>
      </c>
      <c r="C37" s="2" t="s">
        <v>115</v>
      </c>
      <c r="D37" s="23" t="s">
        <v>9</v>
      </c>
      <c r="E37" s="22">
        <v>490</v>
      </c>
      <c r="F37" s="6">
        <v>1.04</v>
      </c>
      <c r="G37" s="29">
        <f t="shared" si="6"/>
        <v>509.6</v>
      </c>
      <c r="H37" s="11"/>
    </row>
    <row r="38" spans="1:9" s="10" customFormat="1" ht="30" customHeight="1" thickBot="1" x14ac:dyDescent="0.3">
      <c r="A38" s="73" t="s">
        <v>40</v>
      </c>
      <c r="B38" s="44" t="s">
        <v>178</v>
      </c>
      <c r="C38" s="61" t="s">
        <v>180</v>
      </c>
      <c r="D38" s="62" t="s">
        <v>8</v>
      </c>
      <c r="E38" s="63">
        <v>50</v>
      </c>
      <c r="F38" s="74">
        <v>8.36</v>
      </c>
      <c r="G38" s="64">
        <f t="shared" ref="G38" si="10">ROUND((E38*F38),2)</f>
        <v>418</v>
      </c>
      <c r="H38" s="37" t="s">
        <v>35</v>
      </c>
      <c r="I38" s="38">
        <f>ROUND(SUM(G22:G38),2)</f>
        <v>34755.15</v>
      </c>
    </row>
    <row r="39" spans="1:9" s="10" customFormat="1" ht="20.100000000000001" customHeight="1" x14ac:dyDescent="0.25">
      <c r="A39" s="47" t="s">
        <v>78</v>
      </c>
      <c r="B39" s="43" t="s">
        <v>32</v>
      </c>
      <c r="C39" s="25" t="s">
        <v>116</v>
      </c>
      <c r="D39" s="26" t="s">
        <v>10</v>
      </c>
      <c r="E39" s="27">
        <v>17.600000000000001</v>
      </c>
      <c r="F39" s="30">
        <v>11.34</v>
      </c>
      <c r="G39" s="28">
        <f t="shared" ref="G39" si="11">ROUND((E39*F39),2)</f>
        <v>199.58</v>
      </c>
      <c r="H39" s="11"/>
    </row>
    <row r="40" spans="1:9" s="10" customFormat="1" ht="20.100000000000001" customHeight="1" x14ac:dyDescent="0.25">
      <c r="A40" s="48" t="s">
        <v>78</v>
      </c>
      <c r="B40" s="44" t="s">
        <v>79</v>
      </c>
      <c r="C40" s="2" t="s">
        <v>117</v>
      </c>
      <c r="D40" s="23" t="s">
        <v>18</v>
      </c>
      <c r="E40" s="22">
        <v>3</v>
      </c>
      <c r="F40" s="6">
        <v>945.56</v>
      </c>
      <c r="G40" s="29">
        <f t="shared" ref="G40:G45" si="12">ROUND((E40*F40),2)</f>
        <v>2836.68</v>
      </c>
      <c r="H40" s="11"/>
    </row>
    <row r="41" spans="1:9" s="10" customFormat="1" ht="30" customHeight="1" x14ac:dyDescent="0.25">
      <c r="A41" s="48" t="s">
        <v>78</v>
      </c>
      <c r="B41" s="44" t="s">
        <v>80</v>
      </c>
      <c r="C41" s="2" t="s">
        <v>118</v>
      </c>
      <c r="D41" s="23" t="s">
        <v>18</v>
      </c>
      <c r="E41" s="22">
        <v>3</v>
      </c>
      <c r="F41" s="6">
        <v>347.37</v>
      </c>
      <c r="G41" s="29">
        <f t="shared" ref="G41:G43" si="13">ROUND((E41*F41),2)</f>
        <v>1042.1099999999999</v>
      </c>
      <c r="H41" s="11"/>
    </row>
    <row r="42" spans="1:9" s="10" customFormat="1" ht="20.100000000000001" customHeight="1" x14ac:dyDescent="0.25">
      <c r="A42" s="48" t="s">
        <v>78</v>
      </c>
      <c r="B42" s="44" t="s">
        <v>81</v>
      </c>
      <c r="C42" s="2" t="s">
        <v>119</v>
      </c>
      <c r="D42" s="69" t="s">
        <v>18</v>
      </c>
      <c r="E42" s="70">
        <v>3</v>
      </c>
      <c r="F42" s="6">
        <v>8.06</v>
      </c>
      <c r="G42" s="29">
        <f t="shared" si="13"/>
        <v>24.18</v>
      </c>
      <c r="H42" s="11"/>
    </row>
    <row r="43" spans="1:9" s="10" customFormat="1" ht="70.5" customHeight="1" x14ac:dyDescent="0.25">
      <c r="A43" s="48" t="s">
        <v>78</v>
      </c>
      <c r="B43" s="44" t="s">
        <v>82</v>
      </c>
      <c r="C43" s="2" t="s">
        <v>195</v>
      </c>
      <c r="D43" s="23" t="s">
        <v>10</v>
      </c>
      <c r="E43" s="22">
        <v>20</v>
      </c>
      <c r="F43" s="6">
        <v>35.85</v>
      </c>
      <c r="G43" s="29">
        <f t="shared" si="13"/>
        <v>717</v>
      </c>
      <c r="H43" s="11"/>
    </row>
    <row r="44" spans="1:9" s="10" customFormat="1" ht="20.100000000000001" customHeight="1" thickBot="1" x14ac:dyDescent="0.3">
      <c r="A44" s="48" t="s">
        <v>78</v>
      </c>
      <c r="B44" s="44" t="s">
        <v>83</v>
      </c>
      <c r="C44" s="2" t="s">
        <v>120</v>
      </c>
      <c r="D44" s="23" t="s">
        <v>9</v>
      </c>
      <c r="E44" s="22">
        <v>10</v>
      </c>
      <c r="F44" s="6">
        <v>16.73</v>
      </c>
      <c r="G44" s="29">
        <f t="shared" si="12"/>
        <v>167.3</v>
      </c>
      <c r="H44" s="11"/>
    </row>
    <row r="45" spans="1:9" s="10" customFormat="1" ht="30" customHeight="1" thickBot="1" x14ac:dyDescent="0.3">
      <c r="A45" s="85" t="s">
        <v>78</v>
      </c>
      <c r="B45" s="44" t="s">
        <v>84</v>
      </c>
      <c r="C45" s="86" t="s">
        <v>121</v>
      </c>
      <c r="D45" s="69" t="s">
        <v>9</v>
      </c>
      <c r="E45" s="70">
        <v>5</v>
      </c>
      <c r="F45" s="87">
        <v>11.12</v>
      </c>
      <c r="G45" s="88">
        <f t="shared" si="12"/>
        <v>55.6</v>
      </c>
      <c r="H45" s="84" t="s">
        <v>36</v>
      </c>
      <c r="I45" s="38">
        <f>ROUND(SUM(G39:G45),2)</f>
        <v>5042.45</v>
      </c>
    </row>
    <row r="46" spans="1:9" s="10" customFormat="1" ht="30" x14ac:dyDescent="0.25">
      <c r="A46" s="47" t="s">
        <v>187</v>
      </c>
      <c r="B46" s="45" t="s">
        <v>62</v>
      </c>
      <c r="C46" s="25" t="s">
        <v>122</v>
      </c>
      <c r="D46" s="26" t="s">
        <v>10</v>
      </c>
      <c r="E46" s="27">
        <v>231</v>
      </c>
      <c r="F46" s="107">
        <v>40.799999999999997</v>
      </c>
      <c r="G46" s="28">
        <f t="shared" ref="G46:G55" si="14">ROUND((E46*F46),2)</f>
        <v>9424.7999999999993</v>
      </c>
      <c r="H46" s="94" t="s">
        <v>186</v>
      </c>
    </row>
    <row r="47" spans="1:9" s="10" customFormat="1" ht="30" x14ac:dyDescent="0.25">
      <c r="A47" s="48" t="s">
        <v>187</v>
      </c>
      <c r="B47" s="46" t="s">
        <v>63</v>
      </c>
      <c r="C47" s="2" t="s">
        <v>123</v>
      </c>
      <c r="D47" s="23" t="s">
        <v>10</v>
      </c>
      <c r="E47" s="22">
        <v>603</v>
      </c>
      <c r="F47" s="108">
        <v>24.01</v>
      </c>
      <c r="G47" s="29">
        <f t="shared" si="14"/>
        <v>14478.03</v>
      </c>
      <c r="H47" s="95"/>
    </row>
    <row r="48" spans="1:9" s="10" customFormat="1" ht="30" x14ac:dyDescent="0.25">
      <c r="A48" s="48" t="s">
        <v>187</v>
      </c>
      <c r="B48" s="46" t="s">
        <v>64</v>
      </c>
      <c r="C48" s="2" t="s">
        <v>183</v>
      </c>
      <c r="D48" s="23" t="s">
        <v>9</v>
      </c>
      <c r="E48" s="22">
        <v>350</v>
      </c>
      <c r="F48" s="108">
        <v>27.4</v>
      </c>
      <c r="G48" s="29">
        <f t="shared" ref="G48:G54" si="15">ROUND((E48*F48),2)</f>
        <v>9590</v>
      </c>
      <c r="H48" s="95"/>
    </row>
    <row r="49" spans="1:8" s="10" customFormat="1" ht="30" x14ac:dyDescent="0.25">
      <c r="A49" s="48" t="s">
        <v>187</v>
      </c>
      <c r="B49" s="46" t="s">
        <v>65</v>
      </c>
      <c r="C49" s="2" t="s">
        <v>184</v>
      </c>
      <c r="D49" s="23" t="s">
        <v>9</v>
      </c>
      <c r="E49" s="22">
        <v>420</v>
      </c>
      <c r="F49" s="108">
        <v>27.4</v>
      </c>
      <c r="G49" s="29">
        <f t="shared" si="15"/>
        <v>11508</v>
      </c>
      <c r="H49" s="95"/>
    </row>
    <row r="50" spans="1:8" s="10" customFormat="1" ht="30" x14ac:dyDescent="0.25">
      <c r="A50" s="48" t="s">
        <v>187</v>
      </c>
      <c r="B50" s="46" t="s">
        <v>132</v>
      </c>
      <c r="C50" s="2" t="s">
        <v>124</v>
      </c>
      <c r="D50" s="23" t="s">
        <v>8</v>
      </c>
      <c r="E50" s="22">
        <v>1710</v>
      </c>
      <c r="F50" s="108">
        <v>14.98</v>
      </c>
      <c r="G50" s="29">
        <f t="shared" si="15"/>
        <v>25615.8</v>
      </c>
      <c r="H50" s="95"/>
    </row>
    <row r="51" spans="1:8" s="10" customFormat="1" ht="30" x14ac:dyDescent="0.25">
      <c r="A51" s="48" t="s">
        <v>187</v>
      </c>
      <c r="B51" s="46" t="s">
        <v>133</v>
      </c>
      <c r="C51" s="2" t="s">
        <v>125</v>
      </c>
      <c r="D51" s="23" t="s">
        <v>8</v>
      </c>
      <c r="E51" s="22">
        <v>1280</v>
      </c>
      <c r="F51" s="108">
        <v>25.01</v>
      </c>
      <c r="G51" s="29">
        <f t="shared" si="15"/>
        <v>32012.799999999999</v>
      </c>
      <c r="H51" s="95"/>
    </row>
    <row r="52" spans="1:8" s="10" customFormat="1" ht="30" x14ac:dyDescent="0.25">
      <c r="A52" s="48" t="s">
        <v>187</v>
      </c>
      <c r="B52" s="46" t="s">
        <v>134</v>
      </c>
      <c r="C52" s="2" t="s">
        <v>126</v>
      </c>
      <c r="D52" s="23" t="s">
        <v>9</v>
      </c>
      <c r="E52" s="22">
        <v>106</v>
      </c>
      <c r="F52" s="108">
        <v>23.07</v>
      </c>
      <c r="G52" s="29">
        <f t="shared" si="15"/>
        <v>2445.42</v>
      </c>
      <c r="H52" s="95"/>
    </row>
    <row r="53" spans="1:8" s="10" customFormat="1" ht="30" x14ac:dyDescent="0.25">
      <c r="A53" s="48" t="s">
        <v>187</v>
      </c>
      <c r="B53" s="46" t="s">
        <v>135</v>
      </c>
      <c r="C53" s="2" t="s">
        <v>127</v>
      </c>
      <c r="D53" s="23" t="s">
        <v>8</v>
      </c>
      <c r="E53" s="22">
        <v>570</v>
      </c>
      <c r="F53" s="108">
        <v>5.46</v>
      </c>
      <c r="G53" s="29">
        <f t="shared" si="15"/>
        <v>3112.2</v>
      </c>
      <c r="H53" s="95"/>
    </row>
    <row r="54" spans="1:8" s="10" customFormat="1" ht="30" x14ac:dyDescent="0.25">
      <c r="A54" s="48" t="s">
        <v>187</v>
      </c>
      <c r="B54" s="46" t="s">
        <v>136</v>
      </c>
      <c r="C54" s="2" t="s">
        <v>128</v>
      </c>
      <c r="D54" s="23" t="s">
        <v>8</v>
      </c>
      <c r="E54" s="22">
        <v>26</v>
      </c>
      <c r="F54" s="108">
        <v>35.15</v>
      </c>
      <c r="G54" s="29">
        <f t="shared" si="15"/>
        <v>913.9</v>
      </c>
      <c r="H54" s="95"/>
    </row>
    <row r="55" spans="1:8" s="10" customFormat="1" ht="30" x14ac:dyDescent="0.25">
      <c r="A55" s="48" t="s">
        <v>187</v>
      </c>
      <c r="B55" s="46" t="s">
        <v>137</v>
      </c>
      <c r="C55" s="2" t="s">
        <v>181</v>
      </c>
      <c r="D55" s="23" t="s">
        <v>8</v>
      </c>
      <c r="E55" s="22">
        <v>93</v>
      </c>
      <c r="F55" s="108">
        <v>5.46</v>
      </c>
      <c r="G55" s="29">
        <f t="shared" si="14"/>
        <v>507.78</v>
      </c>
      <c r="H55" s="95"/>
    </row>
    <row r="56" spans="1:8" s="10" customFormat="1" ht="30" x14ac:dyDescent="0.25">
      <c r="A56" s="48" t="s">
        <v>187</v>
      </c>
      <c r="B56" s="46" t="s">
        <v>138</v>
      </c>
      <c r="C56" s="2" t="s">
        <v>129</v>
      </c>
      <c r="D56" s="23" t="s">
        <v>8</v>
      </c>
      <c r="E56" s="22">
        <v>67</v>
      </c>
      <c r="F56" s="108">
        <v>42.88</v>
      </c>
      <c r="G56" s="29">
        <f t="shared" ref="G56:G57" si="16">ROUND((E56*F56),2)</f>
        <v>2872.96</v>
      </c>
      <c r="H56" s="95"/>
    </row>
    <row r="57" spans="1:8" s="10" customFormat="1" ht="30" x14ac:dyDescent="0.25">
      <c r="A57" s="48" t="s">
        <v>187</v>
      </c>
      <c r="B57" s="46" t="s">
        <v>139</v>
      </c>
      <c r="C57" s="2" t="s">
        <v>130</v>
      </c>
      <c r="D57" s="23" t="s">
        <v>10</v>
      </c>
      <c r="E57" s="22">
        <v>712</v>
      </c>
      <c r="F57" s="108">
        <v>4.1399999999999997</v>
      </c>
      <c r="G57" s="29">
        <f t="shared" si="16"/>
        <v>2947.68</v>
      </c>
      <c r="H57" s="95"/>
    </row>
    <row r="58" spans="1:8" s="10" customFormat="1" ht="30.75" thickBot="1" x14ac:dyDescent="0.3">
      <c r="A58" s="48" t="s">
        <v>187</v>
      </c>
      <c r="B58" s="46" t="s">
        <v>140</v>
      </c>
      <c r="C58" s="2" t="s">
        <v>131</v>
      </c>
      <c r="D58" s="23" t="s">
        <v>8</v>
      </c>
      <c r="E58" s="22">
        <v>150</v>
      </c>
      <c r="F58" s="108">
        <v>6.67</v>
      </c>
      <c r="G58" s="29">
        <f t="shared" ref="G58" si="17">ROUND((E58*F58),2)</f>
        <v>1000.5</v>
      </c>
      <c r="H58" s="95"/>
    </row>
    <row r="59" spans="1:8" s="10" customFormat="1" ht="30" x14ac:dyDescent="0.25">
      <c r="A59" s="47" t="s">
        <v>188</v>
      </c>
      <c r="B59" s="45" t="s">
        <v>62</v>
      </c>
      <c r="C59" s="25" t="s">
        <v>122</v>
      </c>
      <c r="D59" s="26" t="s">
        <v>10</v>
      </c>
      <c r="E59" s="27">
        <v>231</v>
      </c>
      <c r="F59" s="107"/>
      <c r="G59" s="28">
        <f t="shared" ref="G59:G71" si="18">ROUND((E59*F59),2)</f>
        <v>0</v>
      </c>
      <c r="H59" s="95"/>
    </row>
    <row r="60" spans="1:8" s="10" customFormat="1" ht="30" x14ac:dyDescent="0.25">
      <c r="A60" s="48" t="s">
        <v>188</v>
      </c>
      <c r="B60" s="46" t="s">
        <v>63</v>
      </c>
      <c r="C60" s="2" t="s">
        <v>123</v>
      </c>
      <c r="D60" s="23" t="s">
        <v>10</v>
      </c>
      <c r="E60" s="22">
        <v>603</v>
      </c>
      <c r="F60" s="108"/>
      <c r="G60" s="29">
        <f t="shared" si="18"/>
        <v>0</v>
      </c>
      <c r="H60" s="95"/>
    </row>
    <row r="61" spans="1:8" s="10" customFormat="1" ht="30" x14ac:dyDescent="0.25">
      <c r="A61" s="48" t="s">
        <v>188</v>
      </c>
      <c r="B61" s="46" t="s">
        <v>64</v>
      </c>
      <c r="C61" s="2" t="s">
        <v>183</v>
      </c>
      <c r="D61" s="23" t="s">
        <v>9</v>
      </c>
      <c r="E61" s="22">
        <v>350</v>
      </c>
      <c r="F61" s="108"/>
      <c r="G61" s="29">
        <f t="shared" si="18"/>
        <v>0</v>
      </c>
      <c r="H61" s="95"/>
    </row>
    <row r="62" spans="1:8" s="10" customFormat="1" ht="30" x14ac:dyDescent="0.25">
      <c r="A62" s="48" t="s">
        <v>188</v>
      </c>
      <c r="B62" s="46" t="s">
        <v>65</v>
      </c>
      <c r="C62" s="2" t="s">
        <v>184</v>
      </c>
      <c r="D62" s="23" t="s">
        <v>9</v>
      </c>
      <c r="E62" s="22">
        <v>420</v>
      </c>
      <c r="F62" s="108"/>
      <c r="G62" s="29">
        <f t="shared" si="18"/>
        <v>0</v>
      </c>
      <c r="H62" s="95"/>
    </row>
    <row r="63" spans="1:8" s="10" customFormat="1" ht="30" x14ac:dyDescent="0.25">
      <c r="A63" s="48" t="s">
        <v>188</v>
      </c>
      <c r="B63" s="46" t="s">
        <v>132</v>
      </c>
      <c r="C63" s="2" t="s">
        <v>182</v>
      </c>
      <c r="D63" s="23" t="s">
        <v>8</v>
      </c>
      <c r="E63" s="22">
        <v>1710</v>
      </c>
      <c r="F63" s="108"/>
      <c r="G63" s="29">
        <f t="shared" si="18"/>
        <v>0</v>
      </c>
      <c r="H63" s="95"/>
    </row>
    <row r="64" spans="1:8" s="10" customFormat="1" ht="30" x14ac:dyDescent="0.25">
      <c r="A64" s="48" t="s">
        <v>188</v>
      </c>
      <c r="B64" s="46" t="s">
        <v>133</v>
      </c>
      <c r="C64" s="2" t="s">
        <v>125</v>
      </c>
      <c r="D64" s="23" t="s">
        <v>8</v>
      </c>
      <c r="E64" s="22">
        <v>1280</v>
      </c>
      <c r="F64" s="108"/>
      <c r="G64" s="29">
        <f t="shared" si="18"/>
        <v>0</v>
      </c>
      <c r="H64" s="95"/>
    </row>
    <row r="65" spans="1:9" s="10" customFormat="1" ht="30" x14ac:dyDescent="0.25">
      <c r="A65" s="48" t="s">
        <v>188</v>
      </c>
      <c r="B65" s="46" t="s">
        <v>134</v>
      </c>
      <c r="C65" s="2" t="s">
        <v>126</v>
      </c>
      <c r="D65" s="23" t="s">
        <v>9</v>
      </c>
      <c r="E65" s="22">
        <v>106</v>
      </c>
      <c r="F65" s="108"/>
      <c r="G65" s="29">
        <f t="shared" si="18"/>
        <v>0</v>
      </c>
      <c r="H65" s="95"/>
    </row>
    <row r="66" spans="1:9" s="10" customFormat="1" ht="30" x14ac:dyDescent="0.25">
      <c r="A66" s="48" t="s">
        <v>188</v>
      </c>
      <c r="B66" s="46" t="s">
        <v>135</v>
      </c>
      <c r="C66" s="2" t="s">
        <v>127</v>
      </c>
      <c r="D66" s="23" t="s">
        <v>8</v>
      </c>
      <c r="E66" s="22">
        <v>570</v>
      </c>
      <c r="F66" s="108"/>
      <c r="G66" s="29">
        <f t="shared" si="18"/>
        <v>0</v>
      </c>
      <c r="H66" s="95"/>
    </row>
    <row r="67" spans="1:9" s="10" customFormat="1" ht="30" x14ac:dyDescent="0.25">
      <c r="A67" s="48" t="s">
        <v>188</v>
      </c>
      <c r="B67" s="46" t="s">
        <v>136</v>
      </c>
      <c r="C67" s="2" t="s">
        <v>128</v>
      </c>
      <c r="D67" s="23" t="s">
        <v>8</v>
      </c>
      <c r="E67" s="22">
        <v>26</v>
      </c>
      <c r="F67" s="108"/>
      <c r="G67" s="29">
        <f t="shared" si="18"/>
        <v>0</v>
      </c>
      <c r="H67" s="95"/>
    </row>
    <row r="68" spans="1:9" s="10" customFormat="1" ht="30" x14ac:dyDescent="0.25">
      <c r="A68" s="48" t="s">
        <v>188</v>
      </c>
      <c r="B68" s="46" t="s">
        <v>137</v>
      </c>
      <c r="C68" s="2" t="s">
        <v>181</v>
      </c>
      <c r="D68" s="23" t="s">
        <v>8</v>
      </c>
      <c r="E68" s="22">
        <v>93</v>
      </c>
      <c r="F68" s="108"/>
      <c r="G68" s="29">
        <f t="shared" si="18"/>
        <v>0</v>
      </c>
      <c r="H68" s="95"/>
    </row>
    <row r="69" spans="1:9" s="10" customFormat="1" ht="30" x14ac:dyDescent="0.25">
      <c r="A69" s="48" t="s">
        <v>188</v>
      </c>
      <c r="B69" s="46" t="s">
        <v>138</v>
      </c>
      <c r="C69" s="2" t="s">
        <v>185</v>
      </c>
      <c r="D69" s="23" t="s">
        <v>8</v>
      </c>
      <c r="E69" s="22">
        <v>67</v>
      </c>
      <c r="F69" s="108"/>
      <c r="G69" s="29">
        <f t="shared" si="18"/>
        <v>0</v>
      </c>
      <c r="H69" s="95"/>
    </row>
    <row r="70" spans="1:9" s="10" customFormat="1" ht="30.75" thickBot="1" x14ac:dyDescent="0.3">
      <c r="A70" s="48" t="s">
        <v>188</v>
      </c>
      <c r="B70" s="46" t="s">
        <v>139</v>
      </c>
      <c r="C70" s="2" t="s">
        <v>130</v>
      </c>
      <c r="D70" s="23" t="s">
        <v>10</v>
      </c>
      <c r="E70" s="22">
        <v>712</v>
      </c>
      <c r="F70" s="108"/>
      <c r="G70" s="29">
        <f t="shared" si="18"/>
        <v>0</v>
      </c>
      <c r="H70" s="95"/>
    </row>
    <row r="71" spans="1:9" s="10" customFormat="1" ht="30" customHeight="1" thickBot="1" x14ac:dyDescent="0.3">
      <c r="A71" s="48" t="s">
        <v>188</v>
      </c>
      <c r="B71" s="46" t="s">
        <v>140</v>
      </c>
      <c r="C71" s="2" t="s">
        <v>131</v>
      </c>
      <c r="D71" s="23" t="s">
        <v>8</v>
      </c>
      <c r="E71" s="22">
        <v>150</v>
      </c>
      <c r="F71" s="108"/>
      <c r="G71" s="29">
        <f t="shared" si="18"/>
        <v>0</v>
      </c>
      <c r="H71" s="37" t="s">
        <v>66</v>
      </c>
      <c r="I71" s="38">
        <f>ROUND(SUM(G46:G71),2)</f>
        <v>116429.87</v>
      </c>
    </row>
    <row r="72" spans="1:9" s="83" customFormat="1" ht="30" customHeight="1" x14ac:dyDescent="0.25">
      <c r="A72" s="47" t="s">
        <v>189</v>
      </c>
      <c r="B72" s="45" t="s">
        <v>28</v>
      </c>
      <c r="C72" s="25" t="s">
        <v>141</v>
      </c>
      <c r="D72" s="26" t="s">
        <v>9</v>
      </c>
      <c r="E72" s="27">
        <v>88</v>
      </c>
      <c r="F72" s="107">
        <v>8.9600000000000009</v>
      </c>
      <c r="G72" s="28">
        <f t="shared" ref="G72" si="19">ROUND((E72*F72),2)</f>
        <v>788.48</v>
      </c>
      <c r="H72" s="94" t="s">
        <v>186</v>
      </c>
    </row>
    <row r="73" spans="1:9" s="83" customFormat="1" ht="30" customHeight="1" x14ac:dyDescent="0.25">
      <c r="A73" s="48" t="s">
        <v>189</v>
      </c>
      <c r="B73" s="46" t="s">
        <v>29</v>
      </c>
      <c r="C73" s="2" t="s">
        <v>142</v>
      </c>
      <c r="D73" s="23" t="s">
        <v>8</v>
      </c>
      <c r="E73" s="22">
        <v>130</v>
      </c>
      <c r="F73" s="108">
        <v>1.51</v>
      </c>
      <c r="G73" s="29">
        <f t="shared" ref="G73:G74" si="20">ROUND((E73*F73),2)</f>
        <v>196.3</v>
      </c>
      <c r="H73" s="95"/>
    </row>
    <row r="74" spans="1:9" s="83" customFormat="1" ht="63.75" customHeight="1" x14ac:dyDescent="0.25">
      <c r="A74" s="48" t="s">
        <v>189</v>
      </c>
      <c r="B74" s="46" t="s">
        <v>30</v>
      </c>
      <c r="C74" s="2" t="s">
        <v>193</v>
      </c>
      <c r="D74" s="23" t="s">
        <v>18</v>
      </c>
      <c r="E74" s="22">
        <v>2</v>
      </c>
      <c r="F74" s="108">
        <v>2477.7399999999998</v>
      </c>
      <c r="G74" s="29">
        <f t="shared" si="20"/>
        <v>4955.4799999999996</v>
      </c>
      <c r="H74" s="95"/>
    </row>
    <row r="75" spans="1:9" s="83" customFormat="1" ht="30" customHeight="1" x14ac:dyDescent="0.25">
      <c r="A75" s="48" t="s">
        <v>189</v>
      </c>
      <c r="B75" s="46" t="s">
        <v>190</v>
      </c>
      <c r="C75" s="2" t="s">
        <v>143</v>
      </c>
      <c r="D75" s="23" t="s">
        <v>18</v>
      </c>
      <c r="E75" s="22">
        <v>2</v>
      </c>
      <c r="F75" s="108">
        <v>717.06</v>
      </c>
      <c r="G75" s="29">
        <f t="shared" ref="G75" si="21">ROUND((E75*F75),2)</f>
        <v>1434.12</v>
      </c>
      <c r="H75" s="95"/>
    </row>
    <row r="76" spans="1:9" s="83" customFormat="1" ht="30" customHeight="1" x14ac:dyDescent="0.25">
      <c r="A76" s="48" t="s">
        <v>189</v>
      </c>
      <c r="B76" s="46" t="s">
        <v>191</v>
      </c>
      <c r="C76" s="2" t="s">
        <v>144</v>
      </c>
      <c r="D76" s="23" t="s">
        <v>18</v>
      </c>
      <c r="E76" s="22">
        <v>4</v>
      </c>
      <c r="F76" s="108">
        <v>38.67</v>
      </c>
      <c r="G76" s="29">
        <f t="shared" ref="G76:G81" si="22">ROUND((E76*F76),2)</f>
        <v>154.68</v>
      </c>
      <c r="H76" s="95"/>
    </row>
    <row r="77" spans="1:9" s="83" customFormat="1" ht="30" customHeight="1" x14ac:dyDescent="0.25">
      <c r="A77" s="48" t="s">
        <v>189</v>
      </c>
      <c r="B77" s="46" t="s">
        <v>31</v>
      </c>
      <c r="C77" s="2" t="s">
        <v>145</v>
      </c>
      <c r="D77" s="23" t="s">
        <v>18</v>
      </c>
      <c r="E77" s="22">
        <v>1</v>
      </c>
      <c r="F77" s="108">
        <v>4260.1000000000004</v>
      </c>
      <c r="G77" s="29">
        <f t="shared" si="22"/>
        <v>4260.1000000000004</v>
      </c>
      <c r="H77" s="95"/>
    </row>
    <row r="78" spans="1:9" s="83" customFormat="1" ht="30" customHeight="1" x14ac:dyDescent="0.25">
      <c r="A78" s="48" t="s">
        <v>189</v>
      </c>
      <c r="B78" s="46" t="s">
        <v>42</v>
      </c>
      <c r="C78" s="2" t="s">
        <v>146</v>
      </c>
      <c r="D78" s="23" t="s">
        <v>18</v>
      </c>
      <c r="E78" s="22">
        <v>2</v>
      </c>
      <c r="F78" s="108">
        <v>100.57</v>
      </c>
      <c r="G78" s="29">
        <f t="shared" si="22"/>
        <v>201.14</v>
      </c>
      <c r="H78" s="95"/>
    </row>
    <row r="79" spans="1:9" s="83" customFormat="1" ht="30" customHeight="1" x14ac:dyDescent="0.25">
      <c r="A79" s="48" t="s">
        <v>189</v>
      </c>
      <c r="B79" s="46" t="s">
        <v>74</v>
      </c>
      <c r="C79" s="2" t="s">
        <v>166</v>
      </c>
      <c r="D79" s="23" t="s">
        <v>8</v>
      </c>
      <c r="E79" s="22">
        <v>12</v>
      </c>
      <c r="F79" s="108">
        <v>95.43</v>
      </c>
      <c r="G79" s="29">
        <f t="shared" si="22"/>
        <v>1145.1600000000001</v>
      </c>
      <c r="H79" s="95"/>
    </row>
    <row r="80" spans="1:9" s="83" customFormat="1" ht="30" customHeight="1" x14ac:dyDescent="0.25">
      <c r="A80" s="48" t="s">
        <v>189</v>
      </c>
      <c r="B80" s="46" t="s">
        <v>85</v>
      </c>
      <c r="C80" s="2" t="s">
        <v>147</v>
      </c>
      <c r="D80" s="23" t="s">
        <v>8</v>
      </c>
      <c r="E80" s="22">
        <v>2.2999999999999998</v>
      </c>
      <c r="F80" s="108">
        <v>0.78</v>
      </c>
      <c r="G80" s="29">
        <f t="shared" si="22"/>
        <v>1.79</v>
      </c>
      <c r="H80" s="95"/>
    </row>
    <row r="81" spans="1:9" s="83" customFormat="1" ht="30" customHeight="1" thickBot="1" x14ac:dyDescent="0.3">
      <c r="A81" s="48" t="s">
        <v>189</v>
      </c>
      <c r="B81" s="46" t="s">
        <v>86</v>
      </c>
      <c r="C81" s="2" t="s">
        <v>148</v>
      </c>
      <c r="D81" s="23" t="s">
        <v>8</v>
      </c>
      <c r="E81" s="22">
        <v>120</v>
      </c>
      <c r="F81" s="108">
        <v>42.07</v>
      </c>
      <c r="G81" s="29">
        <f t="shared" si="22"/>
        <v>5048.3999999999996</v>
      </c>
      <c r="H81" s="95"/>
    </row>
    <row r="82" spans="1:9" s="83" customFormat="1" ht="30" customHeight="1" x14ac:dyDescent="0.25">
      <c r="A82" s="47" t="s">
        <v>192</v>
      </c>
      <c r="B82" s="45" t="s">
        <v>28</v>
      </c>
      <c r="C82" s="25" t="s">
        <v>141</v>
      </c>
      <c r="D82" s="26" t="s">
        <v>9</v>
      </c>
      <c r="E82" s="27">
        <v>88</v>
      </c>
      <c r="F82" s="107"/>
      <c r="G82" s="28">
        <f t="shared" ref="G82:G93" si="23">ROUND((E82*F82),2)</f>
        <v>0</v>
      </c>
      <c r="H82" s="95"/>
    </row>
    <row r="83" spans="1:9" s="83" customFormat="1" ht="30" customHeight="1" x14ac:dyDescent="0.25">
      <c r="A83" s="48" t="s">
        <v>192</v>
      </c>
      <c r="B83" s="46" t="s">
        <v>29</v>
      </c>
      <c r="C83" s="2" t="s">
        <v>142</v>
      </c>
      <c r="D83" s="23" t="s">
        <v>8</v>
      </c>
      <c r="E83" s="22">
        <v>120</v>
      </c>
      <c r="F83" s="108"/>
      <c r="G83" s="29">
        <f t="shared" si="23"/>
        <v>0</v>
      </c>
      <c r="H83" s="95"/>
    </row>
    <row r="84" spans="1:9" s="83" customFormat="1" ht="63.75" customHeight="1" x14ac:dyDescent="0.25">
      <c r="A84" s="48" t="s">
        <v>192</v>
      </c>
      <c r="B84" s="46" t="s">
        <v>30</v>
      </c>
      <c r="C84" s="2" t="s">
        <v>194</v>
      </c>
      <c r="D84" s="23" t="s">
        <v>18</v>
      </c>
      <c r="E84" s="22">
        <v>2</v>
      </c>
      <c r="F84" s="108"/>
      <c r="G84" s="29">
        <f t="shared" si="23"/>
        <v>0</v>
      </c>
      <c r="H84" s="95"/>
    </row>
    <row r="85" spans="1:9" s="83" customFormat="1" ht="30" customHeight="1" x14ac:dyDescent="0.25">
      <c r="A85" s="48" t="s">
        <v>192</v>
      </c>
      <c r="B85" s="46" t="s">
        <v>190</v>
      </c>
      <c r="C85" s="2" t="s">
        <v>143</v>
      </c>
      <c r="D85" s="23" t="s">
        <v>18</v>
      </c>
      <c r="E85" s="22">
        <v>2</v>
      </c>
      <c r="F85" s="108"/>
      <c r="G85" s="29">
        <f t="shared" si="23"/>
        <v>0</v>
      </c>
      <c r="H85" s="95"/>
    </row>
    <row r="86" spans="1:9" s="83" customFormat="1" ht="30" customHeight="1" x14ac:dyDescent="0.25">
      <c r="A86" s="48" t="s">
        <v>192</v>
      </c>
      <c r="B86" s="46" t="s">
        <v>191</v>
      </c>
      <c r="C86" s="2" t="s">
        <v>144</v>
      </c>
      <c r="D86" s="23" t="s">
        <v>18</v>
      </c>
      <c r="E86" s="22">
        <v>4</v>
      </c>
      <c r="F86" s="108"/>
      <c r="G86" s="29">
        <f t="shared" si="23"/>
        <v>0</v>
      </c>
      <c r="H86" s="95"/>
    </row>
    <row r="87" spans="1:9" s="83" customFormat="1" ht="30" customHeight="1" x14ac:dyDescent="0.25">
      <c r="A87" s="48" t="s">
        <v>192</v>
      </c>
      <c r="B87" s="46" t="s">
        <v>31</v>
      </c>
      <c r="C87" s="2" t="s">
        <v>145</v>
      </c>
      <c r="D87" s="23" t="s">
        <v>18</v>
      </c>
      <c r="E87" s="22">
        <v>1</v>
      </c>
      <c r="F87" s="108"/>
      <c r="G87" s="29">
        <f t="shared" si="23"/>
        <v>0</v>
      </c>
      <c r="H87" s="95"/>
    </row>
    <row r="88" spans="1:9" s="83" customFormat="1" ht="30" customHeight="1" x14ac:dyDescent="0.25">
      <c r="A88" s="48" t="s">
        <v>192</v>
      </c>
      <c r="B88" s="46" t="s">
        <v>42</v>
      </c>
      <c r="C88" s="2" t="s">
        <v>146</v>
      </c>
      <c r="D88" s="23" t="s">
        <v>18</v>
      </c>
      <c r="E88" s="22">
        <v>2</v>
      </c>
      <c r="F88" s="108"/>
      <c r="G88" s="29">
        <f t="shared" si="23"/>
        <v>0</v>
      </c>
      <c r="H88" s="95"/>
    </row>
    <row r="89" spans="1:9" s="83" customFormat="1" ht="30" customHeight="1" x14ac:dyDescent="0.25">
      <c r="A89" s="48" t="s">
        <v>192</v>
      </c>
      <c r="B89" s="46" t="s">
        <v>74</v>
      </c>
      <c r="C89" s="2" t="s">
        <v>166</v>
      </c>
      <c r="D89" s="23" t="s">
        <v>8</v>
      </c>
      <c r="E89" s="22">
        <v>12</v>
      </c>
      <c r="F89" s="108"/>
      <c r="G89" s="29">
        <f t="shared" si="23"/>
        <v>0</v>
      </c>
      <c r="H89" s="95"/>
    </row>
    <row r="90" spans="1:9" s="83" customFormat="1" ht="30" customHeight="1" thickBot="1" x14ac:dyDescent="0.3">
      <c r="A90" s="48" t="s">
        <v>192</v>
      </c>
      <c r="B90" s="46" t="s">
        <v>85</v>
      </c>
      <c r="C90" s="2" t="s">
        <v>147</v>
      </c>
      <c r="D90" s="23" t="s">
        <v>8</v>
      </c>
      <c r="E90" s="22">
        <v>2.2999999999999998</v>
      </c>
      <c r="F90" s="108"/>
      <c r="G90" s="29">
        <f t="shared" si="23"/>
        <v>0</v>
      </c>
      <c r="H90" s="95"/>
    </row>
    <row r="91" spans="1:9" s="10" customFormat="1" ht="30" customHeight="1" thickBot="1" x14ac:dyDescent="0.3">
      <c r="A91" s="48" t="s">
        <v>192</v>
      </c>
      <c r="B91" s="46" t="s">
        <v>86</v>
      </c>
      <c r="C91" s="61" t="s">
        <v>148</v>
      </c>
      <c r="D91" s="62" t="s">
        <v>8</v>
      </c>
      <c r="E91" s="63">
        <v>120</v>
      </c>
      <c r="F91" s="109"/>
      <c r="G91" s="64">
        <f t="shared" ref="G91" si="24">ROUND((E91*F91),2)</f>
        <v>0</v>
      </c>
      <c r="H91" s="37" t="s">
        <v>37</v>
      </c>
      <c r="I91" s="38">
        <f>ROUND(SUM(G72:G91),2)</f>
        <v>18185.650000000001</v>
      </c>
    </row>
    <row r="92" spans="1:9" s="10" customFormat="1" x14ac:dyDescent="0.25">
      <c r="A92" s="47" t="s">
        <v>149</v>
      </c>
      <c r="B92" s="45" t="s">
        <v>11</v>
      </c>
      <c r="C92" s="25" t="s">
        <v>203</v>
      </c>
      <c r="D92" s="26" t="s">
        <v>8</v>
      </c>
      <c r="E92" s="27">
        <v>70</v>
      </c>
      <c r="F92" s="107">
        <v>29.86</v>
      </c>
      <c r="G92" s="28">
        <f t="shared" si="23"/>
        <v>2090.1999999999998</v>
      </c>
      <c r="H92" s="11"/>
    </row>
    <row r="93" spans="1:9" s="10" customFormat="1" ht="30" customHeight="1" thickBot="1" x14ac:dyDescent="0.3">
      <c r="A93" s="48" t="s">
        <v>149</v>
      </c>
      <c r="B93" s="46" t="s">
        <v>67</v>
      </c>
      <c r="C93" s="2" t="s">
        <v>150</v>
      </c>
      <c r="D93" s="23" t="s">
        <v>8</v>
      </c>
      <c r="E93" s="22">
        <v>115</v>
      </c>
      <c r="F93" s="108">
        <v>0.78</v>
      </c>
      <c r="G93" s="29">
        <f t="shared" si="23"/>
        <v>89.7</v>
      </c>
      <c r="H93" s="11"/>
    </row>
    <row r="94" spans="1:9" s="10" customFormat="1" ht="30" customHeight="1" thickBot="1" x14ac:dyDescent="0.3">
      <c r="A94" s="48" t="s">
        <v>149</v>
      </c>
      <c r="B94" s="46" t="s">
        <v>68</v>
      </c>
      <c r="C94" s="61" t="s">
        <v>167</v>
      </c>
      <c r="D94" s="62" t="s">
        <v>8</v>
      </c>
      <c r="E94" s="63">
        <v>115</v>
      </c>
      <c r="F94" s="109">
        <v>23.11</v>
      </c>
      <c r="G94" s="64">
        <f t="shared" ref="G94:G103" si="25">ROUND((E94*F94),2)</f>
        <v>2657.65</v>
      </c>
      <c r="H94" s="37" t="s">
        <v>54</v>
      </c>
      <c r="I94" s="38">
        <f>ROUND(SUM(G92:G94),2)</f>
        <v>4837.55</v>
      </c>
    </row>
    <row r="95" spans="1:9" s="10" customFormat="1" ht="30" x14ac:dyDescent="0.25">
      <c r="A95" s="47" t="s">
        <v>168</v>
      </c>
      <c r="B95" s="45" t="s">
        <v>58</v>
      </c>
      <c r="C95" s="25" t="s">
        <v>151</v>
      </c>
      <c r="D95" s="26" t="s">
        <v>18</v>
      </c>
      <c r="E95" s="27">
        <v>10</v>
      </c>
      <c r="F95" s="107">
        <v>166.06</v>
      </c>
      <c r="G95" s="28">
        <f t="shared" si="25"/>
        <v>1660.6</v>
      </c>
      <c r="H95" s="11"/>
    </row>
    <row r="96" spans="1:9" s="10" customFormat="1" ht="30" customHeight="1" thickBot="1" x14ac:dyDescent="0.3">
      <c r="A96" s="48" t="s">
        <v>168</v>
      </c>
      <c r="B96" s="46" t="s">
        <v>75</v>
      </c>
      <c r="C96" s="2" t="s">
        <v>152</v>
      </c>
      <c r="D96" s="23" t="s">
        <v>18</v>
      </c>
      <c r="E96" s="22">
        <v>12</v>
      </c>
      <c r="F96" s="108">
        <v>72.709999999999994</v>
      </c>
      <c r="G96" s="29">
        <f t="shared" si="25"/>
        <v>872.52</v>
      </c>
      <c r="H96" s="11"/>
    </row>
    <row r="97" spans="1:9" s="10" customFormat="1" ht="30" customHeight="1" thickBot="1" x14ac:dyDescent="0.3">
      <c r="A97" s="48" t="s">
        <v>168</v>
      </c>
      <c r="B97" s="46" t="s">
        <v>87</v>
      </c>
      <c r="C97" s="61" t="s">
        <v>153</v>
      </c>
      <c r="D97" s="62" t="s">
        <v>8</v>
      </c>
      <c r="E97" s="63">
        <v>2</v>
      </c>
      <c r="F97" s="109">
        <v>392.7</v>
      </c>
      <c r="G97" s="64">
        <f t="shared" ref="G97:G101" si="26">ROUND((E97*F97),2)</f>
        <v>785.4</v>
      </c>
      <c r="H97" s="37" t="s">
        <v>38</v>
      </c>
      <c r="I97" s="38">
        <f>ROUND(SUM(G95:G97),2)</f>
        <v>3318.52</v>
      </c>
    </row>
    <row r="98" spans="1:9" s="10" customFormat="1" ht="20.100000000000001" customHeight="1" x14ac:dyDescent="0.25">
      <c r="A98" s="47" t="s">
        <v>169</v>
      </c>
      <c r="B98" s="45" t="s">
        <v>170</v>
      </c>
      <c r="C98" s="25" t="s">
        <v>154</v>
      </c>
      <c r="D98" s="26" t="s">
        <v>18</v>
      </c>
      <c r="E98" s="27">
        <v>1</v>
      </c>
      <c r="F98" s="107">
        <v>558.53</v>
      </c>
      <c r="G98" s="28">
        <f t="shared" si="26"/>
        <v>558.53</v>
      </c>
      <c r="H98" s="11"/>
    </row>
    <row r="99" spans="1:9" s="10" customFormat="1" ht="20.100000000000001" customHeight="1" x14ac:dyDescent="0.25">
      <c r="A99" s="48" t="s">
        <v>169</v>
      </c>
      <c r="B99" s="46" t="s">
        <v>171</v>
      </c>
      <c r="C99" s="2" t="s">
        <v>155</v>
      </c>
      <c r="D99" s="23" t="s">
        <v>18</v>
      </c>
      <c r="E99" s="22">
        <v>1</v>
      </c>
      <c r="F99" s="108">
        <v>336.49</v>
      </c>
      <c r="G99" s="29">
        <f t="shared" si="26"/>
        <v>336.49</v>
      </c>
      <c r="H99" s="11"/>
    </row>
    <row r="100" spans="1:9" s="10" customFormat="1" ht="20.100000000000001" customHeight="1" x14ac:dyDescent="0.25">
      <c r="A100" s="48" t="s">
        <v>169</v>
      </c>
      <c r="B100" s="46" t="s">
        <v>172</v>
      </c>
      <c r="C100" s="2" t="s">
        <v>156</v>
      </c>
      <c r="D100" s="23" t="s">
        <v>18</v>
      </c>
      <c r="E100" s="22">
        <v>1</v>
      </c>
      <c r="F100" s="108">
        <v>143.62</v>
      </c>
      <c r="G100" s="29">
        <f t="shared" si="26"/>
        <v>143.62</v>
      </c>
      <c r="H100" s="11"/>
    </row>
    <row r="101" spans="1:9" s="10" customFormat="1" ht="20.100000000000001" customHeight="1" thickBot="1" x14ac:dyDescent="0.3">
      <c r="A101" s="48" t="s">
        <v>169</v>
      </c>
      <c r="B101" s="46" t="s">
        <v>173</v>
      </c>
      <c r="C101" s="2" t="s">
        <v>157</v>
      </c>
      <c r="D101" s="23" t="s">
        <v>10</v>
      </c>
      <c r="E101" s="22">
        <v>53</v>
      </c>
      <c r="F101" s="108">
        <v>34</v>
      </c>
      <c r="G101" s="29">
        <f t="shared" si="26"/>
        <v>1802</v>
      </c>
      <c r="H101" s="11"/>
    </row>
    <row r="102" spans="1:9" s="10" customFormat="1" ht="30" customHeight="1" thickBot="1" x14ac:dyDescent="0.3">
      <c r="A102" s="68" t="s">
        <v>169</v>
      </c>
      <c r="B102" s="75" t="s">
        <v>174</v>
      </c>
      <c r="C102" s="76" t="s">
        <v>158</v>
      </c>
      <c r="D102" s="71" t="s">
        <v>10</v>
      </c>
      <c r="E102" s="72">
        <v>7</v>
      </c>
      <c r="F102" s="110">
        <v>34</v>
      </c>
      <c r="G102" s="65">
        <f t="shared" ref="G102" si="27">ROUND((E102*F102),2)</f>
        <v>238</v>
      </c>
      <c r="H102" s="37" t="s">
        <v>196</v>
      </c>
      <c r="I102" s="38">
        <f>ROUND(SUM(G98:G102),2)</f>
        <v>3078.64</v>
      </c>
    </row>
    <row r="103" spans="1:9" s="10" customFormat="1" ht="84.95" customHeight="1" thickBot="1" x14ac:dyDescent="0.3">
      <c r="A103" s="77" t="s">
        <v>175</v>
      </c>
      <c r="B103" s="78" t="s">
        <v>176</v>
      </c>
      <c r="C103" s="79" t="s">
        <v>73</v>
      </c>
      <c r="D103" s="80" t="s">
        <v>7</v>
      </c>
      <c r="E103" s="81">
        <v>1</v>
      </c>
      <c r="F103" s="111">
        <v>1683</v>
      </c>
      <c r="G103" s="82">
        <f t="shared" si="25"/>
        <v>1683</v>
      </c>
      <c r="H103" s="37" t="s">
        <v>197</v>
      </c>
      <c r="I103" s="38">
        <f>ROUND(SUM(G103:G103),2)</f>
        <v>1683</v>
      </c>
    </row>
    <row r="104" spans="1:9" ht="44.25" customHeight="1" thickBot="1" x14ac:dyDescent="0.3">
      <c r="A104" s="7"/>
      <c r="B104" s="3"/>
      <c r="C104" s="7"/>
      <c r="D104" s="3"/>
      <c r="E104" s="3"/>
      <c r="F104" s="66" t="s">
        <v>39</v>
      </c>
      <c r="G104" s="67">
        <f>SUM(G5:G103)</f>
        <v>197846.73000000004</v>
      </c>
      <c r="H104" s="36"/>
      <c r="I104" s="39"/>
    </row>
    <row r="105" spans="1:9" ht="20.25" customHeight="1" x14ac:dyDescent="0.25">
      <c r="A105" s="41"/>
      <c r="B105" s="40"/>
      <c r="C105" s="40"/>
      <c r="D105" s="40"/>
      <c r="E105" s="42"/>
      <c r="F105" s="40"/>
      <c r="G105" s="14"/>
    </row>
    <row r="106" spans="1:9" x14ac:dyDescent="0.25">
      <c r="A106" s="7"/>
      <c r="B106" s="3"/>
      <c r="C106" s="7"/>
      <c r="D106" s="3"/>
      <c r="E106" s="3"/>
      <c r="F106" s="15"/>
      <c r="G106" s="14"/>
    </row>
    <row r="107" spans="1:9" x14ac:dyDescent="0.25">
      <c r="A107" s="7"/>
      <c r="B107" s="3"/>
      <c r="C107" s="7"/>
      <c r="D107" s="3"/>
      <c r="E107" s="3"/>
      <c r="F107" s="15"/>
      <c r="G107" s="14"/>
    </row>
    <row r="108" spans="1:9" x14ac:dyDescent="0.25">
      <c r="F108" s="16"/>
    </row>
    <row r="109" spans="1:9" x14ac:dyDescent="0.25">
      <c r="A109" s="8"/>
      <c r="B109" s="4"/>
      <c r="C109" s="8"/>
      <c r="D109" s="4"/>
      <c r="E109" s="4"/>
      <c r="F109" s="17"/>
      <c r="G109" s="4"/>
    </row>
    <row r="110" spans="1:9" ht="26.25" customHeight="1" x14ac:dyDescent="0.25">
      <c r="A110" s="5"/>
      <c r="B110" s="5"/>
      <c r="C110" s="5"/>
      <c r="D110" s="5"/>
      <c r="E110" s="5"/>
      <c r="F110" s="18"/>
      <c r="G110" s="5"/>
    </row>
  </sheetData>
  <mergeCells count="4">
    <mergeCell ref="A1:G1"/>
    <mergeCell ref="A3:G3"/>
    <mergeCell ref="H46:H70"/>
    <mergeCell ref="H72:H90"/>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tabSelected="1" zoomScale="90" zoomScaleNormal="90" workbookViewId="0">
      <selection activeCell="F9" sqref="F9"/>
    </sheetView>
  </sheetViews>
  <sheetFormatPr defaultColWidth="9.140625" defaultRowHeight="15" x14ac:dyDescent="0.25"/>
  <cols>
    <col min="1" max="1" width="11.5703125" customWidth="1"/>
    <col min="2" max="2" width="65.5703125" customWidth="1"/>
    <col min="3" max="3" width="15.5703125" customWidth="1"/>
  </cols>
  <sheetData>
    <row r="1" spans="1:3" s="50" customFormat="1" ht="51.75" customHeight="1" x14ac:dyDescent="0.2">
      <c r="A1" s="98" t="s">
        <v>199</v>
      </c>
      <c r="B1" s="99"/>
      <c r="C1" s="100"/>
    </row>
    <row r="2" spans="1:3" s="50" customFormat="1" ht="12.75" x14ac:dyDescent="0.2">
      <c r="A2" s="101" t="s">
        <v>43</v>
      </c>
      <c r="B2" s="102"/>
      <c r="C2" s="103"/>
    </row>
    <row r="3" spans="1:3" s="50" customFormat="1" ht="25.5" x14ac:dyDescent="0.2">
      <c r="A3" s="51" t="s">
        <v>44</v>
      </c>
      <c r="B3" s="51" t="s">
        <v>45</v>
      </c>
      <c r="C3" s="51" t="s">
        <v>46</v>
      </c>
    </row>
    <row r="4" spans="1:3" s="50" customFormat="1" ht="20.100000000000001" customHeight="1" x14ac:dyDescent="0.2">
      <c r="A4" s="52">
        <v>1</v>
      </c>
      <c r="B4" s="53" t="s">
        <v>89</v>
      </c>
      <c r="C4" s="54">
        <f>DKŽ_1!G104</f>
        <v>197846.73000000004</v>
      </c>
    </row>
    <row r="5" spans="1:3" s="50" customFormat="1" ht="38.25" x14ac:dyDescent="0.2">
      <c r="A5" s="51" t="s">
        <v>47</v>
      </c>
      <c r="B5" s="55" t="s">
        <v>48</v>
      </c>
      <c r="C5" s="54">
        <f>ROUND(SUM(C4:C4),2)</f>
        <v>197846.73</v>
      </c>
    </row>
    <row r="6" spans="1:3" s="50" customFormat="1" ht="12.75" x14ac:dyDescent="0.2"/>
    <row r="7" spans="1:3" s="50" customFormat="1" ht="12.75" x14ac:dyDescent="0.2"/>
    <row r="8" spans="1:3" s="50" customFormat="1" ht="12.75" x14ac:dyDescent="0.2">
      <c r="A8" s="56"/>
      <c r="B8" s="56"/>
      <c r="C8" s="56"/>
    </row>
    <row r="9" spans="1:3" s="57" customFormat="1" ht="68.25" customHeight="1" x14ac:dyDescent="0.25">
      <c r="A9" s="104" t="s">
        <v>200</v>
      </c>
      <c r="B9" s="104"/>
      <c r="C9" s="104"/>
    </row>
    <row r="10" spans="1:3" s="57" customFormat="1" ht="12.75" x14ac:dyDescent="0.25">
      <c r="A10" s="58"/>
      <c r="B10" s="58"/>
      <c r="C10" s="58"/>
    </row>
    <row r="11" spans="1:3" s="50" customFormat="1" ht="12.75" x14ac:dyDescent="0.2">
      <c r="C11" s="59" t="s">
        <v>49</v>
      </c>
    </row>
    <row r="12" spans="1:3" s="50" customFormat="1" ht="12.75" x14ac:dyDescent="0.2"/>
    <row r="13" spans="1:3" s="50" customFormat="1" ht="198" customHeight="1" x14ac:dyDescent="0.2">
      <c r="A13" s="96" t="s">
        <v>90</v>
      </c>
      <c r="B13" s="97"/>
      <c r="C13" s="97"/>
    </row>
    <row r="14" spans="1:3" s="50" customFormat="1" ht="121.5" customHeight="1" x14ac:dyDescent="0.2">
      <c r="A14" s="96" t="s">
        <v>50</v>
      </c>
      <c r="B14" s="97"/>
      <c r="C14" s="97"/>
    </row>
    <row r="15" spans="1:3" s="50" customFormat="1" ht="66.75" customHeight="1" x14ac:dyDescent="0.2">
      <c r="A15" s="96" t="s">
        <v>51</v>
      </c>
      <c r="B15" s="97"/>
      <c r="C15" s="97"/>
    </row>
  </sheetData>
  <mergeCells count="6">
    <mergeCell ref="A15:C15"/>
    <mergeCell ref="A1:C1"/>
    <mergeCell ref="A2:C2"/>
    <mergeCell ref="A9:C9"/>
    <mergeCell ref="A13:C13"/>
    <mergeCell ref="A14:C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DKŽ_1</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VARKALYS Andrius</cp:lastModifiedBy>
  <dcterms:created xsi:type="dcterms:W3CDTF">2020-10-05T14:48:34Z</dcterms:created>
  <dcterms:modified xsi:type="dcterms:W3CDTF">2025-01-28T12:19:33Z</dcterms:modified>
</cp:coreProperties>
</file>