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C:\Users\MantasK\Desktop\2024-12-19 A14 39-51 km rek\"/>
    </mc:Choice>
  </mc:AlternateContent>
  <xr:revisionPtr revIDLastSave="0" documentId="13_ncr:1_{04A6C865-9CEB-4911-82C9-8BDF5F10B435}" xr6:coauthVersionLast="47" xr6:coauthVersionMax="47" xr10:uidLastSave="{00000000-0000-0000-0000-000000000000}"/>
  <bookViews>
    <workbookView xWindow="12672" yWindow="0" windowWidth="18180" windowHeight="16656" tabRatio="897" xr2:uid="{00000000-000D-0000-FFFF-FFFF00000000}"/>
  </bookViews>
  <sheets>
    <sheet name="santrauka" sheetId="34" r:id="rId1"/>
    <sheet name="S_1.1" sheetId="6" r:id="rId2"/>
    <sheet name="S_1.1.1" sheetId="23" r:id="rId3"/>
    <sheet name="S_1.2" sheetId="7" r:id="rId4"/>
    <sheet name="S_1.2.1" sheetId="24" r:id="rId5"/>
    <sheet name="S_1.3" sheetId="8" r:id="rId6"/>
    <sheet name="S_1.3.1" sheetId="25" r:id="rId7"/>
    <sheet name="S_1.4" sheetId="9" r:id="rId8"/>
    <sheet name="S_1.4.1" sheetId="26" r:id="rId9"/>
    <sheet name="S_1.5" sheetId="10" r:id="rId10"/>
    <sheet name="S_1.5.1" sheetId="27" r:id="rId11"/>
    <sheet name="S_1.6" sheetId="11" r:id="rId12"/>
    <sheet name="S_1.6.1" sheetId="28" r:id="rId13"/>
    <sheet name="S_1.7" sheetId="13" r:id="rId14"/>
    <sheet name="S_1.7.1" sheetId="29" r:id="rId15"/>
    <sheet name="S_1.8" sheetId="17" r:id="rId16"/>
    <sheet name="S_1.8.1" sheetId="30" r:id="rId17"/>
    <sheet name="S_1.9" sheetId="18" r:id="rId18"/>
    <sheet name="S_1.9.1" sheetId="31" r:id="rId19"/>
    <sheet name="2809 K_1.10" sheetId="14" r:id="rId20"/>
    <sheet name="MS_2.1" sheetId="22" r:id="rId21"/>
    <sheet name="MS_2.2" sheetId="21" r:id="rId22"/>
    <sheet name="SK_3.1 " sheetId="32" r:id="rId23"/>
    <sheet name="SK_3.2" sheetId="33" r:id="rId24"/>
    <sheet name="E01_4.1 " sheetId="19" r:id="rId25"/>
  </sheets>
  <definedNames>
    <definedName name="_GoBack" localSheetId="24">'E01_4.1 '!#REF!</definedName>
    <definedName name="_GoBack" localSheetId="20">'MS_2.1'!#REF!</definedName>
    <definedName name="_GoBack" localSheetId="21">'MS_2.2'!#REF!</definedName>
    <definedName name="_GoBack" localSheetId="22">'SK_3.1 '!#REF!</definedName>
    <definedName name="_GoBack" localSheetId="23">'SK_3.2'!#REF!</definedName>
    <definedName name="_xlnm.Print_Area" localSheetId="19">'2809 K_1.10'!$A$1:$I$51</definedName>
    <definedName name="_xlnm.Print_Area" localSheetId="24">'E01_4.1 '!$A$1:$E$44</definedName>
    <definedName name="_xlnm.Print_Area" localSheetId="20">'MS_2.1'!$A$1:$I$27</definedName>
    <definedName name="_xlnm.Print_Area" localSheetId="21">'MS_2.2'!$A$1:$E$53</definedName>
    <definedName name="_xlnm.Print_Area" localSheetId="1">'S_1.1'!$A$1:$I$173</definedName>
    <definedName name="_xlnm.Print_Area" localSheetId="3">'S_1.2'!$A$1:$I$113</definedName>
    <definedName name="_xlnm.Print_Area" localSheetId="4">'S_1.2.1'!$A$1:$I$26</definedName>
    <definedName name="_xlnm.Print_Area" localSheetId="5">'S_1.3'!$A$1:$I$140</definedName>
    <definedName name="_xlnm.Print_Area" localSheetId="6">'S_1.3.1'!$A$1:$I$30</definedName>
    <definedName name="_xlnm.Print_Area" localSheetId="7">'S_1.4'!$A$1:$I$149</definedName>
    <definedName name="_xlnm.Print_Area" localSheetId="8">'S_1.4.1'!$A$1:$I$37</definedName>
    <definedName name="_xlnm.Print_Area" localSheetId="9">'S_1.5'!$A$1:$I$175</definedName>
    <definedName name="_xlnm.Print_Area" localSheetId="10">'S_1.5.1'!$A$1:$I$9</definedName>
    <definedName name="_xlnm.Print_Area" localSheetId="11">'S_1.6'!$A$1:$I$112</definedName>
    <definedName name="_xlnm.Print_Area" localSheetId="12">'S_1.6.1'!$A$1:$I$29</definedName>
    <definedName name="_xlnm.Print_Area" localSheetId="13">'S_1.7'!$A$1:$I$192</definedName>
    <definedName name="_xlnm.Print_Area" localSheetId="14">'S_1.7.1'!$A$1:$I$30</definedName>
    <definedName name="_xlnm.Print_Area" localSheetId="15">'S_1.8'!$A$1:$I$129</definedName>
    <definedName name="_xlnm.Print_Area" localSheetId="16">'S_1.8.1'!$A$1:$I$46</definedName>
    <definedName name="_xlnm.Print_Area" localSheetId="17">'S_1.9'!$A$1:$I$132</definedName>
    <definedName name="_xlnm.Print_Area" localSheetId="18">'S_1.9.1'!$A$1:$I$34</definedName>
    <definedName name="_xlnm.Print_Area" localSheetId="22">'SK_3.1 '!$A$1:$G$208</definedName>
    <definedName name="_xlnm.Print_Area" localSheetId="23">'SK_3.2'!$A$1:$G$70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4" l="1"/>
  <c r="G10" i="14"/>
  <c r="G21" i="18"/>
  <c r="G20" i="18"/>
  <c r="G19" i="18"/>
  <c r="G24" i="17"/>
  <c r="G23" i="17"/>
  <c r="G22" i="17"/>
  <c r="G33" i="13"/>
  <c r="G32" i="13"/>
  <c r="G31" i="13"/>
  <c r="G23" i="11"/>
  <c r="G22" i="11"/>
  <c r="G21" i="11"/>
  <c r="G32" i="10"/>
  <c r="G31" i="10"/>
  <c r="G30" i="9"/>
  <c r="G29" i="9"/>
  <c r="G28" i="9"/>
  <c r="G26" i="8"/>
  <c r="G25" i="8"/>
  <c r="G24" i="8"/>
  <c r="G19" i="7"/>
  <c r="G18" i="7"/>
  <c r="G27" i="6"/>
  <c r="G28" i="6"/>
  <c r="G37" i="30" l="1"/>
  <c r="G45" i="17" l="1"/>
  <c r="G165" i="32"/>
  <c r="G106" i="32"/>
  <c r="G75" i="32"/>
  <c r="G72" i="32"/>
  <c r="G60" i="32"/>
  <c r="G59" i="32"/>
  <c r="G58" i="32"/>
  <c r="G56" i="32"/>
  <c r="G52" i="32"/>
  <c r="G28" i="32"/>
  <c r="G14" i="32" l="1"/>
  <c r="G13" i="32"/>
  <c r="G12" i="32"/>
  <c r="G98" i="18" l="1"/>
  <c r="G104" i="17"/>
  <c r="G156" i="13"/>
  <c r="G154" i="13"/>
  <c r="G89" i="11"/>
  <c r="G133" i="10"/>
  <c r="G135" i="10"/>
  <c r="G119" i="9"/>
  <c r="G113" i="8"/>
  <c r="G90" i="7"/>
  <c r="G121" i="6"/>
  <c r="G120" i="6"/>
  <c r="G119" i="6"/>
  <c r="G97" i="18"/>
  <c r="G103" i="17"/>
  <c r="G153" i="13"/>
  <c r="G155" i="13"/>
  <c r="G157" i="13"/>
  <c r="G88" i="11"/>
  <c r="G90" i="11"/>
  <c r="G132" i="10"/>
  <c r="G134" i="10"/>
  <c r="G118" i="9"/>
  <c r="G112" i="8"/>
  <c r="G89" i="7"/>
  <c r="G118" i="6"/>
  <c r="G122" i="6"/>
  <c r="G117" i="6"/>
  <c r="G123" i="6"/>
  <c r="G124" i="6"/>
  <c r="G6" i="33" l="1"/>
  <c r="G7" i="33"/>
  <c r="G8" i="33"/>
  <c r="G9" i="33"/>
  <c r="G10" i="33"/>
  <c r="G11" i="33"/>
  <c r="G12" i="33"/>
  <c r="G13" i="33"/>
  <c r="G14" i="33"/>
  <c r="G15" i="33"/>
  <c r="G16" i="33"/>
  <c r="G17" i="33"/>
  <c r="G18" i="33"/>
  <c r="G19" i="33"/>
  <c r="G20" i="33"/>
  <c r="G21" i="33"/>
  <c r="G22" i="33"/>
  <c r="G23" i="33"/>
  <c r="G24" i="33"/>
  <c r="G25" i="33"/>
  <c r="G26" i="33"/>
  <c r="G27" i="33"/>
  <c r="G28" i="33"/>
  <c r="G29" i="33"/>
  <c r="G30" i="33"/>
  <c r="G31" i="33"/>
  <c r="G32" i="33"/>
  <c r="G33" i="33"/>
  <c r="G34" i="33"/>
  <c r="G35" i="33"/>
  <c r="G36" i="33"/>
  <c r="G37" i="33"/>
  <c r="G38" i="33"/>
  <c r="G39" i="33"/>
  <c r="G40" i="33"/>
  <c r="G41" i="33"/>
  <c r="G42" i="33"/>
  <c r="G43" i="33"/>
  <c r="G44" i="33"/>
  <c r="G45" i="33"/>
  <c r="G46" i="33"/>
  <c r="G47" i="33"/>
  <c r="G48" i="33"/>
  <c r="G49" i="33"/>
  <c r="G50" i="33"/>
  <c r="G51" i="33"/>
  <c r="G52" i="33"/>
  <c r="G53" i="33"/>
  <c r="G54" i="33"/>
  <c r="G55" i="33"/>
  <c r="G56" i="33"/>
  <c r="G57" i="33"/>
  <c r="G58" i="33"/>
  <c r="G59" i="33"/>
  <c r="G60" i="33"/>
  <c r="G61" i="33"/>
  <c r="G62" i="33"/>
  <c r="G63" i="33"/>
  <c r="G64" i="33"/>
  <c r="G65" i="33"/>
  <c r="G66" i="33"/>
  <c r="G67" i="33"/>
  <c r="G68" i="33"/>
  <c r="G5" i="33"/>
  <c r="G7" i="32"/>
  <c r="G8" i="32"/>
  <c r="G9" i="32"/>
  <c r="G10" i="32"/>
  <c r="G11" i="32"/>
  <c r="G15" i="32"/>
  <c r="G16" i="32"/>
  <c r="G17" i="32"/>
  <c r="G18" i="32"/>
  <c r="G19" i="32"/>
  <c r="G20" i="32"/>
  <c r="G21" i="32"/>
  <c r="G22" i="32"/>
  <c r="G23" i="32"/>
  <c r="G24" i="32"/>
  <c r="G25" i="32"/>
  <c r="G26" i="32"/>
  <c r="G27" i="32"/>
  <c r="G31" i="32"/>
  <c r="G34" i="32"/>
  <c r="G35" i="32"/>
  <c r="G36" i="32"/>
  <c r="G37" i="32"/>
  <c r="G38" i="32"/>
  <c r="G39" i="32"/>
  <c r="G40" i="32"/>
  <c r="G41" i="32"/>
  <c r="G42" i="32"/>
  <c r="G43" i="32"/>
  <c r="G46" i="32"/>
  <c r="G47" i="32"/>
  <c r="G51" i="32"/>
  <c r="G55" i="32"/>
  <c r="G62" i="32"/>
  <c r="G63" i="32"/>
  <c r="G64" i="32"/>
  <c r="G65" i="32"/>
  <c r="G66" i="32"/>
  <c r="G67" i="32"/>
  <c r="G68" i="32"/>
  <c r="G69" i="32"/>
  <c r="G70" i="32"/>
  <c r="G71" i="32"/>
  <c r="G78" i="32"/>
  <c r="G79" i="32"/>
  <c r="G80" i="32"/>
  <c r="G81" i="32"/>
  <c r="G82" i="32"/>
  <c r="G83" i="32"/>
  <c r="G84" i="32"/>
  <c r="G85" i="32"/>
  <c r="G86" i="32"/>
  <c r="G87" i="32"/>
  <c r="G88" i="32"/>
  <c r="G89" i="32"/>
  <c r="G90" i="32"/>
  <c r="G91" i="32"/>
  <c r="G92" i="32"/>
  <c r="G95" i="32"/>
  <c r="G97" i="32"/>
  <c r="G99" i="32"/>
  <c r="G100" i="32"/>
  <c r="G101" i="32"/>
  <c r="G102" i="32"/>
  <c r="G103" i="32"/>
  <c r="G104" i="32"/>
  <c r="G105" i="32"/>
  <c r="G109" i="32"/>
  <c r="G110" i="32"/>
  <c r="G111" i="32"/>
  <c r="G112" i="32"/>
  <c r="G114" i="32"/>
  <c r="G115" i="32"/>
  <c r="G116" i="32"/>
  <c r="G117" i="32"/>
  <c r="G119" i="32"/>
  <c r="G120" i="32"/>
  <c r="G121" i="32"/>
  <c r="G122" i="32"/>
  <c r="G123" i="32"/>
  <c r="G124" i="32"/>
  <c r="G125" i="32"/>
  <c r="G126" i="32"/>
  <c r="G127" i="32"/>
  <c r="G128" i="32"/>
  <c r="G129" i="32"/>
  <c r="G130" i="32"/>
  <c r="G131" i="32"/>
  <c r="G132" i="32"/>
  <c r="G133" i="32"/>
  <c r="G134" i="32"/>
  <c r="G135" i="32"/>
  <c r="G139" i="32"/>
  <c r="G140" i="32"/>
  <c r="G141" i="32"/>
  <c r="G142" i="32"/>
  <c r="G143" i="32"/>
  <c r="G144" i="32"/>
  <c r="G145" i="32"/>
  <c r="G146" i="32"/>
  <c r="G147" i="32"/>
  <c r="G148" i="32"/>
  <c r="G149" i="32"/>
  <c r="G150" i="32"/>
  <c r="G153" i="32"/>
  <c r="G154" i="32"/>
  <c r="G155" i="32"/>
  <c r="G156" i="32"/>
  <c r="G157" i="32"/>
  <c r="G158" i="32"/>
  <c r="G159" i="32"/>
  <c r="G160" i="32"/>
  <c r="G164" i="32"/>
  <c r="G166" i="32"/>
  <c r="G167" i="32"/>
  <c r="G168" i="32"/>
  <c r="G169" i="32"/>
  <c r="G170" i="32"/>
  <c r="G171" i="32"/>
  <c r="G172" i="32"/>
  <c r="G173" i="32"/>
  <c r="G174" i="32"/>
  <c r="G175" i="32"/>
  <c r="G176" i="32"/>
  <c r="G177" i="32"/>
  <c r="G178" i="32"/>
  <c r="G179" i="32"/>
  <c r="G180" i="32"/>
  <c r="G181" i="32"/>
  <c r="G182" i="32"/>
  <c r="G183" i="32"/>
  <c r="G184" i="32"/>
  <c r="G185" i="32"/>
  <c r="G186" i="32"/>
  <c r="G69" i="33" l="1"/>
  <c r="C26" i="34" s="1"/>
  <c r="G187" i="32"/>
  <c r="C25" i="34" s="1"/>
  <c r="G53" i="21"/>
  <c r="G52" i="21"/>
  <c r="G51" i="21"/>
  <c r="G50" i="21"/>
  <c r="G49" i="21"/>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5" i="21"/>
  <c r="G25" i="22"/>
  <c r="G24" i="22"/>
  <c r="G23" i="22"/>
  <c r="G22" i="22"/>
  <c r="G21" i="22"/>
  <c r="G20" i="22"/>
  <c r="G19" i="22"/>
  <c r="G18" i="22"/>
  <c r="G17" i="22"/>
  <c r="G16" i="22"/>
  <c r="G15" i="22"/>
  <c r="G14" i="22"/>
  <c r="G13" i="22"/>
  <c r="G12" i="22"/>
  <c r="G11" i="22"/>
  <c r="G10" i="22"/>
  <c r="G9" i="22"/>
  <c r="G8" i="22"/>
  <c r="G7" i="22"/>
  <c r="G6" i="22"/>
  <c r="G5" i="22"/>
  <c r="G44" i="19"/>
  <c r="G43" i="19"/>
  <c r="G42" i="19"/>
  <c r="G41" i="19"/>
  <c r="G40" i="19"/>
  <c r="G39" i="19"/>
  <c r="G38" i="19"/>
  <c r="G37" i="19"/>
  <c r="G36"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7" i="19"/>
  <c r="G6" i="19"/>
  <c r="G5" i="19"/>
  <c r="G48" i="14"/>
  <c r="I48" i="14" s="1"/>
  <c r="G47" i="14"/>
  <c r="I47" i="14" s="1"/>
  <c r="G46" i="14"/>
  <c r="I46" i="14" s="1"/>
  <c r="G45" i="14"/>
  <c r="G44" i="14"/>
  <c r="G43" i="14"/>
  <c r="G42" i="14"/>
  <c r="G41" i="14"/>
  <c r="G35" i="14"/>
  <c r="G36" i="14"/>
  <c r="G34" i="14"/>
  <c r="G33" i="14"/>
  <c r="G38" i="14"/>
  <c r="G31" i="14"/>
  <c r="G30" i="14"/>
  <c r="G29" i="14"/>
  <c r="G28" i="14"/>
  <c r="G27" i="14"/>
  <c r="G26" i="14"/>
  <c r="G25" i="14"/>
  <c r="G24" i="14"/>
  <c r="G23" i="14"/>
  <c r="G21" i="14"/>
  <c r="G20" i="14"/>
  <c r="G19" i="14"/>
  <c r="G18" i="14"/>
  <c r="G17" i="14"/>
  <c r="G15" i="14"/>
  <c r="G16" i="14"/>
  <c r="G13" i="14"/>
  <c r="G12" i="14"/>
  <c r="G9" i="14"/>
  <c r="G8" i="14"/>
  <c r="G6" i="14"/>
  <c r="G5" i="14"/>
  <c r="G32" i="31"/>
  <c r="G31" i="31"/>
  <c r="G30" i="31"/>
  <c r="G29" i="31"/>
  <c r="G28" i="31"/>
  <c r="G27" i="31"/>
  <c r="G26" i="31"/>
  <c r="G25" i="31"/>
  <c r="G24" i="31"/>
  <c r="G23" i="31"/>
  <c r="G22" i="31"/>
  <c r="G21" i="31"/>
  <c r="G20" i="31"/>
  <c r="G19" i="31"/>
  <c r="G18" i="31"/>
  <c r="G17" i="31"/>
  <c r="G16" i="31"/>
  <c r="G15" i="31"/>
  <c r="G14" i="31"/>
  <c r="G13" i="31"/>
  <c r="G12" i="31"/>
  <c r="G11" i="31"/>
  <c r="G10" i="31"/>
  <c r="G9" i="31"/>
  <c r="G8" i="31"/>
  <c r="G7" i="31"/>
  <c r="G6" i="31"/>
  <c r="G5" i="31"/>
  <c r="G129" i="18"/>
  <c r="G128" i="18"/>
  <c r="G127" i="18"/>
  <c r="G126" i="18"/>
  <c r="G125" i="18"/>
  <c r="G124" i="18"/>
  <c r="G123" i="18"/>
  <c r="G122" i="18"/>
  <c r="G121" i="18"/>
  <c r="G120" i="18"/>
  <c r="G119" i="18"/>
  <c r="G118" i="18"/>
  <c r="G117" i="18"/>
  <c r="G116" i="18"/>
  <c r="G115" i="18"/>
  <c r="G114" i="18"/>
  <c r="G113" i="18"/>
  <c r="G112" i="18"/>
  <c r="G111" i="18"/>
  <c r="G110" i="18"/>
  <c r="G109" i="18"/>
  <c r="G108" i="18"/>
  <c r="G107" i="18"/>
  <c r="G106" i="18"/>
  <c r="G105" i="18"/>
  <c r="G104" i="18"/>
  <c r="G103" i="18"/>
  <c r="G102" i="18"/>
  <c r="G101" i="18"/>
  <c r="G100" i="18"/>
  <c r="G99" i="18"/>
  <c r="G96" i="18"/>
  <c r="G95" i="18"/>
  <c r="G94" i="18"/>
  <c r="G93" i="18"/>
  <c r="G92" i="18"/>
  <c r="G91" i="18"/>
  <c r="G90" i="18"/>
  <c r="G89" i="18"/>
  <c r="G88" i="18"/>
  <c r="G87" i="18"/>
  <c r="G86" i="18"/>
  <c r="G85" i="18"/>
  <c r="G82" i="18"/>
  <c r="G84" i="18"/>
  <c r="G83" i="18"/>
  <c r="G79" i="18"/>
  <c r="G72" i="18"/>
  <c r="G77" i="18"/>
  <c r="G73" i="18"/>
  <c r="G70" i="18"/>
  <c r="G69" i="18"/>
  <c r="G68" i="18"/>
  <c r="G76" i="18"/>
  <c r="G75" i="18"/>
  <c r="G74" i="18"/>
  <c r="G64" i="18"/>
  <c r="G63" i="18"/>
  <c r="G62" i="18"/>
  <c r="G61" i="18"/>
  <c r="G60" i="18"/>
  <c r="G59" i="18"/>
  <c r="G58" i="18"/>
  <c r="G57" i="18"/>
  <c r="G56" i="18"/>
  <c r="G55" i="18"/>
  <c r="G54" i="18"/>
  <c r="G51" i="18"/>
  <c r="G50" i="18"/>
  <c r="G49" i="18"/>
  <c r="G47" i="18"/>
  <c r="G46" i="18"/>
  <c r="G45" i="18"/>
  <c r="G44" i="18"/>
  <c r="G43" i="18"/>
  <c r="G42" i="18"/>
  <c r="G41" i="18"/>
  <c r="G40" i="18"/>
  <c r="G39" i="18"/>
  <c r="G38" i="18"/>
  <c r="G37" i="18"/>
  <c r="G36" i="18"/>
  <c r="G35" i="18"/>
  <c r="G34" i="18"/>
  <c r="G32" i="18"/>
  <c r="G31" i="18"/>
  <c r="G30" i="18"/>
  <c r="G29" i="18"/>
  <c r="G26" i="18"/>
  <c r="G22" i="18"/>
  <c r="G18" i="18"/>
  <c r="G17" i="18"/>
  <c r="G16" i="18"/>
  <c r="G15" i="18"/>
  <c r="G14" i="18"/>
  <c r="G12" i="18"/>
  <c r="G11" i="18"/>
  <c r="G10" i="18"/>
  <c r="G9" i="18"/>
  <c r="G8" i="18"/>
  <c r="G7" i="18"/>
  <c r="G6" i="18"/>
  <c r="G5" i="18"/>
  <c r="G44" i="30"/>
  <c r="G43" i="30"/>
  <c r="G42" i="30"/>
  <c r="G41" i="30"/>
  <c r="G40" i="30"/>
  <c r="G39" i="30"/>
  <c r="G38" i="30"/>
  <c r="G36" i="30"/>
  <c r="G35" i="30"/>
  <c r="G34" i="30"/>
  <c r="G33" i="30"/>
  <c r="G32" i="30"/>
  <c r="G31" i="30"/>
  <c r="G30" i="30"/>
  <c r="G29" i="30"/>
  <c r="G28" i="30"/>
  <c r="G27" i="30"/>
  <c r="G26" i="30"/>
  <c r="G25" i="30"/>
  <c r="G24" i="30"/>
  <c r="G23" i="30"/>
  <c r="G22" i="30"/>
  <c r="G21" i="30"/>
  <c r="G20" i="30"/>
  <c r="G19" i="30"/>
  <c r="G18" i="30"/>
  <c r="G17" i="30"/>
  <c r="G16" i="30"/>
  <c r="G15" i="30"/>
  <c r="G14" i="30"/>
  <c r="G13" i="30"/>
  <c r="G12" i="30"/>
  <c r="G11" i="30"/>
  <c r="G10" i="30"/>
  <c r="G9" i="30"/>
  <c r="G8" i="30"/>
  <c r="G7" i="30"/>
  <c r="G6" i="30"/>
  <c r="G5" i="30"/>
  <c r="G127" i="17"/>
  <c r="G126" i="17"/>
  <c r="G125" i="17"/>
  <c r="G124" i="17"/>
  <c r="G123" i="17"/>
  <c r="G122" i="17"/>
  <c r="G121" i="17"/>
  <c r="G120" i="17"/>
  <c r="G119" i="17"/>
  <c r="G118" i="17"/>
  <c r="G117" i="17"/>
  <c r="G116" i="17"/>
  <c r="G115" i="17"/>
  <c r="G114" i="17"/>
  <c r="G113" i="17"/>
  <c r="G112" i="17"/>
  <c r="G111" i="17"/>
  <c r="G110" i="17"/>
  <c r="G109" i="17"/>
  <c r="G108" i="17"/>
  <c r="G107" i="17"/>
  <c r="G106" i="17"/>
  <c r="G105" i="17"/>
  <c r="G102" i="17"/>
  <c r="G101" i="17"/>
  <c r="G100" i="17"/>
  <c r="G99" i="17"/>
  <c r="G98" i="17"/>
  <c r="G97" i="17"/>
  <c r="G95" i="17"/>
  <c r="G94" i="17"/>
  <c r="G93" i="17"/>
  <c r="G92" i="17"/>
  <c r="G91" i="17"/>
  <c r="G89" i="17"/>
  <c r="G88" i="17"/>
  <c r="G87" i="17"/>
  <c r="G90" i="17"/>
  <c r="G86" i="17"/>
  <c r="G85" i="17"/>
  <c r="G77" i="17"/>
  <c r="G83" i="17"/>
  <c r="G76" i="17"/>
  <c r="G75" i="17"/>
  <c r="G74" i="17"/>
  <c r="G82" i="17"/>
  <c r="G72" i="17"/>
  <c r="G80" i="17"/>
  <c r="G79" i="17"/>
  <c r="G69" i="17"/>
  <c r="G68" i="17"/>
  <c r="G67" i="17"/>
  <c r="G66" i="17"/>
  <c r="G65" i="17"/>
  <c r="G64" i="17"/>
  <c r="G63" i="17"/>
  <c r="G62" i="17"/>
  <c r="G61" i="17"/>
  <c r="G60" i="17"/>
  <c r="G59" i="17"/>
  <c r="G58" i="17"/>
  <c r="G54" i="17"/>
  <c r="G53" i="17"/>
  <c r="G56" i="17"/>
  <c r="G50" i="17"/>
  <c r="G49" i="17"/>
  <c r="G48" i="17"/>
  <c r="G47" i="17"/>
  <c r="G46" i="17"/>
  <c r="G44" i="17"/>
  <c r="G43" i="17"/>
  <c r="G42" i="17"/>
  <c r="G41" i="17"/>
  <c r="G40" i="17"/>
  <c r="G39" i="17"/>
  <c r="G38" i="17"/>
  <c r="G37" i="17"/>
  <c r="G35" i="17"/>
  <c r="G34" i="17"/>
  <c r="G33" i="17"/>
  <c r="G32" i="17"/>
  <c r="G31" i="17"/>
  <c r="G29" i="17"/>
  <c r="G30" i="17"/>
  <c r="G25" i="17"/>
  <c r="G21" i="17"/>
  <c r="G20" i="17"/>
  <c r="G19" i="17"/>
  <c r="G18" i="17"/>
  <c r="G17" i="17"/>
  <c r="G15" i="17"/>
  <c r="G14" i="17"/>
  <c r="G13" i="17"/>
  <c r="G12" i="17"/>
  <c r="G11" i="17"/>
  <c r="G10" i="17"/>
  <c r="G9" i="17"/>
  <c r="G8" i="17"/>
  <c r="G7" i="17"/>
  <c r="G6" i="17"/>
  <c r="G5" i="17"/>
  <c r="G28" i="29"/>
  <c r="G27" i="29"/>
  <c r="G26" i="29"/>
  <c r="G25" i="29"/>
  <c r="G24" i="29"/>
  <c r="G23" i="29"/>
  <c r="G22" i="29"/>
  <c r="G21" i="29"/>
  <c r="G20" i="29"/>
  <c r="G19" i="29"/>
  <c r="G18" i="29"/>
  <c r="G17" i="29"/>
  <c r="G16" i="29"/>
  <c r="G15" i="29"/>
  <c r="G14" i="29"/>
  <c r="G13" i="29"/>
  <c r="G12" i="29"/>
  <c r="G11" i="29"/>
  <c r="G10" i="29"/>
  <c r="G9" i="29"/>
  <c r="G8" i="29"/>
  <c r="G7" i="29"/>
  <c r="G6" i="29"/>
  <c r="G5" i="29"/>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165" i="13"/>
  <c r="G164" i="13"/>
  <c r="G163" i="13"/>
  <c r="G162" i="13"/>
  <c r="G161" i="13"/>
  <c r="G160" i="13"/>
  <c r="G159" i="13"/>
  <c r="G158" i="13"/>
  <c r="G152" i="13"/>
  <c r="G151" i="13"/>
  <c r="G150" i="13"/>
  <c r="G149" i="13"/>
  <c r="G148" i="13"/>
  <c r="G147" i="13"/>
  <c r="G145" i="13"/>
  <c r="G144" i="13"/>
  <c r="G143" i="13"/>
  <c r="G142" i="13"/>
  <c r="G141" i="13"/>
  <c r="G140" i="13"/>
  <c r="G139" i="13"/>
  <c r="G138" i="13"/>
  <c r="G135" i="13"/>
  <c r="G134" i="13"/>
  <c r="G137" i="13"/>
  <c r="G133" i="13"/>
  <c r="G132" i="13"/>
  <c r="G125" i="13"/>
  <c r="G130" i="13"/>
  <c r="G123" i="13"/>
  <c r="G122" i="13"/>
  <c r="G121" i="13"/>
  <c r="G117" i="13"/>
  <c r="G113" i="13"/>
  <c r="G112" i="13"/>
  <c r="G110" i="13"/>
  <c r="G107" i="13"/>
  <c r="G106" i="13"/>
  <c r="G105" i="13"/>
  <c r="G129" i="13"/>
  <c r="G128" i="13"/>
  <c r="G102" i="13"/>
  <c r="G127" i="13"/>
  <c r="G101" i="13"/>
  <c r="G126" i="13"/>
  <c r="G100" i="13"/>
  <c r="G99" i="13"/>
  <c r="G98" i="13"/>
  <c r="G97" i="13"/>
  <c r="G96" i="13"/>
  <c r="G95" i="13"/>
  <c r="G92" i="13"/>
  <c r="G116" i="13"/>
  <c r="G90" i="13"/>
  <c r="G88" i="13"/>
  <c r="G87" i="13"/>
  <c r="G86" i="13"/>
  <c r="G85" i="13"/>
  <c r="G109" i="13"/>
  <c r="G82" i="13"/>
  <c r="G81" i="13"/>
  <c r="G80" i="13"/>
  <c r="G79" i="13"/>
  <c r="G78" i="13"/>
  <c r="G77" i="13"/>
  <c r="G76" i="13"/>
  <c r="G75" i="13"/>
  <c r="G74" i="13"/>
  <c r="G73" i="13"/>
  <c r="G70" i="13"/>
  <c r="G69" i="13"/>
  <c r="G68" i="13"/>
  <c r="G67" i="13"/>
  <c r="G64" i="13"/>
  <c r="G63" i="13"/>
  <c r="G62" i="13"/>
  <c r="G61" i="13"/>
  <c r="G60" i="13"/>
  <c r="G59" i="13"/>
  <c r="G58" i="13"/>
  <c r="G57" i="13"/>
  <c r="G56" i="13"/>
  <c r="G55" i="13"/>
  <c r="G54" i="13"/>
  <c r="G53" i="13"/>
  <c r="G52" i="13"/>
  <c r="G51" i="13"/>
  <c r="G50" i="13"/>
  <c r="G49" i="13"/>
  <c r="G48" i="13"/>
  <c r="G47" i="13"/>
  <c r="G46" i="13"/>
  <c r="G44" i="13"/>
  <c r="G43" i="13"/>
  <c r="G42" i="13"/>
  <c r="G41" i="13"/>
  <c r="G38" i="13"/>
  <c r="G34" i="13"/>
  <c r="G30" i="13"/>
  <c r="G29" i="13"/>
  <c r="G28" i="13"/>
  <c r="G27" i="13"/>
  <c r="G26" i="13"/>
  <c r="G25" i="13"/>
  <c r="G24" i="13"/>
  <c r="G23" i="13"/>
  <c r="G22" i="13"/>
  <c r="G21" i="13"/>
  <c r="G20" i="13"/>
  <c r="G19" i="13"/>
  <c r="G18" i="13"/>
  <c r="G17" i="13"/>
  <c r="G15" i="13"/>
  <c r="G14" i="13"/>
  <c r="G13" i="13"/>
  <c r="G12" i="13"/>
  <c r="G11" i="13"/>
  <c r="G10" i="13"/>
  <c r="G9" i="13"/>
  <c r="G8" i="13"/>
  <c r="G7" i="13"/>
  <c r="G6" i="13"/>
  <c r="G5" i="13"/>
  <c r="G27" i="28"/>
  <c r="G26" i="28"/>
  <c r="G25" i="28"/>
  <c r="G24" i="28"/>
  <c r="G23" i="28"/>
  <c r="G22" i="28"/>
  <c r="G21" i="28"/>
  <c r="G20" i="28"/>
  <c r="G19" i="28"/>
  <c r="G18" i="28"/>
  <c r="G17" i="28"/>
  <c r="G16" i="28"/>
  <c r="G15" i="28"/>
  <c r="G14" i="28"/>
  <c r="G13" i="28"/>
  <c r="G12" i="28"/>
  <c r="G11" i="28"/>
  <c r="G10" i="28"/>
  <c r="G9" i="28"/>
  <c r="G8" i="28"/>
  <c r="G7" i="28"/>
  <c r="G6" i="28"/>
  <c r="G5" i="28"/>
  <c r="G108" i="11"/>
  <c r="G107" i="11"/>
  <c r="G106" i="11"/>
  <c r="G105" i="11"/>
  <c r="G104" i="11"/>
  <c r="G103" i="11"/>
  <c r="G102" i="11"/>
  <c r="G101" i="11"/>
  <c r="G100" i="11"/>
  <c r="G99" i="11"/>
  <c r="G98" i="11"/>
  <c r="G97" i="11"/>
  <c r="G96" i="11"/>
  <c r="G95" i="11"/>
  <c r="G94" i="11"/>
  <c r="G93" i="11"/>
  <c r="G92" i="11"/>
  <c r="G91" i="11"/>
  <c r="G87" i="11"/>
  <c r="G86" i="11"/>
  <c r="G85" i="11"/>
  <c r="G84" i="11"/>
  <c r="G83" i="11"/>
  <c r="G82" i="11"/>
  <c r="G80" i="11"/>
  <c r="G79" i="11"/>
  <c r="G78" i="11"/>
  <c r="G77" i="11"/>
  <c r="G76" i="11"/>
  <c r="G75" i="11"/>
  <c r="G73" i="11"/>
  <c r="G67" i="11"/>
  <c r="G66" i="11"/>
  <c r="G74" i="11"/>
  <c r="G64" i="11"/>
  <c r="G63" i="11"/>
  <c r="G71" i="11"/>
  <c r="G70" i="11"/>
  <c r="G60" i="11"/>
  <c r="G59" i="11"/>
  <c r="G58" i="11"/>
  <c r="G57" i="11"/>
  <c r="G56" i="11"/>
  <c r="G53" i="11"/>
  <c r="G52" i="11"/>
  <c r="G51" i="11"/>
  <c r="G49" i="11"/>
  <c r="G48" i="11"/>
  <c r="G47" i="11"/>
  <c r="G46" i="11"/>
  <c r="G45" i="11"/>
  <c r="G44" i="11"/>
  <c r="G43" i="11"/>
  <c r="G42" i="11"/>
  <c r="G41" i="11"/>
  <c r="G40" i="11"/>
  <c r="G39" i="11"/>
  <c r="G38" i="11"/>
  <c r="G37" i="11"/>
  <c r="G36" i="11"/>
  <c r="G33" i="11"/>
  <c r="G32" i="11"/>
  <c r="G31" i="11"/>
  <c r="G28" i="11"/>
  <c r="G24" i="11"/>
  <c r="G20" i="11"/>
  <c r="G19" i="11"/>
  <c r="G18" i="11"/>
  <c r="G17" i="11"/>
  <c r="G16" i="11"/>
  <c r="G15" i="11"/>
  <c r="G14" i="11"/>
  <c r="G12" i="11"/>
  <c r="G11" i="11"/>
  <c r="G10" i="11"/>
  <c r="G9" i="11"/>
  <c r="G8" i="11"/>
  <c r="G7" i="11"/>
  <c r="G6" i="11"/>
  <c r="G5" i="11"/>
  <c r="G7" i="27"/>
  <c r="G6" i="27"/>
  <c r="G5" i="27"/>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1" i="10"/>
  <c r="G130" i="10"/>
  <c r="G129" i="10"/>
  <c r="G128" i="10"/>
  <c r="G127" i="10"/>
  <c r="G125" i="10"/>
  <c r="G124" i="10"/>
  <c r="G123" i="10"/>
  <c r="G122" i="10"/>
  <c r="G121" i="10"/>
  <c r="G120" i="10"/>
  <c r="G119" i="10"/>
  <c r="G118" i="10"/>
  <c r="G117" i="10"/>
  <c r="G116" i="10"/>
  <c r="G109" i="10"/>
  <c r="G107" i="10"/>
  <c r="G106" i="10"/>
  <c r="G105" i="10"/>
  <c r="G101" i="10"/>
  <c r="G99" i="10"/>
  <c r="G97" i="10"/>
  <c r="G96" i="10"/>
  <c r="G95" i="10"/>
  <c r="G94" i="10"/>
  <c r="G91" i="10"/>
  <c r="G90" i="10"/>
  <c r="G114" i="10"/>
  <c r="G113" i="10"/>
  <c r="G112" i="10"/>
  <c r="G86" i="10"/>
  <c r="G110" i="10"/>
  <c r="G84" i="10"/>
  <c r="G83" i="10"/>
  <c r="G82" i="10"/>
  <c r="G81" i="10"/>
  <c r="G80" i="10"/>
  <c r="G79" i="10"/>
  <c r="G76" i="10"/>
  <c r="G75" i="10"/>
  <c r="G74" i="10"/>
  <c r="G98" i="10"/>
  <c r="G72" i="10"/>
  <c r="G71" i="10"/>
  <c r="G70" i="10"/>
  <c r="G69" i="10"/>
  <c r="G68" i="10"/>
  <c r="G92" i="10"/>
  <c r="G66" i="10"/>
  <c r="G65" i="10"/>
  <c r="G64" i="10"/>
  <c r="G61" i="10"/>
  <c r="G60" i="10"/>
  <c r="G59" i="10"/>
  <c r="G56" i="10"/>
  <c r="G55" i="10"/>
  <c r="G54" i="10"/>
  <c r="G53" i="10"/>
  <c r="G52" i="10"/>
  <c r="G51" i="10"/>
  <c r="G50" i="10"/>
  <c r="G49" i="10"/>
  <c r="G48" i="10"/>
  <c r="G47" i="10"/>
  <c r="G46" i="10"/>
  <c r="G45" i="10"/>
  <c r="G42" i="10"/>
  <c r="G41" i="10"/>
  <c r="G40" i="10"/>
  <c r="G37" i="10"/>
  <c r="G33" i="10"/>
  <c r="G30" i="10"/>
  <c r="G29" i="10"/>
  <c r="G28" i="10"/>
  <c r="G27" i="10"/>
  <c r="G26" i="10"/>
  <c r="G25" i="10"/>
  <c r="G24" i="10"/>
  <c r="G23" i="10"/>
  <c r="G22" i="10"/>
  <c r="G21" i="10"/>
  <c r="G20" i="10"/>
  <c r="G19" i="10"/>
  <c r="G18" i="10"/>
  <c r="G17" i="10"/>
  <c r="G15" i="10"/>
  <c r="G14" i="10"/>
  <c r="G13" i="10"/>
  <c r="G12" i="10"/>
  <c r="G11" i="10"/>
  <c r="G10" i="10"/>
  <c r="G9" i="10"/>
  <c r="G8" i="10"/>
  <c r="G7" i="10"/>
  <c r="G6" i="10"/>
  <c r="G5" i="10"/>
  <c r="G35" i="26"/>
  <c r="G34" i="26"/>
  <c r="G33" i="26"/>
  <c r="G32" i="26"/>
  <c r="G31" i="26"/>
  <c r="G30" i="26"/>
  <c r="G29" i="26"/>
  <c r="G28" i="26"/>
  <c r="G27" i="26"/>
  <c r="G26" i="26"/>
  <c r="G25" i="26"/>
  <c r="G24" i="26"/>
  <c r="G23" i="26"/>
  <c r="G22" i="26"/>
  <c r="G21" i="26"/>
  <c r="G20" i="26"/>
  <c r="G19" i="26"/>
  <c r="G18" i="26"/>
  <c r="G17" i="26"/>
  <c r="G16" i="26"/>
  <c r="G15" i="26"/>
  <c r="G14" i="26"/>
  <c r="G13" i="26"/>
  <c r="G12" i="26"/>
  <c r="G11" i="26"/>
  <c r="G10" i="26"/>
  <c r="G9" i="26"/>
  <c r="G8" i="26"/>
  <c r="G7" i="26"/>
  <c r="G6" i="26"/>
  <c r="G5" i="26"/>
  <c r="G146" i="9"/>
  <c r="G145" i="9"/>
  <c r="G144" i="9"/>
  <c r="G143" i="9"/>
  <c r="G142" i="9"/>
  <c r="G141" i="9"/>
  <c r="G140" i="9"/>
  <c r="G139" i="9"/>
  <c r="G138" i="9"/>
  <c r="G137" i="9"/>
  <c r="G136" i="9"/>
  <c r="G135" i="9"/>
  <c r="G134" i="9"/>
  <c r="G133" i="9"/>
  <c r="G132" i="9"/>
  <c r="G131" i="9"/>
  <c r="G130" i="9"/>
  <c r="G129" i="9"/>
  <c r="G128" i="9"/>
  <c r="G127" i="9"/>
  <c r="G126" i="9"/>
  <c r="G125" i="9"/>
  <c r="G124" i="9"/>
  <c r="G123" i="9"/>
  <c r="G122" i="9"/>
  <c r="G121" i="9"/>
  <c r="G120" i="9"/>
  <c r="G117" i="9"/>
  <c r="G116" i="9"/>
  <c r="G115" i="9"/>
  <c r="G114" i="9"/>
  <c r="G113" i="9"/>
  <c r="G111" i="9"/>
  <c r="G110" i="9"/>
  <c r="G109" i="9"/>
  <c r="G108" i="9"/>
  <c r="G107" i="9"/>
  <c r="G106" i="9"/>
  <c r="G105" i="9"/>
  <c r="G103" i="9"/>
  <c r="G102" i="9"/>
  <c r="G101" i="9"/>
  <c r="G100" i="9"/>
  <c r="G99" i="9"/>
  <c r="G93" i="9"/>
  <c r="G92" i="9"/>
  <c r="G91" i="9"/>
  <c r="G90" i="9"/>
  <c r="G98" i="9"/>
  <c r="G97" i="9"/>
  <c r="G87" i="9"/>
  <c r="G96" i="9"/>
  <c r="G95" i="9"/>
  <c r="G94" i="9"/>
  <c r="G84" i="9"/>
  <c r="G83" i="9"/>
  <c r="G82" i="9"/>
  <c r="G81" i="9"/>
  <c r="G80" i="9"/>
  <c r="G79" i="9"/>
  <c r="G78" i="9"/>
  <c r="G77" i="9"/>
  <c r="G76" i="9"/>
  <c r="G75" i="9"/>
  <c r="G74" i="9"/>
  <c r="G72" i="9"/>
  <c r="G71" i="9"/>
  <c r="G70" i="9"/>
  <c r="G67" i="9"/>
  <c r="G66" i="9"/>
  <c r="G65" i="9"/>
  <c r="G62" i="9"/>
  <c r="G61" i="9"/>
  <c r="G60" i="9"/>
  <c r="G59" i="9"/>
  <c r="G58" i="9"/>
  <c r="G57" i="9"/>
  <c r="G56" i="9"/>
  <c r="G55" i="9"/>
  <c r="G54" i="9"/>
  <c r="G53" i="9"/>
  <c r="G52" i="9"/>
  <c r="G51" i="9"/>
  <c r="G50" i="9"/>
  <c r="G49" i="9"/>
  <c r="G48" i="9"/>
  <c r="G47" i="9"/>
  <c r="G46" i="9"/>
  <c r="G45" i="9"/>
  <c r="G44" i="9"/>
  <c r="G43" i="9"/>
  <c r="G41" i="9"/>
  <c r="G39" i="9"/>
  <c r="G38" i="9"/>
  <c r="G35" i="9"/>
  <c r="G31" i="9"/>
  <c r="G27" i="9"/>
  <c r="G26" i="9"/>
  <c r="G25" i="9"/>
  <c r="G24" i="9"/>
  <c r="G23" i="9"/>
  <c r="G22" i="9"/>
  <c r="G21" i="9"/>
  <c r="G20" i="9"/>
  <c r="G19" i="9"/>
  <c r="G18" i="9"/>
  <c r="G16" i="9"/>
  <c r="G15" i="9"/>
  <c r="G14" i="9"/>
  <c r="G13" i="9"/>
  <c r="G12" i="9"/>
  <c r="G11" i="9"/>
  <c r="G10" i="9"/>
  <c r="G9" i="9"/>
  <c r="G8" i="9"/>
  <c r="G7" i="9"/>
  <c r="G6" i="9"/>
  <c r="G5" i="9"/>
  <c r="G28" i="25"/>
  <c r="G27" i="25"/>
  <c r="G26" i="25"/>
  <c r="G25" i="25"/>
  <c r="G24" i="25"/>
  <c r="G23" i="25"/>
  <c r="G22" i="25"/>
  <c r="G21" i="25"/>
  <c r="G20" i="25"/>
  <c r="G19" i="25"/>
  <c r="G18" i="25"/>
  <c r="G17" i="25"/>
  <c r="G16" i="25"/>
  <c r="G15" i="25"/>
  <c r="G14" i="25"/>
  <c r="G13" i="25"/>
  <c r="G12" i="25"/>
  <c r="G11" i="25"/>
  <c r="G10" i="25"/>
  <c r="G9" i="25"/>
  <c r="G8" i="25"/>
  <c r="G7" i="25"/>
  <c r="G6" i="25"/>
  <c r="G5" i="25"/>
  <c r="G137" i="8"/>
  <c r="G136" i="8"/>
  <c r="G135" i="8"/>
  <c r="G134" i="8"/>
  <c r="G133" i="8"/>
  <c r="G132" i="8"/>
  <c r="G131" i="8"/>
  <c r="G130" i="8"/>
  <c r="G129" i="8"/>
  <c r="G128" i="8"/>
  <c r="G127" i="8"/>
  <c r="G126" i="8"/>
  <c r="G125" i="8"/>
  <c r="G124" i="8"/>
  <c r="G123" i="8"/>
  <c r="G122" i="8"/>
  <c r="G121" i="8"/>
  <c r="G120" i="8"/>
  <c r="G119" i="8"/>
  <c r="G118" i="8"/>
  <c r="G117" i="8"/>
  <c r="G116" i="8"/>
  <c r="G115" i="8"/>
  <c r="G114" i="8"/>
  <c r="G111" i="8"/>
  <c r="G110" i="8"/>
  <c r="G109" i="8"/>
  <c r="G108" i="8"/>
  <c r="G107" i="8"/>
  <c r="G106" i="8"/>
  <c r="G105" i="8"/>
  <c r="G104" i="8"/>
  <c r="G103" i="8"/>
  <c r="G102" i="8"/>
  <c r="G101" i="8"/>
  <c r="G100" i="8"/>
  <c r="G97" i="8"/>
  <c r="G96" i="8"/>
  <c r="G98" i="8"/>
  <c r="G94" i="8"/>
  <c r="G86" i="8"/>
  <c r="G85" i="8"/>
  <c r="G84" i="8"/>
  <c r="G83" i="8"/>
  <c r="G92" i="8"/>
  <c r="G91" i="8"/>
  <c r="G90" i="8"/>
  <c r="G89" i="8"/>
  <c r="G88" i="8"/>
  <c r="G78" i="8"/>
  <c r="G77" i="8"/>
  <c r="G76" i="8"/>
  <c r="G75" i="8"/>
  <c r="G74" i="8"/>
  <c r="G73" i="8"/>
  <c r="G72" i="8"/>
  <c r="G71" i="8"/>
  <c r="G70" i="8"/>
  <c r="G68" i="8"/>
  <c r="G67" i="8"/>
  <c r="G66" i="8"/>
  <c r="G63" i="8"/>
  <c r="G62" i="8"/>
  <c r="G61" i="8"/>
  <c r="G64" i="8"/>
  <c r="G58" i="8"/>
  <c r="G57" i="8"/>
  <c r="G56" i="8"/>
  <c r="G55" i="8"/>
  <c r="G54" i="8"/>
  <c r="G53" i="8"/>
  <c r="G52" i="8"/>
  <c r="G51" i="8"/>
  <c r="G50" i="8"/>
  <c r="G49" i="8"/>
  <c r="G48" i="8"/>
  <c r="G47" i="8"/>
  <c r="G46" i="8"/>
  <c r="G45" i="8"/>
  <c r="G44" i="8"/>
  <c r="G43" i="8"/>
  <c r="G42" i="8"/>
  <c r="G41" i="8"/>
  <c r="G40" i="8"/>
  <c r="G39" i="8"/>
  <c r="G36" i="8"/>
  <c r="G35" i="8"/>
  <c r="G34" i="8"/>
  <c r="G31" i="8"/>
  <c r="G27" i="8"/>
  <c r="G23" i="8"/>
  <c r="G22" i="8"/>
  <c r="G21" i="8"/>
  <c r="G20" i="8"/>
  <c r="G19" i="8"/>
  <c r="G18" i="8"/>
  <c r="G16" i="8"/>
  <c r="G15" i="8"/>
  <c r="G14" i="8"/>
  <c r="G13" i="8"/>
  <c r="G12" i="8"/>
  <c r="G11" i="8"/>
  <c r="G10" i="8"/>
  <c r="G9" i="8"/>
  <c r="G8" i="8"/>
  <c r="G7" i="8"/>
  <c r="G6" i="8"/>
  <c r="G5" i="8"/>
  <c r="G24" i="24"/>
  <c r="G23" i="24"/>
  <c r="G22" i="24"/>
  <c r="G21" i="24"/>
  <c r="G20" i="24"/>
  <c r="G19" i="24"/>
  <c r="G18" i="24"/>
  <c r="G17" i="24"/>
  <c r="G16" i="24"/>
  <c r="G15" i="24"/>
  <c r="G14" i="24"/>
  <c r="G13" i="24"/>
  <c r="G12" i="24"/>
  <c r="G11" i="24"/>
  <c r="G10" i="24"/>
  <c r="G9" i="24"/>
  <c r="G8" i="24"/>
  <c r="G7" i="24"/>
  <c r="G6" i="24"/>
  <c r="G5" i="24"/>
  <c r="G110" i="7"/>
  <c r="I110" i="7" s="1"/>
  <c r="G109" i="7"/>
  <c r="G108" i="7"/>
  <c r="G107" i="7"/>
  <c r="G106" i="7"/>
  <c r="G105" i="7"/>
  <c r="G104" i="7"/>
  <c r="G103" i="7"/>
  <c r="G102" i="7"/>
  <c r="G101" i="7"/>
  <c r="G100" i="7"/>
  <c r="G99" i="7"/>
  <c r="G98" i="7"/>
  <c r="G97" i="7"/>
  <c r="G96" i="7"/>
  <c r="G95" i="7"/>
  <c r="G94" i="7"/>
  <c r="G93" i="7"/>
  <c r="G92" i="7"/>
  <c r="G91" i="7"/>
  <c r="G88" i="7"/>
  <c r="G87" i="7"/>
  <c r="G86" i="7"/>
  <c r="G85" i="7"/>
  <c r="G84" i="7"/>
  <c r="G82" i="7"/>
  <c r="G81" i="7"/>
  <c r="G80" i="7"/>
  <c r="G79" i="7"/>
  <c r="G78" i="7"/>
  <c r="G77" i="7"/>
  <c r="G76" i="7"/>
  <c r="G70" i="7"/>
  <c r="G69" i="7"/>
  <c r="G68" i="7"/>
  <c r="G67" i="7"/>
  <c r="G75" i="7"/>
  <c r="G65" i="7"/>
  <c r="G73" i="7"/>
  <c r="G63" i="7"/>
  <c r="G71" i="7"/>
  <c r="G61" i="7"/>
  <c r="G60" i="7"/>
  <c r="G59" i="7"/>
  <c r="G58" i="7"/>
  <c r="G57" i="7"/>
  <c r="G56" i="7"/>
  <c r="G55" i="7"/>
  <c r="G54" i="7"/>
  <c r="G53" i="7"/>
  <c r="G52" i="7"/>
  <c r="G49" i="7"/>
  <c r="G48" i="7"/>
  <c r="G47" i="7"/>
  <c r="G44" i="7"/>
  <c r="G43" i="7"/>
  <c r="G42" i="7"/>
  <c r="G41" i="7"/>
  <c r="G40" i="7"/>
  <c r="G39" i="7"/>
  <c r="G38" i="7"/>
  <c r="G37" i="7"/>
  <c r="G36" i="7"/>
  <c r="G35" i="7"/>
  <c r="G34" i="7"/>
  <c r="G33" i="7"/>
  <c r="G32" i="7"/>
  <c r="G29" i="7"/>
  <c r="G28" i="7"/>
  <c r="G27" i="7"/>
  <c r="G26" i="7"/>
  <c r="G24" i="7"/>
  <c r="G25" i="7"/>
  <c r="G20" i="7"/>
  <c r="G17" i="7"/>
  <c r="G16" i="7"/>
  <c r="G15" i="7"/>
  <c r="G14" i="7"/>
  <c r="G13" i="7"/>
  <c r="G11" i="7"/>
  <c r="G10" i="7"/>
  <c r="G9" i="7"/>
  <c r="G8" i="7"/>
  <c r="G7" i="7"/>
  <c r="G6" i="7"/>
  <c r="G5" i="7"/>
  <c r="G24" i="23"/>
  <c r="G23" i="23"/>
  <c r="G22" i="23"/>
  <c r="G21" i="23"/>
  <c r="G20" i="23"/>
  <c r="G19" i="23"/>
  <c r="G18" i="23"/>
  <c r="G17" i="23"/>
  <c r="G16" i="23"/>
  <c r="G15" i="23"/>
  <c r="G14" i="23"/>
  <c r="G13" i="23"/>
  <c r="G12" i="23"/>
  <c r="G11" i="23"/>
  <c r="G10" i="23"/>
  <c r="G9" i="23"/>
  <c r="G8" i="23"/>
  <c r="G7" i="23"/>
  <c r="G6" i="23"/>
  <c r="G5" i="23"/>
  <c r="G169" i="6"/>
  <c r="G168" i="6"/>
  <c r="G167" i="6"/>
  <c r="G166" i="6"/>
  <c r="G165" i="6"/>
  <c r="G164" i="6"/>
  <c r="G163" i="6"/>
  <c r="G162" i="6"/>
  <c r="G161" i="6"/>
  <c r="G160" i="6"/>
  <c r="G159" i="6"/>
  <c r="G158" i="6"/>
  <c r="G157" i="6"/>
  <c r="G156" i="6"/>
  <c r="G155" i="6"/>
  <c r="G154" i="6"/>
  <c r="G153" i="6"/>
  <c r="G152" i="6"/>
  <c r="G151" i="6"/>
  <c r="G150" i="6"/>
  <c r="G149" i="6"/>
  <c r="G148" i="6"/>
  <c r="G147" i="6"/>
  <c r="G146" i="6"/>
  <c r="G145" i="6"/>
  <c r="G144" i="6"/>
  <c r="G143" i="6"/>
  <c r="G142" i="6"/>
  <c r="G141" i="6"/>
  <c r="G140" i="6"/>
  <c r="G139" i="6"/>
  <c r="G138" i="6"/>
  <c r="G137" i="6"/>
  <c r="G136" i="6"/>
  <c r="G135" i="6"/>
  <c r="G134" i="6"/>
  <c r="G133" i="6"/>
  <c r="G132" i="6"/>
  <c r="G131" i="6"/>
  <c r="G130" i="6"/>
  <c r="G129" i="6"/>
  <c r="G128" i="6"/>
  <c r="G127" i="6"/>
  <c r="G126" i="6"/>
  <c r="G125" i="6"/>
  <c r="G116" i="6"/>
  <c r="I124" i="6" s="1"/>
  <c r="G115" i="6"/>
  <c r="G114" i="6"/>
  <c r="G113" i="6"/>
  <c r="G111" i="6"/>
  <c r="G110" i="6"/>
  <c r="G109" i="6"/>
  <c r="G108" i="6"/>
  <c r="G107" i="6"/>
  <c r="G106" i="6"/>
  <c r="G105" i="6"/>
  <c r="G79" i="6"/>
  <c r="G97" i="6"/>
  <c r="G100" i="6"/>
  <c r="G95" i="6"/>
  <c r="G94" i="6"/>
  <c r="G93" i="6"/>
  <c r="G92" i="6"/>
  <c r="G89" i="6"/>
  <c r="G85" i="6"/>
  <c r="G82" i="6"/>
  <c r="G78" i="6"/>
  <c r="G102" i="6"/>
  <c r="G101" i="6"/>
  <c r="G75" i="6"/>
  <c r="G99" i="6"/>
  <c r="G98" i="6"/>
  <c r="G72" i="6"/>
  <c r="G71" i="6"/>
  <c r="G70" i="6"/>
  <c r="G69" i="6"/>
  <c r="G68" i="6"/>
  <c r="G67" i="6"/>
  <c r="G66" i="6"/>
  <c r="G64" i="6"/>
  <c r="G63" i="6"/>
  <c r="G60" i="6"/>
  <c r="G59" i="6"/>
  <c r="G58" i="6"/>
  <c r="G57" i="6"/>
  <c r="G54" i="6"/>
  <c r="G53" i="6"/>
  <c r="G52" i="6"/>
  <c r="G51" i="6"/>
  <c r="G50" i="6"/>
  <c r="G49" i="6"/>
  <c r="G48" i="6"/>
  <c r="G47" i="6"/>
  <c r="G46" i="6"/>
  <c r="G45" i="6"/>
  <c r="G44" i="6"/>
  <c r="G43" i="6"/>
  <c r="G42" i="6"/>
  <c r="G41" i="6"/>
  <c r="G39" i="6"/>
  <c r="G38" i="6"/>
  <c r="G37" i="6"/>
  <c r="G36" i="6"/>
  <c r="G35" i="6"/>
  <c r="G33" i="6"/>
  <c r="G32" i="6"/>
  <c r="G29" i="6"/>
  <c r="G26" i="6"/>
  <c r="G25" i="6"/>
  <c r="G24" i="6"/>
  <c r="G23" i="6"/>
  <c r="G22" i="6"/>
  <c r="G21" i="6"/>
  <c r="G20" i="6"/>
  <c r="G19" i="6"/>
  <c r="G18" i="6"/>
  <c r="G17" i="6"/>
  <c r="G15" i="6"/>
  <c r="G14" i="6"/>
  <c r="G13" i="6"/>
  <c r="G12" i="6"/>
  <c r="G11" i="6"/>
  <c r="G10" i="6"/>
  <c r="G9" i="6"/>
  <c r="G8" i="6"/>
  <c r="G7" i="6"/>
  <c r="G6" i="6"/>
  <c r="G5" i="6"/>
  <c r="I104" i="17" l="1"/>
  <c r="I119" i="9"/>
  <c r="I98" i="18"/>
  <c r="I89" i="11"/>
  <c r="I113" i="8"/>
  <c r="I90" i="7"/>
  <c r="I28" i="25"/>
  <c r="I27" i="28"/>
  <c r="G54" i="21"/>
  <c r="C24" i="34" s="1"/>
  <c r="I120" i="18"/>
  <c r="G45" i="30"/>
  <c r="C19" i="34" s="1"/>
  <c r="G29" i="29"/>
  <c r="C17" i="34" s="1"/>
  <c r="G28" i="28"/>
  <c r="C15" i="34" s="1"/>
  <c r="I24" i="28"/>
  <c r="G8" i="27"/>
  <c r="C13" i="34" s="1"/>
  <c r="I35" i="26"/>
  <c r="I32" i="26"/>
  <c r="I24" i="24"/>
  <c r="I24" i="23"/>
  <c r="I44" i="19"/>
  <c r="G26" i="22"/>
  <c r="C23" i="34" s="1"/>
  <c r="G36" i="26"/>
  <c r="C11" i="34" s="1"/>
  <c r="I26" i="19"/>
  <c r="I7" i="27"/>
  <c r="G25" i="24"/>
  <c r="C7" i="34" s="1"/>
  <c r="G25" i="23"/>
  <c r="C5" i="34" s="1"/>
  <c r="I28" i="29"/>
  <c r="G29" i="25"/>
  <c r="C9" i="34" s="1"/>
  <c r="I25" i="22"/>
  <c r="G45" i="19"/>
  <c r="C27" i="34" s="1"/>
  <c r="I53" i="21"/>
  <c r="G33" i="31"/>
  <c r="C21" i="34" s="1"/>
  <c r="I137" i="8"/>
  <c r="G22" i="14"/>
  <c r="I45" i="14"/>
  <c r="G39" i="14"/>
  <c r="G7" i="14"/>
  <c r="G40" i="14"/>
  <c r="G32" i="14"/>
  <c r="G37" i="14"/>
  <c r="G14" i="14"/>
  <c r="I32" i="31"/>
  <c r="I94" i="18"/>
  <c r="G80" i="18"/>
  <c r="G67" i="18"/>
  <c r="I107" i="18"/>
  <c r="I118" i="18"/>
  <c r="I112" i="18"/>
  <c r="G27" i="18"/>
  <c r="G25" i="18"/>
  <c r="G48" i="18"/>
  <c r="G53" i="18"/>
  <c r="I129" i="18"/>
  <c r="G65" i="18"/>
  <c r="G81" i="18"/>
  <c r="G28" i="18"/>
  <c r="G78" i="18"/>
  <c r="G13" i="18"/>
  <c r="I21" i="18" s="1"/>
  <c r="G66" i="18"/>
  <c r="G71" i="18"/>
  <c r="G52" i="18"/>
  <c r="I44" i="30"/>
  <c r="G16" i="17"/>
  <c r="I24" i="17" s="1"/>
  <c r="I125" i="17"/>
  <c r="G36" i="17"/>
  <c r="G70" i="17"/>
  <c r="I118" i="17"/>
  <c r="I127" i="17"/>
  <c r="G71" i="17"/>
  <c r="G96" i="17"/>
  <c r="I100" i="17" s="1"/>
  <c r="I113" i="17"/>
  <c r="I91" i="17"/>
  <c r="G57" i="17"/>
  <c r="G28" i="17"/>
  <c r="G84" i="17"/>
  <c r="G81" i="17"/>
  <c r="G51" i="17"/>
  <c r="G55" i="17"/>
  <c r="G73" i="17"/>
  <c r="G78" i="17"/>
  <c r="G52" i="17"/>
  <c r="G111" i="13"/>
  <c r="G108" i="13"/>
  <c r="I170" i="13"/>
  <c r="I159" i="13"/>
  <c r="I185" i="13"/>
  <c r="G84" i="13"/>
  <c r="G91" i="13"/>
  <c r="G115" i="13"/>
  <c r="G136" i="13"/>
  <c r="I138" i="13" s="1"/>
  <c r="I190" i="13"/>
  <c r="G39" i="13"/>
  <c r="G37" i="13"/>
  <c r="I176" i="13"/>
  <c r="I61" i="13"/>
  <c r="G72" i="13"/>
  <c r="G71" i="13"/>
  <c r="G16" i="13"/>
  <c r="G40" i="13"/>
  <c r="G65" i="13"/>
  <c r="G83" i="13"/>
  <c r="G131" i="13"/>
  <c r="G146" i="13"/>
  <c r="I150" i="13" s="1"/>
  <c r="G66" i="13"/>
  <c r="G103" i="13"/>
  <c r="G120" i="13"/>
  <c r="G124" i="13"/>
  <c r="G104" i="13"/>
  <c r="I108" i="11"/>
  <c r="I103" i="11"/>
  <c r="I98" i="11"/>
  <c r="I92" i="11"/>
  <c r="G35" i="11"/>
  <c r="G29" i="11"/>
  <c r="G27" i="11"/>
  <c r="G50" i="11"/>
  <c r="G55" i="11"/>
  <c r="G13" i="11"/>
  <c r="I23" i="11" s="1"/>
  <c r="G54" i="11"/>
  <c r="G62" i="11"/>
  <c r="G30" i="11"/>
  <c r="G34" i="11"/>
  <c r="G68" i="11"/>
  <c r="G72" i="11"/>
  <c r="G81" i="11"/>
  <c r="I85" i="11" s="1"/>
  <c r="G69" i="11"/>
  <c r="G61" i="11"/>
  <c r="G65" i="11"/>
  <c r="I138" i="10"/>
  <c r="G126" i="10"/>
  <c r="I129" i="10" s="1"/>
  <c r="I163" i="10"/>
  <c r="I151" i="10"/>
  <c r="G100" i="10"/>
  <c r="G93" i="10"/>
  <c r="G88" i="10"/>
  <c r="I144" i="10"/>
  <c r="G38" i="10"/>
  <c r="I172" i="10"/>
  <c r="G44" i="10"/>
  <c r="G63" i="10"/>
  <c r="G62" i="10"/>
  <c r="G36" i="10"/>
  <c r="G111" i="10"/>
  <c r="G16" i="10"/>
  <c r="I32" i="10" s="1"/>
  <c r="G39" i="10"/>
  <c r="G43" i="10"/>
  <c r="G67" i="10"/>
  <c r="G115" i="10"/>
  <c r="G73" i="10"/>
  <c r="G87" i="10"/>
  <c r="G104" i="10"/>
  <c r="G108" i="10"/>
  <c r="G57" i="10"/>
  <c r="G58" i="10"/>
  <c r="G85" i="10"/>
  <c r="G89" i="10"/>
  <c r="G68" i="9"/>
  <c r="G69" i="9"/>
  <c r="I134" i="9"/>
  <c r="I60" i="9"/>
  <c r="G63" i="9"/>
  <c r="I141" i="9"/>
  <c r="G112" i="9"/>
  <c r="I115" i="9" s="1"/>
  <c r="I129" i="9"/>
  <c r="G17" i="9"/>
  <c r="I30" i="9" s="1"/>
  <c r="I146" i="9"/>
  <c r="G73" i="9"/>
  <c r="G104" i="9"/>
  <c r="I106" i="9" s="1"/>
  <c r="G42" i="9"/>
  <c r="G34" i="9"/>
  <c r="G36" i="9"/>
  <c r="G40" i="9"/>
  <c r="G37" i="9"/>
  <c r="G85" i="9"/>
  <c r="G89" i="9"/>
  <c r="G88" i="9"/>
  <c r="G64" i="9"/>
  <c r="G86" i="9"/>
  <c r="I25" i="25"/>
  <c r="G95" i="8"/>
  <c r="G79" i="8"/>
  <c r="I121" i="8"/>
  <c r="I127" i="8"/>
  <c r="I132" i="8"/>
  <c r="G30" i="8"/>
  <c r="I56" i="8"/>
  <c r="G38" i="8"/>
  <c r="I109" i="8"/>
  <c r="G17" i="8"/>
  <c r="G37" i="8"/>
  <c r="G65" i="8"/>
  <c r="G69" i="8"/>
  <c r="G82" i="8"/>
  <c r="G87" i="8"/>
  <c r="G99" i="8"/>
  <c r="G33" i="8"/>
  <c r="G80" i="8"/>
  <c r="G93" i="8"/>
  <c r="G59" i="8"/>
  <c r="G81" i="8"/>
  <c r="G72" i="7"/>
  <c r="I104" i="7"/>
  <c r="I99" i="7"/>
  <c r="G30" i="7"/>
  <c r="I109" i="7"/>
  <c r="G50" i="7"/>
  <c r="G51" i="7"/>
  <c r="G22" i="7"/>
  <c r="G21" i="7"/>
  <c r="G12" i="7"/>
  <c r="I19" i="7" s="1"/>
  <c r="G64" i="7"/>
  <c r="G23" i="7"/>
  <c r="G31" i="7"/>
  <c r="G83" i="7"/>
  <c r="I86" i="7" s="1"/>
  <c r="G74" i="7"/>
  <c r="G45" i="7"/>
  <c r="G62" i="7"/>
  <c r="G66" i="7"/>
  <c r="G46" i="7"/>
  <c r="I150" i="6"/>
  <c r="I155" i="6"/>
  <c r="I169" i="6"/>
  <c r="G83" i="6"/>
  <c r="I160" i="6"/>
  <c r="I54" i="6"/>
  <c r="G88" i="6"/>
  <c r="G96" i="6"/>
  <c r="I130" i="6"/>
  <c r="G103" i="6"/>
  <c r="G55" i="6"/>
  <c r="G80" i="6"/>
  <c r="I138" i="6"/>
  <c r="G61" i="6"/>
  <c r="G86" i="6"/>
  <c r="G84" i="6"/>
  <c r="G104" i="6"/>
  <c r="G16" i="6"/>
  <c r="I28" i="6" s="1"/>
  <c r="G73" i="6"/>
  <c r="G77" i="6"/>
  <c r="G76" i="6"/>
  <c r="G34" i="6"/>
  <c r="G56" i="6"/>
  <c r="G62" i="6"/>
  <c r="G81" i="6"/>
  <c r="G112" i="6"/>
  <c r="I115" i="6" s="1"/>
  <c r="G74" i="6"/>
  <c r="G87" i="6"/>
  <c r="G91" i="6"/>
  <c r="I100" i="8" l="1"/>
  <c r="I28" i="14"/>
  <c r="I40" i="14"/>
  <c r="G49" i="14"/>
  <c r="C22" i="34" s="1"/>
  <c r="I11" i="14"/>
  <c r="I85" i="18"/>
  <c r="I61" i="18"/>
  <c r="I79" i="18"/>
  <c r="G33" i="18"/>
  <c r="I85" i="17"/>
  <c r="I67" i="17"/>
  <c r="G27" i="17"/>
  <c r="G26" i="17"/>
  <c r="I82" i="13"/>
  <c r="G94" i="13"/>
  <c r="G119" i="13"/>
  <c r="G45" i="13"/>
  <c r="I33" i="13"/>
  <c r="G114" i="13"/>
  <c r="G89" i="13"/>
  <c r="I58" i="11"/>
  <c r="I76" i="11"/>
  <c r="G25" i="11"/>
  <c r="G26" i="11"/>
  <c r="G35" i="10"/>
  <c r="G34" i="10"/>
  <c r="G103" i="10"/>
  <c r="G78" i="10"/>
  <c r="I66" i="10"/>
  <c r="I100" i="9"/>
  <c r="I82" i="9"/>
  <c r="G33" i="9"/>
  <c r="G32" i="9"/>
  <c r="I94" i="8"/>
  <c r="G32" i="8"/>
  <c r="I26" i="8"/>
  <c r="G60" i="8"/>
  <c r="I76" i="8" s="1"/>
  <c r="G29" i="8"/>
  <c r="G28" i="8"/>
  <c r="I77" i="7"/>
  <c r="I42" i="7"/>
  <c r="I59" i="7"/>
  <c r="G111" i="7"/>
  <c r="C6" i="34" s="1"/>
  <c r="G65" i="6"/>
  <c r="G90" i="6"/>
  <c r="G40" i="6"/>
  <c r="I54" i="10" l="1"/>
  <c r="I104" i="6"/>
  <c r="G24" i="18"/>
  <c r="G23" i="18"/>
  <c r="I48" i="17"/>
  <c r="G128" i="17"/>
  <c r="C18" i="34" s="1"/>
  <c r="G35" i="13"/>
  <c r="G36" i="13"/>
  <c r="G118" i="13"/>
  <c r="G93" i="13"/>
  <c r="G109" i="11"/>
  <c r="C14" i="34" s="1"/>
  <c r="I46" i="11"/>
  <c r="G102" i="10"/>
  <c r="G77" i="10"/>
  <c r="G147" i="9"/>
  <c r="C10" i="34" s="1"/>
  <c r="I54" i="9"/>
  <c r="I49" i="8"/>
  <c r="G138" i="8"/>
  <c r="C8" i="34" s="1"/>
  <c r="G31" i="6"/>
  <c r="G30" i="6"/>
  <c r="I116" i="10" l="1"/>
  <c r="I132" i="13"/>
  <c r="G173" i="10"/>
  <c r="C12" i="34" s="1"/>
  <c r="I44" i="18"/>
  <c r="G130" i="18"/>
  <c r="C20" i="34" s="1"/>
  <c r="I56" i="13"/>
  <c r="G191" i="13"/>
  <c r="C16" i="34" s="1"/>
  <c r="I49" i="6"/>
  <c r="G170" i="6"/>
  <c r="C4" i="34" s="1"/>
  <c r="C30" i="34" l="1"/>
</calcChain>
</file>

<file path=xl/sharedStrings.xml><?xml version="1.0" encoding="utf-8"?>
<sst xmlns="http://schemas.openxmlformats.org/spreadsheetml/2006/main" count="7899" uniqueCount="1164">
  <si>
    <t>Eilės Nr.</t>
  </si>
  <si>
    <t>Darbo pavadinimas, aprašymas</t>
  </si>
  <si>
    <t>Mato vnt.</t>
  </si>
  <si>
    <t>Kiekis</t>
  </si>
  <si>
    <t>Iš viso, Eur be PVM</t>
  </si>
  <si>
    <t>1. Paruošiamieji darbai</t>
  </si>
  <si>
    <t>kompl.</t>
  </si>
  <si>
    <t>1.1</t>
  </si>
  <si>
    <t>1.2</t>
  </si>
  <si>
    <t>1.3</t>
  </si>
  <si>
    <t>1.4</t>
  </si>
  <si>
    <t>1.5</t>
  </si>
  <si>
    <t>1.6</t>
  </si>
  <si>
    <t>1.7</t>
  </si>
  <si>
    <t>1.8</t>
  </si>
  <si>
    <t>1.9</t>
  </si>
  <si>
    <t>2.1</t>
  </si>
  <si>
    <t>Skyrius</t>
  </si>
  <si>
    <t>2. Žemės sankasa</t>
  </si>
  <si>
    <r>
      <t xml:space="preserve">Vieneto kaina, Eur be PVM  </t>
    </r>
    <r>
      <rPr>
        <b/>
        <sz val="11"/>
        <color rgb="FFFF0000"/>
        <rFont val="Times New Roman"/>
        <family val="1"/>
        <charset val="186"/>
      </rPr>
      <t>(pildo Teikėjas)</t>
    </r>
  </si>
  <si>
    <t>1.10</t>
  </si>
  <si>
    <t>1.11</t>
  </si>
  <si>
    <t>1.12</t>
  </si>
  <si>
    <t>1.13</t>
  </si>
  <si>
    <t>Dirvožemio pašalinimas ir išvežimas rangovo pasirinktu atstumu (perteklinio)</t>
  </si>
  <si>
    <t>Grunto kasimas, pakrovimas ir išvežimas rangovo pasirinktu atstumu (perteklinio)</t>
  </si>
  <si>
    <t>1.14</t>
  </si>
  <si>
    <t>1.15</t>
  </si>
  <si>
    <t>1.16</t>
  </si>
  <si>
    <t>1.17</t>
  </si>
  <si>
    <t>1.18</t>
  </si>
  <si>
    <t>1.19</t>
  </si>
  <si>
    <t>1.20</t>
  </si>
  <si>
    <t>1.21</t>
  </si>
  <si>
    <t>1.22</t>
  </si>
  <si>
    <t>1.23</t>
  </si>
  <si>
    <t>1.24</t>
  </si>
  <si>
    <t>1.25</t>
  </si>
  <si>
    <t>1.26</t>
  </si>
  <si>
    <t>1.27</t>
  </si>
  <si>
    <t>Geodezinis trasos nužymėjimas</t>
  </si>
  <si>
    <t>Vidutinio tankumo medyno kirtimas, kelmų šalinimas ir utilizavimas, medžių kamienų sandėliavimas ir apskaitymas statybvietėje</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</si>
  <si>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t>
  </si>
  <si>
    <r>
      <t>m</t>
    </r>
    <r>
      <rPr>
        <vertAlign val="superscript"/>
        <sz val="11"/>
        <color theme="1"/>
        <rFont val="Times New Roman"/>
        <family val="1"/>
        <charset val="186"/>
      </rPr>
      <t>3</t>
    </r>
  </si>
  <si>
    <r>
      <t>Asfaltbetonio danga (grįžtamoji medžiaga ne mažiau kaip 9,58 Eur/m</t>
    </r>
    <r>
      <rPr>
        <vertAlign val="superscript"/>
        <sz val="11"/>
        <rFont val="Times New Roman"/>
        <family val="1"/>
        <charset val="186"/>
      </rPr>
      <t>3</t>
    </r>
    <r>
      <rPr>
        <sz val="11"/>
        <rFont val="Times New Roman"/>
        <family val="1"/>
        <charset val="186"/>
      </rPr>
      <t>)</t>
    </r>
  </si>
  <si>
    <t>m²</t>
  </si>
  <si>
    <t>km</t>
  </si>
  <si>
    <t>vnt.</t>
  </si>
  <si>
    <t>ha</t>
  </si>
  <si>
    <t>m³</t>
  </si>
  <si>
    <t>m</t>
  </si>
  <si>
    <t>t</t>
  </si>
  <si>
    <r>
      <t>m</t>
    </r>
    <r>
      <rPr>
        <vertAlign val="superscript"/>
        <sz val="11"/>
        <rFont val="Times New Roman"/>
        <family val="1"/>
        <charset val="186"/>
      </rPr>
      <t>3</t>
    </r>
  </si>
  <si>
    <t>Minkštų veislių iki 16 cm skersmens medžių ir kelmų pašalinimas</t>
  </si>
  <si>
    <t>Minkštų veislių nuo 32 cm skersmens medžių ir kelmų pašalinimas</t>
  </si>
  <si>
    <t>Medžių kamienų sandėliavimas ir apskaitymas statybvietėje</t>
  </si>
  <si>
    <t>Asfaltbetonio danga (grįžtamoji medžiaga ne mažiau kaip 9,58 Eur/m3)</t>
  </si>
  <si>
    <t xml:space="preserve">Betono plokščių dangos hvid=0,20 m ardymas </t>
  </si>
  <si>
    <t>Magistralinio kelio A14 Vilnius–Utena ruožo nuo 39,207 iki  51,550 km rekonstravimo ir kelio Nr. 2809 Giedraičiai–Miežoniai–Dubingiai 5,498 km viaduko kapitalinio remonto techninis darbo projektas. Unik Nr. 4400-6089-1654. Statinio ribos ties 39,207-39,770 km</t>
  </si>
  <si>
    <t>Magistralinio kelio A14 Vilnius–Utena ruožo nuo 39,207 iki  51,550 km rekonstravimo ir kelio Nr. 2809 Giedraičiai–Miežoniai–Dubingiai 5,498 km viaduko kapitalinio remonto techninis darbo projektas. Unik Nr. 4400-6089-1665. Statinio ribos ties 39,770-40,557 km</t>
  </si>
  <si>
    <t>Magistralinio kelio A14 Vilnius–Utena ruožo nuo 39,207 iki  51,550 km rekonstravimo ir kelio Nr. 2809 Giedraičiai–Miežoniai–Dubingiai 5,498 km viaduko kapitalinio remonto techninis darbo projektas. Unik Nr. 4400-6115-8776. Statinio ribos ties 40,557-41,650 km</t>
  </si>
  <si>
    <t>Magistralinio kelio A14 Vilnius–Utena ruožo nuo 39,207 iki  51,550 km rekonstravimo ir kelio Nr. 2809 Giedraičiai–Miežoniai–Dubingiai 5,498 km viaduko kapitalinio remonto techninis darbo projektas. Unik Nr. 4400-6115-8798. Statinio ribos ties 41,650-43,500 km</t>
  </si>
  <si>
    <t>Magistralinio kelio A14 Vilnius–Utena ruožo nuo 39,207 iki  51,550 km rekonstravimo ir kelio Nr. 2809 Giedraičiai–Miežoniai–Dubingiai 5,498 km viaduko kapitalinio remonto techninis darbo projektas. Unik Nr. 4400-6115-8810. Statinio ribos ties 43,500-44,100 km</t>
  </si>
  <si>
    <t>Magistralinio kelio A14 Vilnius–Utena ruožo nuo 39,207 iki  51,550 km rekonstravimo ir kelio Nr. 2809 Giedraičiai–Miežoniai–Dubingiai 5,498 km viaduko kapitalinio remonto techninis darbo projektas. Unik Nr. 4400-6115-8832. Statinio ribos ties 44,100-46,000 km</t>
  </si>
  <si>
    <t>Magistralinio kelio A14 Vilnius–Utena ruožo nuo 39,207 iki  51,550 km rekonstravimo ir kelio Nr. 2809 Giedraičiai–Miežoniai–Dubingiai 5,498 km viaduko kapitalinio remonto techninis darbo projektas. Unik Nr.4400-6115-8843. Statinio ribos ties 46,000-48,000 km</t>
  </si>
  <si>
    <t>Magistralinio kelio A14 Vilnius–Utena ruožo nuo 39,207 iki  51,550 km rekonstravimo ir kelio Nr. 2809 Giedraičiai–Miežoniai–Dubingiai 5,498 km viaduko kapitalinio remonto techninis darbo projektas. Unik Nr. 4400-6115-8854. Statinio ribos ties 48,000-49,900 km</t>
  </si>
  <si>
    <t>Magistralinio kelio A14 Vilnius–Utena ruožo nuo 39,207 iki  51,550 km rekonstravimo ir kelio Nr. 2809 Giedraičiai–Miežoniai–Dubingiai 5,498 km viaduko kapitalinio remonto techninis darbo projektas. Unik Nr. 4400-6115-8865. Statinio ribos ties 49,900-51,550 km</t>
  </si>
  <si>
    <t>Magistralinio kelio A14 Vilnius–Utena ruožo nuo 39,207 iki  51,550 km rekonstravimo ir kelio Nr. 2809 Giedraičiai–Miežoniai–Dubingiai 5,498 km viaduko kapitalinio remonto techninis darbo projektas. Unik Nr. 4400-5551-2532.</t>
  </si>
  <si>
    <t>Minkštų  medžių kamienų sandėliavimas ir apskaitymas statybvietėje</t>
  </si>
  <si>
    <t xml:space="preserve">Betono plokščių dangos hvid=0,21 m ardymas </t>
  </si>
  <si>
    <t xml:space="preserve">Betono plokščių dangos hvid=0,19 m ardymas </t>
  </si>
  <si>
    <t xml:space="preserve">Betono plokščių dangos hvid=0,15 m ardymas </t>
  </si>
  <si>
    <t xml:space="preserve">Betono plokščių dangos hvid=0,24 m ardymas </t>
  </si>
  <si>
    <t xml:space="preserve">Betono plokščių dangos hvid=0,17 m ardymas </t>
  </si>
  <si>
    <t>Asfaltbetonio dangos hvid=0,191 m frezavimas arba išlaužimas ir sandėliavimas vietoje</t>
  </si>
  <si>
    <t>Asfaltbetonio dangos hvid=0,178 m frezavimas arba išlaužimas ir sandėliavimas vietoje</t>
  </si>
  <si>
    <t>Asfaltbetonio dangos nuovažose/sankryžose hvid=0,07 m frezavimas arba išlaužimas ir sandėliavimas vietoje</t>
  </si>
  <si>
    <t>Asfaltbetonio dangos hvid=0,169 m frezavimas arba išlaužimas ir sandėliavimas vietoje</t>
  </si>
  <si>
    <t>Asfaltbetonio dangos hvid=0,180 m frezavimas arba išlaužimas ir sandėliavimas vietoje</t>
  </si>
  <si>
    <t>Asfaltbetonio dangos nuovažose/sankryžose hvid=0,16 m frezavimas arba išlaužimas ir sandėliavimas vietoje</t>
  </si>
  <si>
    <t>Asfaltbetonio dangos hvid=0,192 m frezavimas arba išlaužimas ir sandėliavimas vietoje</t>
  </si>
  <si>
    <t>Asfaltbetonio dangos hvid=0,170 m frezavimas arba išlaužimas ir sandėliavimas vietoje</t>
  </si>
  <si>
    <t>Asfaltbetonio dangos hvid=0,147 m frezavimas arba išlaužimas ir sandėliavimas vietoje</t>
  </si>
  <si>
    <t>Asfaltbetonio dangos nuovažose/sankryžose hvid=0,18 m frezavimas arba išlaužimas ir sandėliavimas vietoje</t>
  </si>
  <si>
    <t>Asfaltbetonio dangos hvid=0,175 m frezavimas arba išlaužimas ir sandėliavimas vietoje</t>
  </si>
  <si>
    <t>Asfaltbetonio dangos hvid=0,18 m frezavimas arba išlaužimas ir sandėliavimas vietoje</t>
  </si>
  <si>
    <t>Asfaltbetonio dangos hvid=0,186 m frezavimas arba išlaužimas ir sandėliavimas vietoje</t>
  </si>
  <si>
    <t>2.2</t>
  </si>
  <si>
    <t>Dirvožemio atvežimas iš laikinos sandėliavimo aikštelės šlaitų, griovio dugno tvirtinimui</t>
  </si>
  <si>
    <t>2.3</t>
  </si>
  <si>
    <t>2.4</t>
  </si>
  <si>
    <t>Grunto kasimas, pakrovimas ir išvežimas rangovo pasirinktu atstumu į sandėliavimo aikštelę</t>
  </si>
  <si>
    <t>2.5</t>
  </si>
  <si>
    <t>Grunto kasimas, žemės sankasos įrengimas iškasant pakopas h(min)=0,60 m, pakrovimas ir išvežimas rangovo pasirinktu atstumu (perteklinio)</t>
  </si>
  <si>
    <t>2.6</t>
  </si>
  <si>
    <t>2.7</t>
  </si>
  <si>
    <t>Žemės sankasos įrengimas, supilant pakopas h(min)=0,60 m, panaudojant esamą gruntą iš iškasų</t>
  </si>
  <si>
    <t>2.10</t>
  </si>
  <si>
    <t xml:space="preserve">Žemės sankasos planiravimas ir tankinimas mechanizuotu būdu (h=0,30m) </t>
  </si>
  <si>
    <t>2.11</t>
  </si>
  <si>
    <t xml:space="preserve">Žemės sankasos planiravimas ir tankinimas rankiniu būdu (h=0,30m) </t>
  </si>
  <si>
    <t>2.12</t>
  </si>
  <si>
    <t>Šlaitų ir griovio dugno planiravimas mechanizuotu būdu</t>
  </si>
  <si>
    <t>2.13</t>
  </si>
  <si>
    <t>Šlaitų ir griovio dugno planiravimas rankiniu būdu</t>
  </si>
  <si>
    <t>2.14</t>
  </si>
  <si>
    <t>Šlaitų ir jų prieigų padengimas dirvožemio sluoksniu ir apsėjimas veja, h=0,06 m</t>
  </si>
  <si>
    <t>2.15</t>
  </si>
  <si>
    <t>Griovių tvirtinimas žvyru fr. 16/32</t>
  </si>
  <si>
    <t>2.16</t>
  </si>
  <si>
    <t>Griovių tvirtinimas skalda fr. 22/56</t>
  </si>
  <si>
    <t>2.17</t>
  </si>
  <si>
    <t>Griovių tvirtinimas įrengiant betoninius latakus 400x500x240 ant betono pagrindo (0,15 m)</t>
  </si>
  <si>
    <t>2.18</t>
  </si>
  <si>
    <t>Griovių tvirtinimas įrengiant akmenų grindinį (18-36 aukščio akmenys įplukti į betoną h = 0,20 m)</t>
  </si>
  <si>
    <t>2.19</t>
  </si>
  <si>
    <t>Šlaitų ir griovio dugno tvirtinimas plokštėmis 490x490x80 mm (tarpus užpildant betonu)</t>
  </si>
  <si>
    <t>2.20</t>
  </si>
  <si>
    <t>Betonas C30/37-XC4-XF4 šlaitų ir griovio dugno tvirtinimui</t>
  </si>
  <si>
    <t>2.21</t>
  </si>
  <si>
    <t xml:space="preserve">Gruntų sustiprinimas (GS) (h=0,30m) </t>
  </si>
  <si>
    <t>2.22</t>
  </si>
  <si>
    <t>Atskiriamųjų geosintetinių medžiagų įrengimas (pateikiamas stiprinimo plotas neįvertinant užleidimų)</t>
  </si>
  <si>
    <t>2.23</t>
  </si>
  <si>
    <t>2.24</t>
  </si>
  <si>
    <r>
      <t>Apsauginio šalčiui atsparaus sluoksnio įrengimas ant geosintetinių medžiagų (k</t>
    </r>
    <r>
      <rPr>
        <vertAlign val="subscript"/>
        <sz val="11"/>
        <color indexed="8"/>
        <rFont val="Times New Roman"/>
        <family val="1"/>
        <charset val="186"/>
      </rPr>
      <t>10</t>
    </r>
    <r>
      <rPr>
        <sz val="11"/>
        <color indexed="8"/>
        <rFont val="Times New Roman"/>
        <family val="1"/>
        <charset val="186"/>
      </rPr>
      <t>≥1,5·10</t>
    </r>
    <r>
      <rPr>
        <vertAlign val="superscript"/>
        <sz val="11"/>
        <color indexed="8"/>
        <rFont val="Times New Roman"/>
        <family val="1"/>
        <charset val="186"/>
      </rPr>
      <t>-5</t>
    </r>
    <r>
      <rPr>
        <sz val="11"/>
        <color indexed="8"/>
        <rFont val="Times New Roman"/>
        <family val="1"/>
        <charset val="186"/>
      </rPr>
      <t xml:space="preserve">) (h=0,25m) </t>
    </r>
  </si>
  <si>
    <t>Iš viso skyriuje 2, 
Eur be PVM</t>
  </si>
  <si>
    <t>3. Drenažo įrengimas</t>
  </si>
  <si>
    <t>3.1</t>
  </si>
  <si>
    <t>Plastikinių drenažo apžiūros šulinėlių, d315 mm skersmens, su ketiniais apvaliais d315 mm skersmens (d400 apkrovos klasės) dangčiais tiekimas, sumontavimas, išbandymas ir pridavimas užsakovui</t>
  </si>
  <si>
    <t>3.2</t>
  </si>
  <si>
    <t>Drenažo žiočių įrengimas</t>
  </si>
  <si>
    <t>3.3</t>
  </si>
  <si>
    <t>3.4</t>
  </si>
  <si>
    <t>Geotekstilė drenažui 100 g/m²</t>
  </si>
  <si>
    <t>3.5</t>
  </si>
  <si>
    <t>Skaldelė drenažui 5/8</t>
  </si>
  <si>
    <t>3.6</t>
  </si>
  <si>
    <t>Skaldelė drenažui 11/16</t>
  </si>
  <si>
    <t>3.7</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</si>
  <si>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virš drenažo</t>
    </r>
  </si>
  <si>
    <t>Iš viso skyriuje 3, 
Eur be PVM</t>
  </si>
  <si>
    <t>4. Vandens nuleidimas</t>
  </si>
  <si>
    <t>4.1</t>
  </si>
  <si>
    <t xml:space="preserve">Bordiūrinės lietaus nuotekų surinkimo grotelės, D400 apkrovos klasės (montuojamos su D600 skersmens plastikiniais šuliniais) </t>
  </si>
  <si>
    <t>4.2</t>
  </si>
  <si>
    <t>Kvadratinės grotelės D400 apkrovos klasės, d315 skersmens ir jų įrengimas</t>
  </si>
  <si>
    <t>4.3</t>
  </si>
  <si>
    <t xml:space="preserve">Savitakinio nuotakyno iš PVC N klasės vamzdžių DN 200 mm, su visomis reikalingomis jungtimis bei atramomis tiekimas, montavimas žemėje, pajungimas į šulinius. </t>
  </si>
  <si>
    <t>4.4</t>
  </si>
  <si>
    <t>Mechanizuotas tranšėjų iki 2,50 m gylio kasimas ir iškasto grunto laikinas sandėliavimas</t>
  </si>
  <si>
    <t>4.5</t>
  </si>
  <si>
    <t>Galutinis tranšėjos užpylimas panaudojant iškastą gruntą</t>
  </si>
  <si>
    <t>4.6</t>
  </si>
  <si>
    <t>Naujų plastikinių lietaus surinkimo šulinėlių, d315 mm skersmens, iki 2,50 m gylio, su visomis jungtimis bei atramomis tiekimas, sumontavimas, išbandymas.</t>
  </si>
  <si>
    <t>4.7</t>
  </si>
  <si>
    <t>Naujų plastikinių lietaus surinkimo šulinėlių, d600 mm skersmens, iki 2,50 m gylio, su visomis jungtimis bei atramomis tiekimas, sumontavimas, išbandymas.</t>
  </si>
  <si>
    <t>4.8</t>
  </si>
  <si>
    <t>Mechanizuotas duobių iki 2,50 m gylio kasimas ir iškasto grunto laikinas sandėliavimas, bei galutinis užpylimas</t>
  </si>
  <si>
    <t>4.9</t>
  </si>
  <si>
    <t>Smėlis pagrindui</t>
  </si>
  <si>
    <t>4.10</t>
  </si>
  <si>
    <t>Smėlis pirminiam ir šoniniam užpylimui, įskaitant sutankinimą</t>
  </si>
  <si>
    <t>4.11</t>
  </si>
  <si>
    <t>4.12</t>
  </si>
  <si>
    <t>Vandens nuvedimo įrenginių praplovimas be dezinfekavimo.</t>
  </si>
  <si>
    <t>4.13</t>
  </si>
  <si>
    <t>Vandens nuvedimo įrenginių hidraulinis bandymas</t>
  </si>
  <si>
    <t>4.14</t>
  </si>
  <si>
    <t>Betoninių latakų 400x500x240 įrengimas su betono pagrindu (h = 0,3) m projektiniuose šlaituose ties paviršinio vandens nuotakyno ištekėjimo antgaliu</t>
  </si>
  <si>
    <t>4.15</t>
  </si>
  <si>
    <t>Daubos planiravimas ir tankinimas</t>
  </si>
  <si>
    <t>4.16</t>
  </si>
  <si>
    <t>Daubos tvirtinimas žvyru fr. 16/32 h=15 cm</t>
  </si>
  <si>
    <t>4.17</t>
  </si>
  <si>
    <t>Daubos tvirtinimas 16-36 akmenų grindiniu įpluktų į C20/25 h=20 cm betono pagrindą, tarpus užpildant skalda</t>
  </si>
  <si>
    <t>4.18</t>
  </si>
  <si>
    <t>4.19</t>
  </si>
  <si>
    <t>4.21</t>
  </si>
  <si>
    <t>Smėlio pagrindo fr. 0/2 įrengimas h=15 cm</t>
  </si>
  <si>
    <t>4.22</t>
  </si>
  <si>
    <t>Pralaidų antgalių įrengimas d400 pralaidoms</t>
  </si>
  <si>
    <t>4.23</t>
  </si>
  <si>
    <t>Pralaidų antgalių įrengimas d600 pralaidoms</t>
  </si>
  <si>
    <t>4.24</t>
  </si>
  <si>
    <t>Geotekstilės įrengimas neįvertiant persidengimų</t>
  </si>
  <si>
    <t>4.25</t>
  </si>
  <si>
    <t>Pralaidos užpilimas ŽG, ŽP, ŽB, SB, SG, SP, ŽD, ŽM, SD, SM gruntais</t>
  </si>
  <si>
    <t>Iš viso skyriuje 4, 
Eur be PVM</t>
  </si>
  <si>
    <t>5. Šaligatvių įrengimas (I dangos konstrukcijos variantas)</t>
  </si>
  <si>
    <t>5.1</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</si>
  <si>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(h≥0,93 m)</t>
    </r>
  </si>
  <si>
    <t>Pastaba: Teikėjas pildo pasirinktinai I arba II dangos konstrukcijos variantą</t>
  </si>
  <si>
    <t>5.2</t>
  </si>
  <si>
    <t>Skaldos pagrindo sluoksnio įrengimas (h=0,20 m)</t>
  </si>
  <si>
    <t>5.3</t>
  </si>
  <si>
    <t>Asfalto pagrindo dangos sluoksnio įrengimas AC 16 PD (h = 0,08 m) (įvertinus taktilines dangas)</t>
  </si>
  <si>
    <t>5.4</t>
  </si>
  <si>
    <t>Išlyginamojo sluoksnio iš nesurištojo mineralinių medžiagų mišinio fr. 0/5 (dulkių kiekis iki 5 %), h = 0,03 m įrengimas</t>
  </si>
  <si>
    <t>5.5</t>
  </si>
  <si>
    <t>Įspėjamųjų ir vedimo paviršių įrengimas (200x100x80) geltonos spalvos su kauburėliais</t>
  </si>
  <si>
    <t>5.6</t>
  </si>
  <si>
    <t>Įspėjamųjų ir vedimo paviršių įrengimas (200x100x80) geltonos spalvos su juostelėmis</t>
  </si>
  <si>
    <t>5.7</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</si>
  <si>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(h≥0,81 m)</t>
    </r>
  </si>
  <si>
    <t>5.8</t>
  </si>
  <si>
    <t>Skaldos pagrindo sluoksnio įrengimas (h=0,15 m)</t>
  </si>
  <si>
    <t>5.9</t>
  </si>
  <si>
    <t>5.10</t>
  </si>
  <si>
    <t>Trinkelių dangos įrengimas (200x100x80) raudonos spalvos</t>
  </si>
  <si>
    <t>5.11</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</si>
  <si>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(h≥0,94 m)</t>
    </r>
  </si>
  <si>
    <t>5.12</t>
  </si>
  <si>
    <t>5.13</t>
  </si>
  <si>
    <t>5.14</t>
  </si>
  <si>
    <t>Trinkelių dangos įrengimas (200x100x80) pilkos spalvos</t>
  </si>
  <si>
    <t>5.15</t>
  </si>
  <si>
    <t>5.16</t>
  </si>
  <si>
    <t>5. Kelio dangos konstrukcijos (I dangos konstrukcijos variantas)</t>
  </si>
  <si>
    <t>5.22</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</si>
  <si>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(h≥0,48 m)</t>
    </r>
  </si>
  <si>
    <t>5.23</t>
  </si>
  <si>
    <t>5.24</t>
  </si>
  <si>
    <t>Asfalto pagrindo sluoksnio įrengimas AC 22 PS (h = 0,10 m)</t>
  </si>
  <si>
    <t>5.25</t>
  </si>
  <si>
    <t>Asfalto apatinio sluoksnio įrengimas AC 16 AS (h = 0,08 m)</t>
  </si>
  <si>
    <t>Asfalto viršutinio sluoksnio įrengimas SMA 8 S (h = 0,04 m)</t>
  </si>
  <si>
    <r>
      <t>Paviršiaus šiurkštinimas 1/3 frakcijos skaldyta mineralinė medžiaga – 0,5–1,0 kg/m</t>
    </r>
    <r>
      <rPr>
        <vertAlign val="superscript"/>
        <sz val="11"/>
        <rFont val="Times New Roman"/>
        <family val="1"/>
        <charset val="186"/>
      </rPr>
      <t>2</t>
    </r>
  </si>
  <si>
    <t>ŽG, ŽP, ŽB, SB, SG, SP, ŽD, ŽM, SD, SM grunto įrengimas dangos konstrukcijose</t>
  </si>
  <si>
    <t>5. Šaligatvių įrengimas (II dangos konstrukcijos variantas)</t>
  </si>
  <si>
    <t>Šalčiui nejautrių medžiagų sluoksnio įrengimas (h≥0,93 m)</t>
  </si>
  <si>
    <t>Šalčiui nejautrių medžiagų sluoksnio įrengimas (h≥0,81 m)</t>
  </si>
  <si>
    <t>Šalčiui nejautrių medžiagų sluoksnio įrengimas (h≥0,94 m)</t>
  </si>
  <si>
    <t>5. Kelio dangos konstrukcijos (II dangos konstrukcijos variantas)</t>
  </si>
  <si>
    <t>Šalčiui nejautrių medžiagų sluoksnio įrengimas (h≥0,38 m)</t>
  </si>
  <si>
    <t>Skaldos pagrindo sluoksnio įrengimas (h=0,30 m)</t>
  </si>
  <si>
    <t>Šalčiui nejautrių medžiagų sluoksnio įrengimas (h≥0,48 m)</t>
  </si>
  <si>
    <t>Iš viso skyriuje 5, 
Eur be PVM</t>
  </si>
  <si>
    <t>6. Nuovažos
 (I dangos konstrukcijos variantas)</t>
  </si>
  <si>
    <t>6.1</t>
  </si>
  <si>
    <t>6.2</t>
  </si>
  <si>
    <t>6.3</t>
  </si>
  <si>
    <t>Asfalto pagrindo dangos sluoksnio įrengimas AC 16 PD (h = 0,06 m)</t>
  </si>
  <si>
    <t>6. Nuovažos
 (II dangos konstrukcijos variantas)</t>
  </si>
  <si>
    <t>Iš viso skyriuje 6, 
Eur be PVM</t>
  </si>
  <si>
    <t>7. Betoninių, granitinių bordiūrų įrengimas ir kiti darbai</t>
  </si>
  <si>
    <t>7.1</t>
  </si>
  <si>
    <t>Betoninių kelio bordiūrų ant betono pagrindo įrengimas 300/150/1000</t>
  </si>
  <si>
    <t>7.2</t>
  </si>
  <si>
    <t>Betoninių kelio bordiūrų ant betono pagrindo įrengimas 300/150/1000 (be peraukštėjimo, pėsčiųjų perėjimuose)</t>
  </si>
  <si>
    <t>7.3</t>
  </si>
  <si>
    <t>Betoninių vejos bordiūrų ant betono pagrindo įrengimas 200/80/1000</t>
  </si>
  <si>
    <t>7.4</t>
  </si>
  <si>
    <t>Granitinių kelio bordiūrų ant betono pagrindo įrengimas 220/150/1000 h=0,075 cm (nusklemptas, salelėse)</t>
  </si>
  <si>
    <t>7.8</t>
  </si>
  <si>
    <t>Betoninių kelio bordiūrų ant betono pagrindo įrengimas 220/150/1000 (su 0,03m peraukštėjimu kelkraščiuose)</t>
  </si>
  <si>
    <t>Siūlių pagruntavimas karštu asfaltui markei aitinkamu bitumu, m, h = 0,04 m,</t>
  </si>
  <si>
    <t>Siūlių pagruntavimas karštu asfaltui markei aitinkamu bitumu, m, h = 0,08 m,</t>
  </si>
  <si>
    <t>Siūlių pagruntavimas karštu asfaltui markei aitinkamu bitumu, m, h = 0,10 m,</t>
  </si>
  <si>
    <t>Sandarinimo juostos prie bordiūrų įrengimas</t>
  </si>
  <si>
    <t>Gruntavimas prieš sandarinimo juostos įrengimą (gruntas tinkantis juostai)</t>
  </si>
  <si>
    <t>Kelkraščio viršutinio sluoksnio įrengimas (h = 0,08 m)</t>
  </si>
  <si>
    <t>Kelkraščio apatinio sluoksnio įrengimas (h = 0,08 m)</t>
  </si>
  <si>
    <t>Asfalto armavimo tinklo su stiklo pluoštu įrengimas</t>
  </si>
  <si>
    <t>Iš viso skyriuje 7, 
Eur be PVM</t>
  </si>
  <si>
    <t>8. Kelio apstatymas ir saugaus eismo organizavimas (atitvarai, tvorelės)</t>
  </si>
  <si>
    <t>8.1</t>
  </si>
  <si>
    <t>Apsauginių kelio atitvarų sistemos įrengimas N2, W2, A (kelkraščiuose)</t>
  </si>
  <si>
    <t>8.2</t>
  </si>
  <si>
    <t>Galinių apsauginių kelio atitvarų sistemos įrengimas N2, W2, A (kelkraščiuose)</t>
  </si>
  <si>
    <t>8.3</t>
  </si>
  <si>
    <t>8.4</t>
  </si>
  <si>
    <t>8.5</t>
  </si>
  <si>
    <t>Dėžinio skerspjūvio apsauginių kelio atitvarų sistemos įrengimas N2, W2, A (pėsčiųjų takai)</t>
  </si>
  <si>
    <t>8.6</t>
  </si>
  <si>
    <t>Dėžinio skerspjūvio galinių apsauginių kelio atitvarų sistemos įrengimas N2, W2, A (pėsčiųjų takai)</t>
  </si>
  <si>
    <t>8.7</t>
  </si>
  <si>
    <t>Pėsčiųjų tvorelės įrengimas</t>
  </si>
  <si>
    <t>Iš viso skyriuje 8, 
Eur be PVM</t>
  </si>
  <si>
    <t>9. Aplinkosauginės priemonės</t>
  </si>
  <si>
    <t>9.1</t>
  </si>
  <si>
    <t>Tinklo metalinės tvoros 270/32/15 su visais reikalingais stulpais: paramų stulpais, įkalamais tiesiais ankeriais stulpams, įkalamais kryžminiais ankeriais stulpams, tvoros tinklo tvirtinimo grunte smeigėmis, tinklo jungimo/įtempimo junginiu, įrengimas, h≥2,50 m</t>
  </si>
  <si>
    <t>9.2</t>
  </si>
  <si>
    <t>Tinklo metalinės tvoros 270/32/15 su visais reikalingais stulpais: paramų stulpais, įkalamais tiesiais ankeriais stulpams, įkalamais kryžminiais ankeriais stulpams,tvoros tinklo tvirtinimo grunte smeigėmis, tinklo jungimo/įtempimo junginiu, įrengimas, h≥2,50 m, kartu su metalinės tinklo tvoros skirtos varliagyvių apsaugai, su stulpais, tinklo jungimu/įtempimu junginiu, įrengimu, h≥0,60 m</t>
  </si>
  <si>
    <t>9.3</t>
  </si>
  <si>
    <t>Įžeminimo kontūro 30 Ω įrengimas, kai:
- įžeminimo strypas Ø14mm, L-3,0 m; - 3 vnt.;
- plienine cinkuota juosta 25x4mm; - 10 m;</t>
  </si>
  <si>
    <t>9.4</t>
  </si>
  <si>
    <t>Įžeminimo kontūro (įžeminimo varža nereglamentuojama) įrengimas, kai:
- įžeminimo strypas Ø14mm, L-3,0 m; - 3 vnt.;
- plienine cinkuota juosta 25x4mm; - 10 m;</t>
  </si>
  <si>
    <t>9.5</t>
  </si>
  <si>
    <t>9.6</t>
  </si>
  <si>
    <t>9.8</t>
  </si>
  <si>
    <t>9.9</t>
  </si>
  <si>
    <t>Dielektrikas ir jo įrengimas</t>
  </si>
  <si>
    <t>9.10</t>
  </si>
  <si>
    <t>Vienkrypčiai vartai laukiniams gyvūnams ir jų įrengimas, h≥2,20 m</t>
  </si>
  <si>
    <t>9.11</t>
  </si>
  <si>
    <t>Varteliai žmonėms ir jų įrengimas, h≥2,20 m</t>
  </si>
  <si>
    <t>9.12</t>
  </si>
  <si>
    <t xml:space="preserve">Apsauginių kelio atitvarų sistemos įrengimas N2, W2, A </t>
  </si>
  <si>
    <t>Galinių apsauginių kelio atitvarų komponentai</t>
  </si>
  <si>
    <t>Nepatogaus grunto laukiniams gyvūnams praeiti įrengimas</t>
  </si>
  <si>
    <t>Iš viso skyriuje 9, 
Eur be PVM</t>
  </si>
  <si>
    <t>10. Kelio apstatymas ir saugaus eismo organizavimas (kelio ženklai)</t>
  </si>
  <si>
    <t>10.1</t>
  </si>
  <si>
    <t>Stiklo atšvaitų įrengimas bordiūruose</t>
  </si>
  <si>
    <t>10.2</t>
  </si>
  <si>
    <t>A grupės signalinių stulpelių įrengimas</t>
  </si>
  <si>
    <t>10.3</t>
  </si>
  <si>
    <t>B grupės signalinių stulpelių įrengimas</t>
  </si>
  <si>
    <t>10.4</t>
  </si>
  <si>
    <t>Kelio ženklų metalinių 76,1 mm skersmens (sienelės storis 2,9 mm, h=4,00) atramų pastatymas</t>
  </si>
  <si>
    <t>10.5</t>
  </si>
  <si>
    <t>Kelio ženklų metalinių 76,1 mm skersmens (sienelės storis 2,9 mm, h=4,00) vamzdžio ilgis</t>
  </si>
  <si>
    <t>10.6</t>
  </si>
  <si>
    <t>Kelio ženklų skydų montavimas ant vienstiebių atramų</t>
  </si>
  <si>
    <t>10.7</t>
  </si>
  <si>
    <t>Kelio ženklų skydų montavimas ant dvistiebių atramų</t>
  </si>
  <si>
    <t>10.8</t>
  </si>
  <si>
    <t>Kelio ženklų skydų plotas</t>
  </si>
  <si>
    <t>Iš viso skyriuje 10, 
Eur be PVM</t>
  </si>
  <si>
    <t>11. Kelio apstatymas ir saugaus eismo organizavimas (horizontalusis ženklinimas)</t>
  </si>
  <si>
    <t>11.1</t>
  </si>
  <si>
    <t>Horizontalus kelio ženklinimas termoplastiku, Nr. 1.1 (polimerinėmis medžiagomis su stiklo rutuliukais)</t>
  </si>
  <si>
    <t>11.2</t>
  </si>
  <si>
    <t>Horizontalus kelio ženklinimas termoplastiku, frezuota triukšmo juosta Nr. 1.1 (polimerinėmis medžiagomis su stiklo rutuliukais)</t>
  </si>
  <si>
    <t>11.3</t>
  </si>
  <si>
    <t xml:space="preserve">Horizontalus kelio ženklinimas termoplastiku, Nr. 1.2 (polimerinėmis medžiagomis su stiklo rutuliukais) </t>
  </si>
  <si>
    <t>11.4</t>
  </si>
  <si>
    <t>Horizontalus kelio ženklinimas termoplastiku, Nr. 1.5 (polimerinėmis medžiagomis su stiklo rutuliukais)</t>
  </si>
  <si>
    <t>11.5</t>
  </si>
  <si>
    <t>Horizontalus kelio ženklinimas termoplastiku, Nr. 1.7 (polimerinėmis medžiagomis su stiklo rutuliukais) (0,5-0,5)</t>
  </si>
  <si>
    <t>11.6</t>
  </si>
  <si>
    <t>Horizontalus kelio ženklinimas termoplastiku, Nr. 1.7 (polimerinėmis medžiagomis su stiklo rutuliukais)</t>
  </si>
  <si>
    <t>11.7</t>
  </si>
  <si>
    <t>Horizontalus kelio ženklinimas termoplastiku, Nr. 1.8 (polimerinėmis medžiagomis su stiklo rutuliukais)</t>
  </si>
  <si>
    <t>11.8</t>
  </si>
  <si>
    <t>Horizontalus kelio ženklinimas termoplastiku, Nr. 1.12 (polimerinėmis medžiagomis su stiklo rutuliukais) (trikampiai)</t>
  </si>
  <si>
    <t>11.9</t>
  </si>
  <si>
    <t>Horizontalus kelio ženklinimas termoplastiku, Nr. 1.15.1 (polimerinėmis medžiagomis su stiklo rutuliukais) (retai užbrūkšniuotas plotas)</t>
  </si>
  <si>
    <t>Horizontalus kelio ženklinimas termoplastiku, Nr. 1.16 (polimerinėmis medžiagomis su stiklo rutuliukais) (sankryžos rodyklės)</t>
  </si>
  <si>
    <t>Horizontalus kelio ženklinimas termoplastiku, Nr. 1.17 (polimerinėmis medžiagomis su stiklo rutuliukais) (rodyklės su lenktu kotu)</t>
  </si>
  <si>
    <t>Horizontalus kelio ženklinimas termoplastiku, Nr. 1.18 (polimerinėmis medžiagomis su stiklo rutuliukais) (trikampis)</t>
  </si>
  <si>
    <t xml:space="preserve">Horizontalus kelio ženklinimas termoplastiku, Nr. 1.22 (polimerinėmis medžiagomis su stiklo rutuliukais) </t>
  </si>
  <si>
    <t>Iš viso skyriuje 11, 
Eur be PVM</t>
  </si>
  <si>
    <t>12.1</t>
  </si>
  <si>
    <t xml:space="preserve">Sudedamas vamzdis PVC D110x100x3000mm </t>
  </si>
  <si>
    <t>12.2</t>
  </si>
  <si>
    <t>Grunto 1-2 kategorijos kasimas ir užkasimas rankiniu būdu, kai tranšėjos plotis iki 0,4 m</t>
  </si>
  <si>
    <t>12.3</t>
  </si>
  <si>
    <t>Sudedamųjų kabelių apsaugos vamzdžių paklojimas paruoštoje tranšėjoje</t>
  </si>
  <si>
    <t>12.4</t>
  </si>
  <si>
    <t xml:space="preserve">Požeminių komunikacijų išpildomoji geodezinė nuotrauka </t>
  </si>
  <si>
    <t>12.5</t>
  </si>
  <si>
    <t>12.6</t>
  </si>
  <si>
    <t>12.7</t>
  </si>
  <si>
    <t>12.8</t>
  </si>
  <si>
    <t>12.9</t>
  </si>
  <si>
    <t>Iš viso skyriuje 12, 
Eur be PVM</t>
  </si>
  <si>
    <t>Paviljono su betono pagrindu įrengimas</t>
  </si>
  <si>
    <t>Suoliuko su betono pagrindu įrengimas</t>
  </si>
  <si>
    <t>Šiukšliadėžės įrengimas</t>
  </si>
  <si>
    <t xml:space="preserve">Plastikinio prieš erozinio demblio įrengimas (pateikiamas plotas nevertinant persidengimų ir užlenkimų) </t>
  </si>
  <si>
    <t>Skaldos pagrindo sluoksnio įrengimas ties garso barjeru (h=0,20 m)</t>
  </si>
  <si>
    <r>
      <t>Papildomo apsauginio šalčiui atsparaus sluoksnio (k</t>
    </r>
    <r>
      <rPr>
        <vertAlign val="subscript"/>
        <sz val="11"/>
        <rFont val="Times New Roman"/>
        <family val="1"/>
        <charset val="186"/>
      </rPr>
      <t>10</t>
    </r>
    <r>
      <rPr>
        <sz val="11"/>
        <rFont val="Times New Roman"/>
        <family val="1"/>
        <charset val="186"/>
      </rPr>
      <t>≥2,0·10</t>
    </r>
    <r>
      <rPr>
        <vertAlign val="superscript"/>
        <sz val="11"/>
        <rFont val="Times New Roman"/>
        <family val="1"/>
        <charset val="186"/>
      </rPr>
      <t>-5</t>
    </r>
    <r>
      <rPr>
        <sz val="11"/>
        <rFont val="Times New Roman"/>
        <family val="1"/>
        <charset val="186"/>
      </rPr>
      <t>) įrengimas ties garso barjeru</t>
    </r>
  </si>
  <si>
    <t>Kelkraščio viršutinio sluoksnio įrengimas ties garso barjeru (h = 0,10 m)</t>
  </si>
  <si>
    <t>Kelkraščio apatinio sluoksnio įrengimas ties garso barjeru (h = 0,10 m)</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</si>
  <si>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</si>
  <si>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13, 
Eur be PVM</t>
  </si>
  <si>
    <t>Iš viso skyriuje 1, 
Eur be PVM</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</si>
  <si>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(h≥0,58 m)</t>
    </r>
  </si>
  <si>
    <t>Šalčiui nejautrių medžiagų sluoksnio įrengimas (h≥0,58 m)</t>
  </si>
  <si>
    <t>Armuojančių 40/40geosintetinių medžiagų įrengimas (pateikiamas stiprinimo plotas neįvertinant užleidimų)</t>
  </si>
  <si>
    <t>Armuojančių 40/40 geosintetinių medžiagų įrengimas (pateikiamas stiprinimo plotas neįvertinant užleidimų)</t>
  </si>
  <si>
    <t>Armuojančių 120/40 geosintetinių medžiagų įrengimas (pateikiamas stiprinimo plotas neįvertinant užleidimų)</t>
  </si>
  <si>
    <t>PP d600 pralaidų įrengimas (2 vnt.)</t>
  </si>
  <si>
    <t>PP d400 pralaidų įrengimas (1 vnt.)</t>
  </si>
  <si>
    <t>PP d400 pralaidų įrengimas (2 vnt.)</t>
  </si>
  <si>
    <t>PP d400 pralaidų įrengimas (3 vnt.)</t>
  </si>
  <si>
    <t>PP d600 pralaidų įrengimas (1 vnt.)</t>
  </si>
  <si>
    <t>PP d400 pralaidų įrengimas (4 vnt.)</t>
  </si>
  <si>
    <t xml:space="preserve">Kvalifikuotas gruntų pagerinimas (GS) (h=0,25m) </t>
  </si>
  <si>
    <t>Asfalto viršutinio sluoksnio įrengimas AC 8 VN (h = 0,04 m)</t>
  </si>
  <si>
    <t>Asfalto pagrindo sluoksnio įrengimas AC 22 PN (h = 0,08 m)</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</si>
  <si>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(h≥0,68 m)</t>
    </r>
  </si>
  <si>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t>
    </r>
    <r>
      <rPr>
        <vertAlign val="subscript"/>
        <sz val="11"/>
        <rFont val="Times New Roman"/>
        <family val="1"/>
        <charset val="186"/>
      </rPr>
      <t>min</t>
    </r>
    <r>
      <rPr>
        <sz val="11"/>
        <rFont val="Times New Roman"/>
        <family val="1"/>
        <charset val="186"/>
      </rPr>
      <t xml:space="preserve"> = 0,82 m)</t>
    </r>
  </si>
  <si>
    <r>
      <t>Šalčiui nejautrių medžiagų sluoksnio įrengimas (h</t>
    </r>
    <r>
      <rPr>
        <vertAlign val="subscript"/>
        <sz val="11"/>
        <rFont val="Times New Roman"/>
        <family val="1"/>
        <charset val="186"/>
      </rPr>
      <t>min</t>
    </r>
    <r>
      <rPr>
        <sz val="11"/>
        <rFont val="Times New Roman"/>
        <family val="1"/>
        <charset val="186"/>
      </rPr>
      <t xml:space="preserve"> = 0,82 m)</t>
    </r>
  </si>
  <si>
    <t>Horizontalus kelio ženklinimas termoplastiku</t>
  </si>
  <si>
    <t>* - dangų suvedimo sprendiniai ir kiekiai gali būti tikslinimai statybos darbų metu, pagal Statytojo pasirinktus projektų įgyvendinimo etapiškumus</t>
  </si>
  <si>
    <t>Esamų vamzdžių paklojimas paruoštoje tranšėjoje</t>
  </si>
  <si>
    <t>* - dangų suvedimo sprendiniai ir kiekiai gali būti tikslinimai statybos darbų metu, pagal Statytojo pasirinktus projektų įgyvendinimo etapiškumus                                                                                ** - Medžiagų kiekiai orientaciniai. Visos medžiagos, kurios gali būti pagrįstai laikomos būtinos tinkamam sistemų eksploatavimui, turi būti pateiktos sistemos montavimo metu, nepriklausomai nuo to, ar jos yra parodytos brėžiniuose ir/arba apibūdintos projekto dokumentuose ar ne</t>
  </si>
  <si>
    <t xml:space="preserve">Horizontalus kelio ženklinimas termoplastiku, Nr. 1.7 (polimerinėmis medžiagomis su stiklo rutuliukais) </t>
  </si>
  <si>
    <t>Esamų ITS priemonių perkėlimas (žiūrėti aiškinamąjį raštą)</t>
  </si>
  <si>
    <t>3. Vandens nuleidimas</t>
  </si>
  <si>
    <t>4. Šaligatvių įrengimas (I dangos konstrukcijos variantas)</t>
  </si>
  <si>
    <t>4. Kelio dangos konstrukcijos (I dangos konstrukcijos variantas)</t>
  </si>
  <si>
    <t>4. Šaligatvių įrengimas (II dangos konstrukcijos variantas)</t>
  </si>
  <si>
    <t>4. Kelio dangos konstrukcijos (II dangos konstrukcijos variantas)</t>
  </si>
  <si>
    <t>5. Betoninių, granitinių bordiūrų įrengimas ir kiti darbai</t>
  </si>
  <si>
    <t>6. Kelio apstatymas ir saugaus eismo organizavimas (atitvarai, tvorelės)</t>
  </si>
  <si>
    <t>7. Aplinkosauginės priemonės</t>
  </si>
  <si>
    <t>8. Kelio apstatymas ir saugaus eismo organizavimas (kelio ženklai)</t>
  </si>
  <si>
    <t>9. Kelio apstatymas ir saugaus eismo organizavimas (horizontalusis ženklinimas)</t>
  </si>
  <si>
    <t>10. Telekomunikacijų tinklai**</t>
  </si>
  <si>
    <t>11. Kiti darbai</t>
  </si>
  <si>
    <t>12. Dangų suvedimo darbai*</t>
  </si>
  <si>
    <t>2.8</t>
  </si>
  <si>
    <t>2.9</t>
  </si>
  <si>
    <t>4.20</t>
  </si>
  <si>
    <t>6.4</t>
  </si>
  <si>
    <t>6.5</t>
  </si>
  <si>
    <t>6.6</t>
  </si>
  <si>
    <t>6.7</t>
  </si>
  <si>
    <t>7.5</t>
  </si>
  <si>
    <t>7.6</t>
  </si>
  <si>
    <t>8.8</t>
  </si>
  <si>
    <t>9.7</t>
  </si>
  <si>
    <t>3.8</t>
  </si>
  <si>
    <t>3.9</t>
  </si>
  <si>
    <t>3.10</t>
  </si>
  <si>
    <t>3.11</t>
  </si>
  <si>
    <t>3.12</t>
  </si>
  <si>
    <t>3.13</t>
  </si>
  <si>
    <t>3.14</t>
  </si>
  <si>
    <t>3.15</t>
  </si>
  <si>
    <t>3.16</t>
  </si>
  <si>
    <t>3.17</t>
  </si>
  <si>
    <t>10. Kiti darbai</t>
  </si>
  <si>
    <t>7.7</t>
  </si>
  <si>
    <t>7.9</t>
  </si>
  <si>
    <t>12. Kiti darbai</t>
  </si>
  <si>
    <t>5.17</t>
  </si>
  <si>
    <t>5.18</t>
  </si>
  <si>
    <t>5.19</t>
  </si>
  <si>
    <t>5.20</t>
  </si>
  <si>
    <t>5.21</t>
  </si>
  <si>
    <t>7.10</t>
  </si>
  <si>
    <t>7.11</t>
  </si>
  <si>
    <t>7.12</t>
  </si>
  <si>
    <t>3.18</t>
  </si>
  <si>
    <t>3.19</t>
  </si>
  <si>
    <t>5. Nuovažos
 (I dangos konstrukcijos variantas)</t>
  </si>
  <si>
    <t>5. Nuovažos
 (II dangos konstrukcijos variantas)</t>
  </si>
  <si>
    <t>6. Betoninių, granitinių bordiūrų įrengimas ir kiti darbai</t>
  </si>
  <si>
    <t>6.8</t>
  </si>
  <si>
    <t>6.9</t>
  </si>
  <si>
    <t>7. Kelio apstatymas ir saugaus eismo organizavimas (atitvarai, tvorelės)</t>
  </si>
  <si>
    <t>8. Aplinkosauginės priemonės</t>
  </si>
  <si>
    <t>9. Kelio apstatymas ir saugaus eismo organizavimas (kelio ženklai)</t>
  </si>
  <si>
    <t>10. Kelio apstatymas ir saugaus eismo organizavimas (horizontalusis ženklinimas)</t>
  </si>
  <si>
    <t>4. Kelio dangos konstrukcijos (II  dangos konstrukcijos variantas)</t>
  </si>
  <si>
    <t>8.9</t>
  </si>
  <si>
    <t>3. Kelio dangos konstrukcijos (I dangos konstrukcijos variantas)</t>
  </si>
  <si>
    <t>3. Kelio dangos konstrukcijos (II dangos konstrukcijos variantas)</t>
  </si>
  <si>
    <t>4. Betoninių, granitinių bordiūrų įrengimas ir kiti darbai</t>
  </si>
  <si>
    <t>5. Kelio apstatymas ir saugaus eismo organizavimas (atitvarai, tvorelės)</t>
  </si>
  <si>
    <t>6. Kelio apstatymas ir saugaus eismo organizavimas (horizontalusis ženklinimas)</t>
  </si>
  <si>
    <t>7. Kiti darbai</t>
  </si>
  <si>
    <t>10.9</t>
  </si>
  <si>
    <r>
      <t>Horizontalių barjerų įrengimas (HK-3) 2500x7230x520mm įrengimas su betono pagrindu, ant skaldos pagrindo sluoksnio fr. 0/45, h=0,20 m (60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h=0,50 m (30 kub.m)</t>
    </r>
  </si>
  <si>
    <r>
      <t>Horizontalių barjerų įrengimas (HK-1) 2500x5650x520mm įrengimas su betono pagrindu, ant skaldos pagrindo sluoksnio fr. 0/45, h=0,20 m (96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h=0,50 m (48 kub.m)</t>
    </r>
  </si>
  <si>
    <r>
      <t>Horizontalių barjerų įrengimas (HK-4) 2500x4070x520mm įrengimas su betono pagrindu, ant skaldos pagrindo sluoksnio fr. 0/45, h=0,20 m (72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h=0,50 m (36 kub.m)</t>
    </r>
  </si>
  <si>
    <r>
      <t>Horizontalių barjerų įrengimas (HK-1) 2500x5650x520mm įrengimas su betono pagrindu, ant skaldos pagrindo sluoksnio fr. 0/45, h=0,20 m (240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h=0,50 m (120 kub.m)</t>
    </r>
  </si>
  <si>
    <r>
      <t>Horizontalių barjerų įrengimas (HK-1) 2500x5650x520mm įrengimas su betono pagrindu, ant skaldos pagrindo sluoksnio fr. 0/45, h=0,20 m (96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h=0,60 m (58 kub.m)</t>
    </r>
  </si>
  <si>
    <r>
      <t>Horizontalių barjerų įrengimas (HK-4) 2500x4070x520mm įrengimas su betono pagrindu, ant skaldos pagrindo sluoksnio fr. 0/45, h=0,20 m (144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h=0,60 m (86 kub.m)</t>
    </r>
  </si>
  <si>
    <t>Iš viso skyriuje 2, Eur be PVM</t>
  </si>
  <si>
    <t>Kompl.</t>
  </si>
  <si>
    <t>Apšvietimo valdymo spinta (AVS,), cinkuota, su pamatu spintos montavimui , sandarumas IP 54,  komplekte:
- spintos metalinės konstrukcijos, cinkuotos,   
 išmatavimus tikslinti užsakymo metu      -1 vnt.
- - tripolis kirtiklis, In= 16 A                      - 1 vnt.
- tripolis kontaktorius, In=16A, Uv.=230V-2 vnt.
- Trijų padėčių perjungimo raktas su fiksacija-2vnt.
-fotorelė  – 1 vnt
-astronominis laikrodis                             -1 vnt. 
-jungiklis 220 V – 1 vnt.
- Apšvietimo lempa – 1 vnt.
- Saugiklis NH00/10A -6vnt.
-viršįtampių ribotuvas 3F II-III kl.  -1vnt.
- pamatai skydo montavimui                     -1 vnt.</t>
  </si>
  <si>
    <t>2. Medžiagų ir įrengimų žiniaraštis</t>
  </si>
  <si>
    <t>m.</t>
  </si>
  <si>
    <t>Plastmasinė signalinė juosta</t>
  </si>
  <si>
    <t>Cinkuota plienine juosta 25x4mm</t>
  </si>
  <si>
    <t>vnt</t>
  </si>
  <si>
    <t>Įžeminimo kontūras 30omų,sudarytas iš:
 -įžeminimo elektrodas 14mm. diam. L=3m  -3 vnt
-sujungimo mova                                                    -2vnt
-plieninis antgalis                                                  -1vnt
-įkalinimo galvutė                                                 -1vnt
-kryžmine jungtis juosta elektrodas                      -1vnt</t>
  </si>
  <si>
    <t>Įžeminimo kontūras 10omų,sudarytas iš:
 -įžeminimo elektrodas 14mm. diam. L=3m  -5 vnt
-sujungimo mova                                                    -4vnt
-plieninis antgalis                                                  -1vnt
-įkalinimo galvutė                                                 -1vnt
-kryžmine jungtis juosta elektrodas                      -1vnt</t>
  </si>
  <si>
    <t xml:space="preserve">Vamzdžis d110mm  </t>
  </si>
  <si>
    <t xml:space="preserve">Vamzdžis d75mm  </t>
  </si>
  <si>
    <t>Galinė mova kabeliui 4x16mm²</t>
  </si>
  <si>
    <t>Gnybtų komplektas JOR-99969 su saugikliu 6A arba analogas</t>
  </si>
  <si>
    <t>Kabelis vario gyslomis 0.6/1kV ,  darbo temperatūra ne mažiau +70ºC, 3x1.5</t>
  </si>
  <si>
    <t>Kabelis aliuminio gyslomis 0.6/1kV, darbo temperatūra ne mažiau +90ºC, trumpo sujungimo temperatūra +250ºC,  4x16</t>
  </si>
  <si>
    <t>Pėsčiųjų perėjų apšvietimo šviestuvas  II kl. pagal apsauga nuo elektros srovės poveikio, ne mažiau IP66/66, IK-0,8,  antivandalinis, beekspluatacinis, komplektacija gamyklinė, su LED šviesos šaltinių 58W, Šviesos spektras 5700K</t>
  </si>
  <si>
    <t>LED gatvių ir magistralių apšvietimo šviestuvas 58W. Šviesos spektras 4000K .Apsaugos klase IP66/ 66. Atspara smūgiams :IK08</t>
  </si>
  <si>
    <t>Betoninis pamatas saugiai įleidžiamai atramai h=8 m.</t>
  </si>
  <si>
    <t>Betoninis pamatas saugiai įleidžiamai atramai h=6 m.</t>
  </si>
  <si>
    <t xml:space="preserve">Cinkuoto plieno gembės 1 šviestuvui  H-1,0m.L-1.0m. &lt;0º   </t>
  </si>
  <si>
    <t>Kūginė atrama cinkuota, viršžeminės dalies aukštis h=8 m.</t>
  </si>
  <si>
    <t>Kūginė atrama cinkuota, viršžeminės dalies aukštis h=6 m.</t>
  </si>
  <si>
    <t>Iš viso skyriuje 1, Eur be PVM</t>
  </si>
  <si>
    <t>Apšvietimo valdymo spintos AVS su  pagrindu montavimas</t>
  </si>
  <si>
    <t>1. Darbų kiekių žiniaraštis</t>
  </si>
  <si>
    <t xml:space="preserve">Signalinės juostos paklojimas </t>
  </si>
  <si>
    <t>Grandinės “Fazė-nulis” varžos matavimas</t>
  </si>
  <si>
    <t>Grandinės patikrinimas tarp įžemiklių ir įžeminimo elementų</t>
  </si>
  <si>
    <t>Išpildomosios toponuotraukos  parengimas</t>
  </si>
  <si>
    <t>Įžeminimo kontūro varžos matavimas</t>
  </si>
  <si>
    <t>Atramos prijungimas prie įžeminimo kontūro  cinkuota 25x4mm. juosta</t>
  </si>
  <si>
    <t>Įžeminimo kontūro 30omų montavimas</t>
  </si>
  <si>
    <t>Įžeminimo kontūro 10omų montavimas</t>
  </si>
  <si>
    <t>Kabelinių linijų varžos matavimas</t>
  </si>
  <si>
    <t>Galinių movų montavimas kabeliui,4x16mm2</t>
  </si>
  <si>
    <t>Kabelio 4x16mm2, 1,0kV  tiesimas grunte apsauginiame vamzdyje</t>
  </si>
  <si>
    <t>Vamzdžio d75, d110 paklojimas tranšėjoje</t>
  </si>
  <si>
    <t>Kabelių įtraukimas į atramas 3x1.5mm2</t>
  </si>
  <si>
    <t>Kabelių įtraukimas į atramas,spintą 4x16mm2</t>
  </si>
  <si>
    <t>Lauko apšvietimo šviestuvo montavimas</t>
  </si>
  <si>
    <t>Kabelių prijungimo gnybtų montavimas stulpe.</t>
  </si>
  <si>
    <t>Viengubų gembių įrengimas stulpų.</t>
  </si>
  <si>
    <t>Atramos montavimas</t>
  </si>
  <si>
    <t xml:space="preserve">Pagrindo  atramai montavimas </t>
  </si>
  <si>
    <t>Tranšėjos kasimas ir užpylimas mechaniniu būdu (1-2  kab.)</t>
  </si>
  <si>
    <t>Tranšėjos kasimas ir užpylimas rankiniu būdu (1-2  kabeliui)</t>
  </si>
  <si>
    <r>
      <t xml:space="preserve">Vieneto kaina, Eur be PVM  </t>
    </r>
    <r>
      <rPr>
        <b/>
        <sz val="11"/>
        <color rgb="FFFF0000"/>
        <rFont val="Open Sans"/>
        <family val="2"/>
      </rPr>
      <t>(pildo Tiekėjas)</t>
    </r>
  </si>
  <si>
    <t>Mato vnt</t>
  </si>
  <si>
    <t xml:space="preserve">	Valstybinės reikšmės magistralinio kelio Vilnius - Utena Nr. A14 ruožo nuo 39,207 iki  51,550   km rekonstravimas. Unik Nr. 4400-6115-8810. Statinio ribos ties 43,500-44,100 km</t>
  </si>
  <si>
    <t>DARBŲ KIEKIŲ ŽINIARAŠTIS NR. 1.1 – SUSISIEKIMO DALIS</t>
  </si>
  <si>
    <t>DARBŲ KIEKIŲ ŽINIARAŠTIS NR. 1.2 – SUSISIEKIMO DALIS</t>
  </si>
  <si>
    <t>DARBŲ KIEKIŲ ŽINIARAŠTIS NR. 1.3 – SUSISIEKIMO DALIS</t>
  </si>
  <si>
    <t>DARBŲ KIEKIŲ ŽINIARAŠTIS NR. 1.4 – SUSISIEKIMO DALIS</t>
  </si>
  <si>
    <t>IŠ VISO ŽINIARAŠTYJE 1.5, EUR BE PVM</t>
  </si>
  <si>
    <t>IŠ VISO ŽINIARAŠTYJE 1.1, EUR BE PVM</t>
  </si>
  <si>
    <t>IŠ VISO ŽINIARAŠTYJE 1.2, EUR BE PVM</t>
  </si>
  <si>
    <t>IŠ VISO ŽINIARAŠTYJE 1.3, EUR BE PVM</t>
  </si>
  <si>
    <t>IŠ VISO ŽINIARAŠTYJE 1.4, EUR BE PVM</t>
  </si>
  <si>
    <t>DARBŲ KIEKIŲ ŽINIARAŠTIS NR. 1.5 – SUSISIEKIMO DALIS</t>
  </si>
  <si>
    <t>DARBŲ KIEKIŲ ŽINIARAŠTIS NR. 1.6 – SUSISIEKIMO DALIS</t>
  </si>
  <si>
    <t>IŠ VISO ŽINIARAŠTYJE 1.6, EUR BE PVM</t>
  </si>
  <si>
    <t>DARBŲ KIEKIŲ ŽINIARAŠTIS NR. 1.7 – SUSISIEKIMO DALIS</t>
  </si>
  <si>
    <t>IŠ VISO ŽINIARAŠTYJE 1.7, EUR BE PVM</t>
  </si>
  <si>
    <t>DARBŲ KIEKIŲ ŽINIARAŠTIS NR. 1.8 – SUSISIEKIMO DALIS</t>
  </si>
  <si>
    <t>IŠ VISO ŽINIARAŠTYJE 1.8, EUR BE PVM</t>
  </si>
  <si>
    <t>DARBŲ KIEKIŲ ŽINIARAŠTIS NR. 1.9 – SUSISIEKIMO DALIS</t>
  </si>
  <si>
    <t>IŠ VISO ŽINIARAŠTYJE 1.9, EUR BE PVM</t>
  </si>
  <si>
    <t>DARBŲ KIEKIŲ ŽINIARAŠTIS NR. 1.10 – SUSISIEKIMO DALIS</t>
  </si>
  <si>
    <t>IŠ VISO ŽINIARAŠTYJE 1.10, EUR BE PVM</t>
  </si>
  <si>
    <t xml:space="preserve">	Valstybinės reikšmės magistralinio kelio Vilnius - Utena Nr. A14 ruožo nuo 39,207 iki  51,550  km rekonstravimas</t>
  </si>
  <si>
    <t>-</t>
  </si>
  <si>
    <t>Esamų drenų ieškojimas</t>
  </si>
  <si>
    <t>Grunto kasimas rankiniu būdu požeminių inžinerinių komunikacijų bei kitose zonose</t>
  </si>
  <si>
    <t>Vandens pašalinimas iš tranšėjų</t>
  </si>
  <si>
    <t>Drenažo sausintuvų iš gofruotų/perforuotų  PVC Ø65/74 mm vamzdžių įrengimas iki 2m gylyje</t>
  </si>
  <si>
    <r>
      <t>m</t>
    </r>
    <r>
      <rPr>
        <vertAlign val="superscript"/>
        <sz val="10.5"/>
        <color theme="1"/>
        <rFont val="Times New Roman"/>
        <family val="1"/>
        <charset val="186"/>
      </rPr>
      <t>3</t>
    </r>
  </si>
  <si>
    <t>val.</t>
  </si>
  <si>
    <t>Drenažo rinktuvų iš gofruotų/perforuotų  PVC Ø80/92 mm vamzdžių įrengimas iki 2m gylyje</t>
  </si>
  <si>
    <t>Drenažo rinktuvų iš gofruotų/perforuotų  PVC Ø113/128 mm vamzdžių įrengimas iki 2m gylyje</t>
  </si>
  <si>
    <t>Drenažo rinktuvų iš gofruotų/perforuotų  PVC Ø145/160 mm vamzdžių įrengimas iki 2m gylyje</t>
  </si>
  <si>
    <t>Drenažo sausintuvų iš gofruotų/perforuotų  PP SN8 klasės Ø110/98 mm vamzdžių įrengimas iki 2m gylyje</t>
  </si>
  <si>
    <t>Drenažo rinktuvų iš gofruotų/perforuotų  PP SN8 klasės Ø110/98 mm vamzdžių įrengimas iki 2m gylyje</t>
  </si>
  <si>
    <t>Drenažo rinktuvų iš gofruotų/perforuotų  PP SN8 klasės Ø160/139 mm vamzdžių įrengimas iki 2m gylyje</t>
  </si>
  <si>
    <t>Drenažo rinktuvų iš gofruotų/perforuotų  PP SN8 klasės Ø200/174 mm vamzdžių įrengimas iki 2m gylyje</t>
  </si>
  <si>
    <t>Drenažo rinktuvų iš gofruotų/perforuotų  PP SN8 klasės Ø228/200 mm vamzdžių įrengimas iki 2m gylyje</t>
  </si>
  <si>
    <t>Drenažo rinktuvų iš gofruotų/perforuotų  PP SN8 klasės Ø250/218 mm vamzdžių įrengimas iki 2m gylyje</t>
  </si>
  <si>
    <t>Drenažo rinktuvų iš gofruotų/perforuotų  PP SN8 klasės Ø315/276 mm vamzdžių įrengimas iki 2m gylyje</t>
  </si>
  <si>
    <t>Drenažo rinktuvų iš gofruotų/perforuotų  PP SN8 klasės Ø343/300 mm vamzdžių įrengimas iki 2m gylyje</t>
  </si>
  <si>
    <t>Drenažo rinktuvų iš gofruotų/perforuotų  PP SN8 klasės Ø400/348 mm vamzdžių įrengimas iki 2m gylyje</t>
  </si>
  <si>
    <t>Drenažo rinktuvų iš PE PN 10 110x6.6 įrengimas betranšėjiniu būdu</t>
  </si>
  <si>
    <t>Drenažo rinktuvų iš PE PN 10 160x9.5 įrengimas betranšėjiniu būdu</t>
  </si>
  <si>
    <t>Drenažo rinktuvų iš PE PN 10 200x11.9 įrengimas betranšėjiniu būdu</t>
  </si>
  <si>
    <t>1.28</t>
  </si>
  <si>
    <t>1.29</t>
  </si>
  <si>
    <t>1.30</t>
  </si>
  <si>
    <t>1.31</t>
  </si>
  <si>
    <t>1.32</t>
  </si>
  <si>
    <t>1.33</t>
  </si>
  <si>
    <t>1.34</t>
  </si>
  <si>
    <t>1.35</t>
  </si>
  <si>
    <t>1.36</t>
  </si>
  <si>
    <t>1.37</t>
  </si>
  <si>
    <t>1.38</t>
  </si>
  <si>
    <t>1.39</t>
  </si>
  <si>
    <t>1.40</t>
  </si>
  <si>
    <t>1.41</t>
  </si>
  <si>
    <t>1.42</t>
  </si>
  <si>
    <t>1.43</t>
  </si>
  <si>
    <t>1.44</t>
  </si>
  <si>
    <t>1.45</t>
  </si>
  <si>
    <t>1.46</t>
  </si>
  <si>
    <t>1.47</t>
  </si>
  <si>
    <t>1.48</t>
  </si>
  <si>
    <t>1.49</t>
  </si>
  <si>
    <t>Drenažo rinktuvų iš PE PN 10 250x14.8 įrengimas betranšėjiniu būdu</t>
  </si>
  <si>
    <t>Požeminių drenažo šulinių įrengimas PE ŠP600</t>
  </si>
  <si>
    <t>Požeminių drenažo šulinių įrengimas ŠP-4 įrengimas</t>
  </si>
  <si>
    <t>Paviršinio vandens nuleistuvo F-5-1 įrengimas pakelėje</t>
  </si>
  <si>
    <t>Paviršinio vandens nuleistuvo F-10 įrengimas pakelėje</t>
  </si>
  <si>
    <t>Paviršinio vandens nuleistuvo F-5-1 išvalymas nuo sąnašų</t>
  </si>
  <si>
    <t>Paviršinio vandens nuleistuvo F-5-1 demontavimas</t>
  </si>
  <si>
    <t>HDPE Ø120/101.7 mm drenažo žiočių įrengimas</t>
  </si>
  <si>
    <t>HDPE Ø177/154 mm drenažo žiočių įrengimas</t>
  </si>
  <si>
    <t>HDPE Ø232.6/199.8 mm drenažo žiočių įrengimas</t>
  </si>
  <si>
    <t>HDPE ØPP 343/300 mm drenažo žiočių įrengimas</t>
  </si>
  <si>
    <t>HDPE ØPP 400/348 mm drenažo žiočių įrengimas</t>
  </si>
  <si>
    <t>IŠ-3 išvalymas nuo sąnašų</t>
  </si>
  <si>
    <t>Esamų drenažo sausintuvų pajungimas</t>
  </si>
  <si>
    <t>Esamų drenažo rinktuvų d75-100 pajungimas (po 2m)</t>
  </si>
  <si>
    <t>Esamų drenažo rinktuvų d125-150 pajungimas (po 2m)</t>
  </si>
  <si>
    <t>Esamų drenažo rinktuvų d175-200 pajungimas (po 2m)</t>
  </si>
  <si>
    <t>Esamų drenažo rinktuvų d300 pajungimas (po 2m)</t>
  </si>
  <si>
    <t>Aklių įrengimas</t>
  </si>
  <si>
    <t>Griovio valymas nuo sąnašų, kai sąnašų storis iki 40cm</t>
  </si>
  <si>
    <t>Latako valymas nuo sąnašų rankiniu būdu</t>
  </si>
  <si>
    <t>Dirbtinų kliūčių ardymas</t>
  </si>
  <si>
    <t>Pralaidos išvalymas nuo sąnašų</t>
  </si>
  <si>
    <t>Supilto I-II gr. grunto sklaidymas 59 kw galingumo buldozeriu, kai paskleistos juostos plotis 10 m</t>
  </si>
  <si>
    <t>Pagriovių lėkščiavimas iškastų iš griovio sąnašų susmulkinimui traktoriais iki 59 kw galingumo pravažiuojant du kartus</t>
  </si>
  <si>
    <t>Mechanizuotas griovio šlaitų šienavimas įranga ant traktorių iki 59 kW galingumo</t>
  </si>
  <si>
    <t>Griovio šlaitų, kraštų ir dugno šienavimas rankiniu būdu</t>
  </si>
  <si>
    <t>Vid. tankumo krūmų kirtimas</t>
  </si>
  <si>
    <t>Smulkių kelmų surinkimas, išvežimas nuo 0,5 iki 1,0 km traktoriais iki 59 kW galingumo, kai kelmynas vid. Tankumo</t>
  </si>
  <si>
    <t>Statybiniu šiukšlių išvežimas</t>
  </si>
  <si>
    <r>
      <t>m</t>
    </r>
    <r>
      <rPr>
        <vertAlign val="superscript"/>
        <sz val="10.5"/>
        <color theme="1"/>
        <rFont val="Times New Roman"/>
        <family val="1"/>
        <charset val="186"/>
      </rPr>
      <t>2</t>
    </r>
  </si>
  <si>
    <t>Grunto kasimas rankiniu būdu požeminių inžinerinių
komunikacijų bei kitose zonose</t>
  </si>
  <si>
    <t>Drenažo sausintuvų iš gofruotų/perforuotų PVC Ø65/74
mm vamzdžių įrengimas iki 2m gylyje</t>
  </si>
  <si>
    <t>Drenažo rinktuvų iš gofruotų/perforuotų PVC Ø80/92
mm vamzdžių įrengimas iki 2m gylyje</t>
  </si>
  <si>
    <t>Supilto I-II gr. grunto sklaidymas 59 kw galingumo
buldozeriu, kai paskleistos juostos plotis 10 m</t>
  </si>
  <si>
    <t>Pagriovių lėkščiavimas iškastų iš griovio sąnašų
susmulkinimui traktoriais iki 59 kw galingumo
pravažiuojant du kartus</t>
  </si>
  <si>
    <t>Mechanizuotas griovio šlaitų šienavimas įranga ant
traktorių iki 59 kW galingumo</t>
  </si>
  <si>
    <t>Akmenų mėtinys, griovio dugno stiprinimui</t>
  </si>
  <si>
    <t>Esamų rinktuvų naikinimas, perkasant kas 20m (8 vnt.)</t>
  </si>
  <si>
    <t>Esamų sausintuvų naikinimas, perkasant kas 20m (27 vnt.)</t>
  </si>
  <si>
    <t>Žiniaraštyje 3.1, Eur be PVM</t>
  </si>
  <si>
    <t>Žiniaraštyje 3.2, Eur be PVM</t>
  </si>
  <si>
    <t>IŠ VISO ŽINIARAŠTYJE 1.1.1, EUR BE PVM</t>
  </si>
  <si>
    <t>Vagos tvirtinimas skalda fr. 22/32, h=15cm</t>
  </si>
  <si>
    <t>Pralaidų įrengimas</t>
  </si>
  <si>
    <t>Vagos tvirtinimas betonu C30/37-XF4-XC4 h=12cm</t>
  </si>
  <si>
    <t>Vagos ir šlaitų tvirtinimas betonu C30/37-XF4-XC4 h=10cm</t>
  </si>
  <si>
    <t>Pralaidos antgalių betonavimas C30/37-XF4-XC4 h=10cm</t>
  </si>
  <si>
    <t>kg</t>
  </si>
  <si>
    <t>Armatūros tinklų montavimas ir sudėjimas į projektinę padėtį 200x200 ∅6mm</t>
  </si>
  <si>
    <t>Tašelių, impregnuotų antiseptiku, montavimas</t>
  </si>
  <si>
    <t>Skaldos pagrindo įrengimas h=10cm fr. 22/32</t>
  </si>
  <si>
    <t>Pralaidų užpylimas smulkiagrūdžiais, vidutiniagrūdžiais,  stambiagrūdžiais smėlio ir žvyro mišiniais, ir grunto sutankinimas</t>
  </si>
  <si>
    <t>Smėlio pagrindo fr.0/2 pralaidoms įrengimas</t>
  </si>
  <si>
    <t>Pagrindo iš šalčiui atsparaus grunto įrengimas</t>
  </si>
  <si>
    <t>Geomembrana padengiamas plotas</t>
  </si>
  <si>
    <t>Filtruojančia neaustine geotekstile šalčiui atspariam pagrindui padengiamas plotas</t>
  </si>
  <si>
    <t>Filtruojančia neaustine geotekstile apvyniojama aplink apkabas padengiamas plotas</t>
  </si>
  <si>
    <t>Filtruojančia neaustine geotekstile, apvyniojama aplink pralaidos vamzdį ir aplink pralaidos užpilo gruntą padengiamas plotas</t>
  </si>
  <si>
    <t>Plieninių gofruotų 1,3 m skersmens skerspjūvio vandens pralaidų įrengimas (vamzdžius jungiant apkabomis)</t>
  </si>
  <si>
    <t>Esamų gelžbetoninių pralaidų ardymas, išvežimas ir utilizavimas</t>
  </si>
  <si>
    <t>Molinio grunto supylimas vagos užtvenkimui</t>
  </si>
  <si>
    <t>Grunto supylimas ir sutankinimas naudojant esamą sankasai tinkantį gruntą</t>
  </si>
  <si>
    <t>Sankasai tinkamo biraus grunto iškasimas ir sandėliavimas statybvietėje</t>
  </si>
  <si>
    <t>DARBŲ KIEKIŲ ŽINIARAŠTIS NR. 1.1.1 – KELIO ELEMENTŲ DETALIZUOTAS ŽINIARAŠTIS</t>
  </si>
  <si>
    <t>IŠ VISO ŽINIARAŠTYJE 1.2.1, EUR BE PVM</t>
  </si>
  <si>
    <t>Plieninių gofruotų 1,2 m skersmens skerspjūvio vandens pralaidų įrengimas (vamzdžius jungiant apkabomis)</t>
  </si>
  <si>
    <t>DARBŲ KIEKIŲ ŽINIARAŠTIS NR. 1.2.1 – KELIO ELEMENTŲ DETALIZUOTAS ŽINIARAŠTIS</t>
  </si>
  <si>
    <t>IŠ VISO ŽINIARAŠTYJE 1.3.1, EUR BE PVM</t>
  </si>
  <si>
    <t>Kontroliniai triukšmo lygio matavimai gyvenamųjų pastatų aplinkoje</t>
  </si>
  <si>
    <t>Triukšmo užtvaros</t>
  </si>
  <si>
    <t>Triukšmo užtvaros sistemos su gelžbetoniniais parapetiniais atitvarais įrengimas metrais ir triukšmą slopinančių elementų plotas</t>
  </si>
  <si>
    <t>Geotinklu PET 40/40 padengiamas plotas</t>
  </si>
  <si>
    <t>DARBŲ KIEKIŲ ŽINIARAŠTIS NR. 1.3.1 – KELIO ELEMENTŲ DETALIZUOTAS ŽINIARAŠTIS</t>
  </si>
  <si>
    <t>IŠ VISO ŽINIARAŠTYJE 1.4.1, EUR BE PVM</t>
  </si>
  <si>
    <t>Esamos pralaidos užpildymas betonu</t>
  </si>
  <si>
    <t>Vagos tvirtinimas betonu C30/37-XF4-XC4 h=20cm</t>
  </si>
  <si>
    <t>Skaldos pagrindo įrengimas h=30cm fr. 22/32</t>
  </si>
  <si>
    <t>Tarpo tarp surenkamų gaminių ir vamzdžių užpildymas C30/37-XF4-XC4 klasės betonu</t>
  </si>
  <si>
    <t>Skaldos pagrindo surenkamiems gaminiams įrengimas h=10cm fr. 22/32</t>
  </si>
  <si>
    <t>Gelžbetoninių gaminių paviršių, esančių sąlytyje su gruntu, padengimas teptine hidroizoliacija (2 sluoksniais)</t>
  </si>
  <si>
    <t>Surenkamųjų portalinių ir sparninių blokų montavimas iš C30/37-XC4-XF4 klasės betono</t>
  </si>
  <si>
    <t>Gelžbetoninių 1,2 m skersmens skerspjūvio vandens pralaidų įrengimas kontroliuojamo gręžimo būdu</t>
  </si>
  <si>
    <t>DARBŲ KIEKIŲ ŽINIARAŠTIS NR. 1.4.1 – KELIO ELEMENTŲ DETALIZUOTAS ŽINIARAŠTIS</t>
  </si>
  <si>
    <t>IŠ VISO ŽINIARAŠTYJE 1.5.1, EUR BE PVM</t>
  </si>
  <si>
    <t>DARBŲ KIEKIŲ ŽINIARAŠTIS NR. 1.5.1 – KELIO ELEMENTŲ DETALIZUOTAS ŽINIARAŠTIS</t>
  </si>
  <si>
    <t>IŠ VISO ŽINIARAŠTYJE 1.6.1, EUR BE PVM</t>
  </si>
  <si>
    <t>DARBŲ KIEKIŲ ŽINIARAŠTIS NR. 1.6.1 – KELIO ELEMENTŲ DETALIZUOTAS ŽINIARAŠTIS</t>
  </si>
  <si>
    <t>IŠ VISO ŽINIARAŠTYJE 1.7.1, EUR BE PVM</t>
  </si>
  <si>
    <t>Juodžemio ir smėlio mišinio šlaitų tvirtinimui įrengimas</t>
  </si>
  <si>
    <t>Eroziją stabdančio sintetinio erdvinio tinklu padengiamas plotas</t>
  </si>
  <si>
    <t>Geotinklu PET 120/40 padengiamas plotas</t>
  </si>
  <si>
    <t>Grunto, tinkančio užpilti geotinklus supylimas ir sutankinimas</t>
  </si>
  <si>
    <t>DARBŲ KIEKIŲ ŽINIARAŠTIS NR. 1.7.1 – KELIO ELEMENTŲ DETALIZUOTAS ŽINIARAŠTIS</t>
  </si>
  <si>
    <t>IŠ VISO ŽINIARAŠTYJE 1.8.1, EUR BE PVM</t>
  </si>
  <si>
    <t>Laikinos gofruotos PP Ø800 pralaidos išardymas</t>
  </si>
  <si>
    <t>Laikinos gofruotos PP Ø800 pralaidos įrengimas, vamzdžius jungiant movomis</t>
  </si>
  <si>
    <t>Filtruojančia neaustine geotekstile padengiamas plotas šlaito tvirtinimui</t>
  </si>
  <si>
    <t>Plastikinių Ø200 mm PP vamzdžių klojimas</t>
  </si>
  <si>
    <t>Plieninių konstrukcijų grotelėms montavimas</t>
  </si>
  <si>
    <t>Plastmasinio lietaus kanalizacijos šulinio 600 mm skersmens su visomis reikalingomis jungtimis (dugnai, kinetės, gofruoti vamzdžiai, guminiai sandarinimo žiedai ir kt.) įrengimas (Hvid.=1,50 m)</t>
  </si>
  <si>
    <t>Monolitinių betono konstrukcijų armavimas</t>
  </si>
  <si>
    <t>Monolitinio betono konstrukcijų įrengimas</t>
  </si>
  <si>
    <t>Polių armavimas</t>
  </si>
  <si>
    <t>Polių 0,3 m skersmens L=3,0 m betonavimas iš C25/30-XC2 klasės betono</t>
  </si>
  <si>
    <t>Gręžinių gręžimas 0,3 m skersmens poliams L=3,0 m</t>
  </si>
  <si>
    <t>Surenkamųjų atraminių blokų ir gyvūnų tako konstrukcijų montavimas iš C30/37-XC4-XF4 klasės betono</t>
  </si>
  <si>
    <t>Plieninių gofruotų 2,5 m skersmens skerspjūvio vandens pralaidų įrengimas (vamzdžius jungiant apkabomis)</t>
  </si>
  <si>
    <t>DARBŲ KIEKIŲ ŽINIARAŠTIS NR. 1.8.1 – KELIO ELEMENTŲ DETALIZUOTAS ŽINIARAŠTIS</t>
  </si>
  <si>
    <t>IŠ VISO ŽINIARAŠTYJE 1.9.1, EUR BE PVM</t>
  </si>
  <si>
    <t>Surenkamųjų atraminių blokų montavimas iš C30/37-XC4-XF4 klasės betono</t>
  </si>
  <si>
    <t>Plieninių gofruotų 2,4 m skersmens skerspjūvio vandens pralaidų įrengimas (vamzdžius jungiant apkabomis)</t>
  </si>
  <si>
    <t>Plieninių gofruotų 1,7 m skersmens skerspjūvio vandens pralaidų įrengimas (vamzdžius jungiant apkabomis)</t>
  </si>
  <si>
    <t>Plieninių gofruotų 1,5 m skersmens skerspjūvio vandens pralaidų įrengimas (vamzdžius jungiant apkabomis)</t>
  </si>
  <si>
    <t>DARBŲ KIEKIŲ ŽINIARAŠTIS NR. 1.9.1 – KELIO ELEMENTŲ DETALIZUOTAS ŽINIARAŠTIS</t>
  </si>
  <si>
    <t>Žiniaraštyje 2.1, Eur be PVM</t>
  </si>
  <si>
    <t>Žiniaraštyje 4.1, Eur be PVM</t>
  </si>
  <si>
    <t>Darbo vietų aptvėrimas pagal „Automobilių kelių darbo vietų aptvėrimo ir eismo reguliavimo taisyklių T DVAER 12“ tipinę schemą (įtraukiama į statybvietės paruošimo darbus)</t>
  </si>
  <si>
    <t>Vidutinio tankumo krūmų pjovimas rankiniu mechaniniu pjūklu</t>
  </si>
  <si>
    <t>Vidutinio tankumo krūmų ir smulkaus miško pašalinimas rankiniu būdu</t>
  </si>
  <si>
    <t>Vandens pumpavimas iš pamatų duobės</t>
  </si>
  <si>
    <t>Statybvietės įrengimas ir išardymas (įtraukiama į statybvietės paruošimo darbus)</t>
  </si>
  <si>
    <t>Dirvožemio vid. 20 cm pašalinimas, perstumiant buldozeriu iki 50 m, sandėliuojant vietoje</t>
  </si>
  <si>
    <t>komp.</t>
  </si>
  <si>
    <t>m2</t>
  </si>
  <si>
    <t>m3</t>
  </si>
  <si>
    <t>h</t>
  </si>
  <si>
    <t>Plieninės spraustasienės  (W &gt; 2000 cm³) sukalimas ir ištraukimas išilgai A 14 keliui įrengimas prie tarpinių atramų Nr.2 ir Nr.3 rostverkų hvid = 12.0 m 88 vnt. (grįžtamos medžiagos)</t>
  </si>
  <si>
    <t>2. Esamų konstrukcijų ardymo darbai</t>
  </si>
  <si>
    <t>Asfalto dangos ant viaduko frezavimas su pakrovimu</t>
  </si>
  <si>
    <t>Asfalto drožlių išvežimas į Rangovo sandėliavimo vietą (grįžtamosios medžiagos)</t>
  </si>
  <si>
    <t>Hidroizoliacijos sluoksnio išardymas</t>
  </si>
  <si>
    <t>Išlyginamojo betono sluoksnio išardymas</t>
  </si>
  <si>
    <t>Gelžbetoninių viaduko sijų perdangos išardymas</t>
  </si>
  <si>
    <t>Gelžbetoninių tarpinių ir krantinių atramų išardymas</t>
  </si>
  <si>
    <t>Gelžbetoninių pereinamųjų plokščių išardymas*</t>
  </si>
  <si>
    <t>Gelžbetoninių gulekšnių išardymas*</t>
  </si>
  <si>
    <t xml:space="preserve">Gelžbetoninių polių išardymas * </t>
  </si>
  <si>
    <t>Grunto kasimas prie krantinių atramų, supilant vietoje</t>
  </si>
  <si>
    <t>Statybinio laužo pakrovimas ir išvežimas Rangovo pasirinktu atstumu</t>
  </si>
  <si>
    <t xml:space="preserve">Gelžbetoninių apsauginių atitvarų (kartu su šalitilčio ploštėmis) išardymas ant viaduko ir prieigose </t>
  </si>
  <si>
    <t>3.  Krantinių atramų įrengimo darbai</t>
  </si>
  <si>
    <t>3.20</t>
  </si>
  <si>
    <t>3.21</t>
  </si>
  <si>
    <t>3.22</t>
  </si>
  <si>
    <t>3.23</t>
  </si>
  <si>
    <t>3.24</t>
  </si>
  <si>
    <t>3.25</t>
  </si>
  <si>
    <t>3.26</t>
  </si>
  <si>
    <t>3.27</t>
  </si>
  <si>
    <t>3.28</t>
  </si>
  <si>
    <t>3.29</t>
  </si>
  <si>
    <t>Gelžbetoninių gręžtinių polių Ø800 mm, L = 13,5 m įrengimas nepertraukiamo gręžimo CFA metodu</t>
  </si>
  <si>
    <t>Armatūros gaminiai</t>
  </si>
  <si>
    <t>Betonas C30/37 XC2 (su priedais)</t>
  </si>
  <si>
    <t xml:space="preserve">Grunto pagrindo planiravimas rankiniu būdu prieš betonuojant krantines atramas </t>
  </si>
  <si>
    <t>Skaldos 0/32 sluoksnio h = 20 cm įrengimas ir sutankinimas prieš betonuojant krantines atramas</t>
  </si>
  <si>
    <t>Paruošiamojo betono C12/15 sluoksnio h = 5 cm įrengimas prieš betonuojant krantines atramas</t>
  </si>
  <si>
    <t>Krantinių atramų betonavimas (betonas C35/45 XC2 (su priedais) – rostverkams)</t>
  </si>
  <si>
    <t>Krantinių atramų betonavimas (betonas C35/45 XC4 XD3 XF4 (su priedais) -likusiai atramos daliai)</t>
  </si>
  <si>
    <t>Krantinių atramų betonavimas (betonas C35/45 XC4 XD3 XF4 (armatūros gaminiai)</t>
  </si>
  <si>
    <t>Krantinių atramų paviršių valymas aukšto slėgio vandens srove prieš padengiant bitumine hidroizoliacija</t>
  </si>
  <si>
    <t>Krantinių atramų paviršių, besiliečiančių su gruntu, padengimas bitumine hidroizoliacija nutepant 2 kartus</t>
  </si>
  <si>
    <t>Skaldos 0/45 prizmių įrengimas ir sutankinimas po gulekšniais</t>
  </si>
  <si>
    <t>Gulekšnių (sunkiausio gulekšnio masė – 2,825 t)
montavimas, sumonolitinant juos tarpusavyje</t>
  </si>
  <si>
    <t>Gulekšniai iš betono C25/30 (su priedais)</t>
  </si>
  <si>
    <t>Betonas C25/30 (su priedais) sumonolitinimui</t>
  </si>
  <si>
    <t>Gerai drenuojančio grunto supylimas ir sutankinimas po ir už pereinamųjų plokščių, naudojant atvežtinį gruntą</t>
  </si>
  <si>
    <t>Pereinamųjų plokščių (vieneto masė – 4,5 t) montavimas, sumonolitinant jas tarpusavyje</t>
  </si>
  <si>
    <t>Pereinamosios plokštės iš betono C30/37 (su priedais)</t>
  </si>
  <si>
    <t>Smulkiagrūdis betonas C30/37 (su priedais) sumonolitinimui</t>
  </si>
  <si>
    <t>Tarpų tarp pereinamųjų plokščių ir krantinių atramų sparnų užpylimas mineralinių medžiagų mišiniu 0/45 hvid = 15 cm ir sutankinimas</t>
  </si>
  <si>
    <t>3.1.1</t>
  </si>
  <si>
    <t>Mechanizuotai</t>
  </si>
  <si>
    <t>3.1.2</t>
  </si>
  <si>
    <t>Rankiniu būdu</t>
  </si>
  <si>
    <t>3.2.1</t>
  </si>
  <si>
    <t>3.2.2</t>
  </si>
  <si>
    <t>3.6.1</t>
  </si>
  <si>
    <t>3.6.2</t>
  </si>
  <si>
    <t>3.6.3</t>
  </si>
  <si>
    <t>3.10.1</t>
  </si>
  <si>
    <t>3.10.2</t>
  </si>
  <si>
    <t>3.12.1</t>
  </si>
  <si>
    <t>3.12.2</t>
  </si>
  <si>
    <t>3.12.3</t>
  </si>
  <si>
    <t>Betonas C30/37 (su priedais)</t>
  </si>
  <si>
    <t>3.14.1</t>
  </si>
  <si>
    <t>3.14.2</t>
  </si>
  <si>
    <t>Pereinamųjų plokščių ir armuoto betono sl. paviršių valymas aukšto slėgio vandens srove</t>
  </si>
  <si>
    <t>3.16.1</t>
  </si>
  <si>
    <t>Betonas C25/30 (su priedais)</t>
  </si>
  <si>
    <t>Išlyginamojo betono sluoksnio ir krantinių atramų galinių sienučių viršaus valymas aukšto slėgio vandens srove prieš klojant hidroizoliaciją</t>
  </si>
  <si>
    <t>Dvisluoksnės prilydomosios hidroizoliacijos įrengimas ant išlyginamojo betono sluoksnio ir krantinių atramų galinių sienučių viršaus, prieš tai nugruntuojant</t>
  </si>
  <si>
    <t>3.19.1</t>
  </si>
  <si>
    <t>Apsauginio asfalto sluoksnio h = 2 cm iš asfalto mišinio SMA 5 S klojimas ant pereinamųjų plokščių</t>
  </si>
  <si>
    <t>Išlyginamųjų asfalto prizmių iš asfalto mišinio AC 22 PN įrengimas ant pereinamųjų plokščių</t>
  </si>
  <si>
    <t>8 cm storio asfalto pagrindo sluoksnio iš mišinio AC 22 PN įrengimas</t>
  </si>
  <si>
    <t>4 cm storio asfalto pagrindo sluoksnio iš mišinio AC 11 VN įrengimas</t>
  </si>
  <si>
    <t>Fasadinių krantinių atramų paviršių gruntavimas</t>
  </si>
  <si>
    <t>Apsauginio asfalto sluoksnio gruntavimas bitumine emulsija</t>
  </si>
  <si>
    <t>Skaldos 0/45 prizmių įrengimas ant pereinamųjų plokščių</t>
  </si>
  <si>
    <t>Siūlių tarp betoninių/plieninių konstrukcijų ir asfalto dangos hermetizavimas sandarinimo juosta</t>
  </si>
  <si>
    <t>Fasadinių krantinių atramų paviršių valymas aukšto slėgio vandens srove</t>
  </si>
  <si>
    <t>Fasadinių krantinių atramų paviršių padengimas hidrofobizuojančia danga</t>
  </si>
  <si>
    <t>4.  Tarpinių atramų įrengimo darbai</t>
  </si>
  <si>
    <t>4.1.1</t>
  </si>
  <si>
    <t>4.1.2</t>
  </si>
  <si>
    <t>4.2.1</t>
  </si>
  <si>
    <t>4.2.2</t>
  </si>
  <si>
    <t>Paruošiamojo betono C12/15 sluoksnio h = 5 cm įrengimas prieš betonuojant tarpines atramas</t>
  </si>
  <si>
    <t>Tarpinių atramų betonavimas (betonas C35/45 XC2 (su priedais) – rostverkams)</t>
  </si>
  <si>
    <t>4.6.1</t>
  </si>
  <si>
    <t>Tarpinių atramų betonavimas (betonas C35/45 XC4 XD3 XF4 (su priedais) -liemeniui ir rygeliui)</t>
  </si>
  <si>
    <t>Tarpinių atramų betonavimas (armatūros gaminiai)</t>
  </si>
  <si>
    <t>4.6.2</t>
  </si>
  <si>
    <t>4.6.3</t>
  </si>
  <si>
    <t>Tarpinių atramų paviršių valymas aukšto slėgio vandens srove prieš padengiant bitumine hidroizoliacija</t>
  </si>
  <si>
    <t>Tarpinių atramų paviršių, besiliečiančių su gruntu, padengimas bitumine hidroizoliacija nutepant 2 kartus</t>
  </si>
  <si>
    <t>5.  Viaduko perdangos įrengimo darbai</t>
  </si>
  <si>
    <t>Elastomerinių atraminių guolių įrengimas**</t>
  </si>
  <si>
    <t>5.1.1</t>
  </si>
  <si>
    <t>Perdangos sijos iš betono C35/45 (su priedais)</t>
  </si>
  <si>
    <t>Suvirinimas vonele</t>
  </si>
  <si>
    <t>5.2.1</t>
  </si>
  <si>
    <t>5.2.2</t>
  </si>
  <si>
    <t>Turėklų bortų (sunkiausio borto masė – 1,58 t) montavimas ant viaduko perdangos</t>
  </si>
  <si>
    <t>Atitvarų bortai iš betono C35/45 (su priedais)</t>
  </si>
  <si>
    <t>5.3.1</t>
  </si>
  <si>
    <t>Atitvarų bortų (sunkiausio borto masė – 3,28 t) montavimas ant viaduko perdangos</t>
  </si>
  <si>
    <t>5.4.1</t>
  </si>
  <si>
    <t>Monolitinių ruožų tarp sijų betonavimas (betonas C35/45 (su priedais))</t>
  </si>
  <si>
    <t>5.5.1</t>
  </si>
  <si>
    <t>5.5.2</t>
  </si>
  <si>
    <t>Monolitinių ruožų tarp sijų betonavimas (armatūros gaminiai)</t>
  </si>
  <si>
    <t>Tarpų tarp atitvarų ir turėklų bortų užtaisymas mastikomis</t>
  </si>
  <si>
    <t>5.7.1</t>
  </si>
  <si>
    <t>5.7.2</t>
  </si>
  <si>
    <t>Betonas C35/45 (su priedais)</t>
  </si>
  <si>
    <t>Viaduko perdangos valymas aukšto slėgio vandens srove prieš įrengiant išlyginamąjį betono sluoksnį</t>
  </si>
  <si>
    <t>5.9.1</t>
  </si>
  <si>
    <t>5.9.2</t>
  </si>
  <si>
    <t>Išlyginamojo betono sluoksnio ir bortų kraštų valymas aukšto slėgio vandens srove prieš klojant hidroizoliaciją</t>
  </si>
  <si>
    <t>Dvisluoksnės prilydomosios hidroizoliacijos įrengimas ant išlyginamojo betono sluoksnio užlenkiant prie bortų, prieš tai nugruntuojant</t>
  </si>
  <si>
    <t>Cementinio skiedinio sl. h = 2 cm įrengimas po šalitilčio plokštėmis ant viaduko</t>
  </si>
  <si>
    <t>Šalitilčio plokščių (sunkiausios plokštės masė – 2,75 t) montavimas ant viaduko</t>
  </si>
  <si>
    <t>5.15.</t>
  </si>
  <si>
    <t>Drenažo juostos įrengimas</t>
  </si>
  <si>
    <t>Lietaus vandens nutekėjimo šulinėlių ant viaduko įrengimas</t>
  </si>
  <si>
    <t>5.13.1</t>
  </si>
  <si>
    <t>Tarpų tarp šalitilčio plokščių ir turėklinių bortų sumonolitinimas betonas C35/45 (su priedais)</t>
  </si>
  <si>
    <t>Lietaus vandens nutekėjimo šulinėlių po danga įrengimas</t>
  </si>
  <si>
    <t>Lietaus vandens nutekėjimo sistemos įrengimas:</t>
  </si>
  <si>
    <t>PP UV vamzdis Ø200 mm</t>
  </si>
  <si>
    <t>PP UV vamzdis Ø160 mm</t>
  </si>
  <si>
    <t>PVC perėjimas iš Ø160 į Ø200 mm</t>
  </si>
  <si>
    <t>PP UV alkūnė Ø200 mm 87°</t>
  </si>
  <si>
    <t xml:space="preserve">PP UV trišakis Ø200/160 mm </t>
  </si>
  <si>
    <t>PP UV trišakis Ø200 mm</t>
  </si>
  <si>
    <t>PP UV aklė Ø200 mm</t>
  </si>
  <si>
    <t>PP UV alkūnė Ø75 mm 67°</t>
  </si>
  <si>
    <t>PP UV vamzdis Ø75 mm</t>
  </si>
  <si>
    <t>įvairus tvirtinimo metalas</t>
  </si>
  <si>
    <t>5.18.1</t>
  </si>
  <si>
    <t>5.18.2</t>
  </si>
  <si>
    <t>5.18.3</t>
  </si>
  <si>
    <t>5.18.4</t>
  </si>
  <si>
    <t>5.18.5</t>
  </si>
  <si>
    <t>5.18.6</t>
  </si>
  <si>
    <t>5.18.7</t>
  </si>
  <si>
    <t>5.18.8</t>
  </si>
  <si>
    <t>5.18.9</t>
  </si>
  <si>
    <t>5.18.10</t>
  </si>
  <si>
    <t>Apsauginio asfalto sluoksnio h = 2 cm iš asfalto mišinio SMA 8 S klojimas ant viaduko perdangos</t>
  </si>
  <si>
    <t>4 cm storio apatinio asfalto sluoksnio iš mišinio AC 16 AS įrengimas</t>
  </si>
  <si>
    <t>Apatinio asfalto sluoksnio gruntavimas bitumine emulsija</t>
  </si>
  <si>
    <t>4 cm storio viršutinio asfalto sluoksnio iš mišinio SMA 11 S įrengimas</t>
  </si>
  <si>
    <t>Šlaitinių surenkamų gelžbetoninių laiptų iš betono C 25/30 XF2 įrengimas 4 vnt.</t>
  </si>
  <si>
    <t>Laiptasija LS-1 28 vnt.</t>
  </si>
  <si>
    <t>Pamatas P-1 4 vnt.</t>
  </si>
  <si>
    <t>Skaldos 0/32 pagrindo h=20cm po laiptais ir aikštelėmis įrengimas 4 vnt.</t>
  </si>
  <si>
    <t>Cinkuotų metalinių turėklų montavimas 28 m</t>
  </si>
  <si>
    <t>Tvirtinimo pl.37,5x37,5x8cm įrengimas 21 vnt.</t>
  </si>
  <si>
    <t>Pakopa LP-7,5 84 vnt.</t>
  </si>
  <si>
    <t>5.25.1</t>
  </si>
  <si>
    <t>5.25.2</t>
  </si>
  <si>
    <t>5.25.3</t>
  </si>
  <si>
    <t>5.25.4</t>
  </si>
  <si>
    <t>5.25.5</t>
  </si>
  <si>
    <t>5.25.6</t>
  </si>
  <si>
    <t>Tako iš betoninių plytelių įrengimas tarp laiptų aikštelių:</t>
  </si>
  <si>
    <t>5.26</t>
  </si>
  <si>
    <t>Skaldos 0/32 pagrindo h=10cm po laiptais ir aikštelėmis įrengimas</t>
  </si>
  <si>
    <t>Tvirtinimo pl.37,5x37,5x8cm įrengimas 138 vnt.</t>
  </si>
  <si>
    <t>Betoninių vejos bortų 100.8.20 ant C12/15 betono pagrindo įrengimas</t>
  </si>
  <si>
    <t>5.26.1</t>
  </si>
  <si>
    <t>5.26.2</t>
  </si>
  <si>
    <t>5.26.3</t>
  </si>
  <si>
    <t>Šalitilčio plokščių ir bortų viršaus valymas aukšto slėgio vandens srove prieš klojant epoksido dangą</t>
  </si>
  <si>
    <t>Šalitilčio plokščių ir bortų viršaus padengimas epoksido danga su smėlio pabarstu h = 5 mm</t>
  </si>
  <si>
    <t>Tarpų tarp šalitilčio plokščių užtaisymas mastikomis</t>
  </si>
  <si>
    <t>5.27</t>
  </si>
  <si>
    <t>5.28</t>
  </si>
  <si>
    <t>5.29</t>
  </si>
  <si>
    <t>Šalitilčio plokščių pjovimas diskiniu pjūklu, technologiniams pjūviams įrengti</t>
  </si>
  <si>
    <t>5.30</t>
  </si>
  <si>
    <t>Cinkuotų metalinių turėklų sekcijų montavimas ant viaduko</t>
  </si>
  <si>
    <t>5.31</t>
  </si>
  <si>
    <t>5.31.1</t>
  </si>
  <si>
    <t>5.31.2</t>
  </si>
  <si>
    <t>Metalas</t>
  </si>
  <si>
    <t>Cementinis skiedinys turėklams montuoti</t>
  </si>
  <si>
    <t>Metalinių H2 W4 A apsauginių atitvarų įrengimas ant viaduko šalitilčio plokščių</t>
  </si>
  <si>
    <t>Viaduko perdangos apačios, fasadinių paviršių ir bortų viršaus valymas aukšto slėgio vandens srove</t>
  </si>
  <si>
    <t>Bortų ir kraštinių sijų fasadinių paviršių gruntavimas</t>
  </si>
  <si>
    <t>Atitvarų bortų apskardinimas ties viaduko deformaciniais pjūviais</t>
  </si>
  <si>
    <t>Vienpusių metalinių H2 W3 B apsauginių atitvarų įrengimas ant viaduko atitvarų bortų</t>
  </si>
  <si>
    <t>5.32</t>
  </si>
  <si>
    <t>5.33</t>
  </si>
  <si>
    <t>5.34</t>
  </si>
  <si>
    <t>5.35</t>
  </si>
  <si>
    <t>5.36</t>
  </si>
  <si>
    <t>5.37</t>
  </si>
  <si>
    <t>5.38</t>
  </si>
  <si>
    <t>Viaduko perdangos apatinės dalies paviršių gruntavimas hidrofobizuojančia gruntu</t>
  </si>
  <si>
    <t>Bortų ir kraštinių sijų fasadinių paviršių padengimas elastiniais apsauginiais betono dažais</t>
  </si>
  <si>
    <t>6. Viaduko prieigų ir kūgių įrengimo darbai</t>
  </si>
  <si>
    <t>PVC šulinio stovas Ø425 mm</t>
  </si>
  <si>
    <t>m'</t>
  </si>
  <si>
    <t>Lietaus vandens nutekėjimo šulinių PVC Ø425 mm su jungiamosiomis fasoninėmis dalimis bei dugnu pastatymas</t>
  </si>
  <si>
    <t>Kaliojo ketaus C250 klasės grotelės ant PVC Ø425 mm šulinio</t>
  </si>
  <si>
    <t>Šulinio Ø425 mm dugnas</t>
  </si>
  <si>
    <t>6.1.1</t>
  </si>
  <si>
    <t>6.1.2</t>
  </si>
  <si>
    <t>6.1.3</t>
  </si>
  <si>
    <t>PVC Ø200 mm vamzdžių klojimas</t>
  </si>
  <si>
    <t>Ištekamojo antgalio bloko įrengimas</t>
  </si>
  <si>
    <t>Betoninių latakų įrengimas ant mineralinių medžiagų mišinio h=10 cm</t>
  </si>
  <si>
    <t>Betoninės plytelės 49x49x8 cm (griovio tvirtinimui)</t>
  </si>
  <si>
    <t>Vandens nuvedimo sistema viaduko prieigose prie krantinių atramų:</t>
  </si>
  <si>
    <t>6.3.1</t>
  </si>
  <si>
    <t>6.3.2</t>
  </si>
  <si>
    <t>6.3.3</t>
  </si>
  <si>
    <t>Vienpusių metalinių apsauginių atitvarų perėjimų (12,0 metrų) iš H2 W3 B atitvarų į H1 W4 A atitvarus įrengimas ant metalinių statramsčių</t>
  </si>
  <si>
    <t>Vienpusių metalinių apsauginių atitvarų perėjimų (12,0 metrų) iš H2 W4 A atitvarų į H1 W4 A atitvarus įrengimas ant metalinių statramsčių</t>
  </si>
  <si>
    <t>Vienpusių metalinių apsauginių atitvarų pradinių/galinių komponentų (12 metrų) įrengimas</t>
  </si>
  <si>
    <t>Šlaitų tvirtinimo atrėmimo blokų AT-1 (2,0x0,5x0,4 m) įrengimas ant skaldos pagrindo</t>
  </si>
  <si>
    <t>Sankasos šlaitų planiravimas prie krantinių atramų</t>
  </si>
  <si>
    <t>Mineralinių medžiagų mišinio 0/32 sl. h = 10 cm po šlaitų tvirtinimo plokštėmis įrengimas</t>
  </si>
  <si>
    <t>Šlaito tvirtinimo plokščių 49x49x8 cm įrengimas</t>
  </si>
  <si>
    <t>8 cm storio betoninių plytelių dangos įrengimas, siūles užpildant dolomito smulkiosios mineralinės medžiagos mišiniu 0/5</t>
  </si>
  <si>
    <t>Sankasos šlaitų pagrindo planiravimas rankiniu būdu</t>
  </si>
  <si>
    <t>Sankasos šlaitų tvirtinimas 10 cm dirvožemio sluoksniu, paskleidžiant gruntą ir pasėjant žoles ant demblio pagrindo</t>
  </si>
  <si>
    <t>Betoninių kelio bortų 100.15.30 ant C20/25 betono pagrindo įrengimas</t>
  </si>
  <si>
    <t>Vienpusių metalinių H2 W4 A apsauginių atitvarų įrengimas ant metalinių statramsčių</t>
  </si>
  <si>
    <t>Vienpusių metalinių H2 W3 B apsauginių atitvarų įrengimas ant metalinių statramsčių</t>
  </si>
  <si>
    <t>6.10</t>
  </si>
  <si>
    <t>Skaldos 0/45 sluoksnio h = 15 cm įrengimas ir sutankinimas po šlaitų tvirtinimo atrėmimo blokais</t>
  </si>
  <si>
    <t>6.11</t>
  </si>
  <si>
    <t>6.12</t>
  </si>
  <si>
    <t>6.13</t>
  </si>
  <si>
    <t>Bermų prie krantinių atramų tvirtinimas mineralinių medžiagų mišiniu 0/32 sl. h = 20 cm</t>
  </si>
  <si>
    <t>6.14</t>
  </si>
  <si>
    <t>6.15</t>
  </si>
  <si>
    <t>6.16</t>
  </si>
  <si>
    <t>6.17</t>
  </si>
  <si>
    <t>6.18</t>
  </si>
  <si>
    <t>6.19</t>
  </si>
  <si>
    <t>6.20</t>
  </si>
  <si>
    <t>6.21</t>
  </si>
  <si>
    <t>15 cm skaldos pagrindo sluoksnio iš nesurištojo mineralinių medžiagų mišinio 0/45 įrengimas</t>
  </si>
  <si>
    <t>3 cm storio pasluoksnio iš dolomito smulkiosios mineralinės medžiagos mišinio 0/5 įrengimas</t>
  </si>
  <si>
    <t xml:space="preserve">Grunto kasimas ir išvežimas rangovo pasirinktu atstumu </t>
  </si>
  <si>
    <t>Vandens siurblių darbo laikas</t>
  </si>
  <si>
    <t>darb. val.</t>
  </si>
  <si>
    <t>Bandomo polio ir įrangos polių bandymui įrengimas</t>
  </si>
  <si>
    <t>Polių bandymas apkrova</t>
  </si>
  <si>
    <t>Armatūros poliams montavimas</t>
  </si>
  <si>
    <t>Ramtų monolitinimas</t>
  </si>
  <si>
    <t>Ramtų armavimas</t>
  </si>
  <si>
    <t>Išlyginamojo tarpiklio montavimas</t>
  </si>
  <si>
    <t>Tarpo tarp surenkamos arkinės perdangos ir ramtų užpildymas skiediniu ir tarp arkų elementų įrengimas</t>
  </si>
  <si>
    <t>Hermetiko tarp parapetų, rostverkų ir atitvarų blokų įrengimas</t>
  </si>
  <si>
    <t>Mineralinių medžiagų pagrindo sluoksnio fr.22/45 įrengimas</t>
  </si>
  <si>
    <t>Betono pagrindo sluoksnio iš C12/15 klasės betono įrengimas</t>
  </si>
  <si>
    <t>Rostverko monolitinimas iš C30/37-XC2 klasės betono</t>
  </si>
  <si>
    <t>Rostverko armavimas</t>
  </si>
  <si>
    <t>Skiedinio po atraminėmis sienelėmis įrengimas</t>
  </si>
  <si>
    <t>Hermetiko ties atraminių sienelių jungimu su gelžbetoniu įrengimas</t>
  </si>
  <si>
    <t>Polistirolio ties atraminių sienelių jungimu su gelžbetoniu įrengimas</t>
  </si>
  <si>
    <t>Surenkamų blokinių atraminių sienelių įrengimas</t>
  </si>
  <si>
    <t>Drenažinio grunto atraminės sienelėms įrengimas</t>
  </si>
  <si>
    <t>Teptinės hidroizoliacijos įrengimas</t>
  </si>
  <si>
    <t>Klijuojamos hidroizoliacijos su apsauginiu lakštu įrengimas</t>
  </si>
  <si>
    <t>Drenuojančios membranos įrengimas</t>
  </si>
  <si>
    <t>Geotekstile padengiamas plotas prie drenažo</t>
  </si>
  <si>
    <t>Cementinio skiedinio latakams įrengimas</t>
  </si>
  <si>
    <t>Betoninių latakų įrengimas drenažui 500x400x240 mm</t>
  </si>
  <si>
    <t>Skaldos fr. 0/32 sluoksnio drenažui įrengimas</t>
  </si>
  <si>
    <t>Drenažo vamzdžio DN110 įrengimas</t>
  </si>
  <si>
    <t>Geotinklų įrengimas atraminėms sienelėms</t>
  </si>
  <si>
    <t>Monolitinių atraminių blokų iš C35/45-XC4-XF4-XD3 klasės betono tvirtinimui įrengimas ant C25/30 klasės betono ir skaldos fr.0/45 pagrindo tarpus sandarinant C30/37-XC4-XF4 klasės betonu</t>
  </si>
  <si>
    <t>Atraminių blokų armavimas</t>
  </si>
  <si>
    <t>Plastmasinio lietaus kanalizacijos šulinio 600 mm skersmens su visomis reikalingomis jungtimis (dugnai, kinetės, gofruoti vamzdžiai, guminiai sandarinimo žiedai ir kt.) įrengimas (H=4,35 m)</t>
  </si>
  <si>
    <t>Plastmasinio lietaus kanalizacijos šulinio 600 mm skersmens su visomis reikalingomis jungtimis (dugnai, kinetės, gofruoti vamzdžiai, guminiai sandarinimo žiedai ir kt.) įrengimas (H=2,92 m)</t>
  </si>
  <si>
    <t>Karštai cinkuotų plieninių konstrukcijų grotelėms montavimas</t>
  </si>
  <si>
    <t>PP d400 pralaidų įrengimas</t>
  </si>
  <si>
    <t>Geotekstile dengiamas plotas</t>
  </si>
  <si>
    <t>Smėlio fr. 0/2 sluoksnio po pralaidomis įrengimas</t>
  </si>
  <si>
    <t>Pralaidų užpilo grunto įrengimas</t>
  </si>
  <si>
    <t>Monolitinimas C30/37-XC4-XF4 klasės betonu ties pralaidų antgaliais h=10 cm ant 10 cm skaldos pagrindo</t>
  </si>
  <si>
    <t>Geotekstile padengiamas plotas</t>
  </si>
  <si>
    <t>Konstrukcijų užpylimui tinkančio grunto atvežimas, supylimas ir sutankinimas</t>
  </si>
  <si>
    <t>1.50</t>
  </si>
  <si>
    <t>Gruntavimas prieš sandarinimo juostos įrengimą</t>
  </si>
  <si>
    <t>1.51</t>
  </si>
  <si>
    <t>Sandarinimo juostos prie atitvarų blokų įrengimas h=4cm, b=1cm</t>
  </si>
  <si>
    <t>1.52</t>
  </si>
  <si>
    <t>Karštai cinkuotų ir dažytų plieninių statramsčių įrengimas inkaruojant cheminiu būdu</t>
  </si>
  <si>
    <t>1.53</t>
  </si>
  <si>
    <t>Atitvarų H2 W4 A įrengimas</t>
  </si>
  <si>
    <t>1.54</t>
  </si>
  <si>
    <t>Latakų b=0,5 m ant 10 cm betono pagrindo įrengimas</t>
  </si>
  <si>
    <t>1.55</t>
  </si>
  <si>
    <t>Latakų b=0,3 m ant 10 cm betono pagrindo įrengimas</t>
  </si>
  <si>
    <t>1.56</t>
  </si>
  <si>
    <t>Monolitinimas C30/37-XC4-XF4 klasės betonu ties latakais ant 10 cm skaldos pagrindo</t>
  </si>
  <si>
    <t>1.57</t>
  </si>
  <si>
    <t>1.58</t>
  </si>
  <si>
    <t>Konstrukcijų paruošimas nuplaunant ir padengimas elastine dažų sistema</t>
  </si>
  <si>
    <t>1.59</t>
  </si>
  <si>
    <t>Medinės tvorelės įrengimas</t>
  </si>
  <si>
    <t>1.60</t>
  </si>
  <si>
    <t>Epoksido dangos su smėlio pabarstu įrengimas</t>
  </si>
  <si>
    <t>1.61</t>
  </si>
  <si>
    <t>Molinio grunto sluoksnio h=10 cm įrengimas</t>
  </si>
  <si>
    <t>1.62</t>
  </si>
  <si>
    <t xml:space="preserve">Akmenų atvežimas ir pastatymas blokuojant privažiavimą </t>
  </si>
  <si>
    <t>1.63</t>
  </si>
  <si>
    <t>Kelmų pastatymas formuojant praėjimą</t>
  </si>
  <si>
    <t>1.64</t>
  </si>
  <si>
    <t>Rąstų pastatymas formuojant praėjimą</t>
  </si>
  <si>
    <t>Gręžinių Ø800 mm skersmens iki 7,1 m gylio gręžimas poliams CFA būdu 80 vnt.</t>
  </si>
  <si>
    <t>Polių betonavimas 80 vnt.</t>
  </si>
  <si>
    <t>Gyvūnų perėjos surenkamos gelžbetoninės arkos įrengimas 15 vnt.</t>
  </si>
  <si>
    <t>Surenkamų atraminių sienelių parapetinių blokų įrengimas 30 vnt.</t>
  </si>
  <si>
    <t>Gręžinių Ø300 mm skersmens iki 4,0 m gylio gręžimas poliams CFA būdu vnt.</t>
  </si>
  <si>
    <t>Polių betonavimas 8 vnt.</t>
  </si>
  <si>
    <t>Surenkamų atitvarų blokų įrengimas 20 vnt.</t>
  </si>
  <si>
    <t xml:space="preserve"> m³</t>
  </si>
  <si>
    <t>DARBŲ KIEKIŲ ŽINIARAŠČIŲ SANTRAUKA</t>
  </si>
  <si>
    <t>Darbų kiekių žin. nr.</t>
  </si>
  <si>
    <t>Žiniaraščio pavadinimas</t>
  </si>
  <si>
    <t>Vertė, EUR be PVM</t>
  </si>
  <si>
    <t>1.1.</t>
  </si>
  <si>
    <t>1.1.1</t>
  </si>
  <si>
    <t>1.2.1</t>
  </si>
  <si>
    <t>1.3.1</t>
  </si>
  <si>
    <t>1.4.1</t>
  </si>
  <si>
    <t>Vertės į pasiūlymo formą</t>
  </si>
  <si>
    <t>Iš viso žiniaraščiuose (Eur be PVM):</t>
  </si>
  <si>
    <t xml:space="preserve">Pastabos: 1. Rangovas statybvietės išlaidose arba laisvai pasirinktoje (-ose) darbų kiekių žiniaraščių eilutėje (-ėse) turi įsivertinti visus su sutarties vykdymu susijusius dokumentus (įskaitant deklaracijos apie statybos užbaigimą parengimą ir perdavimą užsakovui).                                                                                                          2.*-dėl AB „ESO“ priklausančių tinklų:*- Rangovas savo pasiūlyme turi įsivertinti  eilutėje nurodytą sumą. Rangovas pasirašęs sutartį su AB Via Lietuva dėl kelio rekonstravimo/remonto, turės sudaryti sutartį su AB „ESO“ dėl jiems priklausančių tinklų pertvarkymo. AB Via Lietuva Rangovui už AB „ESO“ priklausančių tinklų pertvarkymą apmokės už faktiškai atliktus darbus.  </t>
  </si>
  <si>
    <t>Žiniaraščio priedas</t>
  </si>
  <si>
    <r>
      <rPr>
        <b/>
        <sz val="11"/>
        <rFont val="Times New Roman"/>
        <family val="1"/>
        <charset val="186"/>
      </rPr>
      <t>Grįžtamosios medžiagos</t>
    </r>
    <r>
      <rPr>
        <sz val="11"/>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</si>
  <si>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1"/>
        <rFont val="Times New Roman"/>
        <family val="1"/>
        <charset val="186"/>
      </rPr>
      <t>Statybinės atliekos</t>
    </r>
    <r>
      <rPr>
        <sz val="11"/>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</si>
  <si>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Magistralinio kelio A14 Vilnius–Utena ruožo nuo 39,207 iki  51,550 km rekonstravimo ir kelio Nr. 2809 Giedraičiai–Miežoniai–Dubingiai 5,498 km viaduko kapitalinio remonto techninis darbo projektas</t>
  </si>
  <si>
    <t>DARBŲ KIEKIŲ ŽINIARAŠTIS  Nr. 2.1 – Melioracijos dalis (Vilniaus raj.)</t>
  </si>
  <si>
    <t>DARBŲ KIEKIŲ ŽINIARAŠTIS  Nr. 2.2 – Melioracijos dalis (Molėtų raj.)</t>
  </si>
  <si>
    <t>Žiniaraštyje 2.2, Eur be PVM</t>
  </si>
  <si>
    <t>DARBŲ KIEKIŲ ŽINIARAŠTIS  Nr. 3.1 – Konstrukcijų dalis (viaduko kapitalinis remontas)</t>
  </si>
  <si>
    <t>DARBŲ KIEKIŲ ŽINIARAŠTIS  Nr. 3.2 – Konstrukcijų dalis (požeminė laukinių gyvūnų perėja)</t>
  </si>
  <si>
    <t>DARBŲ KIEKIŲ ŽINIARAŠTIS  Nr. 4.1 – ELEKTROTECHNIKOS (APŠVIETIMO) DALIS</t>
  </si>
  <si>
    <t>Melioracijos dalis (Vilniaus r. sav.)</t>
  </si>
  <si>
    <t>Melioracijos dalis (Molėtų r. sav.)</t>
  </si>
  <si>
    <t>Konstrukcijų dalis (viaduko kapitalinis remontas)</t>
  </si>
  <si>
    <t>Konstrukcijų dalis (požeminė laukinių gyvūnų perėja)</t>
  </si>
  <si>
    <t>Elektrotechnikos (apšvietimo) dalis</t>
  </si>
  <si>
    <t>1.5.1</t>
  </si>
  <si>
    <t>1.6.1</t>
  </si>
  <si>
    <t>1.7.1</t>
  </si>
  <si>
    <t>1.8.1</t>
  </si>
  <si>
    <t>1.9.1</t>
  </si>
  <si>
    <t>Susiekimo dalis Unik Nr. 4400-6089-1654</t>
  </si>
  <si>
    <t>Susiekimo dalis Unik Nr. 4400-6089-1654 (kelio elementų žiniaraštis)</t>
  </si>
  <si>
    <t>Susiekimo dalis Unik Nr. 4400-6089-1665</t>
  </si>
  <si>
    <t>Susiekimo dalis Unik Nr. 4400-6089-1665 (kelio elementų žiniaraštis)</t>
  </si>
  <si>
    <t>Susiekimo dalis Unik Nr. 4400-6115-8776</t>
  </si>
  <si>
    <t>Susiekimo dalis Unik Nr. 4400-6115-8776 (kelio elementų žiniaraštis)</t>
  </si>
  <si>
    <t>Susiekimo dalis Unik Nr. 4400-6115-8798</t>
  </si>
  <si>
    <t>Susiekimo dalis Unik Nr. 4400-6115-8798 (kelio elementų žiniaraštis)</t>
  </si>
  <si>
    <t>Susiekimo dalis Unik Nr. 4400-6115-8810</t>
  </si>
  <si>
    <t>Susiekimo dalis Unik Nr. 4400-6115-8810 (kelio elementų žiniaraštis)</t>
  </si>
  <si>
    <t>Susiekimo dalis Unik Nr. 4400-6115-8832</t>
  </si>
  <si>
    <t>Susiekimo dalis Unik Nr. 4400-6115-8832 (kelio elementų žiniaraštis)</t>
  </si>
  <si>
    <t>Susiekimo dalis Unik Nr. 4400-6115-8843</t>
  </si>
  <si>
    <t>Susiekimo dalis Unik Nr. 4400-6115-8843 (kelio elementų žiniaraštis)</t>
  </si>
  <si>
    <t>Susiekimo dalis Unik Nr. 4400-6115-8854</t>
  </si>
  <si>
    <t>Susiekimo dalis Unik Nr. 4400-6115-8854 (kelio elementų žiniaraštis)</t>
  </si>
  <si>
    <t>Susiekimo dalis Unik Nr. 4400-6115-8865</t>
  </si>
  <si>
    <t>Susiekimo dalis Unik Nr. 4400-6115-8865 (kelio elementų žiniaraštis)</t>
  </si>
  <si>
    <t>Susiekimo dalis Unik Nr. 4400-5551-2532</t>
  </si>
  <si>
    <t>5.1*</t>
  </si>
  <si>
    <t>Elektrotechnikos (ESO iškėlimo,rekonstravimo) dalis</t>
  </si>
  <si>
    <t>6.1*</t>
  </si>
  <si>
    <t>Elektrotechnikos (ESO prisijungimo) dalis</t>
  </si>
  <si>
    <t>Pašalintų kelmų išvežimas rangovo pasirinktu atstumu ir utilizavimas</t>
  </si>
  <si>
    <t>Krūmų kirtimas, smulkinimas ir išvežimas rangovo pasirinktu  atstumu</t>
  </si>
  <si>
    <t xml:space="preserve">Demontuotos betono dangos sutrupinimas iki 0/32 arba 0/45 fr. ir panaudojimas kelio dangos projektinėje konstrukcijoje arba demontuotų plokščių išvežimas į su Statytoju suderintą utilizavimo vietą </t>
  </si>
  <si>
    <t xml:space="preserve">Naudoto asfalto granulių pakrovimas ir išvežimas į sandėliavimo aikštelę antriniam panaudojimui rangovo pasirinktu atstumu </t>
  </si>
  <si>
    <t xml:space="preserve">Skaldos ir smėlio pagrindų hvid=0,21 m ardymas ir išvežimas utilizavimui rangovo pasirinktu atstumu </t>
  </si>
  <si>
    <t xml:space="preserve">Cementu stabilizuoto grunto hvid=0,21 m ardymas ir išvežimas utilizavimui rangovo pasirinktu atstumu </t>
  </si>
  <si>
    <t xml:space="preserve">Esamų kelio bordiūrų išardymas ir išvežimas utilizavimui rangovo pasirinktu atstumu </t>
  </si>
  <si>
    <t>Vienstiebių kelio ženklų atramų išardymas ir išvežimas į Statytojo nurodytą sandėliavimo vietą</t>
  </si>
  <si>
    <t xml:space="preserve">Skydų nuėmimas nuo vienstiebių atramų ir išvežimas į Statytojo nurodytą sandėliavimo vietą </t>
  </si>
  <si>
    <t xml:space="preserve">Dvistiebių kelio ženklų atramų išardymas ir išvežimas į Statytojo nurodytą sandėliavimo vietą  </t>
  </si>
  <si>
    <t xml:space="preserve">Skydų nuėmimas nuo dvistiebių atramų ir išvežimas į Statytojo nurodytą sandėliavimo vietą </t>
  </si>
  <si>
    <t>Suoliukų išardymas ir išvežimas utilizavimui rangovo pasirinktu atstumu</t>
  </si>
  <si>
    <t xml:space="preserve">Šiukšliadėžių išardymas ir išvežimas utilizavimui rangovo pasirinktu atstumu </t>
  </si>
  <si>
    <t xml:space="preserve">Esamų apsauginių kelio atitvarų išardymas ir išvežimas į Statytojo nurodytą sandėliavimo vietą  </t>
  </si>
  <si>
    <t xml:space="preserve">Dirvožemio pašalinimas, išvežimas į laikiną sandėliavimo aikštelę rangovo pasirinktu atstumu </t>
  </si>
  <si>
    <t>Grunto iškasimas išvežant rangovo pasirinktu atstumu (1% rankiniu būdu)</t>
  </si>
  <si>
    <t>Krūmų kirtimas, smulkinimas ir išvežimas rangovo pasirinktu atstumu</t>
  </si>
  <si>
    <t xml:space="preserve">Skaldos ir smėlio pagrindų hvid=0,17 m ardymas ir išvežimas utilizavimui rangovo pasirinktu atstumu </t>
  </si>
  <si>
    <t xml:space="preserve">Cementu stabilizuoto grunto hvid=0,22 m ardymas ir išvežimas utilizavimui rangovo pasirinktu atstumu </t>
  </si>
  <si>
    <t xml:space="preserve">Vienstiebių kelio ženklų atramų išardymas ir išvežimas į Statytojo nurodytą sandėliavimo vietą </t>
  </si>
  <si>
    <t>Esamų apsauginių kelio atitvarų išardymas ir išvežimas į Statytojo nurodytą sandėliavimo vietą</t>
  </si>
  <si>
    <t xml:space="preserve">Pašalintų kelmų išvežimas rangovo pasirinktu atstumu ir utilizavimas </t>
  </si>
  <si>
    <t xml:space="preserve">Skaldos ir smėlio pagrindų hvid=0,20 m ardymas ir išvežimas utilizavimui rangovo pasirinktu atstumu </t>
  </si>
  <si>
    <t xml:space="preserve">Skydų nuėmimas nuo vienstiebių atramų ir išvežimas į Statytojo nurodytą sandėliavimo vietą  </t>
  </si>
  <si>
    <t xml:space="preserve">Dvistiebių kelio ženklų atramų išardymas ir išvežimas į Statytojo nurodytą sandėliavimo vietą </t>
  </si>
  <si>
    <t xml:space="preserve">Skydų nuėmimas nuo dvistiebių atramų ir išvežimas į Statytojo nurodytą sandėliavimo vietą  </t>
  </si>
  <si>
    <t xml:space="preserve">Esamų apsauginių kelio atitvarų išardymas ir išvežimas į Statytojo nurodytą sandėliavimo vietą </t>
  </si>
  <si>
    <t xml:space="preserve">Krūmų kirtimas, smulkinimas ir išvežimas rangovo pasirinktu atstumu </t>
  </si>
  <si>
    <t xml:space="preserve">Esamų betoninių plytelių / trinkelių hvid=0,06 m išardymas ir išvežimas utilizavimui rangovo pasirinktu atstumu </t>
  </si>
  <si>
    <t>Skydų nuėmimas nuo vienstiebių atramų ir išvežimas į Statytojo nurodytą sandėliavimo vietą</t>
  </si>
  <si>
    <t>Dvistiebių kelio ženklų atramų išardymas ir išvežimas į Statytojo nurodytą sandėliavimo vietą</t>
  </si>
  <si>
    <t>Skydų nuėmimas nuo dvistiebių atramų ir išvežimas į Statytojo nurodytą sandėliavimo vietą</t>
  </si>
  <si>
    <t xml:space="preserve">Skaldos ir smėlio pagrindų hvid=0,16 m ardymas ir išvežimas utilizavimui rangovo pasirinktu atstumu </t>
  </si>
  <si>
    <t>Cementu stabilizuoto grunto hvid=0,22 m ardymas ir išvežimas utilizavimui rangovo pasirinktu atstumu</t>
  </si>
  <si>
    <t>Esamų betoninių plytelių / trinkelių hvid=0,06 m išardymas ir išvežimas utilizavimui rangovo pasirinktu atstumu</t>
  </si>
  <si>
    <t xml:space="preserve">Tristiebių kelio ženklų atramų išardymas ir išvežimas į Statytojo nurodytą sandėliavimo vietą </t>
  </si>
  <si>
    <t xml:space="preserve">Skydų nuėmimas nuo tristiebių atramų ir išvežimas į Statytojo nurodytą sandėliavimo vietą </t>
  </si>
  <si>
    <t xml:space="preserve">Greičio kontrolės priemonių (matuoklių) ardymas ir išvežimas į Statytojo nurodytą sandėliavimo vietą </t>
  </si>
  <si>
    <t xml:space="preserve">Suoliukų išardymas ir išvežimas utilizavimui rangovo pasirinktu atstumu </t>
  </si>
  <si>
    <t>Šiukšliadėžių išardymas ir išvežimas utilizavimui rangovo pasirinktu atstumu (</t>
  </si>
  <si>
    <t xml:space="preserve">Skaldos ir smėlio pagrindų hvid=0,20 m ardymas ir išvežimas utilizavimui rangovo pasirinktu atstumu  </t>
  </si>
  <si>
    <t xml:space="preserve">Skaldos ir smėlio pagrindų hvid=0,24 m ardymas ir išvežimas utilizavimui rangovo pasirinktu atstumu </t>
  </si>
  <si>
    <t>Greičio kontrolės priemonių (matuoklių) ardymas ir išvežimas į Statytojo nurodytą sandėliavimo vietą</t>
  </si>
  <si>
    <t xml:space="preserve">Skaldos ir smėlio pagrindų hvid=0,12 m ardymas ir išvežimas utilizavimui rangovo pasirinktu atstumu </t>
  </si>
  <si>
    <r>
      <t xml:space="preserve">Vieneto kaina, Eur be PVM  </t>
    </r>
    <r>
      <rPr>
        <b/>
        <sz val="11"/>
        <color rgb="FFFF0000"/>
        <rFont val="Times New Roman"/>
        <family val="1"/>
        <charset val="186"/>
      </rPr>
      <t>(pildo Tiekėjas)</t>
    </r>
  </si>
  <si>
    <t>Vienprofilinių deformacinių pjūvių įrengimas (22,29 m)**</t>
  </si>
  <si>
    <t xml:space="preserve">Statybos Rangovas privalo įįsivertinti visas papildomas išlaidas susijusias su jo taikomomis statybos technologijomis ir darbų organizavimu.
Statybos Rangovas privalo įsivertinti visas papildomas išlaidas susijusias su eismo organizavimu statybų metu.
Statybos Rangovas gali siūlyti kitokius laikinų sprendinių sprendinius, tačiau atlikdamas keitimus privalo pats parengti visą tam reikalingą dokumentaciją bei gauti atitinkamus pritarimus ir suderinimus (tame tarpe ir iš Statytojo, ir iš Projektuotojo).
Statybos Rangovas privalo įsivertinti papildomas priemones nuo statybinio laužo patekimo į 
važiojamąją dalį.
Nurodyti grunto kasimo ir išvežimo kiekiai yra orientaciniai ir priklauso nuo statybos Rangovo taikomų technologijų ir darbų organizavimo. Šiuos kiekius galima tikslinti pagal faktą statybos darbų metu.
Nurodyti esamų konstrukcijų ardymo darbų kiekiai yra orientaciniai, nes nėra išlikusios esamo viaduko projektinės dokumentacijos. Šiuos kiekius galima tikslinti pagal faktą statybos darbų metu.
*Kiekiai pažymėti žvaigždute yra prognozuojami. Jie negali būti laikomi duomenimis sprendimui priimti.
*Šlaitų tvirtomo atstatymo kiekiai orientaciniai ir priklauso nuo statybos Rangovo taikomų technologijų ir darbų organizavimo. Šiuos kiekius galima tikslinti pagal faktą statybos darbų metu.
** Gaminiui reikalingi gamykliniai brėžiniai, rangovui pasirinkus tiekėją pagal jo rekomendacijas.
</t>
  </si>
  <si>
    <r>
      <t xml:space="preserve">Vykdant valstybinės reikšmės kelių rekonstravimo/remonto darbus susidarančios medžiagos, kurios nenaudojamos projekte ir kurios gali būti panaudotos pakartotinai, turi būti gabenamos į užsakovo nurodytą sandėliavimo vietą – </t>
    </r>
    <r>
      <rPr>
        <b/>
        <sz val="11"/>
        <rFont val="Times New Roman"/>
        <family val="1"/>
        <charset val="186"/>
      </rPr>
      <t xml:space="preserve"> Kelių tarnybos bazę (Zibalų g. 55, Širvintos, 19124 Širvintų r. sav.).</t>
    </r>
    <r>
      <rPr>
        <sz val="11"/>
        <rFont val="Times New Roman"/>
        <family val="1"/>
        <charset val="186"/>
      </rPr>
      <t xml:space="preserve">
</t>
    </r>
    <r>
      <rPr>
        <i/>
        <sz val="11"/>
        <rFont val="Times New Roman"/>
        <family val="1"/>
        <charset val="186"/>
      </rPr>
      <t xml:space="preserve">Medžiagos, kurios turi būti gabenamos į sandėliavimo vietas:
</t>
    </r>
    <r>
      <rPr>
        <sz val="11"/>
        <rFont val="Times New Roman"/>
        <family val="1"/>
        <charset val="186"/>
      </rPr>
      <t>1. Metalo gaminiai (neužteršti betonu ir kt. medžiagomis (t. y. turi būti nuvalyti)): kelio ženklai, kelio ženklų atramos, apšvietimo ir kiti stulpai,  apsauginiai atitvarai ir jų elementai, tiltų ir viadukų turėklai, kiti metalo gaminiai, sijos, spraustasienės, pralaidos ir kt.;
Kitos, šiame sąraše nepaminėtos medžiagos, kurios gali būti panaudotos pakartotinai, gali būti gabenamos į sandėliavimo vietas tik suderinus su AB "Via Lietuva".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</si>
  <si>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6.4.1</t>
  </si>
  <si>
    <t>Apsauginių kelio atitvarų sistemos įrengimas H2, W2, A (skriamojoje juostoje) (pasirenkamas vienas iš dviejų stiprumo lygio variantų)</t>
  </si>
  <si>
    <t>Galinių apsauginių kelio atitvarų sistemos įrengimas H2, W2, A (skriamojoje juostoje) (pasirenkamas vienas iš dviejų stiprumo lygio variantų)</t>
  </si>
  <si>
    <t>Apsauginių kelio atitvarų sistemos įrengimas H2, W2, B (skriamojoje juostoje) (pasirenkamas vienas iš dviejų stiprumo lygio variantų)</t>
  </si>
  <si>
    <t>Galinių apsauginių kelio atitvarų sistemos įrengimas H2, W2, B (skriamojoje juostoje) (pasirenkamas vienas iš dviejų stiprumo lygio variantų)</t>
  </si>
  <si>
    <t>8.3.1</t>
  </si>
  <si>
    <t>8.4.1</t>
  </si>
  <si>
    <t>7.3.1</t>
  </si>
  <si>
    <t>Pastaba: Teikėjas pildo pasirinktinai 6.3 arba 6.3.1 eilutę</t>
  </si>
  <si>
    <t>Pastaba: Teikėjas pildo pasirinktinai 6.4 arba 6.4.1 eilutę</t>
  </si>
  <si>
    <t>Pastaba: Teikėjas pildo pasirinktinai 8.3 arba 8.3.1 eilutę</t>
  </si>
  <si>
    <t>Pastaba: Teikėjas pildo pasirinktinai 8.4 arba 8.4.1 eilutę</t>
  </si>
  <si>
    <t>Pastaba: Teikėjas pildo pasirinktinai 7.3 arba 7.3.1 eilutę</t>
  </si>
  <si>
    <t>Viaduko perdangos sijų (sunkiausios sijos masė – 12,5 t) montavimas, naudojant 100 t keliamosios galios kraną armatūrą suvirinant vonele</t>
  </si>
  <si>
    <t>Metalinių viaduko turėklų išmontavimas (3.9 t)</t>
  </si>
  <si>
    <t>Esamų polių vientisumo bandymo atlikimas</t>
  </si>
  <si>
    <t xml:space="preserve">vnt. </t>
  </si>
  <si>
    <t>Projektinių polių vientisumo bandymo atlikimas</t>
  </si>
  <si>
    <t>Projektinių polių laikomosios galios statinio bandymo atlikimas</t>
  </si>
  <si>
    <t>Armuoto betono sl. h = 10 cm tarpuose tarp pereinamųjų plokščių ir krantinių atramų sparnų betonavimas C30/37 betonu (su priedais)</t>
  </si>
  <si>
    <t>Išlyginamojo betono (C25/30 (su priedais)) sl. h = 5 cm įrengimas ant
pereinamųjų plokščių</t>
  </si>
  <si>
    <t>Išlyginamosios betono (C25/30 su priedais) prizmės hvid = 2 cm įrengimas po šalitilčio plokštėmis</t>
  </si>
  <si>
    <t>Gelžbetoninių (Betonas C30/37 XC2 (su priedais)) gręžtinių polių Ø800 mm, L = 9,5 m įrengimas nepertraukiamo gręžimo CFA metodu</t>
  </si>
  <si>
    <t>Armuoto išlyginamojo betono sluoksnio hvid = 10 cm įrengimas ant perdangos (Betonas C25/30 (su priedais)) (Armatūros gaminiai - 1550 kg)</t>
  </si>
  <si>
    <r>
      <t>Horizontalių barjerų įrengimas (HK-3) 2500x7230x520mm įrengimas su betono pagrindu, ant skaldos pagrindo sluoksnio fr. 0/45, h=0,20 m (60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h=0,60 m (36 kub.m)</t>
    </r>
  </si>
  <si>
    <t xml:space="preserve">Pamatų duobių kasimas, iškastą gruntą supilant vietoje </t>
  </si>
  <si>
    <t>Geotinklu PET 40/20 padengiamas plotas</t>
  </si>
  <si>
    <r>
      <t>Sluoksnių sukibimo įrengimas C60BP4-S 300–500 g/m</t>
    </r>
    <r>
      <rPr>
        <vertAlign val="superscript"/>
        <sz val="11"/>
        <rFont val="Times New Roman"/>
        <family val="1"/>
        <charset val="186"/>
      </rPr>
      <t>2</t>
    </r>
  </si>
  <si>
    <r>
      <t>Sluoksnių sukibimo įrengimas C60BP4-S 200–400 g/m</t>
    </r>
    <r>
      <rPr>
        <vertAlign val="superscript"/>
        <sz val="11"/>
        <rFont val="Times New Roman"/>
        <family val="1"/>
        <charset val="186"/>
      </rPr>
      <t>2</t>
    </r>
  </si>
  <si>
    <t>Drenažo įrengimas d 113/126, drenažinis vamzdis su kokoso plaušo filtru</t>
  </si>
  <si>
    <t xml:space="preserve">Signalinių stulpelių ardymas ir išvežimas utilizavimui rangovo pasirinktu atstumu </t>
  </si>
  <si>
    <t xml:space="preserve">Ardomos pralaidos su antgaliais (1 vnt) ir išvežimas utilizavimui rangovo pasirinktu atstumu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</si>
</sst>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
    <numFmt numFmtId="165" formatCode="0.0"/>
    <numFmt numFmtId="166" formatCode="0.000"/>
  </numFmts>
  <fonts count="45"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name val="Times New Roman"/>
      <family val="1"/>
      <charset val="186"/>
    </font>
    <font>
      <b/>
      <sz val="11"/>
      <color theme="1"/>
      <name val="Times New Roman"/>
      <family val="1"/>
      <charset val="186"/>
    </font>
    <font>
      <sz val="10"/>
      <name val="Arial"/>
      <family val="2"/>
      <charset val="186"/>
    </font>
    <font>
      <sz val="11"/>
      <color theme="1"/>
      <name val="Calibri"/>
      <family val="2"/>
      <scheme val="minor"/>
    </font>
    <font>
      <vertAlign val="superscript"/>
      <sz val="11"/>
      <color theme="1"/>
      <name val="Times New Roman"/>
      <family val="1"/>
      <charset val="186"/>
    </font>
    <font>
      <vertAlign val="superscript"/>
      <sz val="11"/>
      <name val="Times New Roman"/>
      <family val="1"/>
      <charset val="186"/>
    </font>
    <font>
      <sz val="11"/>
      <name val="Times New Roman"/>
      <family val="1"/>
    </font>
    <font>
      <sz val="10.5"/>
      <color theme="1"/>
      <name val="Times New Roman"/>
      <family val="1"/>
      <charset val="186"/>
    </font>
    <font>
      <sz val="11"/>
      <color indexed="8"/>
      <name val="Times New Roman"/>
      <family val="1"/>
      <charset val="186"/>
    </font>
    <font>
      <vertAlign val="subscript"/>
      <sz val="11"/>
      <color indexed="8"/>
      <name val="Times New Roman"/>
      <family val="1"/>
      <charset val="186"/>
    </font>
    <font>
      <vertAlign val="superscript"/>
      <sz val="11"/>
      <color indexed="8"/>
      <name val="Times New Roman"/>
      <family val="1"/>
      <charset val="186"/>
    </font>
    <font>
      <vertAlign val="subscript"/>
      <sz val="11"/>
      <name val="Times New Roman"/>
      <family val="1"/>
      <charset val="186"/>
    </font>
    <font>
      <b/>
      <sz val="11"/>
      <name val="Open Sans"/>
      <family val="2"/>
    </font>
    <font>
      <sz val="11"/>
      <color theme="1"/>
      <name val="Open Sans"/>
      <family val="2"/>
    </font>
    <font>
      <b/>
      <sz val="11"/>
      <color theme="1"/>
      <name val="Open Sans"/>
      <family val="2"/>
    </font>
    <font>
      <sz val="11"/>
      <name val="Open Sans"/>
      <family val="2"/>
    </font>
    <font>
      <i/>
      <sz val="11"/>
      <color theme="1"/>
      <name val="Open Sans"/>
      <family val="2"/>
    </font>
    <font>
      <sz val="11"/>
      <color rgb="FF000000"/>
      <name val="Open Sans"/>
      <family val="2"/>
    </font>
    <font>
      <b/>
      <sz val="11"/>
      <color rgb="FF000000"/>
      <name val="Open Sans"/>
      <family val="2"/>
    </font>
    <font>
      <b/>
      <sz val="11"/>
      <color rgb="FFFF0000"/>
      <name val="Open Sans"/>
      <family val="2"/>
    </font>
    <font>
      <b/>
      <sz val="12"/>
      <color theme="1"/>
      <name val="Open Sans"/>
      <family val="2"/>
    </font>
    <font>
      <sz val="11"/>
      <color rgb="FF000000"/>
      <name val="Times New Roman"/>
      <family val="1"/>
      <charset val="186"/>
    </font>
    <font>
      <vertAlign val="superscript"/>
      <sz val="10.5"/>
      <color theme="1"/>
      <name val="Times New Roman"/>
      <family val="1"/>
      <charset val="186"/>
    </font>
    <font>
      <sz val="11"/>
      <color theme="1"/>
      <name val="Calibri"/>
      <family val="2"/>
      <charset val="186"/>
      <scheme val="minor"/>
    </font>
    <font>
      <sz val="8"/>
      <name val="Calibri"/>
      <family val="2"/>
      <charset val="186"/>
      <scheme val="minor"/>
    </font>
    <font>
      <b/>
      <sz val="11"/>
      <color rgb="FFFF0000"/>
      <name val="Calibri"/>
      <family val="2"/>
      <charset val="186"/>
      <scheme val="minor"/>
    </font>
    <font>
      <b/>
      <sz val="10"/>
      <name val="Times New Roman"/>
      <family val="1"/>
      <charset val="186"/>
    </font>
    <font>
      <sz val="10"/>
      <name val="Times New Roman"/>
      <family val="1"/>
      <charset val="186"/>
    </font>
    <font>
      <b/>
      <i/>
      <sz val="11"/>
      <name val="Times New Roman"/>
      <family val="1"/>
      <charset val="186"/>
    </font>
    <font>
      <i/>
      <sz val="11"/>
      <color theme="1"/>
      <name val="Times New Roman"/>
      <family val="1"/>
      <charset val="186"/>
    </font>
    <font>
      <b/>
      <sz val="12"/>
      <color theme="1"/>
      <name val="Times New Roman"/>
      <family val="1"/>
      <charset val="186"/>
    </font>
    <font>
      <i/>
      <strike/>
      <sz val="11"/>
      <color theme="1"/>
      <name val="Times New Roman"/>
      <family val="1"/>
      <charset val="186"/>
    </font>
    <font>
      <strike/>
      <sz val="11"/>
      <color theme="1"/>
      <name val="Times New Roman"/>
      <family val="1"/>
      <charset val="186"/>
    </font>
    <font>
      <strike/>
      <sz val="11"/>
      <name val="Times New Roman"/>
      <family val="1"/>
      <charset val="186"/>
    </font>
    <font>
      <strike/>
      <sz val="11"/>
      <color rgb="FF000000"/>
      <name val="Times New Roman"/>
      <family val="1"/>
      <charset val="186"/>
    </font>
    <font>
      <strike/>
      <sz val="11"/>
      <color theme="1"/>
      <name val="Times New Roman"/>
      <family val="1"/>
    </font>
    <font>
      <strike/>
      <sz val="11"/>
      <name val="Times New Roman"/>
      <family val="1"/>
    </font>
  </fonts>
  <fills count="9">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9" tint="0.79998168889431442"/>
        <bgColor rgb="FFFFFFFF"/>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s>
  <cellStyleXfs count="9">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0" fillId="0" borderId="0"/>
    <xf numFmtId="0" fontId="11" fillId="0" borderId="0"/>
    <xf numFmtId="0" fontId="31" fillId="0" borderId="0"/>
    <xf numFmtId="0" fontId="31" fillId="0" borderId="0"/>
  </cellStyleXfs>
  <cellXfs count="521">
    <xf numFmtId="0" fontId="0" fillId="0" borderId="0" xfId="0"/>
    <xf numFmtId="0" fontId="2" fillId="0" borderId="0" xfId="1" applyFont="1" applyAlignment="1" applyProtection="1">
      <alignment horizontal="center" vertical="center" wrapText="1"/>
    </xf>
    <xf numFmtId="0" fontId="7" fillId="0" borderId="0" xfId="0" applyFont="1" applyProtection="1">
      <protection locked="0"/>
    </xf>
    <xf numFmtId="0" fontId="7" fillId="0" borderId="0" xfId="0" applyFont="1" applyAlignment="1" applyProtection="1">
      <alignment horizontal="center" vertical="center"/>
      <protection locked="0"/>
    </xf>
    <xf numFmtId="0" fontId="2" fillId="0" borderId="5" xfId="2"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0" fontId="2" fillId="0" borderId="13" xfId="2" applyFont="1" applyBorder="1" applyAlignment="1" applyProtection="1">
      <alignment horizontal="center" vertical="center" wrapText="1"/>
    </xf>
    <xf numFmtId="0" fontId="2" fillId="3" borderId="7" xfId="1" applyFont="1" applyFill="1" applyBorder="1" applyAlignment="1" applyProtection="1">
      <alignment vertical="center"/>
    </xf>
    <xf numFmtId="0" fontId="2" fillId="3" borderId="8" xfId="1" applyFont="1" applyFill="1" applyBorder="1" applyAlignment="1" applyProtection="1">
      <alignment vertical="center"/>
    </xf>
    <xf numFmtId="0" fontId="4" fillId="2" borderId="0" xfId="1" applyFont="1" applyFill="1" applyAlignment="1" applyProtection="1">
      <alignment vertical="center" wrapText="1"/>
    </xf>
    <xf numFmtId="0" fontId="2" fillId="0" borderId="15" xfId="2" applyFont="1" applyBorder="1" applyAlignment="1" applyProtection="1">
      <alignment horizontal="center" vertical="center" wrapText="1"/>
    </xf>
    <xf numFmtId="0" fontId="2" fillId="0" borderId="17" xfId="2" applyFont="1" applyBorder="1" applyAlignment="1" applyProtection="1">
      <alignment horizontal="center" vertical="center" wrapText="1"/>
    </xf>
    <xf numFmtId="0" fontId="2" fillId="0" borderId="0" xfId="1" applyFont="1" applyBorder="1" applyAlignment="1" applyProtection="1">
      <alignment horizontal="center" vertical="center" wrapText="1"/>
    </xf>
    <xf numFmtId="0" fontId="2" fillId="0" borderId="25" xfId="1" applyFont="1" applyBorder="1" applyAlignment="1" applyProtection="1">
      <alignment horizontal="center" vertical="center" wrapText="1"/>
    </xf>
    <xf numFmtId="0" fontId="2" fillId="0" borderId="23" xfId="1" applyFont="1" applyBorder="1" applyAlignment="1" applyProtection="1">
      <alignment horizontal="center" vertical="center" wrapText="1"/>
    </xf>
    <xf numFmtId="0" fontId="2" fillId="0" borderId="17" xfId="1" applyFont="1" applyBorder="1" applyAlignment="1" applyProtection="1">
      <alignment horizontal="center" vertical="center" wrapText="1"/>
    </xf>
    <xf numFmtId="1" fontId="2" fillId="0" borderId="0" xfId="1" applyNumberFormat="1" applyFont="1" applyAlignment="1" applyProtection="1">
      <alignment horizontal="center" vertical="center" wrapText="1"/>
    </xf>
    <xf numFmtId="1" fontId="2" fillId="0" borderId="6" xfId="2" applyNumberFormat="1" applyFont="1" applyBorder="1" applyAlignment="1" applyProtection="1">
      <alignment horizontal="center" vertical="center" wrapText="1"/>
    </xf>
    <xf numFmtId="0" fontId="26" fillId="5" borderId="9" xfId="1" applyFont="1" applyFill="1" applyBorder="1" applyAlignment="1" applyProtection="1">
      <alignment horizontal="center" vertical="center" wrapText="1"/>
    </xf>
    <xf numFmtId="0" fontId="26" fillId="5" borderId="52" xfId="1" applyFont="1" applyFill="1" applyBorder="1" applyAlignment="1" applyProtection="1">
      <alignment horizontal="center" vertical="center" wrapText="1"/>
    </xf>
    <xf numFmtId="0" fontId="26" fillId="5" borderId="52" xfId="2" applyNumberFormat="1" applyFont="1" applyFill="1" applyBorder="1" applyAlignment="1" applyProtection="1">
      <alignment horizontal="center" vertical="center" wrapText="1"/>
    </xf>
    <xf numFmtId="0" fontId="26" fillId="5" borderId="52" xfId="2" applyFont="1" applyFill="1" applyBorder="1" applyAlignment="1" applyProtection="1">
      <alignment horizontal="center" vertical="center" wrapText="1"/>
    </xf>
    <xf numFmtId="0" fontId="26" fillId="5" borderId="55" xfId="1" applyFont="1" applyFill="1" applyBorder="1" applyAlignment="1" applyProtection="1">
      <alignment vertical="center"/>
    </xf>
    <xf numFmtId="0" fontId="26" fillId="5" borderId="56" xfId="1" applyFont="1" applyFill="1" applyBorder="1" applyAlignment="1" applyProtection="1">
      <alignment vertical="center"/>
    </xf>
    <xf numFmtId="0" fontId="26" fillId="5" borderId="57" xfId="1" applyFont="1" applyFill="1" applyBorder="1" applyAlignment="1" applyProtection="1">
      <alignment vertical="center"/>
    </xf>
    <xf numFmtId="0" fontId="29" fillId="0" borderId="0" xfId="1" applyFont="1" applyAlignment="1" applyProtection="1">
      <alignment horizontal="center" vertical="center" wrapText="1"/>
    </xf>
    <xf numFmtId="0" fontId="2" fillId="0" borderId="0" xfId="1" applyNumberFormat="1" applyFont="1" applyAlignment="1" applyProtection="1">
      <alignment horizontal="center" vertical="center" wrapText="1"/>
    </xf>
    <xf numFmtId="0" fontId="2" fillId="6" borderId="55" xfId="1" applyFont="1" applyFill="1" applyBorder="1" applyAlignment="1" applyProtection="1">
      <alignment horizontal="center" vertical="center" wrapText="1"/>
    </xf>
    <xf numFmtId="0" fontId="2" fillId="6" borderId="56" xfId="1" applyFont="1" applyFill="1" applyBorder="1" applyAlignment="1" applyProtection="1">
      <alignment horizontal="center" vertical="center" wrapText="1"/>
    </xf>
    <xf numFmtId="0" fontId="2" fillId="0" borderId="21" xfId="1" applyFont="1" applyBorder="1" applyAlignment="1" applyProtection="1">
      <alignment horizontal="center" vertical="center" wrapText="1"/>
    </xf>
    <xf numFmtId="1" fontId="2" fillId="0" borderId="22" xfId="2" applyNumberFormat="1" applyFont="1" applyBorder="1" applyAlignment="1" applyProtection="1">
      <alignment horizontal="center" vertical="center" wrapText="1"/>
    </xf>
    <xf numFmtId="0" fontId="2" fillId="0" borderId="23" xfId="2" applyFont="1" applyBorder="1" applyAlignment="1" applyProtection="1">
      <alignment horizontal="center" vertical="center" wrapText="1"/>
    </xf>
    <xf numFmtId="0" fontId="2" fillId="0" borderId="24" xfId="2" applyFont="1" applyBorder="1" applyAlignment="1" applyProtection="1">
      <alignment horizontal="center" vertical="center" wrapText="1"/>
    </xf>
    <xf numFmtId="0" fontId="2" fillId="0" borderId="22" xfId="2" applyFont="1" applyBorder="1" applyAlignment="1" applyProtection="1">
      <alignment horizontal="center" vertical="center" wrapText="1"/>
    </xf>
    <xf numFmtId="0" fontId="2" fillId="0" borderId="21" xfId="2" applyFont="1" applyBorder="1" applyAlignment="1" applyProtection="1">
      <alignment horizontal="center" vertical="center" wrapText="1"/>
    </xf>
    <xf numFmtId="0" fontId="2" fillId="3" borderId="14" xfId="1" applyFont="1" applyFill="1" applyBorder="1" applyAlignment="1" applyProtection="1">
      <alignment vertical="center"/>
    </xf>
    <xf numFmtId="1" fontId="2" fillId="0" borderId="25" xfId="2" applyNumberFormat="1" applyFont="1" applyBorder="1" applyAlignment="1" applyProtection="1">
      <alignment horizontal="center" vertical="center" wrapText="1"/>
    </xf>
    <xf numFmtId="4" fontId="4" fillId="0" borderId="19" xfId="3" applyNumberFormat="1" applyFont="1" applyBorder="1" applyAlignment="1" applyProtection="1">
      <alignment horizontal="center" vertical="center" wrapText="1"/>
      <protection locked="0"/>
    </xf>
    <xf numFmtId="4" fontId="4" fillId="0" borderId="19" xfId="4" applyNumberFormat="1" applyFont="1" applyBorder="1" applyAlignment="1" applyProtection="1">
      <alignment horizontal="center" vertical="center" wrapText="1"/>
      <protection locked="0"/>
    </xf>
    <xf numFmtId="4" fontId="4" fillId="0" borderId="17" xfId="4" applyNumberFormat="1" applyFont="1" applyBorder="1" applyAlignment="1" applyProtection="1">
      <alignment horizontal="center" vertical="center" wrapText="1"/>
      <protection locked="0"/>
    </xf>
    <xf numFmtId="4" fontId="4" fillId="0" borderId="31" xfId="4" applyNumberFormat="1" applyFont="1" applyBorder="1" applyAlignment="1" applyProtection="1">
      <alignment horizontal="center" vertical="center" wrapText="1"/>
      <protection locked="0"/>
    </xf>
    <xf numFmtId="4" fontId="4" fillId="0" borderId="43" xfId="4" applyNumberFormat="1" applyFont="1" applyBorder="1" applyAlignment="1" applyProtection="1">
      <alignment horizontal="center" vertical="center" wrapText="1"/>
      <protection locked="0"/>
    </xf>
    <xf numFmtId="4" fontId="4" fillId="0" borderId="18" xfId="4" applyNumberFormat="1" applyFont="1" applyBorder="1" applyAlignment="1" applyProtection="1">
      <alignment horizontal="center" vertical="center" wrapText="1"/>
      <protection locked="0"/>
    </xf>
    <xf numFmtId="4" fontId="4" fillId="0" borderId="23" xfId="4" applyNumberFormat="1" applyFont="1" applyBorder="1" applyAlignment="1" applyProtection="1">
      <alignment horizontal="center" vertical="center" wrapText="1"/>
      <protection locked="0"/>
    </xf>
    <xf numFmtId="4" fontId="4" fillId="0" borderId="37" xfId="4" applyNumberFormat="1" applyFont="1" applyBorder="1" applyAlignment="1" applyProtection="1">
      <alignment horizontal="center" vertical="center" wrapText="1"/>
      <protection locked="0"/>
    </xf>
    <xf numFmtId="4" fontId="4" fillId="0" borderId="12" xfId="4" applyNumberFormat="1" applyFont="1" applyBorder="1" applyAlignment="1" applyProtection="1">
      <alignment horizontal="center" vertical="center" wrapText="1"/>
      <protection locked="0"/>
    </xf>
    <xf numFmtId="4" fontId="4" fillId="0" borderId="21" xfId="4" applyNumberFormat="1" applyFont="1" applyBorder="1" applyAlignment="1" applyProtection="1">
      <alignment horizontal="center" vertical="center" wrapText="1"/>
      <protection locked="0"/>
    </xf>
    <xf numFmtId="4" fontId="5" fillId="0" borderId="26" xfId="4" applyNumberFormat="1" applyFont="1" applyBorder="1" applyAlignment="1" applyProtection="1">
      <alignment horizontal="center" vertical="center" wrapText="1"/>
      <protection locked="0"/>
    </xf>
    <xf numFmtId="4" fontId="4" fillId="0" borderId="18" xfId="3" applyNumberFormat="1" applyFont="1" applyBorder="1" applyAlignment="1" applyProtection="1">
      <alignment horizontal="center" vertical="center" wrapText="1"/>
      <protection locked="0"/>
    </xf>
    <xf numFmtId="4" fontId="4" fillId="0" borderId="11" xfId="4" applyNumberFormat="1" applyFont="1" applyBorder="1" applyAlignment="1" applyProtection="1">
      <alignment horizontal="center" vertical="center" wrapText="1"/>
      <protection locked="0"/>
    </xf>
    <xf numFmtId="4" fontId="5" fillId="0" borderId="13" xfId="4" applyNumberFormat="1" applyFont="1" applyBorder="1" applyAlignment="1" applyProtection="1">
      <alignment horizontal="center" vertical="center" wrapText="1"/>
      <protection locked="0"/>
    </xf>
    <xf numFmtId="4" fontId="4" fillId="0" borderId="13" xfId="4" applyNumberFormat="1" applyFont="1" applyBorder="1" applyAlignment="1" applyProtection="1">
      <alignment horizontal="center" vertical="center" wrapText="1"/>
      <protection locked="0"/>
    </xf>
    <xf numFmtId="4" fontId="4" fillId="0" borderId="32" xfId="4" applyNumberFormat="1" applyFont="1" applyBorder="1" applyAlignment="1" applyProtection="1">
      <alignment horizontal="center" vertical="center" wrapText="1"/>
      <protection locked="0"/>
    </xf>
    <xf numFmtId="4" fontId="4" fillId="0" borderId="36" xfId="4" applyNumberFormat="1" applyFont="1" applyBorder="1" applyAlignment="1" applyProtection="1">
      <alignment horizontal="center" vertical="center" wrapText="1"/>
      <protection locked="0"/>
    </xf>
    <xf numFmtId="4" fontId="5" fillId="0" borderId="17" xfId="4" applyNumberFormat="1" applyFont="1" applyBorder="1" applyAlignment="1" applyProtection="1">
      <alignment horizontal="center" vertical="center" wrapText="1"/>
      <protection locked="0"/>
    </xf>
    <xf numFmtId="4" fontId="4" fillId="0" borderId="46" xfId="4" applyNumberFormat="1" applyFont="1" applyBorder="1" applyAlignment="1" applyProtection="1">
      <alignment horizontal="center" vertical="center" wrapText="1"/>
      <protection locked="0"/>
    </xf>
    <xf numFmtId="4" fontId="4" fillId="0" borderId="44" xfId="4" applyNumberFormat="1" applyFont="1" applyBorder="1" applyAlignment="1" applyProtection="1">
      <alignment horizontal="center" vertical="center" wrapText="1"/>
      <protection locked="0"/>
    </xf>
    <xf numFmtId="4" fontId="4" fillId="0" borderId="45" xfId="4" applyNumberFormat="1" applyFont="1" applyBorder="1" applyAlignment="1" applyProtection="1">
      <alignment horizontal="center" vertical="center" wrapText="1"/>
      <protection locked="0"/>
    </xf>
    <xf numFmtId="4" fontId="4" fillId="0" borderId="41" xfId="4" applyNumberFormat="1" applyFont="1" applyBorder="1" applyAlignment="1" applyProtection="1">
      <alignment horizontal="center" vertical="center" wrapText="1"/>
      <protection locked="0"/>
    </xf>
    <xf numFmtId="49" fontId="2" fillId="0" borderId="0" xfId="1" applyNumberFormat="1" applyFont="1" applyAlignment="1" applyProtection="1">
      <alignment horizontal="center" vertical="center" wrapText="1"/>
    </xf>
    <xf numFmtId="2" fontId="2" fillId="0" borderId="0" xfId="1" applyNumberFormat="1" applyFont="1" applyAlignment="1" applyProtection="1">
      <alignment horizontal="center" vertical="center" wrapText="1"/>
    </xf>
    <xf numFmtId="2" fontId="2" fillId="0" borderId="6" xfId="2" applyNumberFormat="1" applyFont="1" applyBorder="1" applyAlignment="1" applyProtection="1">
      <alignment horizontal="center" vertical="center" wrapText="1"/>
    </xf>
    <xf numFmtId="2" fontId="2" fillId="0" borderId="22" xfId="2" applyNumberFormat="1" applyFont="1" applyBorder="1" applyAlignment="1" applyProtection="1">
      <alignment horizontal="center" vertical="center" wrapText="1"/>
    </xf>
    <xf numFmtId="49" fontId="2" fillId="0" borderId="39" xfId="2" applyNumberFormat="1" applyFont="1" applyBorder="1" applyAlignment="1" applyProtection="1">
      <alignment horizontal="center" vertical="center" wrapText="1"/>
    </xf>
    <xf numFmtId="0" fontId="2" fillId="0" borderId="39" xfId="2" applyFont="1" applyBorder="1" applyAlignment="1" applyProtection="1">
      <alignment horizontal="center" vertical="center" wrapText="1"/>
    </xf>
    <xf numFmtId="0" fontId="2" fillId="0" borderId="39" xfId="2" applyNumberFormat="1" applyFont="1" applyBorder="1" applyAlignment="1" applyProtection="1">
      <alignment horizontal="center" vertical="center" wrapText="1"/>
    </xf>
    <xf numFmtId="0" fontId="2" fillId="0" borderId="39" xfId="1" applyFont="1" applyBorder="1" applyAlignment="1" applyProtection="1">
      <alignment horizontal="center" vertical="center" wrapText="1"/>
    </xf>
    <xf numFmtId="0" fontId="2" fillId="0" borderId="40" xfId="1" applyFont="1" applyBorder="1" applyAlignment="1" applyProtection="1">
      <alignment horizontal="center" vertical="center" wrapText="1"/>
    </xf>
    <xf numFmtId="4" fontId="4" fillId="0" borderId="12" xfId="3" applyNumberFormat="1" applyFont="1" applyBorder="1" applyAlignment="1" applyProtection="1">
      <alignment horizontal="center" vertical="center" wrapText="1"/>
      <protection locked="0"/>
    </xf>
    <xf numFmtId="4" fontId="4" fillId="0" borderId="13" xfId="3" applyNumberFormat="1" applyFont="1" applyBorder="1" applyAlignment="1" applyProtection="1">
      <alignment horizontal="center" vertical="center" wrapText="1"/>
      <protection locked="0"/>
    </xf>
    <xf numFmtId="4" fontId="4" fillId="0" borderId="11" xfId="3" applyNumberFormat="1" applyFont="1" applyBorder="1" applyAlignment="1" applyProtection="1">
      <alignment horizontal="center" vertical="center" wrapText="1"/>
      <protection locked="0"/>
    </xf>
    <xf numFmtId="4" fontId="4" fillId="0" borderId="17" xfId="3" applyNumberFormat="1" applyFont="1" applyBorder="1" applyAlignment="1" applyProtection="1">
      <alignment horizontal="center" vertical="center" wrapText="1"/>
      <protection locked="0"/>
    </xf>
    <xf numFmtId="4" fontId="4" fillId="0" borderId="27" xfId="4" applyNumberFormat="1" applyFont="1" applyBorder="1" applyAlignment="1" applyProtection="1">
      <alignment horizontal="center" vertical="center" wrapText="1"/>
      <protection locked="0"/>
    </xf>
    <xf numFmtId="4" fontId="5" fillId="0" borderId="43" xfId="4" applyNumberFormat="1" applyFont="1" applyBorder="1" applyAlignment="1" applyProtection="1">
      <alignment horizontal="center" vertical="center" wrapText="1"/>
      <protection locked="0"/>
    </xf>
    <xf numFmtId="0" fontId="6" fillId="0" borderId="0" xfId="0" applyFont="1"/>
    <xf numFmtId="0" fontId="7" fillId="0" borderId="0" xfId="0" applyFont="1"/>
    <xf numFmtId="49" fontId="8" fillId="0" borderId="1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18" xfId="0" applyFont="1" applyBorder="1" applyAlignment="1">
      <alignment horizontal="center" vertical="center"/>
    </xf>
    <xf numFmtId="2" fontId="5" fillId="0" borderId="3" xfId="0" applyNumberFormat="1" applyFont="1" applyBorder="1" applyAlignment="1">
      <alignment horizontal="center" vertical="center"/>
    </xf>
    <xf numFmtId="4" fontId="5" fillId="0" borderId="3"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9" xfId="4" applyFont="1" applyBorder="1" applyAlignment="1">
      <alignment horizontal="center" vertical="center"/>
    </xf>
    <xf numFmtId="2" fontId="5" fillId="0" borderId="4" xfId="0" applyNumberFormat="1" applyFont="1" applyBorder="1" applyAlignment="1">
      <alignment horizontal="center" vertical="center"/>
    </xf>
    <xf numFmtId="4" fontId="5" fillId="0" borderId="4" xfId="0" applyNumberFormat="1"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vertical="center" wrapText="1"/>
    </xf>
    <xf numFmtId="4" fontId="4" fillId="0" borderId="0" xfId="0" applyNumberFormat="1" applyFont="1" applyAlignment="1">
      <alignment horizontal="center" vertical="center" wrapText="1"/>
    </xf>
    <xf numFmtId="4" fontId="9" fillId="0" borderId="0" xfId="0" applyNumberFormat="1" applyFont="1" applyAlignment="1">
      <alignment horizontal="center" vertical="center"/>
    </xf>
    <xf numFmtId="0" fontId="14" fillId="0" borderId="1" xfId="0" applyFont="1" applyBorder="1" applyAlignment="1">
      <alignment vertical="center" wrapText="1"/>
    </xf>
    <xf numFmtId="4" fontId="4" fillId="0" borderId="26" xfId="0" applyNumberFormat="1" applyFont="1" applyBorder="1" applyAlignment="1">
      <alignment horizontal="center" vertical="center" wrapText="1"/>
    </xf>
    <xf numFmtId="4" fontId="9" fillId="0" borderId="9" xfId="0" applyNumberFormat="1" applyFont="1" applyBorder="1" applyAlignment="1">
      <alignment horizontal="center" vertical="center"/>
    </xf>
    <xf numFmtId="0" fontId="5" fillId="0" borderId="2" xfId="0" applyFont="1" applyBorder="1"/>
    <xf numFmtId="0" fontId="6" fillId="0" borderId="0" xfId="0" applyFont="1" applyAlignment="1">
      <alignment wrapText="1"/>
    </xf>
    <xf numFmtId="0" fontId="7" fillId="0" borderId="0" xfId="0" applyFont="1" applyAlignment="1">
      <alignment wrapText="1"/>
    </xf>
    <xf numFmtId="0" fontId="7" fillId="0" borderId="1" xfId="0" applyFont="1" applyBorder="1"/>
    <xf numFmtId="0" fontId="7" fillId="0" borderId="19" xfId="0" applyFont="1" applyBorder="1" applyAlignment="1">
      <alignment horizontal="center" vertical="center"/>
    </xf>
    <xf numFmtId="0" fontId="7" fillId="0" borderId="1" xfId="0" applyFont="1" applyBorder="1" applyAlignment="1">
      <alignment wrapText="1"/>
    </xf>
    <xf numFmtId="49" fontId="8" fillId="0" borderId="21" xfId="0" applyNumberFormat="1" applyFont="1" applyBorder="1" applyAlignment="1">
      <alignment horizontal="center" vertical="center" wrapText="1"/>
    </xf>
    <xf numFmtId="0" fontId="5" fillId="0" borderId="23" xfId="4" applyFont="1" applyBorder="1" applyAlignment="1">
      <alignment horizontal="center" vertical="center"/>
    </xf>
    <xf numFmtId="2" fontId="5" fillId="0" borderId="25" xfId="0" applyNumberFormat="1" applyFont="1" applyBorder="1" applyAlignment="1">
      <alignment horizontal="center" vertical="center"/>
    </xf>
    <xf numFmtId="4" fontId="5" fillId="0" borderId="25" xfId="0" applyNumberFormat="1" applyFont="1" applyBorder="1" applyAlignment="1">
      <alignment horizontal="center" vertical="center" wrapText="1"/>
    </xf>
    <xf numFmtId="0" fontId="16" fillId="0" borderId="1" xfId="0" applyFont="1" applyBorder="1"/>
    <xf numFmtId="0" fontId="7" fillId="0" borderId="19" xfId="0" applyFont="1" applyBorder="1" applyAlignment="1">
      <alignment horizontal="center" vertical="center" wrapText="1"/>
    </xf>
    <xf numFmtId="0" fontId="7" fillId="0" borderId="1" xfId="0" applyFont="1" applyBorder="1" applyAlignment="1">
      <alignment horizontal="left" wrapText="1"/>
    </xf>
    <xf numFmtId="4" fontId="4" fillId="0" borderId="0" xfId="0" applyNumberFormat="1" applyFont="1" applyAlignment="1">
      <alignment horizontal="left" vertical="center" wrapText="1"/>
    </xf>
    <xf numFmtId="4" fontId="9" fillId="0" borderId="0" xfId="0" applyNumberFormat="1" applyFont="1" applyAlignment="1">
      <alignment horizontal="left" vertical="center"/>
    </xf>
    <xf numFmtId="0" fontId="7" fillId="0" borderId="1" xfId="0" applyFont="1" applyBorder="1" applyAlignment="1">
      <alignment horizontal="left"/>
    </xf>
    <xf numFmtId="0" fontId="16" fillId="0" borderId="1" xfId="0" applyFont="1" applyBorder="1" applyAlignment="1">
      <alignment wrapText="1"/>
    </xf>
    <xf numFmtId="2" fontId="7" fillId="0" borderId="4" xfId="0" applyNumberFormat="1" applyFont="1" applyBorder="1" applyAlignment="1">
      <alignment horizontal="center" vertical="center"/>
    </xf>
    <xf numFmtId="49" fontId="8" fillId="0" borderId="22" xfId="0" applyNumberFormat="1" applyFont="1" applyBorder="1" applyAlignment="1">
      <alignment horizontal="center" vertical="center" wrapText="1"/>
    </xf>
    <xf numFmtId="0" fontId="16" fillId="0" borderId="24" xfId="0" applyFont="1" applyBorder="1" applyAlignment="1">
      <alignment vertical="center" wrapText="1"/>
    </xf>
    <xf numFmtId="0" fontId="7" fillId="0" borderId="23" xfId="0" applyFont="1" applyBorder="1" applyAlignment="1">
      <alignment horizontal="center" vertical="center"/>
    </xf>
    <xf numFmtId="2" fontId="7" fillId="0" borderId="25" xfId="0" applyNumberFormat="1" applyFont="1" applyBorder="1" applyAlignment="1">
      <alignment horizontal="center" vertical="center"/>
    </xf>
    <xf numFmtId="4" fontId="5" fillId="0" borderId="6"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5" fillId="0" borderId="2" xfId="0" applyNumberFormat="1" applyFont="1" applyBorder="1" applyAlignment="1">
      <alignment horizontal="left" vertical="top" wrapText="1"/>
    </xf>
    <xf numFmtId="49" fontId="5" fillId="0" borderId="2" xfId="0" applyNumberFormat="1" applyFont="1" applyBorder="1" applyAlignment="1">
      <alignment horizontal="center" vertical="center" wrapText="1"/>
    </xf>
    <xf numFmtId="4" fontId="5" fillId="0" borderId="46"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5" fillId="0" borderId="1" xfId="0" applyNumberFormat="1" applyFont="1" applyBorder="1" applyAlignment="1">
      <alignment horizontal="left" vertical="top" wrapText="1"/>
    </xf>
    <xf numFmtId="49" fontId="5" fillId="0" borderId="1" xfId="0" applyNumberFormat="1" applyFont="1" applyBorder="1" applyAlignment="1">
      <alignment horizontal="center" vertical="center" wrapText="1"/>
    </xf>
    <xf numFmtId="4" fontId="5" fillId="0" borderId="44" xfId="0" applyNumberFormat="1" applyFont="1" applyBorder="1" applyAlignment="1">
      <alignment horizontal="center" vertical="center" wrapText="1"/>
    </xf>
    <xf numFmtId="0" fontId="7" fillId="0" borderId="1" xfId="0" applyFont="1" applyBorder="1" applyAlignment="1">
      <alignment horizontal="center" vertical="center"/>
    </xf>
    <xf numFmtId="49" fontId="7" fillId="0" borderId="1" xfId="0" applyNumberFormat="1" applyFont="1" applyBorder="1" applyAlignment="1">
      <alignment horizontal="left" vertical="top" wrapText="1"/>
    </xf>
    <xf numFmtId="0" fontId="7" fillId="0" borderId="1" xfId="4" applyFont="1" applyBorder="1" applyAlignment="1">
      <alignment horizontal="center" vertical="center"/>
    </xf>
    <xf numFmtId="0" fontId="5" fillId="0" borderId="1" xfId="4" applyFont="1" applyBorder="1" applyAlignment="1">
      <alignment horizontal="center" vertical="center"/>
    </xf>
    <xf numFmtId="49" fontId="8" fillId="0" borderId="1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0" fontId="7" fillId="0" borderId="5" xfId="0" applyFont="1" applyBorder="1" applyAlignment="1">
      <alignment horizontal="center" vertical="center"/>
    </xf>
    <xf numFmtId="2" fontId="5" fillId="0" borderId="6" xfId="0" applyNumberFormat="1" applyFont="1" applyBorder="1" applyAlignment="1">
      <alignment horizontal="center" vertical="center"/>
    </xf>
    <xf numFmtId="4" fontId="5" fillId="0" borderId="45" xfId="0" applyNumberFormat="1" applyFont="1" applyBorder="1" applyAlignment="1">
      <alignment horizontal="center" vertical="center" wrapText="1"/>
    </xf>
    <xf numFmtId="4" fontId="4" fillId="0" borderId="27" xfId="0" applyNumberFormat="1" applyFont="1" applyBorder="1" applyAlignment="1">
      <alignment horizontal="center" vertical="center" wrapText="1"/>
    </xf>
    <xf numFmtId="49" fontId="5" fillId="0" borderId="29" xfId="0" applyNumberFormat="1" applyFont="1" applyBorder="1" applyAlignment="1">
      <alignment horizontal="left" vertical="center" wrapText="1"/>
    </xf>
    <xf numFmtId="2" fontId="5" fillId="0" borderId="42" xfId="0" applyNumberFormat="1" applyFont="1" applyBorder="1" applyAlignment="1">
      <alignment horizontal="center" vertical="center"/>
    </xf>
    <xf numFmtId="49" fontId="5" fillId="0" borderId="1" xfId="0" applyNumberFormat="1" applyFont="1" applyBorder="1" applyAlignment="1">
      <alignment horizontal="left" vertical="center" wrapText="1"/>
    </xf>
    <xf numFmtId="49" fontId="5" fillId="0" borderId="31" xfId="0" applyNumberFormat="1" applyFont="1" applyBorder="1" applyAlignment="1">
      <alignment horizontal="center" vertical="center" wrapText="1"/>
    </xf>
    <xf numFmtId="2" fontId="7" fillId="0" borderId="42" xfId="0" applyNumberFormat="1" applyFont="1" applyBorder="1" applyAlignment="1">
      <alignment horizontal="center" vertical="center"/>
    </xf>
    <xf numFmtId="49" fontId="8" fillId="0" borderId="32"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49" fontId="5" fillId="0" borderId="34" xfId="0" applyNumberFormat="1" applyFont="1" applyBorder="1" applyAlignment="1">
      <alignment horizontal="left" vertical="center" wrapText="1"/>
    </xf>
    <xf numFmtId="0" fontId="7" fillId="0" borderId="17" xfId="0" applyFont="1" applyBorder="1" applyAlignment="1">
      <alignment horizontal="center" vertical="center"/>
    </xf>
    <xf numFmtId="49" fontId="5" fillId="0" borderId="2" xfId="0" applyNumberFormat="1" applyFont="1" applyBorder="1" applyAlignment="1">
      <alignment horizontal="left" vertical="center" wrapText="1"/>
    </xf>
    <xf numFmtId="0" fontId="7" fillId="0" borderId="18" xfId="0" applyFont="1" applyBorder="1" applyAlignment="1">
      <alignment horizontal="center" vertical="center"/>
    </xf>
    <xf numFmtId="49" fontId="8" fillId="0" borderId="15" xfId="0" applyNumberFormat="1" applyFont="1" applyBorder="1" applyAlignment="1">
      <alignment horizontal="center" vertical="center" wrapText="1"/>
    </xf>
    <xf numFmtId="0" fontId="5" fillId="0" borderId="17" xfId="4" applyFont="1" applyBorder="1" applyAlignment="1">
      <alignment horizontal="center" vertical="center"/>
    </xf>
    <xf numFmtId="49" fontId="5" fillId="0" borderId="19" xfId="0" applyNumberFormat="1" applyFont="1" applyBorder="1" applyAlignment="1">
      <alignment horizontal="center" vertical="center" wrapText="1"/>
    </xf>
    <xf numFmtId="49" fontId="5" fillId="0" borderId="18" xfId="0" applyNumberFormat="1" applyFont="1" applyBorder="1" applyAlignment="1">
      <alignment horizontal="center" vertical="center" wrapText="1"/>
    </xf>
    <xf numFmtId="49" fontId="5" fillId="0" borderId="1" xfId="5" applyNumberFormat="1" applyFont="1" applyBorder="1" applyAlignment="1">
      <alignment horizontal="left" vertical="center" wrapText="1"/>
    </xf>
    <xf numFmtId="49" fontId="5" fillId="0" borderId="23" xfId="0" applyNumberFormat="1" applyFont="1" applyBorder="1" applyAlignment="1">
      <alignment horizontal="center" vertical="center" wrapText="1"/>
    </xf>
    <xf numFmtId="49" fontId="5" fillId="0" borderId="24" xfId="0" applyNumberFormat="1" applyFont="1" applyBorder="1" applyAlignment="1">
      <alignment horizontal="left" vertical="center" wrapText="1"/>
    </xf>
    <xf numFmtId="49" fontId="5" fillId="0" borderId="17" xfId="0" applyNumberFormat="1" applyFont="1" applyBorder="1" applyAlignment="1">
      <alignment horizontal="center" vertical="center" wrapText="1"/>
    </xf>
    <xf numFmtId="49" fontId="8" fillId="0" borderId="37" xfId="0" applyNumberFormat="1" applyFont="1" applyBorder="1" applyAlignment="1">
      <alignment horizontal="center" vertical="center" wrapText="1"/>
    </xf>
    <xf numFmtId="49" fontId="8" fillId="0" borderId="38" xfId="0" applyNumberFormat="1" applyFont="1" applyBorder="1" applyAlignment="1">
      <alignment horizontal="center" vertical="center" wrapText="1"/>
    </xf>
    <xf numFmtId="49" fontId="5" fillId="0" borderId="39" xfId="0" applyNumberFormat="1" applyFont="1" applyBorder="1" applyAlignment="1">
      <alignment horizontal="left" vertical="center" wrapText="1"/>
    </xf>
    <xf numFmtId="49" fontId="5" fillId="0" borderId="36" xfId="0" applyNumberFormat="1" applyFont="1" applyBorder="1" applyAlignment="1">
      <alignment horizontal="center" vertical="center" wrapText="1"/>
    </xf>
    <xf numFmtId="2" fontId="5" fillId="0" borderId="40" xfId="0" applyNumberFormat="1" applyFont="1" applyBorder="1" applyAlignment="1">
      <alignment horizontal="center" vertical="center"/>
    </xf>
    <xf numFmtId="4" fontId="5" fillId="0" borderId="40"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0" fontId="5" fillId="0" borderId="18" xfId="4" applyFont="1" applyBorder="1" applyAlignment="1">
      <alignment horizontal="center" vertical="center"/>
    </xf>
    <xf numFmtId="49" fontId="8" fillId="0" borderId="13" xfId="4" applyNumberFormat="1" applyFont="1" applyBorder="1" applyAlignment="1">
      <alignment horizontal="center" vertical="center" wrapText="1"/>
    </xf>
    <xf numFmtId="49" fontId="8" fillId="0" borderId="5" xfId="4" applyNumberFormat="1" applyFont="1" applyBorder="1" applyAlignment="1">
      <alignment horizontal="center" vertical="center" wrapText="1"/>
    </xf>
    <xf numFmtId="0" fontId="5" fillId="0" borderId="5" xfId="4" applyFont="1" applyBorder="1" applyAlignment="1">
      <alignment horizontal="left" vertical="center" wrapText="1"/>
    </xf>
    <xf numFmtId="0" fontId="5" fillId="0" borderId="5" xfId="0" applyFont="1" applyBorder="1" applyAlignment="1">
      <alignment horizontal="center" vertical="center" wrapText="1"/>
    </xf>
    <xf numFmtId="2" fontId="5" fillId="0" borderId="6" xfId="0" applyNumberFormat="1" applyFont="1" applyBorder="1" applyAlignment="1">
      <alignment horizontal="center" vertical="center" wrapText="1"/>
    </xf>
    <xf numFmtId="0" fontId="5" fillId="0" borderId="5" xfId="4" applyFont="1" applyBorder="1" applyAlignment="1">
      <alignment horizontal="center" vertical="center"/>
    </xf>
    <xf numFmtId="0" fontId="4" fillId="0" borderId="20" xfId="3" applyFont="1" applyBorder="1" applyAlignment="1">
      <alignment horizontal="center" vertical="center" wrapText="1"/>
    </xf>
    <xf numFmtId="0" fontId="4" fillId="0" borderId="0" xfId="4" applyFont="1" applyAlignment="1">
      <alignment vertical="center" wrapText="1"/>
    </xf>
    <xf numFmtId="0" fontId="4" fillId="0" borderId="0" xfId="4" applyFont="1" applyAlignment="1">
      <alignment vertical="center"/>
    </xf>
    <xf numFmtId="1" fontId="4" fillId="0" borderId="0" xfId="4" applyNumberFormat="1" applyFont="1" applyAlignment="1">
      <alignment vertical="center"/>
    </xf>
    <xf numFmtId="0" fontId="7" fillId="0" borderId="0" xfId="0" applyFont="1" applyAlignment="1">
      <alignment vertical="center" wrapText="1"/>
    </xf>
    <xf numFmtId="1" fontId="7" fillId="0" borderId="0" xfId="0" applyNumberFormat="1" applyFont="1"/>
    <xf numFmtId="0" fontId="7" fillId="0" borderId="0" xfId="0" applyFont="1" applyAlignment="1">
      <alignment horizontal="center" vertical="center"/>
    </xf>
    <xf numFmtId="0" fontId="4" fillId="2" borderId="0" xfId="1" applyFont="1" applyFill="1" applyAlignment="1" applyProtection="1">
      <alignment vertical="center" wrapText="1"/>
      <protection locked="0"/>
    </xf>
    <xf numFmtId="0" fontId="2" fillId="0" borderId="0" xfId="1" applyFont="1" applyAlignment="1" applyProtection="1">
      <alignment horizontal="center" vertical="center" wrapText="1"/>
      <protection locked="0"/>
    </xf>
    <xf numFmtId="0" fontId="2" fillId="3" borderId="7" xfId="1" applyFont="1" applyFill="1" applyBorder="1" applyAlignment="1" applyProtection="1">
      <alignment vertical="center"/>
      <protection locked="0"/>
    </xf>
    <xf numFmtId="0" fontId="2" fillId="0" borderId="17" xfId="1" applyFont="1" applyBorder="1" applyAlignment="1" applyProtection="1">
      <alignment horizontal="center" vertical="center" wrapText="1"/>
      <protection locked="0"/>
    </xf>
    <xf numFmtId="0" fontId="4" fillId="0" borderId="20" xfId="3" applyFont="1" applyBorder="1" applyAlignment="1" applyProtection="1">
      <alignment horizontal="center" vertical="center" wrapText="1"/>
      <protection locked="0"/>
    </xf>
    <xf numFmtId="49" fontId="8" fillId="0" borderId="1" xfId="5" applyNumberFormat="1" applyFont="1" applyBorder="1" applyAlignment="1">
      <alignment horizontal="center" vertical="center" wrapText="1"/>
    </xf>
    <xf numFmtId="0" fontId="14" fillId="0" borderId="1" xfId="5" applyFont="1" applyBorder="1" applyAlignment="1">
      <alignment horizontal="left" vertical="center" wrapText="1"/>
    </xf>
    <xf numFmtId="0" fontId="5" fillId="0" borderId="1" xfId="5" applyFont="1" applyBorder="1" applyAlignment="1">
      <alignment horizontal="center" vertical="center"/>
    </xf>
    <xf numFmtId="2" fontId="5" fillId="0" borderId="10" xfId="5" applyNumberFormat="1" applyFont="1" applyBorder="1" applyAlignment="1">
      <alignment horizontal="center" vertical="center"/>
    </xf>
    <xf numFmtId="49" fontId="8" fillId="0" borderId="12" xfId="5" applyNumberFormat="1" applyFont="1" applyBorder="1" applyAlignment="1">
      <alignment horizontal="center" vertical="center" wrapText="1"/>
    </xf>
    <xf numFmtId="0" fontId="14" fillId="0" borderId="1" xfId="5" applyFont="1" applyBorder="1" applyAlignment="1">
      <alignment vertical="center" wrapText="1"/>
    </xf>
    <xf numFmtId="0" fontId="5" fillId="0" borderId="1" xfId="5" applyFont="1" applyBorder="1" applyAlignment="1">
      <alignment vertical="center" wrapText="1"/>
    </xf>
    <xf numFmtId="2" fontId="5" fillId="0" borderId="10" xfId="0" applyNumberFormat="1" applyFont="1" applyBorder="1" applyAlignment="1">
      <alignment horizontal="center" vertical="center"/>
    </xf>
    <xf numFmtId="0" fontId="14" fillId="0" borderId="24" xfId="5" applyFont="1" applyBorder="1" applyAlignment="1">
      <alignment horizontal="left" vertical="center" wrapText="1"/>
    </xf>
    <xf numFmtId="0" fontId="5" fillId="0" borderId="24" xfId="4" applyFont="1" applyBorder="1" applyAlignment="1">
      <alignment horizontal="center" vertical="center"/>
    </xf>
    <xf numFmtId="2" fontId="5" fillId="0" borderId="22" xfId="5" applyNumberFormat="1" applyFont="1" applyBorder="1" applyAlignment="1">
      <alignment horizontal="center" vertical="center"/>
    </xf>
    <xf numFmtId="4" fontId="5" fillId="0" borderId="4" xfId="5" applyNumberFormat="1" applyFont="1" applyBorder="1" applyAlignment="1">
      <alignment horizontal="center" vertical="center" wrapText="1"/>
    </xf>
    <xf numFmtId="4" fontId="4" fillId="0" borderId="0" xfId="5" applyNumberFormat="1" applyFont="1" applyAlignment="1">
      <alignment horizontal="center" vertical="center" wrapText="1"/>
    </xf>
    <xf numFmtId="4" fontId="9" fillId="0" borderId="0" xfId="5" applyNumberFormat="1" applyFont="1" applyAlignment="1">
      <alignment horizontal="center" vertical="center"/>
    </xf>
    <xf numFmtId="0" fontId="10" fillId="0" borderId="0" xfId="5"/>
    <xf numFmtId="2" fontId="5" fillId="0" borderId="4" xfId="5" applyNumberFormat="1" applyFont="1" applyBorder="1" applyAlignment="1">
      <alignment horizontal="center" vertical="center"/>
    </xf>
    <xf numFmtId="49" fontId="8" fillId="0" borderId="5" xfId="5" applyNumberFormat="1" applyFont="1" applyBorder="1" applyAlignment="1">
      <alignment horizontal="center" vertical="center" wrapText="1"/>
    </xf>
    <xf numFmtId="0" fontId="14" fillId="0" borderId="5" xfId="5" applyFont="1" applyBorder="1" applyAlignment="1">
      <alignment horizontal="left" vertical="center" wrapText="1"/>
    </xf>
    <xf numFmtId="2" fontId="5" fillId="0" borderId="15" xfId="5" applyNumberFormat="1" applyFont="1" applyBorder="1" applyAlignment="1">
      <alignment horizontal="center" vertical="center"/>
    </xf>
    <xf numFmtId="4" fontId="9" fillId="0" borderId="48" xfId="0" applyNumberFormat="1" applyFont="1" applyBorder="1" applyAlignment="1">
      <alignment horizontal="center" vertical="center"/>
    </xf>
    <xf numFmtId="0" fontId="15" fillId="0" borderId="2" xfId="0" applyFont="1" applyBorder="1"/>
    <xf numFmtId="0" fontId="7" fillId="0" borderId="5" xfId="0" applyFont="1" applyBorder="1" applyAlignment="1">
      <alignment vertical="center"/>
    </xf>
    <xf numFmtId="49" fontId="8" fillId="0" borderId="41"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0" fontId="7" fillId="0" borderId="31" xfId="0" applyFont="1" applyBorder="1" applyAlignment="1">
      <alignment horizontal="center" vertical="center"/>
    </xf>
    <xf numFmtId="4" fontId="5" fillId="0" borderId="42"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9" fontId="8" fillId="0" borderId="51" xfId="0" applyNumberFormat="1" applyFont="1" applyBorder="1" applyAlignment="1">
      <alignment horizontal="center" vertical="center" wrapText="1"/>
    </xf>
    <xf numFmtId="49" fontId="5" fillId="0" borderId="52" xfId="0" applyNumberFormat="1" applyFont="1" applyBorder="1" applyAlignment="1">
      <alignment horizontal="left" vertical="center" wrapText="1"/>
    </xf>
    <xf numFmtId="49" fontId="5" fillId="0" borderId="27" xfId="0" applyNumberFormat="1" applyFont="1" applyBorder="1" applyAlignment="1">
      <alignment horizontal="center" vertical="center" wrapText="1"/>
    </xf>
    <xf numFmtId="2" fontId="5" fillId="0" borderId="9" xfId="0" applyNumberFormat="1" applyFont="1" applyBorder="1" applyAlignment="1">
      <alignment horizontal="center" vertical="center"/>
    </xf>
    <xf numFmtId="4" fontId="5" fillId="0" borderId="9" xfId="0" applyNumberFormat="1" applyFont="1" applyBorder="1" applyAlignment="1">
      <alignment horizontal="center" vertical="center" wrapText="1"/>
    </xf>
    <xf numFmtId="49" fontId="8" fillId="0" borderId="32" xfId="4" applyNumberFormat="1" applyFont="1" applyBorder="1" applyAlignment="1">
      <alignment horizontal="center" vertical="center" wrapText="1"/>
    </xf>
    <xf numFmtId="49" fontId="8" fillId="0" borderId="34" xfId="4" applyNumberFormat="1" applyFont="1" applyBorder="1" applyAlignment="1">
      <alignment horizontal="center" vertical="center" wrapText="1"/>
    </xf>
    <xf numFmtId="0" fontId="5" fillId="0" borderId="34" xfId="4" applyFont="1" applyBorder="1" applyAlignment="1">
      <alignment horizontal="left" vertical="center" wrapText="1"/>
    </xf>
    <xf numFmtId="0" fontId="5" fillId="0" borderId="34" xfId="0" applyFont="1" applyBorder="1" applyAlignment="1">
      <alignment horizontal="center" vertical="center" wrapText="1"/>
    </xf>
    <xf numFmtId="2" fontId="5" fillId="0" borderId="48" xfId="0" applyNumberFormat="1" applyFont="1" applyBorder="1" applyAlignment="1">
      <alignment horizontal="center" vertical="center" wrapText="1"/>
    </xf>
    <xf numFmtId="4" fontId="5" fillId="0" borderId="48" xfId="0" applyNumberFormat="1" applyFont="1" applyBorder="1" applyAlignment="1">
      <alignment horizontal="center" vertical="center" wrapText="1"/>
    </xf>
    <xf numFmtId="4" fontId="7" fillId="0" borderId="0" xfId="0" applyNumberFormat="1" applyFont="1"/>
    <xf numFmtId="0" fontId="38" fillId="0" borderId="37" xfId="0" applyFont="1" applyBorder="1" applyAlignment="1">
      <alignment horizontal="center" vertical="center" wrapText="1"/>
    </xf>
    <xf numFmtId="0" fontId="37"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top" wrapText="1"/>
    </xf>
    <xf numFmtId="0" fontId="15" fillId="0" borderId="1" xfId="0" applyFont="1" applyBorder="1" applyAlignment="1">
      <alignment horizontal="center" vertical="center" wrapText="1"/>
    </xf>
    <xf numFmtId="2"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2" fontId="29" fillId="0" borderId="1" xfId="0" applyNumberFormat="1" applyFont="1" applyBorder="1" applyAlignment="1">
      <alignment horizontal="center" vertical="center" wrapText="1"/>
    </xf>
    <xf numFmtId="0" fontId="7" fillId="0" borderId="1" xfId="0" applyFont="1" applyBorder="1" applyAlignment="1">
      <alignment horizontal="justify" vertical="center" wrapText="1"/>
    </xf>
    <xf numFmtId="0" fontId="9" fillId="0" borderId="27" xfId="0" applyFont="1" applyBorder="1" applyAlignment="1">
      <alignment horizontal="center" vertical="center" wrapText="1"/>
    </xf>
    <xf numFmtId="0" fontId="7" fillId="0" borderId="20" xfId="0" applyFont="1" applyBorder="1" applyAlignment="1">
      <alignment wrapText="1"/>
    </xf>
    <xf numFmtId="0" fontId="7" fillId="0" borderId="5" xfId="0" applyFont="1" applyBorder="1" applyAlignment="1">
      <alignment horizontal="center" vertical="center" wrapText="1"/>
    </xf>
    <xf numFmtId="0" fontId="7" fillId="0" borderId="33" xfId="0" applyFont="1" applyBorder="1"/>
    <xf numFmtId="0" fontId="9" fillId="0" borderId="34" xfId="0" applyFont="1" applyBorder="1" applyAlignment="1">
      <alignment horizontal="center" vertical="center"/>
    </xf>
    <xf numFmtId="0" fontId="7" fillId="0" borderId="34" xfId="0" applyFont="1" applyBorder="1" applyAlignment="1">
      <alignment horizontal="center" vertical="center"/>
    </xf>
    <xf numFmtId="4" fontId="4" fillId="0" borderId="48" xfId="3" applyNumberFormat="1" applyFont="1" applyBorder="1" applyAlignment="1">
      <alignment horizontal="center" vertical="center" wrapText="1"/>
    </xf>
    <xf numFmtId="0" fontId="2" fillId="0" borderId="39" xfId="1" applyFont="1" applyBorder="1" applyAlignment="1" applyProtection="1">
      <alignment horizontal="center" vertical="center" wrapText="1"/>
      <protection locked="0"/>
    </xf>
    <xf numFmtId="0" fontId="9" fillId="0" borderId="37"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53" xfId="0" applyFont="1" applyBorder="1" applyAlignment="1">
      <alignment vertical="center" wrapText="1"/>
    </xf>
    <xf numFmtId="2" fontId="7" fillId="0" borderId="1" xfId="0" applyNumberFormat="1" applyFont="1" applyBorder="1" applyAlignment="1">
      <alignment horizontal="center" vertical="center"/>
    </xf>
    <xf numFmtId="2" fontId="7" fillId="0" borderId="0" xfId="0" applyNumberFormat="1" applyFont="1" applyAlignment="1">
      <alignment horizontal="center" vertical="center"/>
    </xf>
    <xf numFmtId="0" fontId="7" fillId="0" borderId="0" xfId="0" applyFont="1" applyAlignment="1">
      <alignment horizontal="left" vertical="center"/>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49" fontId="7" fillId="0" borderId="24" xfId="0" applyNumberFormat="1" applyFont="1" applyBorder="1" applyAlignment="1">
      <alignment horizontal="center" vertical="center" wrapText="1"/>
    </xf>
    <xf numFmtId="0" fontId="7" fillId="0" borderId="24" xfId="0" applyFont="1" applyBorder="1" applyAlignment="1">
      <alignment vertical="center" wrapText="1"/>
    </xf>
    <xf numFmtId="0" fontId="7" fillId="0" borderId="24" xfId="0" applyFont="1" applyBorder="1" applyAlignment="1">
      <alignment horizontal="center" vertical="center" wrapText="1"/>
    </xf>
    <xf numFmtId="2" fontId="7" fillId="0" borderId="24" xfId="0" applyNumberFormat="1" applyFont="1" applyBorder="1" applyAlignment="1">
      <alignment horizontal="center" vertical="center" wrapText="1"/>
    </xf>
    <xf numFmtId="49" fontId="7" fillId="0" borderId="10" xfId="0" applyNumberFormat="1" applyFont="1" applyBorder="1" applyAlignment="1">
      <alignment horizontal="center" vertical="center" wrapText="1"/>
    </xf>
    <xf numFmtId="0" fontId="7" fillId="0" borderId="29" xfId="0" applyFont="1" applyBorder="1" applyAlignment="1">
      <alignment vertical="center" wrapText="1"/>
    </xf>
    <xf numFmtId="0" fontId="7" fillId="0" borderId="29" xfId="0" applyFont="1" applyBorder="1" applyAlignment="1">
      <alignment horizontal="center" vertical="center" wrapText="1"/>
    </xf>
    <xf numFmtId="2" fontId="7" fillId="0" borderId="29" xfId="0" applyNumberFormat="1" applyFont="1" applyBorder="1" applyAlignment="1">
      <alignment horizontal="center" vertical="center" wrapText="1"/>
    </xf>
    <xf numFmtId="0" fontId="37" fillId="0" borderId="21" xfId="0" applyFont="1" applyBorder="1" applyAlignment="1">
      <alignment horizontal="center" vertical="center" wrapText="1"/>
    </xf>
    <xf numFmtId="49" fontId="7" fillId="0" borderId="22" xfId="0" applyNumberFormat="1" applyFont="1" applyBorder="1" applyAlignment="1">
      <alignment horizontal="center" vertical="center" wrapText="1"/>
    </xf>
    <xf numFmtId="0" fontId="7" fillId="0" borderId="53" xfId="0" applyFont="1" applyBorder="1" applyAlignment="1">
      <alignment horizontal="center" vertical="center" wrapText="1"/>
    </xf>
    <xf numFmtId="2" fontId="7" fillId="0" borderId="53" xfId="0" applyNumberFormat="1" applyFont="1" applyBorder="1" applyAlignment="1">
      <alignment horizontal="center" vertical="center" wrapText="1"/>
    </xf>
    <xf numFmtId="0" fontId="7" fillId="0" borderId="57" xfId="0" applyFont="1" applyBorder="1" applyAlignment="1">
      <alignment wrapText="1"/>
    </xf>
    <xf numFmtId="49" fontId="7" fillId="0" borderId="52" xfId="0" applyNumberFormat="1" applyFont="1" applyBorder="1" applyAlignment="1">
      <alignment horizontal="center" vertical="center" wrapText="1"/>
    </xf>
    <xf numFmtId="0" fontId="7" fillId="0" borderId="51" xfId="0" applyFont="1" applyBorder="1"/>
    <xf numFmtId="0" fontId="7" fillId="0" borderId="52" xfId="0" applyFont="1" applyBorder="1" applyAlignment="1">
      <alignment horizontal="center" vertical="center"/>
    </xf>
    <xf numFmtId="0" fontId="9" fillId="0" borderId="52" xfId="0" applyFont="1" applyBorder="1" applyAlignment="1">
      <alignment horizontal="center" vertical="center"/>
    </xf>
    <xf numFmtId="4" fontId="4" fillId="0" borderId="9" xfId="3" applyNumberFormat="1" applyFont="1" applyBorder="1" applyAlignment="1">
      <alignment horizontal="center" vertical="center" wrapText="1"/>
    </xf>
    <xf numFmtId="0" fontId="7" fillId="0" borderId="0" xfId="0" applyFont="1" applyAlignment="1">
      <alignment vertical="top" wrapText="1"/>
    </xf>
    <xf numFmtId="49" fontId="7" fillId="0" borderId="0" xfId="0" applyNumberFormat="1" applyFont="1"/>
    <xf numFmtId="0" fontId="21" fillId="0" borderId="0" xfId="0" applyFont="1"/>
    <xf numFmtId="0" fontId="28" fillId="5" borderId="26" xfId="0" applyFont="1" applyFill="1" applyBorder="1" applyAlignment="1">
      <alignment horizontal="center" vertical="center" wrapText="1"/>
    </xf>
    <xf numFmtId="0" fontId="24" fillId="0" borderId="54" xfId="0" applyFont="1" applyBorder="1" applyAlignment="1">
      <alignment wrapText="1"/>
    </xf>
    <xf numFmtId="0" fontId="21" fillId="0" borderId="2" xfId="0" applyFont="1" applyBorder="1" applyAlignment="1">
      <alignment horizontal="center" vertical="center" wrapText="1"/>
    </xf>
    <xf numFmtId="0" fontId="21" fillId="0" borderId="2" xfId="0" applyFont="1" applyBorder="1" applyAlignment="1">
      <alignment vertical="center" wrapText="1"/>
    </xf>
    <xf numFmtId="2" fontId="21" fillId="0" borderId="2" xfId="0" applyNumberFormat="1" applyFont="1" applyBorder="1" applyAlignment="1">
      <alignment horizontal="center" vertical="center" wrapText="1"/>
    </xf>
    <xf numFmtId="4" fontId="23" fillId="0" borderId="3" xfId="0" applyNumberFormat="1" applyFont="1" applyBorder="1" applyAlignment="1">
      <alignment horizontal="center" vertical="center" wrapText="1"/>
    </xf>
    <xf numFmtId="0" fontId="24" fillId="0" borderId="12" xfId="0" applyFont="1" applyBorder="1" applyAlignment="1">
      <alignment wrapText="1"/>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2" fontId="21" fillId="0" borderId="1" xfId="0" applyNumberFormat="1" applyFont="1" applyBorder="1" applyAlignment="1">
      <alignment horizontal="center" vertical="center" wrapText="1"/>
    </xf>
    <xf numFmtId="4" fontId="23" fillId="0" borderId="4" xfId="0" applyNumberFormat="1" applyFont="1" applyBorder="1" applyAlignment="1">
      <alignment horizontal="center" vertical="center" wrapText="1"/>
    </xf>
    <xf numFmtId="2" fontId="25" fillId="0" borderId="1" xfId="0" applyNumberFormat="1" applyFont="1" applyBorder="1" applyAlignment="1">
      <alignment horizontal="center" vertical="center" wrapText="1"/>
    </xf>
    <xf numFmtId="0" fontId="21" fillId="0" borderId="1" xfId="0" applyFont="1" applyBorder="1" applyAlignment="1">
      <alignment horizontal="justify" vertical="center" wrapText="1"/>
    </xf>
    <xf numFmtId="0" fontId="21" fillId="0" borderId="5" xfId="0" applyFont="1" applyBorder="1" applyAlignment="1">
      <alignment horizontal="center" vertical="center" wrapText="1"/>
    </xf>
    <xf numFmtId="0" fontId="24" fillId="0" borderId="13" xfId="0" applyFont="1" applyBorder="1" applyAlignment="1">
      <alignment vertical="center" wrapText="1"/>
    </xf>
    <xf numFmtId="0" fontId="21" fillId="0" borderId="5" xfId="0" applyFont="1" applyBorder="1" applyAlignment="1">
      <alignment vertical="center" wrapText="1"/>
    </xf>
    <xf numFmtId="2" fontId="25" fillId="0" borderId="5" xfId="0" applyNumberFormat="1" applyFont="1" applyBorder="1" applyAlignment="1">
      <alignment horizontal="center" vertical="center" wrapText="1"/>
    </xf>
    <xf numFmtId="4" fontId="23" fillId="0" borderId="6" xfId="0" applyNumberFormat="1" applyFont="1" applyBorder="1" applyAlignment="1">
      <alignment horizontal="center" vertical="center" wrapText="1"/>
    </xf>
    <xf numFmtId="0" fontId="22" fillId="0" borderId="27" xfId="0" applyFont="1" applyBorder="1" applyAlignment="1">
      <alignment horizontal="center" vertical="center" wrapText="1"/>
    </xf>
    <xf numFmtId="4" fontId="22" fillId="0" borderId="9" xfId="0" applyNumberFormat="1" applyFont="1" applyBorder="1" applyAlignment="1">
      <alignment horizontal="center" vertical="center"/>
    </xf>
    <xf numFmtId="0" fontId="24" fillId="0" borderId="11" xfId="0" applyFont="1" applyBorder="1" applyAlignment="1">
      <alignment wrapText="1"/>
    </xf>
    <xf numFmtId="0" fontId="24" fillId="0" borderId="12" xfId="0" applyFont="1" applyBorder="1" applyAlignment="1">
      <alignment vertical="center" wrapText="1"/>
    </xf>
    <xf numFmtId="0" fontId="24" fillId="0" borderId="12" xfId="0" applyFont="1" applyBorder="1" applyAlignment="1">
      <alignment horizontal="left" vertical="center" wrapText="1"/>
    </xf>
    <xf numFmtId="2" fontId="21" fillId="0" borderId="5" xfId="0" applyNumberFormat="1" applyFont="1" applyBorder="1" applyAlignment="1">
      <alignment horizontal="center" vertical="center" wrapText="1"/>
    </xf>
    <xf numFmtId="0" fontId="21" fillId="0" borderId="0" xfId="0" applyFont="1" applyAlignment="1">
      <alignment wrapText="1"/>
    </xf>
    <xf numFmtId="0" fontId="21" fillId="0" borderId="47" xfId="0" applyFont="1" applyBorder="1"/>
    <xf numFmtId="0" fontId="21" fillId="0" borderId="32" xfId="0" applyFont="1" applyBorder="1" applyAlignment="1">
      <alignment horizontal="center" vertical="center"/>
    </xf>
    <xf numFmtId="0" fontId="22" fillId="0" borderId="34" xfId="0" applyFont="1" applyBorder="1" applyAlignment="1">
      <alignment horizontal="center" vertical="center"/>
    </xf>
    <xf numFmtId="0" fontId="21" fillId="0" borderId="34" xfId="0" applyFont="1" applyBorder="1" applyAlignment="1">
      <alignment horizontal="center" vertical="center"/>
    </xf>
    <xf numFmtId="4" fontId="20" fillId="0" borderId="48" xfId="3" applyNumberFormat="1" applyFont="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14" fillId="0" borderId="1" xfId="0" applyFont="1" applyBorder="1" applyAlignment="1">
      <alignment horizontal="left" vertical="center" wrapText="1"/>
    </xf>
    <xf numFmtId="2" fontId="7" fillId="0" borderId="0" xfId="0" applyNumberFormat="1" applyFont="1"/>
    <xf numFmtId="0" fontId="7" fillId="0" borderId="2" xfId="0" applyFont="1" applyBorder="1"/>
    <xf numFmtId="0" fontId="16" fillId="0" borderId="5" xfId="0" applyFont="1" applyBorder="1" applyAlignment="1">
      <alignment vertical="center" wrapText="1"/>
    </xf>
    <xf numFmtId="49" fontId="5" fillId="0" borderId="34" xfId="0" applyNumberFormat="1" applyFont="1" applyBorder="1" applyAlignment="1">
      <alignment horizontal="center" vertical="center" wrapText="1"/>
    </xf>
    <xf numFmtId="49" fontId="8" fillId="0" borderId="29" xfId="0" applyNumberFormat="1" applyFont="1" applyBorder="1" applyAlignment="1">
      <alignment horizontal="center" vertical="center" wrapText="1"/>
    </xf>
    <xf numFmtId="49" fontId="5" fillId="0" borderId="29" xfId="0" applyNumberFormat="1" applyFont="1" applyBorder="1" applyAlignment="1">
      <alignment horizontal="center" vertical="center" wrapText="1"/>
    </xf>
    <xf numFmtId="2" fontId="4" fillId="0" borderId="0" xfId="4" applyNumberFormat="1" applyFont="1" applyAlignment="1">
      <alignment vertical="center"/>
    </xf>
    <xf numFmtId="0" fontId="7" fillId="0" borderId="2" xfId="0" applyFont="1" applyBorder="1" applyAlignment="1">
      <alignment horizontal="center" vertical="center"/>
    </xf>
    <xf numFmtId="0" fontId="7" fillId="0" borderId="0" xfId="0" applyFont="1" applyAlignment="1">
      <alignment horizontal="center" vertical="center" wrapText="1"/>
    </xf>
    <xf numFmtId="49" fontId="5" fillId="0" borderId="19" xfId="5" applyNumberFormat="1" applyFont="1" applyBorder="1" applyAlignment="1">
      <alignment horizontal="center" vertical="center" wrapText="1"/>
    </xf>
    <xf numFmtId="49" fontId="8" fillId="0" borderId="26" xfId="4" applyNumberFormat="1" applyFont="1" applyBorder="1" applyAlignment="1">
      <alignment horizontal="center" vertical="center" wrapText="1"/>
    </xf>
    <xf numFmtId="49" fontId="8" fillId="0" borderId="52" xfId="4" applyNumberFormat="1" applyFont="1" applyBorder="1" applyAlignment="1">
      <alignment horizontal="center" vertical="center" wrapText="1"/>
    </xf>
    <xf numFmtId="0" fontId="5" fillId="0" borderId="52" xfId="4" applyFont="1" applyBorder="1" applyAlignment="1">
      <alignment horizontal="left" vertical="center" wrapText="1"/>
    </xf>
    <xf numFmtId="0" fontId="5" fillId="0" borderId="52" xfId="0" applyFont="1" applyBorder="1" applyAlignment="1">
      <alignment horizontal="center" vertical="center" wrapText="1"/>
    </xf>
    <xf numFmtId="2" fontId="5" fillId="0" borderId="9" xfId="0" applyNumberFormat="1" applyFont="1" applyBorder="1" applyAlignment="1">
      <alignment horizontal="center" vertical="center" wrapText="1"/>
    </xf>
    <xf numFmtId="2" fontId="7" fillId="0" borderId="3" xfId="0" applyNumberFormat="1" applyFont="1" applyBorder="1" applyAlignment="1">
      <alignment horizontal="center" vertical="center"/>
    </xf>
    <xf numFmtId="49" fontId="8" fillId="0" borderId="11" xfId="7" applyNumberFormat="1" applyFont="1" applyBorder="1" applyAlignment="1">
      <alignment horizontal="center" vertical="center" wrapText="1"/>
    </xf>
    <xf numFmtId="2" fontId="5" fillId="0" borderId="16" xfId="0" applyNumberFormat="1" applyFont="1" applyBorder="1" applyAlignment="1">
      <alignment horizontal="center" vertical="center"/>
    </xf>
    <xf numFmtId="49" fontId="8" fillId="0" borderId="12" xfId="7" applyNumberFormat="1" applyFont="1" applyBorder="1" applyAlignment="1">
      <alignment horizontal="center" vertical="center" wrapText="1"/>
    </xf>
    <xf numFmtId="49" fontId="8" fillId="0" borderId="13" xfId="7" applyNumberFormat="1" applyFont="1" applyBorder="1" applyAlignment="1">
      <alignment horizontal="center" vertical="center" wrapText="1"/>
    </xf>
    <xf numFmtId="0" fontId="14" fillId="0" borderId="5" xfId="7" applyFont="1" applyBorder="1" applyAlignment="1">
      <alignment horizontal="left" vertical="center" wrapText="1"/>
    </xf>
    <xf numFmtId="2" fontId="5" fillId="0" borderId="15" xfId="7" applyNumberFormat="1" applyFont="1" applyBorder="1" applyAlignment="1">
      <alignment horizontal="center" vertical="center"/>
    </xf>
    <xf numFmtId="0" fontId="5" fillId="0" borderId="19" xfId="0" applyFont="1" applyBorder="1" applyAlignment="1">
      <alignment horizontal="center" vertical="center"/>
    </xf>
    <xf numFmtId="49" fontId="5" fillId="0" borderId="43" xfId="0" applyNumberFormat="1" applyFont="1" applyBorder="1" applyAlignment="1">
      <alignment horizontal="center" vertical="center" wrapText="1"/>
    </xf>
    <xf numFmtId="2" fontId="5" fillId="0" borderId="48" xfId="0" applyNumberFormat="1" applyFont="1" applyBorder="1" applyAlignment="1">
      <alignment horizontal="center" vertical="center"/>
    </xf>
    <xf numFmtId="2" fontId="7" fillId="0" borderId="6" xfId="0" applyNumberFormat="1" applyFont="1" applyBorder="1" applyAlignment="1">
      <alignment horizontal="center" vertical="center"/>
    </xf>
    <xf numFmtId="49" fontId="5" fillId="0" borderId="5" xfId="0" applyNumberFormat="1" applyFont="1" applyBorder="1" applyAlignment="1">
      <alignment horizontal="left" vertical="top" wrapText="1"/>
    </xf>
    <xf numFmtId="49" fontId="5" fillId="0" borderId="5" xfId="0" applyNumberFormat="1" applyFont="1" applyBorder="1" applyAlignment="1">
      <alignment horizontal="center" vertical="center" wrapText="1"/>
    </xf>
    <xf numFmtId="49" fontId="5" fillId="0" borderId="53" xfId="0" applyNumberFormat="1" applyFont="1" applyBorder="1" applyAlignment="1">
      <alignment horizontal="center" vertical="center" wrapText="1"/>
    </xf>
    <xf numFmtId="0" fontId="31" fillId="0" borderId="0" xfId="8"/>
    <xf numFmtId="0" fontId="34" fillId="0" borderId="41" xfId="8" applyFont="1" applyBorder="1" applyAlignment="1">
      <alignment horizontal="center" vertical="center" wrapText="1"/>
    </xf>
    <xf numFmtId="0" fontId="34" fillId="0" borderId="29" xfId="8" applyFont="1" applyBorder="1" applyAlignment="1">
      <alignment horizontal="center" vertical="center" wrapText="1"/>
    </xf>
    <xf numFmtId="0" fontId="34" fillId="0" borderId="42" xfId="8" applyFont="1" applyBorder="1" applyAlignment="1">
      <alignment horizontal="center" vertical="center" wrapText="1"/>
    </xf>
    <xf numFmtId="49" fontId="35" fillId="0" borderId="12" xfId="8" applyNumberFormat="1" applyFont="1" applyBorder="1" applyAlignment="1">
      <alignment horizontal="center" vertical="center"/>
    </xf>
    <xf numFmtId="0" fontId="35" fillId="0" borderId="1" xfId="8" applyFont="1" applyBorder="1" applyAlignment="1">
      <alignment vertical="center"/>
    </xf>
    <xf numFmtId="4" fontId="35" fillId="0" borderId="42" xfId="8" applyNumberFormat="1" applyFont="1" applyBorder="1" applyAlignment="1">
      <alignment horizontal="center" vertical="center" wrapText="1"/>
    </xf>
    <xf numFmtId="0" fontId="35" fillId="0" borderId="1" xfId="8" applyFont="1" applyBorder="1" applyAlignment="1">
      <alignment vertical="center" wrapText="1"/>
    </xf>
    <xf numFmtId="4" fontId="35" fillId="0" borderId="4" xfId="8" applyNumberFormat="1" applyFont="1" applyBorder="1" applyAlignment="1">
      <alignment horizontal="center" vertical="center"/>
    </xf>
    <xf numFmtId="49" fontId="35" fillId="0" borderId="21" xfId="8" applyNumberFormat="1" applyFont="1" applyBorder="1" applyAlignment="1">
      <alignment horizontal="center" vertical="center"/>
    </xf>
    <xf numFmtId="0" fontId="35" fillId="0" borderId="24" xfId="8" applyFont="1" applyBorder="1" applyAlignment="1">
      <alignment vertical="center" wrapText="1"/>
    </xf>
    <xf numFmtId="4" fontId="35" fillId="0" borderId="25" xfId="8" applyNumberFormat="1" applyFont="1" applyBorder="1" applyAlignment="1">
      <alignment horizontal="center" vertical="center"/>
    </xf>
    <xf numFmtId="0" fontId="35" fillId="0" borderId="24" xfId="8" applyFont="1" applyBorder="1" applyAlignment="1">
      <alignment vertical="center"/>
    </xf>
    <xf numFmtId="0" fontId="33" fillId="0" borderId="0" xfId="8" applyFont="1"/>
    <xf numFmtId="0" fontId="31" fillId="0" borderId="0" xfId="8" applyAlignment="1">
      <alignment wrapText="1"/>
    </xf>
    <xf numFmtId="0" fontId="34" fillId="0" borderId="26" xfId="8" applyFont="1" applyBorder="1" applyAlignment="1">
      <alignment horizontal="center" vertical="center" wrapText="1"/>
    </xf>
    <xf numFmtId="0" fontId="34" fillId="0" borderId="52" xfId="8" applyFont="1" applyBorder="1" applyAlignment="1">
      <alignment horizontal="right" vertical="center"/>
    </xf>
    <xf numFmtId="4" fontId="34" fillId="0" borderId="9" xfId="8" applyNumberFormat="1" applyFont="1" applyBorder="1" applyAlignment="1">
      <alignment horizontal="center" vertical="center"/>
    </xf>
    <xf numFmtId="0" fontId="35" fillId="0" borderId="0" xfId="8" applyFont="1"/>
    <xf numFmtId="0" fontId="8" fillId="0" borderId="0" xfId="7" applyFont="1" applyAlignment="1">
      <alignment horizontal="left" vertical="center" wrapText="1"/>
    </xf>
    <xf numFmtId="0" fontId="5" fillId="0" borderId="0" xfId="7" applyFont="1"/>
    <xf numFmtId="0" fontId="36" fillId="0" borderId="0" xfId="7" applyFont="1"/>
    <xf numFmtId="4" fontId="5" fillId="0" borderId="18" xfId="0" applyNumberFormat="1" applyFont="1" applyBorder="1" applyAlignment="1" applyProtection="1">
      <alignment horizontal="center" vertical="center"/>
      <protection locked="0"/>
    </xf>
    <xf numFmtId="4" fontId="5" fillId="0" borderId="19" xfId="0" applyNumberFormat="1" applyFont="1" applyBorder="1" applyAlignment="1" applyProtection="1">
      <alignment horizontal="center" vertical="center"/>
      <protection locked="0"/>
    </xf>
    <xf numFmtId="4" fontId="5" fillId="0" borderId="19" xfId="0" applyNumberFormat="1" applyFont="1" applyBorder="1" applyAlignment="1" applyProtection="1">
      <alignment horizontal="left" vertical="center"/>
      <protection locked="0"/>
    </xf>
    <xf numFmtId="4" fontId="5" fillId="0" borderId="17" xfId="0" applyNumberFormat="1" applyFont="1" applyBorder="1" applyAlignment="1" applyProtection="1">
      <alignment horizontal="center" vertical="center"/>
      <protection locked="0"/>
    </xf>
    <xf numFmtId="4" fontId="5" fillId="0" borderId="23" xfId="0" applyNumberFormat="1" applyFont="1" applyBorder="1" applyAlignment="1" applyProtection="1">
      <alignment horizontal="center" vertical="center"/>
      <protection locked="0"/>
    </xf>
    <xf numFmtId="4" fontId="5" fillId="0" borderId="11" xfId="0" applyNumberFormat="1" applyFont="1" applyBorder="1" applyAlignment="1" applyProtection="1">
      <alignment horizontal="center" vertical="center" wrapText="1"/>
      <protection locked="0"/>
    </xf>
    <xf numFmtId="4" fontId="5" fillId="0" borderId="12" xfId="0" applyNumberFormat="1" applyFont="1" applyBorder="1" applyAlignment="1" applyProtection="1">
      <alignment horizontal="center" vertical="center" wrapText="1"/>
      <protection locked="0"/>
    </xf>
    <xf numFmtId="4" fontId="5" fillId="0" borderId="21" xfId="0" applyNumberFormat="1" applyFont="1" applyBorder="1" applyAlignment="1" applyProtection="1">
      <alignment horizontal="center" vertical="center" wrapText="1"/>
      <protection locked="0"/>
    </xf>
    <xf numFmtId="4" fontId="5" fillId="0" borderId="13" xfId="0" applyNumberFormat="1" applyFont="1" applyBorder="1" applyAlignment="1" applyProtection="1">
      <alignment horizontal="center" vertical="center" wrapText="1"/>
      <protection locked="0"/>
    </xf>
    <xf numFmtId="4" fontId="5" fillId="0" borderId="18" xfId="0" applyNumberFormat="1" applyFont="1" applyBorder="1" applyAlignment="1" applyProtection="1">
      <alignment horizontal="center" vertical="center" wrapText="1"/>
      <protection locked="0"/>
    </xf>
    <xf numFmtId="4" fontId="5" fillId="0" borderId="19" xfId="0" applyNumberFormat="1" applyFont="1" applyBorder="1" applyAlignment="1" applyProtection="1">
      <alignment horizontal="center" vertical="center" wrapText="1"/>
      <protection locked="0"/>
    </xf>
    <xf numFmtId="4" fontId="5" fillId="0" borderId="23" xfId="0" applyNumberFormat="1" applyFont="1" applyBorder="1" applyAlignment="1" applyProtection="1">
      <alignment horizontal="center" vertical="center" wrapText="1"/>
      <protection locked="0"/>
    </xf>
    <xf numFmtId="4" fontId="5" fillId="0" borderId="17" xfId="0" applyNumberFormat="1" applyFont="1" applyBorder="1" applyAlignment="1" applyProtection="1">
      <alignment horizontal="center" vertical="center" wrapText="1"/>
      <protection locked="0"/>
    </xf>
    <xf numFmtId="164" fontId="5" fillId="0" borderId="1" xfId="0" applyNumberFormat="1" applyFont="1" applyBorder="1" applyAlignment="1" applyProtection="1">
      <alignment horizontal="center" vertical="center" wrapText="1"/>
      <protection locked="0"/>
    </xf>
    <xf numFmtId="164" fontId="23" fillId="4" borderId="18" xfId="0" applyNumberFormat="1" applyFont="1" applyFill="1" applyBorder="1" applyAlignment="1" applyProtection="1">
      <alignment horizontal="center" vertical="center" wrapText="1"/>
      <protection locked="0"/>
    </xf>
    <xf numFmtId="164" fontId="23" fillId="4" borderId="19" xfId="0" applyNumberFormat="1" applyFont="1" applyFill="1" applyBorder="1" applyAlignment="1" applyProtection="1">
      <alignment horizontal="center" vertical="center" wrapText="1"/>
      <protection locked="0"/>
    </xf>
    <xf numFmtId="164" fontId="23" fillId="4" borderId="17" xfId="0" applyNumberFormat="1" applyFont="1" applyFill="1" applyBorder="1" applyAlignment="1" applyProtection="1">
      <alignment horizontal="center" vertical="center" wrapText="1"/>
      <protection locked="0"/>
    </xf>
    <xf numFmtId="164" fontId="23" fillId="4" borderId="2" xfId="0" applyNumberFormat="1" applyFont="1" applyFill="1" applyBorder="1" applyAlignment="1" applyProtection="1">
      <alignment horizontal="center" vertical="center" wrapText="1"/>
      <protection locked="0"/>
    </xf>
    <xf numFmtId="164" fontId="23" fillId="4" borderId="1" xfId="0" applyNumberFormat="1" applyFont="1" applyFill="1" applyBorder="1" applyAlignment="1" applyProtection="1">
      <alignment horizontal="center" vertical="center" wrapText="1"/>
      <protection locked="0"/>
    </xf>
    <xf numFmtId="164" fontId="23" fillId="4" borderId="5" xfId="0" applyNumberFormat="1" applyFont="1" applyFill="1" applyBorder="1" applyAlignment="1" applyProtection="1">
      <alignment horizontal="center" vertical="center" wrapText="1"/>
      <protection locked="0"/>
    </xf>
    <xf numFmtId="0" fontId="21" fillId="8" borderId="1" xfId="0" applyFont="1" applyFill="1" applyBorder="1" applyAlignment="1">
      <alignment horizontal="center" vertical="center" wrapText="1"/>
    </xf>
    <xf numFmtId="49" fontId="8" fillId="8" borderId="1" xfId="0" applyNumberFormat="1" applyFont="1" applyFill="1" applyBorder="1" applyAlignment="1">
      <alignment horizontal="center" vertical="center" wrapText="1"/>
    </xf>
    <xf numFmtId="2" fontId="5" fillId="0" borderId="25" xfId="5" applyNumberFormat="1" applyFont="1" applyBorder="1" applyAlignment="1">
      <alignment horizontal="center" vertical="center"/>
    </xf>
    <xf numFmtId="49" fontId="8" fillId="0" borderId="13" xfId="5" applyNumberFormat="1" applyFont="1" applyBorder="1" applyAlignment="1">
      <alignment horizontal="center" vertical="center" wrapText="1"/>
    </xf>
    <xf numFmtId="49" fontId="8" fillId="8" borderId="5" xfId="0" applyNumberFormat="1" applyFont="1" applyFill="1" applyBorder="1" applyAlignment="1">
      <alignment horizontal="center" vertical="center" wrapText="1"/>
    </xf>
    <xf numFmtId="2" fontId="5" fillId="0" borderId="6" xfId="5" applyNumberFormat="1" applyFont="1" applyBorder="1" applyAlignment="1">
      <alignment horizontal="center" vertical="center"/>
    </xf>
    <xf numFmtId="165" fontId="5" fillId="0" borderId="4" xfId="0" applyNumberFormat="1" applyFont="1" applyBorder="1" applyAlignment="1">
      <alignment horizontal="center" vertical="center"/>
    </xf>
    <xf numFmtId="165" fontId="5" fillId="0" borderId="6" xfId="7" applyNumberFormat="1" applyFont="1" applyBorder="1" applyAlignment="1">
      <alignment horizontal="center" vertical="center"/>
    </xf>
    <xf numFmtId="0" fontId="16" fillId="0" borderId="2" xfId="0" applyFont="1" applyBorder="1" applyAlignment="1">
      <alignment vertical="top" wrapText="1"/>
    </xf>
    <xf numFmtId="49" fontId="5" fillId="0" borderId="29" xfId="0" applyNumberFormat="1" applyFont="1" applyBorder="1" applyAlignment="1">
      <alignment horizontal="left" vertical="top" wrapText="1"/>
    </xf>
    <xf numFmtId="49" fontId="8" fillId="8" borderId="11" xfId="0" applyNumberFormat="1" applyFont="1" applyFill="1" applyBorder="1" applyAlignment="1">
      <alignment horizontal="center" vertical="center" wrapText="1"/>
    </xf>
    <xf numFmtId="49" fontId="8" fillId="8" borderId="2" xfId="0" applyNumberFormat="1" applyFont="1" applyFill="1" applyBorder="1" applyAlignment="1">
      <alignment horizontal="center" vertical="center" wrapText="1"/>
    </xf>
    <xf numFmtId="49" fontId="8" fillId="8" borderId="12" xfId="0" applyNumberFormat="1" applyFont="1" applyFill="1" applyBorder="1" applyAlignment="1">
      <alignment horizontal="center" vertical="center" wrapText="1"/>
    </xf>
    <xf numFmtId="49" fontId="8" fillId="8" borderId="13" xfId="4" applyNumberFormat="1" applyFont="1" applyFill="1" applyBorder="1" applyAlignment="1">
      <alignment horizontal="center" vertical="center" wrapText="1"/>
    </xf>
    <xf numFmtId="49" fontId="8" fillId="8" borderId="5" xfId="4" applyNumberFormat="1" applyFont="1" applyFill="1" applyBorder="1" applyAlignment="1">
      <alignment horizontal="center" vertical="center" wrapText="1"/>
    </xf>
    <xf numFmtId="4" fontId="4" fillId="0" borderId="18" xfId="0" applyNumberFormat="1" applyFont="1" applyBorder="1" applyAlignment="1" applyProtection="1">
      <alignment horizontal="center" vertical="center" wrapText="1"/>
      <protection locked="0"/>
    </xf>
    <xf numFmtId="4" fontId="4" fillId="0" borderId="19" xfId="0" applyNumberFormat="1" applyFont="1" applyBorder="1" applyAlignment="1" applyProtection="1">
      <alignment horizontal="center" vertical="center" wrapText="1"/>
      <protection locked="0"/>
    </xf>
    <xf numFmtId="4" fontId="4" fillId="0" borderId="17" xfId="0" applyNumberFormat="1" applyFont="1" applyBorder="1" applyAlignment="1" applyProtection="1">
      <alignment horizontal="center" vertical="center" wrapText="1"/>
      <protection locked="0"/>
    </xf>
    <xf numFmtId="49" fontId="8" fillId="8" borderId="10" xfId="0" applyNumberFormat="1"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2" fontId="25" fillId="8" borderId="1" xfId="0" applyNumberFormat="1" applyFont="1" applyFill="1" applyBorder="1" applyAlignment="1">
      <alignment horizontal="center" vertical="center" wrapText="1"/>
    </xf>
    <xf numFmtId="2" fontId="21" fillId="8" borderId="1" xfId="0" applyNumberFormat="1" applyFont="1" applyFill="1" applyBorder="1" applyAlignment="1">
      <alignment horizontal="center" vertical="center" wrapText="1"/>
    </xf>
    <xf numFmtId="4" fontId="6" fillId="8" borderId="0" xfId="0" applyNumberFormat="1" applyFont="1" applyFill="1" applyAlignment="1">
      <alignment horizontal="center" vertical="center" wrapText="1"/>
    </xf>
    <xf numFmtId="2" fontId="5" fillId="8" borderId="16" xfId="0" applyNumberFormat="1" applyFont="1" applyFill="1" applyBorder="1" applyAlignment="1">
      <alignment horizontal="center" vertical="center"/>
    </xf>
    <xf numFmtId="2" fontId="5" fillId="8" borderId="10" xfId="0" applyNumberFormat="1" applyFont="1" applyFill="1" applyBorder="1" applyAlignment="1">
      <alignment horizontal="center" vertical="center"/>
    </xf>
    <xf numFmtId="2" fontId="5" fillId="8" borderId="15" xfId="7" applyNumberFormat="1" applyFont="1" applyFill="1" applyBorder="1" applyAlignment="1">
      <alignment horizontal="center" vertical="center"/>
    </xf>
    <xf numFmtId="2" fontId="5" fillId="0" borderId="15" xfId="0" applyNumberFormat="1" applyFont="1" applyBorder="1" applyAlignment="1">
      <alignment horizontal="center" vertical="center"/>
    </xf>
    <xf numFmtId="49" fontId="8" fillId="8" borderId="24" xfId="0" applyNumberFormat="1" applyFont="1" applyFill="1" applyBorder="1" applyAlignment="1">
      <alignment horizontal="center" vertical="center" wrapText="1"/>
    </xf>
    <xf numFmtId="49" fontId="5" fillId="8" borderId="24" xfId="0" applyNumberFormat="1" applyFont="1" applyFill="1" applyBorder="1" applyAlignment="1">
      <alignment horizontal="left" vertical="center" wrapText="1"/>
    </xf>
    <xf numFmtId="0" fontId="7" fillId="8" borderId="1" xfId="0" applyFont="1" applyFill="1" applyBorder="1" applyAlignment="1">
      <alignment vertical="center" wrapText="1"/>
    </xf>
    <xf numFmtId="0" fontId="39" fillId="8" borderId="12" xfId="0" applyFont="1" applyFill="1" applyBorder="1" applyAlignment="1">
      <alignment horizontal="center" vertical="center" wrapText="1"/>
    </xf>
    <xf numFmtId="49" fontId="40" fillId="8" borderId="1" xfId="0" applyNumberFormat="1" applyFont="1" applyFill="1" applyBorder="1" applyAlignment="1">
      <alignment horizontal="center" vertical="center" wrapText="1"/>
    </xf>
    <xf numFmtId="0" fontId="40" fillId="8" borderId="53" xfId="0" applyFont="1" applyFill="1" applyBorder="1" applyAlignment="1">
      <alignment vertical="center" wrapText="1"/>
    </xf>
    <xf numFmtId="0" fontId="40" fillId="8" borderId="1" xfId="0" applyFont="1" applyFill="1" applyBorder="1" applyAlignment="1">
      <alignment horizontal="center" vertical="center" wrapText="1"/>
    </xf>
    <xf numFmtId="2" fontId="40" fillId="8" borderId="1" xfId="0" applyNumberFormat="1" applyFont="1" applyFill="1" applyBorder="1" applyAlignment="1">
      <alignment horizontal="center" vertical="center" wrapText="1"/>
    </xf>
    <xf numFmtId="4" fontId="41" fillId="8" borderId="4" xfId="0" applyNumberFormat="1" applyFont="1" applyFill="1" applyBorder="1" applyAlignment="1">
      <alignment horizontal="center" vertical="center" wrapText="1"/>
    </xf>
    <xf numFmtId="0" fontId="40" fillId="8" borderId="1" xfId="0" applyFont="1" applyFill="1" applyBorder="1" applyAlignment="1">
      <alignment vertical="center" wrapText="1"/>
    </xf>
    <xf numFmtId="49" fontId="40" fillId="8" borderId="10" xfId="0" applyNumberFormat="1" applyFont="1" applyFill="1" applyBorder="1" applyAlignment="1">
      <alignment horizontal="center" vertical="center" wrapText="1"/>
    </xf>
    <xf numFmtId="0" fontId="40" fillId="8" borderId="29" xfId="0" applyFont="1" applyFill="1" applyBorder="1" applyAlignment="1">
      <alignment vertical="center" wrapText="1"/>
    </xf>
    <xf numFmtId="0" fontId="40" fillId="8" borderId="29" xfId="0" applyFont="1" applyFill="1" applyBorder="1" applyAlignment="1">
      <alignment horizontal="center" vertical="center" wrapText="1"/>
    </xf>
    <xf numFmtId="2" fontId="40" fillId="8" borderId="29" xfId="0" applyNumberFormat="1" applyFont="1" applyFill="1" applyBorder="1" applyAlignment="1">
      <alignment horizontal="center" vertical="center" wrapText="1"/>
    </xf>
    <xf numFmtId="166" fontId="7" fillId="8" borderId="29" xfId="0" applyNumberFormat="1" applyFont="1" applyFill="1" applyBorder="1" applyAlignment="1">
      <alignment horizontal="center" vertical="center" wrapText="1"/>
    </xf>
    <xf numFmtId="0" fontId="7" fillId="8" borderId="1" xfId="0" applyFont="1" applyFill="1" applyBorder="1" applyAlignment="1">
      <alignment horizontal="left" vertical="center"/>
    </xf>
    <xf numFmtId="2" fontId="7" fillId="8" borderId="29" xfId="0" applyNumberFormat="1" applyFont="1" applyFill="1" applyBorder="1" applyAlignment="1">
      <alignment horizontal="center" vertical="center" wrapText="1"/>
    </xf>
    <xf numFmtId="2" fontId="7" fillId="8" borderId="1" xfId="0" applyNumberFormat="1" applyFont="1" applyFill="1" applyBorder="1" applyAlignment="1">
      <alignment horizontal="center" vertical="center" wrapText="1"/>
    </xf>
    <xf numFmtId="2" fontId="29" fillId="8" borderId="1" xfId="0" applyNumberFormat="1" applyFont="1" applyFill="1" applyBorder="1" applyAlignment="1">
      <alignment horizontal="center" vertical="center" wrapText="1"/>
    </xf>
    <xf numFmtId="0" fontId="37" fillId="8" borderId="12" xfId="0" applyFont="1" applyFill="1" applyBorder="1" applyAlignment="1">
      <alignment horizontal="center" vertical="center" wrapText="1"/>
    </xf>
    <xf numFmtId="49" fontId="7" fillId="8" borderId="1" xfId="0" applyNumberFormat="1"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1" xfId="0" applyFont="1" applyFill="1" applyBorder="1" applyAlignment="1">
      <alignment horizontal="left" vertical="center" wrapText="1"/>
    </xf>
    <xf numFmtId="2" fontId="42" fillId="8" borderId="1" xfId="0" applyNumberFormat="1" applyFont="1" applyFill="1" applyBorder="1" applyAlignment="1">
      <alignment horizontal="center" vertical="center" wrapText="1"/>
    </xf>
    <xf numFmtId="0" fontId="43" fillId="8" borderId="12" xfId="0" applyFont="1" applyFill="1" applyBorder="1" applyAlignment="1">
      <alignment horizontal="center" vertical="center" wrapText="1"/>
    </xf>
    <xf numFmtId="49" fontId="43" fillId="8" borderId="1" xfId="0" applyNumberFormat="1" applyFont="1" applyFill="1" applyBorder="1" applyAlignment="1">
      <alignment horizontal="center" vertical="center" wrapText="1"/>
    </xf>
    <xf numFmtId="0" fontId="43" fillId="8" borderId="53" xfId="0" applyFont="1" applyFill="1" applyBorder="1" applyAlignment="1">
      <alignment vertical="center" wrapText="1"/>
    </xf>
    <xf numFmtId="0" fontId="43" fillId="8" borderId="1" xfId="0" applyFont="1" applyFill="1" applyBorder="1" applyAlignment="1">
      <alignment horizontal="center" vertical="center" wrapText="1"/>
    </xf>
    <xf numFmtId="2" fontId="43" fillId="8" borderId="1" xfId="0" applyNumberFormat="1" applyFont="1" applyFill="1" applyBorder="1" applyAlignment="1">
      <alignment horizontal="center" vertical="center" wrapText="1"/>
    </xf>
    <xf numFmtId="4" fontId="44" fillId="8" borderId="4" xfId="0" applyNumberFormat="1" applyFont="1" applyFill="1" applyBorder="1" applyAlignment="1">
      <alignment horizontal="center" vertical="center" wrapText="1"/>
    </xf>
    <xf numFmtId="0" fontId="43" fillId="8" borderId="1" xfId="0" applyFont="1" applyFill="1" applyBorder="1" applyAlignment="1">
      <alignment vertical="center" wrapText="1"/>
    </xf>
    <xf numFmtId="0" fontId="40" fillId="8" borderId="0" xfId="0" applyFont="1" applyFill="1" applyAlignment="1">
      <alignment horizontal="center" vertical="center"/>
    </xf>
    <xf numFmtId="0" fontId="40" fillId="8" borderId="1" xfId="0" applyFont="1" applyFill="1" applyBorder="1" applyAlignment="1">
      <alignment horizontal="left" vertical="center"/>
    </xf>
    <xf numFmtId="0" fontId="7" fillId="8" borderId="1" xfId="0" applyFont="1" applyFill="1" applyBorder="1" applyAlignment="1">
      <alignment wrapText="1"/>
    </xf>
    <xf numFmtId="164" fontId="41" fillId="0" borderId="1" xfId="0" applyNumberFormat="1" applyFont="1" applyBorder="1" applyAlignment="1" applyProtection="1">
      <alignment horizontal="center" vertical="center" wrapText="1"/>
      <protection locked="0"/>
    </xf>
    <xf numFmtId="164" fontId="44" fillId="0" borderId="1" xfId="0" applyNumberFormat="1" applyFont="1" applyBorder="1" applyAlignment="1" applyProtection="1">
      <alignment horizontal="center" vertical="center" wrapText="1"/>
      <protection locked="0"/>
    </xf>
    <xf numFmtId="0" fontId="16" fillId="8" borderId="1" xfId="0" applyFont="1" applyFill="1" applyBorder="1" applyAlignment="1">
      <alignment wrapText="1"/>
    </xf>
    <xf numFmtId="0" fontId="5" fillId="8" borderId="19" xfId="4" applyFont="1" applyFill="1" applyBorder="1" applyAlignment="1">
      <alignment horizontal="center" vertical="center"/>
    </xf>
    <xf numFmtId="2" fontId="7" fillId="8" borderId="4" xfId="0" applyNumberFormat="1" applyFont="1" applyFill="1" applyBorder="1" applyAlignment="1">
      <alignment horizontal="center" vertical="center"/>
    </xf>
    <xf numFmtId="164" fontId="41" fillId="8" borderId="1" xfId="0" applyNumberFormat="1" applyFont="1" applyFill="1" applyBorder="1" applyAlignment="1" applyProtection="1">
      <alignment horizontal="center" vertical="center" wrapText="1"/>
      <protection locked="0"/>
    </xf>
    <xf numFmtId="49" fontId="5" fillId="8" borderId="1" xfId="5" applyNumberFormat="1" applyFont="1" applyFill="1" applyBorder="1" applyAlignment="1">
      <alignment horizontal="left" vertical="center" wrapText="1"/>
    </xf>
    <xf numFmtId="0" fontId="40" fillId="8" borderId="1" xfId="0" applyFont="1" applyFill="1" applyBorder="1" applyAlignment="1">
      <alignment horizontal="justify" vertical="top" wrapText="1"/>
    </xf>
    <xf numFmtId="49" fontId="8" fillId="8" borderId="12" xfId="5" applyNumberFormat="1" applyFont="1" applyFill="1" applyBorder="1" applyAlignment="1">
      <alignment horizontal="center" vertical="center" wrapText="1"/>
    </xf>
    <xf numFmtId="0" fontId="14" fillId="8" borderId="1" xfId="5" applyFont="1" applyFill="1" applyBorder="1" applyAlignment="1">
      <alignment vertical="center" wrapText="1"/>
    </xf>
    <xf numFmtId="0" fontId="5" fillId="8" borderId="1" xfId="4" applyFont="1" applyFill="1" applyBorder="1" applyAlignment="1">
      <alignment horizontal="center" vertical="center"/>
    </xf>
    <xf numFmtId="2" fontId="5" fillId="8" borderId="10" xfId="5" applyNumberFormat="1" applyFont="1" applyFill="1" applyBorder="1" applyAlignment="1">
      <alignment horizontal="center" vertical="center"/>
    </xf>
    <xf numFmtId="49" fontId="5" fillId="8" borderId="1" xfId="7" applyNumberFormat="1" applyFont="1" applyFill="1" applyBorder="1" applyAlignment="1">
      <alignment horizontal="left" vertical="center" wrapText="1"/>
    </xf>
    <xf numFmtId="49" fontId="5" fillId="8" borderId="1" xfId="7" applyNumberFormat="1" applyFont="1" applyFill="1" applyBorder="1" applyAlignment="1">
      <alignment vertical="top" wrapText="1"/>
    </xf>
    <xf numFmtId="49" fontId="5" fillId="8" borderId="29" xfId="7" applyNumberFormat="1" applyFont="1" applyFill="1" applyBorder="1" applyAlignment="1">
      <alignment vertical="top" wrapText="1"/>
    </xf>
    <xf numFmtId="2" fontId="5" fillId="8" borderId="3" xfId="0" applyNumberFormat="1" applyFont="1" applyFill="1" applyBorder="1" applyAlignment="1">
      <alignment horizontal="center" vertical="center"/>
    </xf>
    <xf numFmtId="4" fontId="5" fillId="0" borderId="31" xfId="0" applyNumberFormat="1" applyFont="1" applyBorder="1" applyAlignment="1" applyProtection="1">
      <alignment horizontal="center" vertical="center"/>
      <protection locked="0"/>
    </xf>
    <xf numFmtId="4" fontId="4" fillId="0" borderId="21" xfId="3" applyNumberFormat="1" applyFont="1" applyBorder="1" applyAlignment="1" applyProtection="1">
      <alignment horizontal="center" vertical="center" wrapText="1"/>
      <protection locked="0"/>
    </xf>
    <xf numFmtId="0" fontId="5" fillId="8" borderId="1" xfId="0" applyFont="1" applyFill="1" applyBorder="1" applyAlignment="1">
      <alignment horizontal="left" vertical="center" wrapText="1"/>
    </xf>
    <xf numFmtId="49" fontId="8" fillId="8" borderId="13" xfId="7" applyNumberFormat="1" applyFont="1" applyFill="1" applyBorder="1" applyAlignment="1">
      <alignment horizontal="center" vertical="center" wrapText="1"/>
    </xf>
    <xf numFmtId="0" fontId="5" fillId="8" borderId="5" xfId="7" applyFont="1" applyFill="1" applyBorder="1" applyAlignment="1">
      <alignment horizontal="left" vertical="center" wrapText="1"/>
    </xf>
    <xf numFmtId="0" fontId="5" fillId="8" borderId="43" xfId="4" applyFont="1" applyFill="1" applyBorder="1" applyAlignment="1">
      <alignment horizontal="center" vertical="center"/>
    </xf>
    <xf numFmtId="49" fontId="8" fillId="8" borderId="13" xfId="0" applyNumberFormat="1" applyFont="1" applyFill="1" applyBorder="1" applyAlignment="1">
      <alignment horizontal="center" vertical="center" wrapText="1"/>
    </xf>
    <xf numFmtId="49" fontId="8" fillId="8" borderId="15" xfId="0" applyNumberFormat="1" applyFont="1" applyFill="1" applyBorder="1" applyAlignment="1">
      <alignment horizontal="center" vertical="center" wrapText="1"/>
    </xf>
    <xf numFmtId="0" fontId="5" fillId="8" borderId="5" xfId="0" applyFont="1" applyFill="1" applyBorder="1" applyAlignment="1">
      <alignment horizontal="left" vertical="center" wrapText="1"/>
    </xf>
    <xf numFmtId="0" fontId="5" fillId="8" borderId="17" xfId="4" applyFont="1" applyFill="1" applyBorder="1" applyAlignment="1">
      <alignment horizontal="center" vertical="center"/>
    </xf>
    <xf numFmtId="2" fontId="5" fillId="8" borderId="6" xfId="0" applyNumberFormat="1" applyFont="1" applyFill="1" applyBorder="1" applyAlignment="1">
      <alignment horizontal="center" vertical="center"/>
    </xf>
    <xf numFmtId="2" fontId="5" fillId="8" borderId="4" xfId="0" applyNumberFormat="1" applyFont="1" applyFill="1" applyBorder="1" applyAlignment="1">
      <alignment horizontal="center" vertical="center"/>
    </xf>
    <xf numFmtId="0" fontId="6" fillId="0" borderId="0" xfId="0" applyFont="1" applyProtection="1">
      <protection locked="0"/>
    </xf>
    <xf numFmtId="0" fontId="2" fillId="0" borderId="0" xfId="1" applyFont="1" applyBorder="1" applyAlignment="1" applyProtection="1">
      <alignment horizontal="center" vertical="center" wrapText="1"/>
      <protection locked="0"/>
    </xf>
    <xf numFmtId="2" fontId="2" fillId="0" borderId="0" xfId="1" applyNumberFormat="1" applyFont="1" applyAlignment="1" applyProtection="1">
      <alignment horizontal="center" vertical="center" wrapText="1"/>
      <protection locked="0"/>
    </xf>
    <xf numFmtId="0" fontId="2" fillId="3" borderId="8" xfId="1" applyFont="1" applyFill="1" applyBorder="1" applyAlignment="1" applyProtection="1">
      <alignment vertical="center"/>
      <protection locked="0"/>
    </xf>
    <xf numFmtId="0" fontId="2" fillId="0" borderId="23" xfId="1" applyFont="1" applyBorder="1" applyAlignment="1" applyProtection="1">
      <alignment horizontal="center" vertical="center" wrapText="1"/>
      <protection locked="0"/>
    </xf>
    <xf numFmtId="0" fontId="5" fillId="0" borderId="0" xfId="0" applyFont="1" applyProtection="1">
      <protection locked="0"/>
    </xf>
    <xf numFmtId="2" fontId="7" fillId="0" borderId="0" xfId="0" applyNumberFormat="1" applyFont="1" applyProtection="1">
      <protection locked="0"/>
    </xf>
    <xf numFmtId="2" fontId="9" fillId="0" borderId="13" xfId="0" applyNumberFormat="1" applyFont="1" applyBorder="1" applyAlignment="1" applyProtection="1">
      <alignment horizontal="center" vertical="center"/>
      <protection locked="0"/>
    </xf>
    <xf numFmtId="0" fontId="7" fillId="0" borderId="0" xfId="0" applyFont="1" applyAlignment="1" applyProtection="1">
      <alignment wrapText="1"/>
      <protection locked="0"/>
    </xf>
    <xf numFmtId="0" fontId="7" fillId="0" borderId="0" xfId="0" applyFont="1" applyAlignment="1" applyProtection="1">
      <alignment vertical="center" wrapText="1"/>
      <protection locked="0"/>
    </xf>
    <xf numFmtId="0" fontId="14" fillId="0" borderId="2" xfId="0" applyFont="1" applyBorder="1" applyAlignment="1">
      <alignment horizontal="left" vertical="center" wrapText="1"/>
    </xf>
    <xf numFmtId="2" fontId="5" fillId="8" borderId="15" xfId="0" applyNumberFormat="1" applyFont="1" applyFill="1" applyBorder="1" applyAlignment="1">
      <alignment horizontal="center" vertical="center"/>
    </xf>
    <xf numFmtId="4" fontId="4" fillId="0" borderId="0" xfId="0" applyNumberFormat="1" applyFont="1" applyAlignment="1">
      <alignment horizontal="center" vertical="center"/>
    </xf>
    <xf numFmtId="0" fontId="5" fillId="0" borderId="0" xfId="7" applyFont="1" applyAlignment="1">
      <alignment horizontal="left" vertical="center" wrapText="1"/>
    </xf>
    <xf numFmtId="0" fontId="5" fillId="0" borderId="0" xfId="7" applyFont="1" applyAlignment="1">
      <alignment horizontal="left" vertical="center"/>
    </xf>
    <xf numFmtId="0" fontId="4" fillId="7" borderId="11" xfId="1" applyFont="1" applyFill="1" applyBorder="1" applyAlignment="1" applyProtection="1">
      <alignment horizontal="center" vertical="center" wrapText="1"/>
    </xf>
    <xf numFmtId="0" fontId="4" fillId="7" borderId="2" xfId="1" applyFont="1" applyFill="1" applyBorder="1" applyAlignment="1" applyProtection="1">
      <alignment horizontal="center" vertical="center" wrapText="1"/>
    </xf>
    <xf numFmtId="0" fontId="4" fillId="7" borderId="3" xfId="1" applyFont="1" applyFill="1" applyBorder="1" applyAlignment="1" applyProtection="1">
      <alignment horizontal="center" vertical="center" wrapText="1"/>
    </xf>
    <xf numFmtId="0" fontId="2" fillId="3" borderId="13" xfId="1" applyFont="1" applyFill="1" applyBorder="1" applyAlignment="1" applyProtection="1">
      <alignment horizontal="center" vertical="center"/>
    </xf>
    <xf numFmtId="0" fontId="2" fillId="3" borderId="5" xfId="1" applyFont="1" applyFill="1" applyBorder="1" applyAlignment="1" applyProtection="1">
      <alignment horizontal="center" vertical="center"/>
    </xf>
    <xf numFmtId="0" fontId="2" fillId="3" borderId="6" xfId="1" applyFont="1" applyFill="1" applyBorder="1" applyAlignment="1" applyProtection="1">
      <alignment horizontal="center" vertical="center"/>
    </xf>
    <xf numFmtId="0" fontId="8" fillId="0" borderId="0" xfId="7" applyFont="1" applyAlignment="1">
      <alignment horizontal="left" vertical="center" wrapText="1"/>
    </xf>
    <xf numFmtId="0" fontId="5" fillId="0" borderId="0" xfId="7" applyFont="1" applyAlignment="1">
      <alignment horizontal="left" wrapText="1"/>
    </xf>
    <xf numFmtId="0" fontId="5" fillId="0" borderId="0" xfId="7" applyFont="1" applyAlignment="1">
      <alignment horizontal="left"/>
    </xf>
    <xf numFmtId="0" fontId="2" fillId="3" borderId="14" xfId="1" applyFont="1" applyFill="1" applyBorder="1" applyAlignment="1" applyProtection="1">
      <alignment horizontal="center" vertical="center"/>
      <protection locked="0"/>
    </xf>
    <xf numFmtId="0" fontId="2" fillId="3" borderId="7" xfId="1" applyFont="1" applyFill="1" applyBorder="1" applyAlignment="1" applyProtection="1">
      <alignment horizontal="center" vertical="center"/>
      <protection locked="0"/>
    </xf>
    <xf numFmtId="0" fontId="2" fillId="3" borderId="8" xfId="1" applyFont="1" applyFill="1" applyBorder="1" applyAlignment="1" applyProtection="1">
      <alignment horizontal="center" vertical="center"/>
      <protection locked="0"/>
    </xf>
    <xf numFmtId="0" fontId="6" fillId="0" borderId="28" xfId="0" applyFont="1" applyBorder="1" applyAlignment="1">
      <alignment horizontal="center" vertical="center" wrapText="1"/>
    </xf>
    <xf numFmtId="0" fontId="6" fillId="0" borderId="30" xfId="0" applyFont="1" applyBorder="1" applyAlignment="1">
      <alignment horizontal="center" vertical="center" wrapText="1"/>
    </xf>
    <xf numFmtId="0" fontId="5" fillId="0" borderId="49" xfId="4" applyFont="1" applyBorder="1" applyAlignment="1">
      <alignment horizontal="left" vertical="top" wrapText="1"/>
    </xf>
    <xf numFmtId="0" fontId="5" fillId="0" borderId="50" xfId="4" applyFont="1" applyBorder="1" applyAlignment="1">
      <alignment horizontal="left" vertical="top" wrapText="1"/>
    </xf>
    <xf numFmtId="0" fontId="4" fillId="2" borderId="0" xfId="1" applyFont="1" applyFill="1" applyAlignment="1" applyProtection="1">
      <alignment horizontal="center" vertical="center" wrapText="1"/>
      <protection locked="0"/>
    </xf>
    <xf numFmtId="49" fontId="5" fillId="8" borderId="24" xfId="0" applyNumberFormat="1" applyFont="1" applyFill="1" applyBorder="1" applyAlignment="1">
      <alignment horizontal="center" vertical="center" wrapText="1"/>
    </xf>
    <xf numFmtId="49" fontId="5" fillId="8" borderId="29" xfId="0" applyNumberFormat="1" applyFont="1" applyFill="1" applyBorder="1" applyAlignment="1">
      <alignment horizontal="center" vertical="center" wrapText="1"/>
    </xf>
    <xf numFmtId="2" fontId="5" fillId="8" borderId="22" xfId="0" applyNumberFormat="1" applyFont="1" applyFill="1" applyBorder="1" applyAlignment="1">
      <alignment horizontal="center" vertical="center"/>
    </xf>
    <xf numFmtId="2" fontId="5" fillId="8" borderId="47" xfId="0" applyNumberFormat="1" applyFont="1" applyFill="1" applyBorder="1" applyAlignment="1">
      <alignment horizontal="center" vertical="center"/>
    </xf>
    <xf numFmtId="4" fontId="6" fillId="8" borderId="0" xfId="0" applyNumberFormat="1" applyFont="1" applyFill="1" applyAlignment="1">
      <alignment horizontal="center" vertical="center" wrapText="1"/>
    </xf>
    <xf numFmtId="0" fontId="2" fillId="3" borderId="14"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4" fillId="2" borderId="0" xfId="1" applyFont="1" applyFill="1" applyAlignment="1" applyProtection="1">
      <alignment horizontal="center" vertical="center" wrapText="1"/>
    </xf>
    <xf numFmtId="0" fontId="2" fillId="3" borderId="8" xfId="1" applyFont="1" applyFill="1" applyBorder="1" applyAlignment="1" applyProtection="1">
      <alignment horizontal="center" vertical="center"/>
    </xf>
    <xf numFmtId="2" fontId="5" fillId="8" borderId="33" xfId="0" applyNumberFormat="1" applyFont="1" applyFill="1" applyBorder="1" applyAlignment="1">
      <alignment horizontal="center" vertical="center"/>
    </xf>
    <xf numFmtId="49" fontId="5" fillId="8" borderId="34" xfId="0" applyNumberFormat="1" applyFont="1" applyFill="1" applyBorder="1" applyAlignment="1">
      <alignment horizontal="center" vertical="center" wrapText="1"/>
    </xf>
    <xf numFmtId="0" fontId="6" fillId="0" borderId="35" xfId="0" applyFont="1" applyBorder="1" applyAlignment="1">
      <alignment horizontal="center" vertical="center" wrapText="1"/>
    </xf>
    <xf numFmtId="0" fontId="14" fillId="0" borderId="2" xfId="7" applyFont="1" applyBorder="1" applyAlignment="1">
      <alignment horizontal="left" vertical="center" wrapText="1"/>
    </xf>
    <xf numFmtId="0" fontId="14" fillId="0" borderId="1" xfId="7" applyFont="1" applyBorder="1" applyAlignment="1">
      <alignment horizontal="left" vertical="center" wrapText="1"/>
    </xf>
    <xf numFmtId="4" fontId="6" fillId="8" borderId="58" xfId="0" applyNumberFormat="1" applyFont="1" applyFill="1" applyBorder="1" applyAlignment="1">
      <alignment horizontal="center" vertical="center" wrapText="1"/>
    </xf>
    <xf numFmtId="49" fontId="5" fillId="8" borderId="1" xfId="0" applyNumberFormat="1" applyFont="1" applyFill="1" applyBorder="1" applyAlignment="1">
      <alignment horizontal="center" vertical="center" wrapText="1"/>
    </xf>
    <xf numFmtId="2" fontId="5" fillId="8" borderId="10" xfId="0" applyNumberFormat="1" applyFont="1" applyFill="1" applyBorder="1" applyAlignment="1">
      <alignment horizontal="center" vertical="center"/>
    </xf>
    <xf numFmtId="2" fontId="5" fillId="8" borderId="25" xfId="0" applyNumberFormat="1" applyFont="1" applyFill="1" applyBorder="1" applyAlignment="1">
      <alignment horizontal="center" vertical="center"/>
    </xf>
    <xf numFmtId="2" fontId="5" fillId="8" borderId="48" xfId="0" applyNumberFormat="1" applyFont="1" applyFill="1" applyBorder="1" applyAlignment="1">
      <alignment horizontal="center" vertical="center"/>
    </xf>
    <xf numFmtId="0" fontId="2" fillId="6" borderId="57" xfId="1" applyFont="1" applyFill="1" applyBorder="1" applyAlignment="1" applyProtection="1">
      <alignment horizontal="center" vertical="center" wrapText="1"/>
    </xf>
    <xf numFmtId="0" fontId="2" fillId="6" borderId="56" xfId="1" applyFont="1" applyFill="1" applyBorder="1" applyAlignment="1" applyProtection="1">
      <alignment horizontal="center" vertical="center" wrapText="1"/>
    </xf>
    <xf numFmtId="0" fontId="2" fillId="3" borderId="57" xfId="1" applyFont="1" applyFill="1" applyBorder="1" applyAlignment="1" applyProtection="1">
      <alignment horizontal="center" vertical="center"/>
    </xf>
    <xf numFmtId="0" fontId="2" fillId="3" borderId="56" xfId="1" applyFont="1" applyFill="1" applyBorder="1" applyAlignment="1" applyProtection="1">
      <alignment horizontal="center" vertical="center"/>
    </xf>
    <xf numFmtId="0" fontId="2" fillId="3" borderId="55" xfId="1" applyFont="1" applyFill="1" applyBorder="1" applyAlignment="1" applyProtection="1">
      <alignment horizontal="center" vertical="center"/>
    </xf>
    <xf numFmtId="0" fontId="2" fillId="6" borderId="55" xfId="1" applyFont="1" applyFill="1" applyBorder="1" applyAlignment="1" applyProtection="1">
      <alignment horizontal="center" vertical="center" wrapText="1"/>
    </xf>
    <xf numFmtId="0" fontId="7" fillId="0" borderId="0" xfId="0" applyFont="1" applyAlignment="1">
      <alignment horizontal="center" vertical="top" wrapText="1"/>
    </xf>
  </cellXfs>
  <cellStyles count="9">
    <cellStyle name="Įprastas" xfId="0" builtinId="0"/>
    <cellStyle name="Įprastas 2" xfId="5" xr:uid="{00000000-0005-0000-0000-000000000000}"/>
    <cellStyle name="Įprastas 2 2" xfId="6" xr:uid="{00000000-0005-0000-0000-000001000000}"/>
    <cellStyle name="Įprastas 2 2 2" xfId="7" xr:uid="{1437434C-E0E2-482B-8066-78FB8B11D6B8}"/>
    <cellStyle name="Įprastas 2 3" xfId="8" xr:uid="{15027843-79E2-456E-980F-CBEFD85040D6}"/>
    <cellStyle name="Normal 2 2" xfId="1" xr:uid="{00000000-0005-0000-0000-000003000000}"/>
    <cellStyle name="Normal 3" xfId="4" xr:uid="{00000000-0005-0000-0000-000004000000}"/>
    <cellStyle name="TableStyleLight1" xfId="3" xr:uid="{00000000-0005-0000-0000-000005000000}"/>
    <cellStyle name="TableStyleLight1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607D1-26DB-4689-A392-F0D4FE4895AF}">
  <dimension ref="A1:I39"/>
  <sheetViews>
    <sheetView tabSelected="1" zoomScale="96" zoomScaleNormal="96" workbookViewId="0">
      <selection activeCell="C30" sqref="C30"/>
    </sheetView>
  </sheetViews>
  <sheetFormatPr defaultColWidth="9.109375" defaultRowHeight="14.4" x14ac:dyDescent="0.3"/>
  <cols>
    <col min="1" max="1" width="11.6640625" style="332" customWidth="1"/>
    <col min="2" max="2" width="51.33203125" style="332" customWidth="1"/>
    <col min="3" max="3" width="20.88671875" style="332" customWidth="1"/>
    <col min="4" max="7" width="9.109375" style="332"/>
    <col min="8" max="8" width="9.44140625" style="332" bestFit="1" customWidth="1"/>
    <col min="9" max="16384" width="9.109375" style="332"/>
  </cols>
  <sheetData>
    <row r="1" spans="1:3" ht="55.5" customHeight="1" x14ac:dyDescent="0.3">
      <c r="A1" s="478" t="s">
        <v>1044</v>
      </c>
      <c r="B1" s="479"/>
      <c r="C1" s="480"/>
    </row>
    <row r="2" spans="1:3" ht="15" thickBot="1" x14ac:dyDescent="0.35">
      <c r="A2" s="481" t="s">
        <v>1029</v>
      </c>
      <c r="B2" s="482"/>
      <c r="C2" s="483"/>
    </row>
    <row r="3" spans="1:3" ht="39.6" x14ac:dyDescent="0.3">
      <c r="A3" s="333" t="s">
        <v>1030</v>
      </c>
      <c r="B3" s="334" t="s">
        <v>1031</v>
      </c>
      <c r="C3" s="335" t="s">
        <v>1032</v>
      </c>
    </row>
    <row r="4" spans="1:3" x14ac:dyDescent="0.3">
      <c r="A4" s="336" t="s">
        <v>1033</v>
      </c>
      <c r="B4" s="337" t="s">
        <v>1061</v>
      </c>
      <c r="C4" s="338">
        <f>'S_1.1'!G170</f>
        <v>1075574.05</v>
      </c>
    </row>
    <row r="5" spans="1:3" ht="26.4" x14ac:dyDescent="0.3">
      <c r="A5" s="336" t="s">
        <v>1034</v>
      </c>
      <c r="B5" s="339" t="s">
        <v>1062</v>
      </c>
      <c r="C5" s="338">
        <f>'S_1.1.1'!G25</f>
        <v>31268.080000000002</v>
      </c>
    </row>
    <row r="6" spans="1:3" x14ac:dyDescent="0.3">
      <c r="A6" s="336" t="s">
        <v>8</v>
      </c>
      <c r="B6" s="337" t="s">
        <v>1063</v>
      </c>
      <c r="C6" s="338">
        <f>'S_1.2'!G111</f>
        <v>1312964.77</v>
      </c>
    </row>
    <row r="7" spans="1:3" ht="26.4" x14ac:dyDescent="0.3">
      <c r="A7" s="336" t="s">
        <v>1035</v>
      </c>
      <c r="B7" s="339" t="s">
        <v>1064</v>
      </c>
      <c r="C7" s="338">
        <f>'S_1.2.1'!G25</f>
        <v>67585.19</v>
      </c>
    </row>
    <row r="8" spans="1:3" x14ac:dyDescent="0.3">
      <c r="A8" s="336" t="s">
        <v>9</v>
      </c>
      <c r="B8" s="337" t="s">
        <v>1065</v>
      </c>
      <c r="C8" s="338">
        <f>'S_1.3'!G138</f>
        <v>1812406.37</v>
      </c>
    </row>
    <row r="9" spans="1:3" ht="26.4" x14ac:dyDescent="0.3">
      <c r="A9" s="336" t="s">
        <v>1036</v>
      </c>
      <c r="B9" s="339" t="s">
        <v>1066</v>
      </c>
      <c r="C9" s="338">
        <f>'S_1.3.1'!G29</f>
        <v>283032.14</v>
      </c>
    </row>
    <row r="10" spans="1:3" x14ac:dyDescent="0.3">
      <c r="A10" s="336" t="s">
        <v>10</v>
      </c>
      <c r="B10" s="337" t="s">
        <v>1067</v>
      </c>
      <c r="C10" s="338">
        <f>'S_1.4'!G147</f>
        <v>3139472.21</v>
      </c>
    </row>
    <row r="11" spans="1:3" ht="26.4" x14ac:dyDescent="0.3">
      <c r="A11" s="336" t="s">
        <v>1037</v>
      </c>
      <c r="B11" s="339" t="s">
        <v>1068</v>
      </c>
      <c r="C11" s="338">
        <f>'S_1.4.1'!G36</f>
        <v>329398.32</v>
      </c>
    </row>
    <row r="12" spans="1:3" x14ac:dyDescent="0.3">
      <c r="A12" s="336" t="s">
        <v>11</v>
      </c>
      <c r="B12" s="337" t="s">
        <v>1069</v>
      </c>
      <c r="C12" s="338">
        <f>'S_1.5'!G173</f>
        <v>1214011.8400000001</v>
      </c>
    </row>
    <row r="13" spans="1:3" ht="26.4" x14ac:dyDescent="0.3">
      <c r="A13" s="336" t="s">
        <v>1056</v>
      </c>
      <c r="B13" s="339" t="s">
        <v>1070</v>
      </c>
      <c r="C13" s="338">
        <f>'S_1.5.1'!G8</f>
        <v>253167.89</v>
      </c>
    </row>
    <row r="14" spans="1:3" x14ac:dyDescent="0.3">
      <c r="A14" s="336" t="s">
        <v>12</v>
      </c>
      <c r="B14" s="337" t="s">
        <v>1071</v>
      </c>
      <c r="C14" s="338">
        <f>'S_1.6'!G109</f>
        <v>3190876.52</v>
      </c>
    </row>
    <row r="15" spans="1:3" ht="26.4" x14ac:dyDescent="0.3">
      <c r="A15" s="336" t="s">
        <v>1057</v>
      </c>
      <c r="B15" s="339" t="s">
        <v>1072</v>
      </c>
      <c r="C15" s="338">
        <f>'S_1.6.1'!G28</f>
        <v>140063.85999999999</v>
      </c>
    </row>
    <row r="16" spans="1:3" x14ac:dyDescent="0.3">
      <c r="A16" s="336" t="s">
        <v>13</v>
      </c>
      <c r="B16" s="337" t="s">
        <v>1073</v>
      </c>
      <c r="C16" s="338">
        <f>'S_1.7'!G191</f>
        <v>3622065.89</v>
      </c>
    </row>
    <row r="17" spans="1:9" ht="26.4" x14ac:dyDescent="0.3">
      <c r="A17" s="336" t="s">
        <v>1058</v>
      </c>
      <c r="B17" s="339" t="s">
        <v>1074</v>
      </c>
      <c r="C17" s="338">
        <f>'S_1.7.1'!G29</f>
        <v>273207.56</v>
      </c>
    </row>
    <row r="18" spans="1:9" x14ac:dyDescent="0.3">
      <c r="A18" s="336" t="s">
        <v>14</v>
      </c>
      <c r="B18" s="337" t="s">
        <v>1075</v>
      </c>
      <c r="C18" s="338">
        <f>'S_1.8'!G128</f>
        <v>3376720.64</v>
      </c>
    </row>
    <row r="19" spans="1:9" ht="26.4" x14ac:dyDescent="0.3">
      <c r="A19" s="336" t="s">
        <v>1059</v>
      </c>
      <c r="B19" s="339" t="s">
        <v>1076</v>
      </c>
      <c r="C19" s="338">
        <f>'S_1.8.1'!G45</f>
        <v>591597.73</v>
      </c>
    </row>
    <row r="20" spans="1:9" x14ac:dyDescent="0.3">
      <c r="A20" s="336" t="s">
        <v>15</v>
      </c>
      <c r="B20" s="337" t="s">
        <v>1077</v>
      </c>
      <c r="C20" s="340">
        <f>'S_1.9'!G130</f>
        <v>2966463.75</v>
      </c>
    </row>
    <row r="21" spans="1:9" ht="26.4" x14ac:dyDescent="0.3">
      <c r="A21" s="336" t="s">
        <v>1060</v>
      </c>
      <c r="B21" s="339" t="s">
        <v>1078</v>
      </c>
      <c r="C21" s="340">
        <f>'S_1.9.1'!G33</f>
        <v>422195.05</v>
      </c>
    </row>
    <row r="22" spans="1:9" x14ac:dyDescent="0.3">
      <c r="A22" s="336" t="s">
        <v>20</v>
      </c>
      <c r="B22" s="337" t="s">
        <v>1079</v>
      </c>
      <c r="C22" s="340">
        <f>'2809 K_1.10'!G49</f>
        <v>62162.21</v>
      </c>
    </row>
    <row r="23" spans="1:9" x14ac:dyDescent="0.3">
      <c r="A23" s="341" t="s">
        <v>16</v>
      </c>
      <c r="B23" s="342" t="s">
        <v>1051</v>
      </c>
      <c r="C23" s="343">
        <f>'MS_2.1'!G26</f>
        <v>7549.67</v>
      </c>
    </row>
    <row r="24" spans="1:9" x14ac:dyDescent="0.3">
      <c r="A24" s="341" t="s">
        <v>87</v>
      </c>
      <c r="B24" s="342" t="s">
        <v>1052</v>
      </c>
      <c r="C24" s="343">
        <f>'MS_2.2'!G54</f>
        <v>225043.77</v>
      </c>
    </row>
    <row r="25" spans="1:9" x14ac:dyDescent="0.3">
      <c r="A25" s="341" t="s">
        <v>128</v>
      </c>
      <c r="B25" s="342" t="s">
        <v>1053</v>
      </c>
      <c r="C25" s="343">
        <f>'SK_3.1 '!G187</f>
        <v>1863972.3599999994</v>
      </c>
    </row>
    <row r="26" spans="1:9" x14ac:dyDescent="0.3">
      <c r="A26" s="341" t="s">
        <v>130</v>
      </c>
      <c r="B26" s="342" t="s">
        <v>1054</v>
      </c>
      <c r="C26" s="343">
        <f>'SK_3.2'!G69</f>
        <v>1373457.4000000004</v>
      </c>
    </row>
    <row r="27" spans="1:9" x14ac:dyDescent="0.3">
      <c r="A27" s="341" t="s">
        <v>143</v>
      </c>
      <c r="B27" s="344" t="s">
        <v>1055</v>
      </c>
      <c r="C27" s="343">
        <f>'E01_4.1 '!G45</f>
        <v>37743.469999999994</v>
      </c>
    </row>
    <row r="28" spans="1:9" x14ac:dyDescent="0.3">
      <c r="A28" s="341" t="s">
        <v>1080</v>
      </c>
      <c r="B28" s="344" t="s">
        <v>1083</v>
      </c>
      <c r="C28" s="343">
        <v>4306</v>
      </c>
    </row>
    <row r="29" spans="1:9" ht="15" thickBot="1" x14ac:dyDescent="0.35">
      <c r="A29" s="341" t="s">
        <v>1082</v>
      </c>
      <c r="B29" s="344" t="s">
        <v>1081</v>
      </c>
      <c r="C29" s="343">
        <v>15655</v>
      </c>
      <c r="E29" s="345"/>
      <c r="I29" s="346"/>
    </row>
    <row r="30" spans="1:9" ht="40.200000000000003" thickBot="1" x14ac:dyDescent="0.35">
      <c r="A30" s="347" t="s">
        <v>1038</v>
      </c>
      <c r="B30" s="348" t="s">
        <v>1039</v>
      </c>
      <c r="C30" s="349">
        <f>ROUND(SUM(C4:C29),2)</f>
        <v>27691961.739999998</v>
      </c>
    </row>
    <row r="31" spans="1:9" x14ac:dyDescent="0.3">
      <c r="A31" s="350"/>
      <c r="B31" s="350"/>
      <c r="C31" s="350"/>
    </row>
    <row r="32" spans="1:9" ht="117.6" customHeight="1" x14ac:dyDescent="0.3">
      <c r="A32" s="484" t="s">
        <v>1040</v>
      </c>
      <c r="B32" s="484"/>
      <c r="C32" s="484"/>
    </row>
    <row r="33" spans="1:3" x14ac:dyDescent="0.3">
      <c r="A33" s="351"/>
      <c r="B33" s="351"/>
      <c r="C33" s="351"/>
    </row>
    <row r="34" spans="1:3" x14ac:dyDescent="0.3">
      <c r="A34" s="352"/>
      <c r="B34" s="352"/>
      <c r="C34" s="353" t="s">
        <v>1041</v>
      </c>
    </row>
    <row r="35" spans="1:3" ht="3.9" customHeight="1" x14ac:dyDescent="0.3">
      <c r="A35" s="352"/>
      <c r="B35" s="352"/>
      <c r="C35" s="352"/>
    </row>
    <row r="36" spans="1:3" ht="198.6" customHeight="1" x14ac:dyDescent="0.3">
      <c r="A36" s="476" t="s">
        <v>1131</v>
      </c>
      <c r="B36" s="477"/>
      <c r="C36" s="477"/>
    </row>
    <row r="37" spans="1:3" ht="151.19999999999999" customHeight="1" x14ac:dyDescent="0.3">
      <c r="A37" s="485" t="s">
        <v>1042</v>
      </c>
      <c r="B37" s="486"/>
      <c r="C37" s="486"/>
    </row>
    <row r="38" spans="1:3" ht="73.95" customHeight="1" x14ac:dyDescent="0.3">
      <c r="A38" s="476" t="s">
        <v>1043</v>
      </c>
      <c r="B38" s="477"/>
      <c r="C38" s="477"/>
    </row>
    <row r="39" spans="1:3" ht="190.2" customHeight="1" x14ac:dyDescent="0.3"/>
  </sheetData>
  <sheetProtection algorithmName="SHA-512" hashValue="wY9YekRo12F6XkicmYaoQI+3YPIvl5UJIKeo7iF6Gz+s0D3szzs5x5lPGG/7VUEp1ZyZ5wXLzXmNVWxyn8/KfA==" saltValue="0M9ixcakXN7SSm17CdUxSA==" spinCount="100000" sheet="1" objects="1" scenarios="1"/>
  <mergeCells count="6">
    <mergeCell ref="A38:C38"/>
    <mergeCell ref="A1:C1"/>
    <mergeCell ref="A2:C2"/>
    <mergeCell ref="A32:C32"/>
    <mergeCell ref="A36:C36"/>
    <mergeCell ref="A37:C3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3"/>
  <sheetViews>
    <sheetView topLeftCell="D157" zoomScale="93" zoomScaleNormal="93" zoomScaleSheetLayoutView="77" workbookViewId="0">
      <selection activeCell="F5" sqref="F5:F172"/>
    </sheetView>
  </sheetViews>
  <sheetFormatPr defaultColWidth="9.109375" defaultRowHeight="13.8" x14ac:dyDescent="0.25"/>
  <cols>
    <col min="1" max="1" width="31.6640625" style="97" bestFit="1" customWidth="1"/>
    <col min="2" max="2" width="8.33203125" style="97" bestFit="1" customWidth="1"/>
    <col min="3" max="3" width="96.88671875" style="175" customWidth="1"/>
    <col min="4" max="4" width="9.109375" style="75"/>
    <col min="5" max="5" width="16.33203125" style="176" customWidth="1"/>
    <col min="6" max="6" width="21.5546875" style="177" customWidth="1"/>
    <col min="7" max="7" width="14.6640625" style="75" customWidth="1"/>
    <col min="8" max="8" width="21.5546875" style="74" customWidth="1"/>
    <col min="9" max="9" width="16.109375" style="75" customWidth="1"/>
    <col min="10" max="10" width="9.109375" style="75"/>
    <col min="11" max="11" width="11.44140625" style="75" bestFit="1" customWidth="1"/>
    <col min="12" max="14" width="9.109375" style="75"/>
    <col min="15" max="15" width="11.44140625" style="75" bestFit="1" customWidth="1"/>
    <col min="16" max="16384" width="9.109375" style="75"/>
  </cols>
  <sheetData>
    <row r="1" spans="1:9" ht="40.200000000000003" customHeight="1" x14ac:dyDescent="0.25">
      <c r="A1" s="502" t="s">
        <v>62</v>
      </c>
      <c r="B1" s="502"/>
      <c r="C1" s="502"/>
      <c r="D1" s="502"/>
      <c r="E1" s="502"/>
      <c r="F1" s="9"/>
      <c r="G1" s="9"/>
    </row>
    <row r="2" spans="1:9" ht="21.75" customHeight="1" thickBot="1" x14ac:dyDescent="0.3">
      <c r="A2" s="1"/>
      <c r="B2" s="1"/>
      <c r="C2" s="12"/>
      <c r="D2" s="1"/>
      <c r="E2" s="16"/>
      <c r="F2" s="1"/>
      <c r="G2" s="1"/>
    </row>
    <row r="3" spans="1:9" ht="21.75" customHeight="1" x14ac:dyDescent="0.25">
      <c r="A3" s="500" t="s">
        <v>523</v>
      </c>
      <c r="B3" s="501"/>
      <c r="C3" s="501"/>
      <c r="D3" s="501"/>
      <c r="E3" s="503"/>
      <c r="F3" s="7"/>
      <c r="G3" s="8"/>
    </row>
    <row r="4" spans="1:9" ht="28.2" thickBot="1" x14ac:dyDescent="0.3">
      <c r="A4" s="6" t="s">
        <v>17</v>
      </c>
      <c r="B4" s="10" t="s">
        <v>0</v>
      </c>
      <c r="C4" s="4" t="s">
        <v>1</v>
      </c>
      <c r="D4" s="11" t="s">
        <v>2</v>
      </c>
      <c r="E4" s="17" t="s">
        <v>3</v>
      </c>
      <c r="F4" s="15" t="s">
        <v>19</v>
      </c>
      <c r="G4" s="5" t="s">
        <v>4</v>
      </c>
    </row>
    <row r="5" spans="1:9" x14ac:dyDescent="0.25">
      <c r="A5" s="76" t="s">
        <v>5</v>
      </c>
      <c r="B5" s="77" t="s">
        <v>7</v>
      </c>
      <c r="C5" s="78" t="s">
        <v>40</v>
      </c>
      <c r="D5" s="79" t="s">
        <v>46</v>
      </c>
      <c r="E5" s="80">
        <v>0.6</v>
      </c>
      <c r="F5" s="48">
        <v>414.13</v>
      </c>
      <c r="G5" s="81">
        <f t="shared" ref="G5:G58" si="0">ROUND((E5*F5),2)</f>
        <v>248.48</v>
      </c>
    </row>
    <row r="6" spans="1:9" x14ac:dyDescent="0.25">
      <c r="A6" s="82" t="s">
        <v>5</v>
      </c>
      <c r="B6" s="83" t="s">
        <v>8</v>
      </c>
      <c r="C6" s="84" t="s">
        <v>54</v>
      </c>
      <c r="D6" s="85" t="s">
        <v>47</v>
      </c>
      <c r="E6" s="86">
        <v>1</v>
      </c>
      <c r="F6" s="37">
        <v>44.13</v>
      </c>
      <c r="G6" s="87">
        <f t="shared" si="0"/>
        <v>44.13</v>
      </c>
    </row>
    <row r="7" spans="1:9" x14ac:dyDescent="0.25">
      <c r="A7" s="82" t="s">
        <v>5</v>
      </c>
      <c r="B7" s="83" t="s">
        <v>9</v>
      </c>
      <c r="C7" s="84" t="s">
        <v>55</v>
      </c>
      <c r="D7" s="85" t="s">
        <v>47</v>
      </c>
      <c r="E7" s="86">
        <v>1</v>
      </c>
      <c r="F7" s="37">
        <v>1.31</v>
      </c>
      <c r="G7" s="87">
        <f t="shared" si="0"/>
        <v>1.31</v>
      </c>
    </row>
    <row r="8" spans="1:9" x14ac:dyDescent="0.25">
      <c r="A8" s="82" t="s">
        <v>5</v>
      </c>
      <c r="B8" s="83" t="s">
        <v>10</v>
      </c>
      <c r="C8" s="84" t="s">
        <v>1105</v>
      </c>
      <c r="D8" s="85" t="s">
        <v>47</v>
      </c>
      <c r="E8" s="86">
        <v>1</v>
      </c>
      <c r="F8" s="37">
        <v>18.91</v>
      </c>
      <c r="G8" s="87">
        <f t="shared" si="0"/>
        <v>18.91</v>
      </c>
    </row>
    <row r="9" spans="1:9" x14ac:dyDescent="0.25">
      <c r="A9" s="82" t="s">
        <v>5</v>
      </c>
      <c r="B9" s="83" t="s">
        <v>11</v>
      </c>
      <c r="C9" s="84" t="s">
        <v>1111</v>
      </c>
      <c r="D9" s="85" t="s">
        <v>48</v>
      </c>
      <c r="E9" s="86">
        <v>0.2</v>
      </c>
      <c r="F9" s="37">
        <v>2836.95</v>
      </c>
      <c r="G9" s="87">
        <f t="shared" si="0"/>
        <v>567.39</v>
      </c>
      <c r="H9" s="88"/>
    </row>
    <row r="10" spans="1:9" ht="27.6" x14ac:dyDescent="0.25">
      <c r="A10" s="82" t="s">
        <v>5</v>
      </c>
      <c r="B10" s="83" t="s">
        <v>12</v>
      </c>
      <c r="C10" s="84" t="s">
        <v>41</v>
      </c>
      <c r="D10" s="85" t="s">
        <v>45</v>
      </c>
      <c r="E10" s="86">
        <v>5560</v>
      </c>
      <c r="F10" s="37">
        <v>0.53</v>
      </c>
      <c r="G10" s="87">
        <f t="shared" si="0"/>
        <v>2946.8</v>
      </c>
      <c r="H10" s="75"/>
    </row>
    <row r="11" spans="1:9" ht="41.4" x14ac:dyDescent="0.25">
      <c r="A11" s="82" t="s">
        <v>5</v>
      </c>
      <c r="B11" s="83" t="s">
        <v>13</v>
      </c>
      <c r="C11" s="89" t="s">
        <v>42</v>
      </c>
      <c r="D11" s="85" t="s">
        <v>6</v>
      </c>
      <c r="E11" s="86">
        <v>1</v>
      </c>
      <c r="F11" s="37">
        <v>0</v>
      </c>
      <c r="G11" s="87">
        <f t="shared" si="0"/>
        <v>0</v>
      </c>
      <c r="H11" s="90"/>
      <c r="I11" s="91"/>
    </row>
    <row r="12" spans="1:9" x14ac:dyDescent="0.25">
      <c r="A12" s="82" t="s">
        <v>5</v>
      </c>
      <c r="B12" s="83" t="s">
        <v>14</v>
      </c>
      <c r="C12" s="89" t="s">
        <v>72</v>
      </c>
      <c r="D12" s="85" t="s">
        <v>45</v>
      </c>
      <c r="E12" s="86">
        <v>4500</v>
      </c>
      <c r="F12" s="37">
        <v>1.06</v>
      </c>
      <c r="G12" s="87">
        <f t="shared" si="0"/>
        <v>4770</v>
      </c>
      <c r="H12" s="90"/>
      <c r="I12" s="91"/>
    </row>
    <row r="13" spans="1:9" ht="27.6" x14ac:dyDescent="0.25">
      <c r="A13" s="82" t="s">
        <v>5</v>
      </c>
      <c r="B13" s="83" t="s">
        <v>15</v>
      </c>
      <c r="C13" s="89" t="s">
        <v>1086</v>
      </c>
      <c r="D13" s="85" t="s">
        <v>51</v>
      </c>
      <c r="E13" s="86">
        <v>2592</v>
      </c>
      <c r="F13" s="37">
        <v>2.1</v>
      </c>
      <c r="G13" s="87">
        <f t="shared" si="0"/>
        <v>5443.2</v>
      </c>
      <c r="H13" s="90"/>
      <c r="I13" s="91"/>
    </row>
    <row r="14" spans="1:9" x14ac:dyDescent="0.25">
      <c r="A14" s="82" t="s">
        <v>5</v>
      </c>
      <c r="B14" s="83" t="s">
        <v>20</v>
      </c>
      <c r="C14" s="89" t="s">
        <v>80</v>
      </c>
      <c r="D14" s="85" t="s">
        <v>45</v>
      </c>
      <c r="E14" s="86">
        <v>7437</v>
      </c>
      <c r="F14" s="37">
        <v>1.3</v>
      </c>
      <c r="G14" s="87">
        <f t="shared" si="0"/>
        <v>9668.1</v>
      </c>
      <c r="H14" s="90"/>
      <c r="I14" s="91"/>
    </row>
    <row r="15" spans="1:9" x14ac:dyDescent="0.25">
      <c r="A15" s="82" t="s">
        <v>5</v>
      </c>
      <c r="B15" s="83" t="s">
        <v>21</v>
      </c>
      <c r="C15" s="89" t="s">
        <v>79</v>
      </c>
      <c r="D15" s="85" t="s">
        <v>45</v>
      </c>
      <c r="E15" s="86">
        <v>775</v>
      </c>
      <c r="F15" s="37">
        <v>2.58</v>
      </c>
      <c r="G15" s="87">
        <f t="shared" si="0"/>
        <v>1999.5</v>
      </c>
      <c r="H15" s="90"/>
      <c r="I15" s="91"/>
    </row>
    <row r="16" spans="1:9" ht="16.8" x14ac:dyDescent="0.25">
      <c r="A16" s="82" t="s">
        <v>5</v>
      </c>
      <c r="B16" s="83" t="s">
        <v>22</v>
      </c>
      <c r="C16" s="89" t="s">
        <v>44</v>
      </c>
      <c r="D16" s="85" t="s">
        <v>49</v>
      </c>
      <c r="E16" s="86">
        <v>1551.9</v>
      </c>
      <c r="F16" s="37">
        <v>-10.55</v>
      </c>
      <c r="G16" s="87">
        <f t="shared" si="0"/>
        <v>-16372.55</v>
      </c>
      <c r="H16" s="90"/>
      <c r="I16" s="91"/>
    </row>
    <row r="17" spans="1:9" ht="27.6" x14ac:dyDescent="0.25">
      <c r="A17" s="82" t="s">
        <v>5</v>
      </c>
      <c r="B17" s="83" t="s">
        <v>23</v>
      </c>
      <c r="C17" s="89" t="s">
        <v>1087</v>
      </c>
      <c r="D17" s="85" t="s">
        <v>49</v>
      </c>
      <c r="E17" s="86">
        <v>1551.9</v>
      </c>
      <c r="F17" s="37">
        <v>3.55</v>
      </c>
      <c r="G17" s="87">
        <f t="shared" si="0"/>
        <v>5509.25</v>
      </c>
      <c r="H17" s="90"/>
      <c r="I17" s="91"/>
    </row>
    <row r="18" spans="1:9" x14ac:dyDescent="0.25">
      <c r="A18" s="82" t="s">
        <v>5</v>
      </c>
      <c r="B18" s="83" t="s">
        <v>26</v>
      </c>
      <c r="C18" s="92" t="s">
        <v>1116</v>
      </c>
      <c r="D18" s="85" t="s">
        <v>45</v>
      </c>
      <c r="E18" s="86">
        <v>1608</v>
      </c>
      <c r="F18" s="37">
        <v>1.06</v>
      </c>
      <c r="G18" s="87">
        <f t="shared" si="0"/>
        <v>1704.48</v>
      </c>
      <c r="H18" s="90"/>
      <c r="I18" s="91"/>
    </row>
    <row r="19" spans="1:9" x14ac:dyDescent="0.25">
      <c r="A19" s="82" t="s">
        <v>5</v>
      </c>
      <c r="B19" s="83" t="s">
        <v>27</v>
      </c>
      <c r="C19" s="89" t="s">
        <v>1117</v>
      </c>
      <c r="D19" s="85" t="s">
        <v>45</v>
      </c>
      <c r="E19" s="86">
        <v>7469</v>
      </c>
      <c r="F19" s="37">
        <v>1.46</v>
      </c>
      <c r="G19" s="87">
        <f t="shared" si="0"/>
        <v>10904.74</v>
      </c>
      <c r="H19" s="90"/>
      <c r="I19" s="91"/>
    </row>
    <row r="20" spans="1:9" x14ac:dyDescent="0.25">
      <c r="A20" s="82" t="s">
        <v>5</v>
      </c>
      <c r="B20" s="83" t="s">
        <v>28</v>
      </c>
      <c r="C20" s="302" t="s">
        <v>1118</v>
      </c>
      <c r="D20" s="85" t="s">
        <v>45</v>
      </c>
      <c r="E20" s="86">
        <v>32</v>
      </c>
      <c r="F20" s="37">
        <v>7.87</v>
      </c>
      <c r="G20" s="87">
        <f t="shared" si="0"/>
        <v>251.84</v>
      </c>
      <c r="H20" s="90"/>
      <c r="I20" s="91"/>
    </row>
    <row r="21" spans="1:9" x14ac:dyDescent="0.25">
      <c r="A21" s="82" t="s">
        <v>5</v>
      </c>
      <c r="B21" s="83" t="s">
        <v>29</v>
      </c>
      <c r="C21" s="84" t="s">
        <v>1090</v>
      </c>
      <c r="D21" s="325" t="s">
        <v>50</v>
      </c>
      <c r="E21" s="86">
        <v>60</v>
      </c>
      <c r="F21" s="37">
        <v>5.0999999999999996</v>
      </c>
      <c r="G21" s="87">
        <f t="shared" si="0"/>
        <v>306</v>
      </c>
      <c r="H21" s="90"/>
      <c r="I21" s="91"/>
    </row>
    <row r="22" spans="1:9" x14ac:dyDescent="0.25">
      <c r="A22" s="82" t="s">
        <v>5</v>
      </c>
      <c r="B22" s="83" t="s">
        <v>30</v>
      </c>
      <c r="C22" s="84" t="s">
        <v>1103</v>
      </c>
      <c r="D22" s="85" t="s">
        <v>47</v>
      </c>
      <c r="E22" s="86">
        <v>14</v>
      </c>
      <c r="F22" s="37">
        <v>23.18</v>
      </c>
      <c r="G22" s="87">
        <f t="shared" si="0"/>
        <v>324.52</v>
      </c>
      <c r="H22" s="90"/>
      <c r="I22" s="91"/>
    </row>
    <row r="23" spans="1:9" x14ac:dyDescent="0.25">
      <c r="A23" s="82" t="s">
        <v>5</v>
      </c>
      <c r="B23" s="83" t="s">
        <v>31</v>
      </c>
      <c r="C23" s="84" t="s">
        <v>1092</v>
      </c>
      <c r="D23" s="85" t="s">
        <v>47</v>
      </c>
      <c r="E23" s="86">
        <v>21</v>
      </c>
      <c r="F23" s="37">
        <v>10</v>
      </c>
      <c r="G23" s="87">
        <f t="shared" si="0"/>
        <v>210</v>
      </c>
      <c r="H23" s="90"/>
      <c r="I23" s="91"/>
    </row>
    <row r="24" spans="1:9" x14ac:dyDescent="0.25">
      <c r="A24" s="82" t="s">
        <v>5</v>
      </c>
      <c r="B24" s="83" t="s">
        <v>32</v>
      </c>
      <c r="C24" s="84" t="s">
        <v>1108</v>
      </c>
      <c r="D24" s="85" t="s">
        <v>47</v>
      </c>
      <c r="E24" s="86">
        <v>4</v>
      </c>
      <c r="F24" s="37">
        <v>63.91</v>
      </c>
      <c r="G24" s="87">
        <f t="shared" si="0"/>
        <v>255.64</v>
      </c>
      <c r="H24" s="75"/>
    </row>
    <row r="25" spans="1:9" x14ac:dyDescent="0.25">
      <c r="A25" s="82" t="s">
        <v>5</v>
      </c>
      <c r="B25" s="83" t="s">
        <v>33</v>
      </c>
      <c r="C25" s="84" t="s">
        <v>1094</v>
      </c>
      <c r="D25" s="85" t="s">
        <v>47</v>
      </c>
      <c r="E25" s="86">
        <v>4</v>
      </c>
      <c r="F25" s="37">
        <v>20.41</v>
      </c>
      <c r="G25" s="87">
        <f t="shared" si="0"/>
        <v>81.64</v>
      </c>
      <c r="H25" s="90"/>
      <c r="I25" s="91"/>
    </row>
    <row r="26" spans="1:9" x14ac:dyDescent="0.25">
      <c r="A26" s="82" t="s">
        <v>5</v>
      </c>
      <c r="B26" s="83" t="s">
        <v>34</v>
      </c>
      <c r="C26" s="302" t="s">
        <v>1119</v>
      </c>
      <c r="D26" s="85" t="s">
        <v>47</v>
      </c>
      <c r="E26" s="86">
        <v>3</v>
      </c>
      <c r="F26" s="37">
        <v>111.21</v>
      </c>
      <c r="G26" s="87">
        <f t="shared" si="0"/>
        <v>333.63</v>
      </c>
      <c r="H26" s="90"/>
      <c r="I26" s="91"/>
    </row>
    <row r="27" spans="1:9" ht="15" customHeight="1" x14ac:dyDescent="0.25">
      <c r="A27" s="82" t="s">
        <v>5</v>
      </c>
      <c r="B27" s="83" t="s">
        <v>35</v>
      </c>
      <c r="C27" s="302" t="s">
        <v>1120</v>
      </c>
      <c r="D27" s="85" t="s">
        <v>47</v>
      </c>
      <c r="E27" s="86">
        <v>5</v>
      </c>
      <c r="F27" s="37">
        <v>111.21</v>
      </c>
      <c r="G27" s="87">
        <f t="shared" si="0"/>
        <v>556.04999999999995</v>
      </c>
      <c r="H27" s="90"/>
      <c r="I27" s="91"/>
    </row>
    <row r="28" spans="1:9" ht="30" customHeight="1" x14ac:dyDescent="0.25">
      <c r="A28" s="82" t="s">
        <v>5</v>
      </c>
      <c r="B28" s="83" t="s">
        <v>36</v>
      </c>
      <c r="C28" s="84" t="s">
        <v>1121</v>
      </c>
      <c r="D28" s="85" t="s">
        <v>47</v>
      </c>
      <c r="E28" s="86">
        <v>1</v>
      </c>
      <c r="F28" s="37">
        <v>16811.61</v>
      </c>
      <c r="G28" s="87">
        <f>ROUND((E28*F28),2)</f>
        <v>16811.61</v>
      </c>
      <c r="H28" s="90"/>
      <c r="I28" s="91"/>
    </row>
    <row r="29" spans="1:9" x14ac:dyDescent="0.25">
      <c r="A29" s="82" t="s">
        <v>5</v>
      </c>
      <c r="B29" s="83" t="s">
        <v>37</v>
      </c>
      <c r="C29" s="84" t="s">
        <v>1122</v>
      </c>
      <c r="D29" s="85" t="s">
        <v>47</v>
      </c>
      <c r="E29" s="86">
        <v>2</v>
      </c>
      <c r="F29" s="37">
        <v>23.11</v>
      </c>
      <c r="G29" s="87">
        <f t="shared" si="0"/>
        <v>46.22</v>
      </c>
      <c r="H29" s="90"/>
      <c r="I29" s="91"/>
    </row>
    <row r="30" spans="1:9" x14ac:dyDescent="0.25">
      <c r="A30" s="82" t="s">
        <v>5</v>
      </c>
      <c r="B30" s="83" t="s">
        <v>38</v>
      </c>
      <c r="C30" s="84" t="s">
        <v>1123</v>
      </c>
      <c r="D30" s="85" t="s">
        <v>47</v>
      </c>
      <c r="E30" s="86">
        <v>2</v>
      </c>
      <c r="F30" s="37">
        <v>23.11</v>
      </c>
      <c r="G30" s="87">
        <f t="shared" si="0"/>
        <v>46.22</v>
      </c>
      <c r="H30" s="90"/>
      <c r="I30" s="91"/>
    </row>
    <row r="31" spans="1:9" ht="14.4" thickBot="1" x14ac:dyDescent="0.3">
      <c r="A31" s="82" t="s">
        <v>5</v>
      </c>
      <c r="B31" s="122" t="s">
        <v>39</v>
      </c>
      <c r="C31" s="84" t="s">
        <v>1110</v>
      </c>
      <c r="D31" s="129" t="s">
        <v>50</v>
      </c>
      <c r="E31" s="86">
        <v>484</v>
      </c>
      <c r="F31" s="68">
        <v>7.34</v>
      </c>
      <c r="G31" s="87">
        <f t="shared" si="0"/>
        <v>3552.56</v>
      </c>
      <c r="H31" s="90"/>
      <c r="I31" s="91"/>
    </row>
    <row r="32" spans="1:9" ht="28.2" thickBot="1" x14ac:dyDescent="0.3">
      <c r="A32" s="457" t="s">
        <v>5</v>
      </c>
      <c r="B32" s="458" t="s">
        <v>557</v>
      </c>
      <c r="C32" s="459" t="s">
        <v>1162</v>
      </c>
      <c r="D32" s="460" t="s">
        <v>47</v>
      </c>
      <c r="E32" s="461">
        <v>32</v>
      </c>
      <c r="F32" s="69">
        <v>4.78</v>
      </c>
      <c r="G32" s="117">
        <f t="shared" si="0"/>
        <v>152.96</v>
      </c>
      <c r="H32" s="136" t="s">
        <v>368</v>
      </c>
      <c r="I32" s="94">
        <f>ROUND(SUM(G5:G32),2)</f>
        <v>50382.63</v>
      </c>
    </row>
    <row r="33" spans="1:9" s="97" customFormat="1" ht="16.8" x14ac:dyDescent="0.25">
      <c r="A33" s="76" t="s">
        <v>18</v>
      </c>
      <c r="B33" s="77" t="s">
        <v>16</v>
      </c>
      <c r="C33" s="304" t="s">
        <v>1098</v>
      </c>
      <c r="D33" s="147" t="s">
        <v>43</v>
      </c>
      <c r="E33" s="80">
        <v>1236</v>
      </c>
      <c r="F33" s="359">
        <v>4.2</v>
      </c>
      <c r="G33" s="81">
        <f t="shared" si="0"/>
        <v>5191.2</v>
      </c>
      <c r="H33" s="96"/>
    </row>
    <row r="34" spans="1:9" ht="16.8" x14ac:dyDescent="0.25">
      <c r="A34" s="82" t="s">
        <v>18</v>
      </c>
      <c r="B34" s="83" t="s">
        <v>87</v>
      </c>
      <c r="C34" s="98" t="s">
        <v>88</v>
      </c>
      <c r="D34" s="99" t="s">
        <v>43</v>
      </c>
      <c r="E34" s="86">
        <v>842.4</v>
      </c>
      <c r="F34" s="360">
        <v>1.61</v>
      </c>
      <c r="G34" s="87">
        <f t="shared" si="0"/>
        <v>1356.26</v>
      </c>
      <c r="H34" s="96"/>
      <c r="I34" s="97"/>
    </row>
    <row r="35" spans="1:9" ht="16.8" x14ac:dyDescent="0.25">
      <c r="A35" s="82" t="s">
        <v>18</v>
      </c>
      <c r="B35" s="83" t="s">
        <v>89</v>
      </c>
      <c r="C35" s="98" t="s">
        <v>24</v>
      </c>
      <c r="D35" s="99" t="s">
        <v>43</v>
      </c>
      <c r="E35" s="86">
        <v>393.59</v>
      </c>
      <c r="F35" s="360">
        <v>4.9000000000000004</v>
      </c>
      <c r="G35" s="87">
        <f t="shared" si="0"/>
        <v>1928.59</v>
      </c>
      <c r="H35" s="96"/>
      <c r="I35" s="97"/>
    </row>
    <row r="36" spans="1:9" ht="16.8" x14ac:dyDescent="0.25">
      <c r="A36" s="82" t="s">
        <v>18</v>
      </c>
      <c r="B36" s="83" t="s">
        <v>90</v>
      </c>
      <c r="C36" s="98" t="s">
        <v>91</v>
      </c>
      <c r="D36" s="99" t="s">
        <v>43</v>
      </c>
      <c r="E36" s="86">
        <v>3366.6</v>
      </c>
      <c r="F36" s="360">
        <v>3.27</v>
      </c>
      <c r="G36" s="87">
        <f t="shared" si="0"/>
        <v>11008.78</v>
      </c>
      <c r="H36" s="96"/>
      <c r="I36" s="97"/>
    </row>
    <row r="37" spans="1:9" ht="27.6" x14ac:dyDescent="0.25">
      <c r="A37" s="82" t="s">
        <v>18</v>
      </c>
      <c r="B37" s="83" t="s">
        <v>92</v>
      </c>
      <c r="C37" s="100" t="s">
        <v>93</v>
      </c>
      <c r="D37" s="99" t="s">
        <v>43</v>
      </c>
      <c r="E37" s="86">
        <v>1125.0000000000027</v>
      </c>
      <c r="F37" s="360">
        <v>4.9000000000000004</v>
      </c>
      <c r="G37" s="87">
        <f t="shared" si="0"/>
        <v>5512.5</v>
      </c>
      <c r="H37" s="96"/>
      <c r="I37" s="97"/>
    </row>
    <row r="38" spans="1:9" ht="16.8" x14ac:dyDescent="0.25">
      <c r="A38" s="82" t="s">
        <v>18</v>
      </c>
      <c r="B38" s="83" t="s">
        <v>94</v>
      </c>
      <c r="C38" s="98" t="s">
        <v>25</v>
      </c>
      <c r="D38" s="99" t="s">
        <v>43</v>
      </c>
      <c r="E38" s="86">
        <v>25433.4</v>
      </c>
      <c r="F38" s="360">
        <v>0.11</v>
      </c>
      <c r="G38" s="87">
        <f t="shared" si="0"/>
        <v>2797.67</v>
      </c>
      <c r="H38" s="96"/>
      <c r="I38" s="97"/>
    </row>
    <row r="39" spans="1:9" ht="16.8" x14ac:dyDescent="0.25">
      <c r="A39" s="82" t="s">
        <v>18</v>
      </c>
      <c r="B39" s="83" t="s">
        <v>95</v>
      </c>
      <c r="C39" s="100" t="s">
        <v>96</v>
      </c>
      <c r="D39" s="99" t="s">
        <v>43</v>
      </c>
      <c r="E39" s="86">
        <v>1446.6</v>
      </c>
      <c r="F39" s="360">
        <v>4.51</v>
      </c>
      <c r="G39" s="87">
        <f t="shared" si="0"/>
        <v>6524.17</v>
      </c>
      <c r="H39" s="96"/>
      <c r="I39" s="97"/>
    </row>
    <row r="40" spans="1:9" x14ac:dyDescent="0.25">
      <c r="A40" s="82" t="s">
        <v>18</v>
      </c>
      <c r="B40" s="83" t="s">
        <v>405</v>
      </c>
      <c r="C40" s="98" t="s">
        <v>98</v>
      </c>
      <c r="D40" s="85" t="s">
        <v>45</v>
      </c>
      <c r="E40" s="86">
        <v>14250.000000000033</v>
      </c>
      <c r="F40" s="360">
        <v>0.39</v>
      </c>
      <c r="G40" s="87">
        <f t="shared" si="0"/>
        <v>5557.5</v>
      </c>
      <c r="H40" s="88"/>
      <c r="I40" s="97"/>
    </row>
    <row r="41" spans="1:9" x14ac:dyDescent="0.25">
      <c r="A41" s="101" t="s">
        <v>18</v>
      </c>
      <c r="B41" s="83" t="s">
        <v>406</v>
      </c>
      <c r="C41" s="98" t="s">
        <v>100</v>
      </c>
      <c r="D41" s="102" t="s">
        <v>45</v>
      </c>
      <c r="E41" s="103">
        <v>750</v>
      </c>
      <c r="F41" s="361">
        <v>0.82</v>
      </c>
      <c r="G41" s="104">
        <f t="shared" si="0"/>
        <v>615</v>
      </c>
      <c r="H41" s="97"/>
      <c r="I41" s="97"/>
    </row>
    <row r="42" spans="1:9" x14ac:dyDescent="0.25">
      <c r="A42" s="82" t="s">
        <v>18</v>
      </c>
      <c r="B42" s="83" t="s">
        <v>97</v>
      </c>
      <c r="C42" s="98" t="s">
        <v>102</v>
      </c>
      <c r="D42" s="85" t="s">
        <v>45</v>
      </c>
      <c r="E42" s="86">
        <v>9828</v>
      </c>
      <c r="F42" s="360">
        <v>0.76</v>
      </c>
      <c r="G42" s="87">
        <f t="shared" si="0"/>
        <v>7469.28</v>
      </c>
      <c r="H42" s="90"/>
      <c r="I42" s="91"/>
    </row>
    <row r="43" spans="1:9" x14ac:dyDescent="0.25">
      <c r="A43" s="82" t="s">
        <v>18</v>
      </c>
      <c r="B43" s="83" t="s">
        <v>99</v>
      </c>
      <c r="C43" s="98" t="s">
        <v>104</v>
      </c>
      <c r="D43" s="85" t="s">
        <v>45</v>
      </c>
      <c r="E43" s="86">
        <v>972</v>
      </c>
      <c r="F43" s="360">
        <v>0.93</v>
      </c>
      <c r="G43" s="87">
        <f t="shared" si="0"/>
        <v>903.96</v>
      </c>
      <c r="H43" s="90"/>
      <c r="I43" s="91"/>
    </row>
    <row r="44" spans="1:9" x14ac:dyDescent="0.25">
      <c r="A44" s="82" t="s">
        <v>18</v>
      </c>
      <c r="B44" s="83" t="s">
        <v>101</v>
      </c>
      <c r="C44" s="98" t="s">
        <v>106</v>
      </c>
      <c r="D44" s="85" t="s">
        <v>45</v>
      </c>
      <c r="E44" s="86">
        <v>14040</v>
      </c>
      <c r="F44" s="360">
        <v>1.53</v>
      </c>
      <c r="G44" s="87">
        <f t="shared" si="0"/>
        <v>21481.200000000001</v>
      </c>
      <c r="H44" s="90"/>
      <c r="I44" s="91"/>
    </row>
    <row r="45" spans="1:9" x14ac:dyDescent="0.25">
      <c r="A45" s="82" t="s">
        <v>18</v>
      </c>
      <c r="B45" s="83" t="s">
        <v>103</v>
      </c>
      <c r="C45" s="105" t="s">
        <v>108</v>
      </c>
      <c r="D45" s="85" t="s">
        <v>45</v>
      </c>
      <c r="E45" s="86">
        <v>539</v>
      </c>
      <c r="F45" s="360">
        <v>6.78</v>
      </c>
      <c r="G45" s="87">
        <f t="shared" si="0"/>
        <v>3654.42</v>
      </c>
      <c r="H45" s="90"/>
      <c r="I45" s="91"/>
    </row>
    <row r="46" spans="1:9" x14ac:dyDescent="0.25">
      <c r="A46" s="82" t="s">
        <v>18</v>
      </c>
      <c r="B46" s="83" t="s">
        <v>105</v>
      </c>
      <c r="C46" s="105" t="s">
        <v>110</v>
      </c>
      <c r="D46" s="85" t="s">
        <v>45</v>
      </c>
      <c r="E46" s="86">
        <v>88</v>
      </c>
      <c r="F46" s="360">
        <v>8.4499999999999993</v>
      </c>
      <c r="G46" s="87">
        <f t="shared" si="0"/>
        <v>743.6</v>
      </c>
      <c r="H46" s="90"/>
      <c r="I46" s="91"/>
    </row>
    <row r="47" spans="1:9" x14ac:dyDescent="0.25">
      <c r="A47" s="82" t="s">
        <v>18</v>
      </c>
      <c r="B47" s="83" t="s">
        <v>107</v>
      </c>
      <c r="C47" s="105" t="s">
        <v>114</v>
      </c>
      <c r="D47" s="85" t="s">
        <v>45</v>
      </c>
      <c r="E47" s="86">
        <v>5</v>
      </c>
      <c r="F47" s="360">
        <v>67.209999999999994</v>
      </c>
      <c r="G47" s="87">
        <f t="shared" si="0"/>
        <v>336.05</v>
      </c>
      <c r="H47" s="90"/>
      <c r="I47" s="91"/>
    </row>
    <row r="48" spans="1:9" x14ac:dyDescent="0.25">
      <c r="A48" s="82" t="s">
        <v>18</v>
      </c>
      <c r="B48" s="83" t="s">
        <v>109</v>
      </c>
      <c r="C48" s="107" t="s">
        <v>116</v>
      </c>
      <c r="D48" s="85" t="s">
        <v>45</v>
      </c>
      <c r="E48" s="86">
        <v>25</v>
      </c>
      <c r="F48" s="360">
        <v>92.3</v>
      </c>
      <c r="G48" s="87">
        <f t="shared" si="0"/>
        <v>2307.5</v>
      </c>
      <c r="H48" s="108"/>
      <c r="I48" s="109"/>
    </row>
    <row r="49" spans="1:9" ht="16.8" x14ac:dyDescent="0.25">
      <c r="A49" s="82" t="s">
        <v>18</v>
      </c>
      <c r="B49" s="83" t="s">
        <v>111</v>
      </c>
      <c r="C49" s="110" t="s">
        <v>118</v>
      </c>
      <c r="D49" s="99" t="s">
        <v>43</v>
      </c>
      <c r="E49" s="86">
        <v>5.6</v>
      </c>
      <c r="F49" s="360">
        <v>352.15</v>
      </c>
      <c r="G49" s="87">
        <f t="shared" si="0"/>
        <v>1972.04</v>
      </c>
      <c r="H49" s="108"/>
      <c r="I49" s="109"/>
    </row>
    <row r="50" spans="1:9" x14ac:dyDescent="0.25">
      <c r="A50" s="82" t="s">
        <v>18</v>
      </c>
      <c r="B50" s="83" t="s">
        <v>113</v>
      </c>
      <c r="C50" s="98" t="s">
        <v>120</v>
      </c>
      <c r="D50" s="85" t="s">
        <v>45</v>
      </c>
      <c r="E50" s="86">
        <v>9970</v>
      </c>
      <c r="F50" s="360">
        <v>9.3800000000000008</v>
      </c>
      <c r="G50" s="87">
        <f t="shared" si="0"/>
        <v>93518.6</v>
      </c>
      <c r="H50" s="90"/>
      <c r="I50" s="91"/>
    </row>
    <row r="51" spans="1:9" x14ac:dyDescent="0.25">
      <c r="A51" s="82" t="s">
        <v>18</v>
      </c>
      <c r="B51" s="83" t="s">
        <v>115</v>
      </c>
      <c r="C51" s="111" t="s">
        <v>122</v>
      </c>
      <c r="D51" s="85" t="s">
        <v>45</v>
      </c>
      <c r="E51" s="112">
        <v>3800</v>
      </c>
      <c r="F51" s="360">
        <v>1.1299999999999999</v>
      </c>
      <c r="G51" s="87">
        <f t="shared" si="0"/>
        <v>4294</v>
      </c>
      <c r="H51" s="90"/>
      <c r="I51" s="91"/>
    </row>
    <row r="52" spans="1:9" x14ac:dyDescent="0.25">
      <c r="A52" s="82" t="s">
        <v>18</v>
      </c>
      <c r="B52" s="83" t="s">
        <v>117</v>
      </c>
      <c r="C52" s="111" t="s">
        <v>372</v>
      </c>
      <c r="D52" s="85" t="s">
        <v>45</v>
      </c>
      <c r="E52" s="112">
        <v>3800</v>
      </c>
      <c r="F52" s="360">
        <v>2.52</v>
      </c>
      <c r="G52" s="87">
        <f t="shared" si="0"/>
        <v>9576</v>
      </c>
      <c r="H52" s="90"/>
      <c r="I52" s="91"/>
    </row>
    <row r="53" spans="1:9" ht="17.399999999999999" thickBot="1" x14ac:dyDescent="0.3">
      <c r="A53" s="82" t="s">
        <v>18</v>
      </c>
      <c r="B53" s="83" t="s">
        <v>119</v>
      </c>
      <c r="C53" s="98" t="s">
        <v>25</v>
      </c>
      <c r="D53" s="99" t="s">
        <v>43</v>
      </c>
      <c r="E53" s="112">
        <v>1100</v>
      </c>
      <c r="F53" s="360">
        <v>0.11</v>
      </c>
      <c r="G53" s="87">
        <f t="shared" si="0"/>
        <v>121</v>
      </c>
      <c r="H53" s="90"/>
      <c r="I53" s="91"/>
    </row>
    <row r="54" spans="1:9" ht="28.2" thickBot="1" x14ac:dyDescent="0.3">
      <c r="A54" s="130" t="s">
        <v>18</v>
      </c>
      <c r="B54" s="148" t="s">
        <v>121</v>
      </c>
      <c r="C54" s="305" t="s">
        <v>125</v>
      </c>
      <c r="D54" s="145" t="s">
        <v>43</v>
      </c>
      <c r="E54" s="328">
        <v>1100</v>
      </c>
      <c r="F54" s="362">
        <v>18.27</v>
      </c>
      <c r="G54" s="117">
        <f t="shared" si="0"/>
        <v>20097</v>
      </c>
      <c r="H54" s="93" t="s">
        <v>126</v>
      </c>
      <c r="I54" s="94">
        <f>ROUND(SUM(G33:G54),2)</f>
        <v>206966.32</v>
      </c>
    </row>
    <row r="55" spans="1:9" x14ac:dyDescent="0.25">
      <c r="A55" s="82" t="s">
        <v>392</v>
      </c>
      <c r="B55" s="122" t="s">
        <v>128</v>
      </c>
      <c r="C55" s="123" t="s">
        <v>146</v>
      </c>
      <c r="D55" s="124" t="s">
        <v>47</v>
      </c>
      <c r="E55" s="86">
        <v>11</v>
      </c>
      <c r="F55" s="40">
        <v>138.22</v>
      </c>
      <c r="G55" s="208">
        <f t="shared" si="0"/>
        <v>1520.42</v>
      </c>
      <c r="H55" s="90"/>
      <c r="I55" s="91"/>
    </row>
    <row r="56" spans="1:9" ht="27.6" x14ac:dyDescent="0.25">
      <c r="A56" s="82" t="s">
        <v>392</v>
      </c>
      <c r="B56" s="122" t="s">
        <v>130</v>
      </c>
      <c r="C56" s="123" t="s">
        <v>148</v>
      </c>
      <c r="D56" s="124" t="s">
        <v>50</v>
      </c>
      <c r="E56" s="86">
        <v>60</v>
      </c>
      <c r="F56" s="38">
        <v>33.49</v>
      </c>
      <c r="G56" s="87">
        <f t="shared" si="0"/>
        <v>2009.4</v>
      </c>
      <c r="H56" s="90"/>
      <c r="I56" s="91"/>
    </row>
    <row r="57" spans="1:9" ht="16.8" x14ac:dyDescent="0.25">
      <c r="A57" s="82" t="s">
        <v>392</v>
      </c>
      <c r="B57" s="122" t="s">
        <v>132</v>
      </c>
      <c r="C57" s="123" t="s">
        <v>150</v>
      </c>
      <c r="D57" s="126" t="s">
        <v>43</v>
      </c>
      <c r="E57" s="86">
        <v>300</v>
      </c>
      <c r="F57" s="38">
        <v>3.27</v>
      </c>
      <c r="G57" s="87">
        <f t="shared" si="0"/>
        <v>981</v>
      </c>
      <c r="H57" s="90"/>
      <c r="I57" s="91"/>
    </row>
    <row r="58" spans="1:9" ht="16.8" x14ac:dyDescent="0.25">
      <c r="A58" s="82" t="s">
        <v>392</v>
      </c>
      <c r="B58" s="122" t="s">
        <v>133</v>
      </c>
      <c r="C58" s="123" t="s">
        <v>152</v>
      </c>
      <c r="D58" s="126" t="s">
        <v>43</v>
      </c>
      <c r="E58" s="86">
        <v>146.16</v>
      </c>
      <c r="F58" s="38">
        <v>3.72</v>
      </c>
      <c r="G58" s="87">
        <f t="shared" si="0"/>
        <v>543.72</v>
      </c>
      <c r="H58" s="90"/>
      <c r="I58" s="91"/>
    </row>
    <row r="59" spans="1:9" ht="27.6" x14ac:dyDescent="0.25">
      <c r="A59" s="82" t="s">
        <v>392</v>
      </c>
      <c r="B59" s="122" t="s">
        <v>135</v>
      </c>
      <c r="C59" s="123" t="s">
        <v>154</v>
      </c>
      <c r="D59" s="124" t="s">
        <v>47</v>
      </c>
      <c r="E59" s="86">
        <v>11</v>
      </c>
      <c r="F59" s="38">
        <v>207.4</v>
      </c>
      <c r="G59" s="87">
        <f t="shared" ref="G59:G166" si="1">ROUND((E59*F59),2)</f>
        <v>2281.4</v>
      </c>
      <c r="H59" s="90"/>
      <c r="I59" s="91"/>
    </row>
    <row r="60" spans="1:9" ht="16.8" x14ac:dyDescent="0.25">
      <c r="A60" s="82" t="s">
        <v>392</v>
      </c>
      <c r="B60" s="122" t="s">
        <v>137</v>
      </c>
      <c r="C60" s="123" t="s">
        <v>158</v>
      </c>
      <c r="D60" s="126" t="s">
        <v>43</v>
      </c>
      <c r="E60" s="86">
        <v>275</v>
      </c>
      <c r="F60" s="38">
        <v>4.2</v>
      </c>
      <c r="G60" s="87">
        <f t="shared" si="1"/>
        <v>1155</v>
      </c>
      <c r="H60" s="90"/>
      <c r="I60" s="91"/>
    </row>
    <row r="61" spans="1:9" ht="16.8" x14ac:dyDescent="0.25">
      <c r="A61" s="82" t="s">
        <v>392</v>
      </c>
      <c r="B61" s="122" t="s">
        <v>139</v>
      </c>
      <c r="C61" s="123" t="s">
        <v>160</v>
      </c>
      <c r="D61" s="126" t="s">
        <v>43</v>
      </c>
      <c r="E61" s="86">
        <v>15</v>
      </c>
      <c r="F61" s="38">
        <v>21.55</v>
      </c>
      <c r="G61" s="87">
        <f t="shared" si="1"/>
        <v>323.25</v>
      </c>
      <c r="H61" s="90"/>
      <c r="I61" s="91"/>
    </row>
    <row r="62" spans="1:9" ht="16.8" x14ac:dyDescent="0.25">
      <c r="A62" s="82" t="s">
        <v>392</v>
      </c>
      <c r="B62" s="122" t="s">
        <v>416</v>
      </c>
      <c r="C62" s="123" t="s">
        <v>162</v>
      </c>
      <c r="D62" s="126" t="s">
        <v>43</v>
      </c>
      <c r="E62" s="86">
        <v>120</v>
      </c>
      <c r="F62" s="38">
        <v>21.55</v>
      </c>
      <c r="G62" s="87">
        <f t="shared" si="1"/>
        <v>2586</v>
      </c>
      <c r="H62" s="90"/>
      <c r="I62" s="91"/>
    </row>
    <row r="63" spans="1:9" ht="16.8" x14ac:dyDescent="0.25">
      <c r="A63" s="82" t="s">
        <v>392</v>
      </c>
      <c r="B63" s="122" t="s">
        <v>417</v>
      </c>
      <c r="C63" s="98" t="s">
        <v>25</v>
      </c>
      <c r="D63" s="126" t="s">
        <v>43</v>
      </c>
      <c r="E63" s="86">
        <v>153.84</v>
      </c>
      <c r="F63" s="38">
        <v>0.11</v>
      </c>
      <c r="G63" s="87">
        <f t="shared" si="1"/>
        <v>16.920000000000002</v>
      </c>
      <c r="H63" s="90"/>
      <c r="I63" s="91"/>
    </row>
    <row r="64" spans="1:9" x14ac:dyDescent="0.25">
      <c r="A64" s="82" t="s">
        <v>392</v>
      </c>
      <c r="B64" s="122" t="s">
        <v>418</v>
      </c>
      <c r="C64" s="123" t="s">
        <v>165</v>
      </c>
      <c r="D64" s="124" t="s">
        <v>50</v>
      </c>
      <c r="E64" s="86">
        <v>60</v>
      </c>
      <c r="F64" s="38">
        <v>4.38</v>
      </c>
      <c r="G64" s="87">
        <f t="shared" si="1"/>
        <v>262.8</v>
      </c>
      <c r="H64" s="90"/>
      <c r="I64" s="91"/>
    </row>
    <row r="65" spans="1:9" ht="14.4" thickBot="1" x14ac:dyDescent="0.3">
      <c r="A65" s="82" t="s">
        <v>392</v>
      </c>
      <c r="B65" s="122" t="s">
        <v>419</v>
      </c>
      <c r="C65" s="123" t="s">
        <v>167</v>
      </c>
      <c r="D65" s="124" t="s">
        <v>50</v>
      </c>
      <c r="E65" s="86">
        <v>60</v>
      </c>
      <c r="F65" s="38">
        <v>4.38</v>
      </c>
      <c r="G65" s="87">
        <f t="shared" si="1"/>
        <v>262.8</v>
      </c>
      <c r="H65" s="90"/>
      <c r="I65" s="91"/>
    </row>
    <row r="66" spans="1:9" ht="28.2" thickBot="1" x14ac:dyDescent="0.3">
      <c r="A66" s="82" t="s">
        <v>392</v>
      </c>
      <c r="B66" s="122" t="s">
        <v>420</v>
      </c>
      <c r="C66" s="123" t="s">
        <v>169</v>
      </c>
      <c r="D66" s="124" t="s">
        <v>50</v>
      </c>
      <c r="E66" s="86">
        <v>38</v>
      </c>
      <c r="F66" s="38">
        <v>63.4</v>
      </c>
      <c r="G66" s="87">
        <f t="shared" si="1"/>
        <v>2409.1999999999998</v>
      </c>
      <c r="H66" s="93" t="s">
        <v>141</v>
      </c>
      <c r="I66" s="94">
        <f>ROUND(SUM(G55:G66),2)</f>
        <v>14351.91</v>
      </c>
    </row>
    <row r="67" spans="1:9" ht="27.6" x14ac:dyDescent="0.25">
      <c r="A67" s="76" t="s">
        <v>393</v>
      </c>
      <c r="B67" s="77" t="s">
        <v>143</v>
      </c>
      <c r="C67" s="146" t="s">
        <v>191</v>
      </c>
      <c r="D67" s="147" t="s">
        <v>43</v>
      </c>
      <c r="E67" s="80">
        <v>823.5</v>
      </c>
      <c r="F67" s="42">
        <v>20.97</v>
      </c>
      <c r="G67" s="81">
        <f t="shared" si="1"/>
        <v>17268.8</v>
      </c>
      <c r="H67" s="490" t="s">
        <v>192</v>
      </c>
      <c r="I67" s="91"/>
    </row>
    <row r="68" spans="1:9" ht="27.6" x14ac:dyDescent="0.25">
      <c r="A68" s="82" t="s">
        <v>393</v>
      </c>
      <c r="B68" s="83" t="s">
        <v>145</v>
      </c>
      <c r="C68" s="139" t="s">
        <v>194</v>
      </c>
      <c r="D68" s="85" t="s">
        <v>45</v>
      </c>
      <c r="E68" s="138">
        <v>686.25</v>
      </c>
      <c r="F68" s="40">
        <v>15.74</v>
      </c>
      <c r="G68" s="87">
        <f t="shared" si="1"/>
        <v>10801.58</v>
      </c>
      <c r="H68" s="491"/>
      <c r="I68" s="91"/>
    </row>
    <row r="69" spans="1:9" ht="27.6" x14ac:dyDescent="0.25">
      <c r="A69" s="82" t="s">
        <v>393</v>
      </c>
      <c r="B69" s="83" t="s">
        <v>147</v>
      </c>
      <c r="C69" s="139" t="s">
        <v>196</v>
      </c>
      <c r="D69" s="85" t="s">
        <v>45</v>
      </c>
      <c r="E69" s="141">
        <v>520</v>
      </c>
      <c r="F69" s="40">
        <v>16.84</v>
      </c>
      <c r="G69" s="87">
        <f t="shared" si="1"/>
        <v>8756.7999999999993</v>
      </c>
      <c r="H69" s="491"/>
      <c r="I69" s="91"/>
    </row>
    <row r="70" spans="1:9" ht="27.6" x14ac:dyDescent="0.25">
      <c r="A70" s="82" t="s">
        <v>393</v>
      </c>
      <c r="B70" s="83" t="s">
        <v>149</v>
      </c>
      <c r="C70" s="139" t="s">
        <v>198</v>
      </c>
      <c r="D70" s="85" t="s">
        <v>45</v>
      </c>
      <c r="E70" s="141">
        <v>20</v>
      </c>
      <c r="F70" s="40">
        <v>6.13</v>
      </c>
      <c r="G70" s="87">
        <f t="shared" si="1"/>
        <v>122.6</v>
      </c>
      <c r="H70" s="491"/>
      <c r="I70" s="91"/>
    </row>
    <row r="71" spans="1:9" ht="27.6" x14ac:dyDescent="0.25">
      <c r="A71" s="82" t="s">
        <v>393</v>
      </c>
      <c r="B71" s="83" t="s">
        <v>151</v>
      </c>
      <c r="C71" s="154" t="s">
        <v>200</v>
      </c>
      <c r="D71" s="85" t="s">
        <v>45</v>
      </c>
      <c r="E71" s="141">
        <v>15</v>
      </c>
      <c r="F71" s="40">
        <v>41.05</v>
      </c>
      <c r="G71" s="87">
        <f t="shared" si="1"/>
        <v>615.75</v>
      </c>
      <c r="H71" s="491"/>
      <c r="I71" s="91"/>
    </row>
    <row r="72" spans="1:9" ht="28.2" thickBot="1" x14ac:dyDescent="0.3">
      <c r="A72" s="82" t="s">
        <v>393</v>
      </c>
      <c r="B72" s="83" t="s">
        <v>153</v>
      </c>
      <c r="C72" s="132" t="s">
        <v>202</v>
      </c>
      <c r="D72" s="85" t="s">
        <v>45</v>
      </c>
      <c r="E72" s="141">
        <v>5</v>
      </c>
      <c r="F72" s="40">
        <v>41.05</v>
      </c>
      <c r="G72" s="87">
        <f t="shared" si="1"/>
        <v>205.25</v>
      </c>
      <c r="H72" s="491"/>
      <c r="I72" s="91"/>
    </row>
    <row r="73" spans="1:9" ht="27.6" x14ac:dyDescent="0.25">
      <c r="A73" s="82" t="s">
        <v>393</v>
      </c>
      <c r="B73" s="83" t="s">
        <v>155</v>
      </c>
      <c r="C73" s="139" t="s">
        <v>204</v>
      </c>
      <c r="D73" s="99" t="s">
        <v>43</v>
      </c>
      <c r="E73" s="138">
        <v>475.2</v>
      </c>
      <c r="F73" s="40">
        <v>21.02</v>
      </c>
      <c r="G73" s="87">
        <f t="shared" si="1"/>
        <v>9988.7000000000007</v>
      </c>
      <c r="H73" s="491"/>
      <c r="I73" s="91"/>
    </row>
    <row r="74" spans="1:9" ht="27.6" x14ac:dyDescent="0.25">
      <c r="A74" s="82" t="s">
        <v>393</v>
      </c>
      <c r="B74" s="83" t="s">
        <v>157</v>
      </c>
      <c r="C74" s="139" t="s">
        <v>206</v>
      </c>
      <c r="D74" s="85" t="s">
        <v>45</v>
      </c>
      <c r="E74" s="138">
        <v>540</v>
      </c>
      <c r="F74" s="40">
        <v>13.56</v>
      </c>
      <c r="G74" s="87">
        <f t="shared" si="1"/>
        <v>7322.4</v>
      </c>
      <c r="H74" s="491"/>
      <c r="I74" s="91"/>
    </row>
    <row r="75" spans="1:9" ht="27.6" x14ac:dyDescent="0.25">
      <c r="A75" s="82" t="s">
        <v>393</v>
      </c>
      <c r="B75" s="83" t="s">
        <v>159</v>
      </c>
      <c r="C75" s="139" t="s">
        <v>198</v>
      </c>
      <c r="D75" s="85" t="s">
        <v>45</v>
      </c>
      <c r="E75" s="138">
        <v>540</v>
      </c>
      <c r="F75" s="40">
        <v>6.13</v>
      </c>
      <c r="G75" s="87">
        <f t="shared" si="1"/>
        <v>3310.2</v>
      </c>
      <c r="H75" s="491"/>
      <c r="I75" s="91"/>
    </row>
    <row r="76" spans="1:9" ht="28.2" thickBot="1" x14ac:dyDescent="0.3">
      <c r="A76" s="82" t="s">
        <v>393</v>
      </c>
      <c r="B76" s="83" t="s">
        <v>161</v>
      </c>
      <c r="C76" s="132" t="s">
        <v>209</v>
      </c>
      <c r="D76" s="85" t="s">
        <v>45</v>
      </c>
      <c r="E76" s="141">
        <v>540</v>
      </c>
      <c r="F76" s="40">
        <v>34.56</v>
      </c>
      <c r="G76" s="87">
        <f t="shared" si="1"/>
        <v>18662.400000000001</v>
      </c>
      <c r="H76" s="491"/>
      <c r="I76" s="91"/>
    </row>
    <row r="77" spans="1:9" ht="27.6" x14ac:dyDescent="0.25">
      <c r="A77" s="82" t="s">
        <v>393</v>
      </c>
      <c r="B77" s="83" t="s">
        <v>163</v>
      </c>
      <c r="C77" s="137" t="s">
        <v>211</v>
      </c>
      <c r="D77" s="99" t="s">
        <v>43</v>
      </c>
      <c r="E77" s="138">
        <v>239.25</v>
      </c>
      <c r="F77" s="40">
        <v>20.97</v>
      </c>
      <c r="G77" s="87">
        <f t="shared" si="1"/>
        <v>5017.07</v>
      </c>
      <c r="H77" s="491"/>
      <c r="I77" s="91"/>
    </row>
    <row r="78" spans="1:9" ht="27.6" x14ac:dyDescent="0.25">
      <c r="A78" s="82" t="s">
        <v>393</v>
      </c>
      <c r="B78" s="83" t="s">
        <v>164</v>
      </c>
      <c r="C78" s="139" t="s">
        <v>206</v>
      </c>
      <c r="D78" s="85" t="s">
        <v>45</v>
      </c>
      <c r="E78" s="138">
        <v>145</v>
      </c>
      <c r="F78" s="40">
        <v>13.56</v>
      </c>
      <c r="G78" s="87">
        <f t="shared" si="1"/>
        <v>1966.2</v>
      </c>
      <c r="H78" s="491"/>
      <c r="I78" s="91"/>
    </row>
    <row r="79" spans="1:9" ht="27.6" x14ac:dyDescent="0.25">
      <c r="A79" s="82" t="s">
        <v>393</v>
      </c>
      <c r="B79" s="83" t="s">
        <v>166</v>
      </c>
      <c r="C79" s="139" t="s">
        <v>198</v>
      </c>
      <c r="D79" s="85" t="s">
        <v>45</v>
      </c>
      <c r="E79" s="138">
        <v>145</v>
      </c>
      <c r="F79" s="40">
        <v>6.13</v>
      </c>
      <c r="G79" s="87">
        <f t="shared" si="1"/>
        <v>888.85</v>
      </c>
      <c r="H79" s="491"/>
      <c r="I79" s="91"/>
    </row>
    <row r="80" spans="1:9" ht="27.6" x14ac:dyDescent="0.25">
      <c r="A80" s="82" t="s">
        <v>393</v>
      </c>
      <c r="B80" s="83" t="s">
        <v>168</v>
      </c>
      <c r="C80" s="139" t="s">
        <v>215</v>
      </c>
      <c r="D80" s="85" t="s">
        <v>45</v>
      </c>
      <c r="E80" s="141">
        <v>120</v>
      </c>
      <c r="F80" s="40">
        <v>32.58</v>
      </c>
      <c r="G80" s="87">
        <f t="shared" si="1"/>
        <v>3909.6</v>
      </c>
      <c r="H80" s="491"/>
      <c r="I80" s="91"/>
    </row>
    <row r="81" spans="1:9" ht="27.6" x14ac:dyDescent="0.25">
      <c r="A81" s="82" t="s">
        <v>393</v>
      </c>
      <c r="B81" s="83" t="s">
        <v>170</v>
      </c>
      <c r="C81" s="139" t="s">
        <v>200</v>
      </c>
      <c r="D81" s="85" t="s">
        <v>45</v>
      </c>
      <c r="E81" s="141">
        <v>20</v>
      </c>
      <c r="F81" s="40">
        <v>41.05</v>
      </c>
      <c r="G81" s="87">
        <f t="shared" si="1"/>
        <v>821</v>
      </c>
      <c r="H81" s="491"/>
      <c r="I81" s="91"/>
    </row>
    <row r="82" spans="1:9" ht="28.2" thickBot="1" x14ac:dyDescent="0.3">
      <c r="A82" s="82" t="s">
        <v>393</v>
      </c>
      <c r="B82" s="83" t="s">
        <v>172</v>
      </c>
      <c r="C82" s="132" t="s">
        <v>202</v>
      </c>
      <c r="D82" s="85" t="s">
        <v>45</v>
      </c>
      <c r="E82" s="141">
        <v>5</v>
      </c>
      <c r="F82" s="40">
        <v>41.05</v>
      </c>
      <c r="G82" s="87">
        <f t="shared" si="1"/>
        <v>205.25</v>
      </c>
      <c r="H82" s="491"/>
      <c r="I82" s="91"/>
    </row>
    <row r="83" spans="1:9" ht="27.6" x14ac:dyDescent="0.25">
      <c r="A83" s="82" t="s">
        <v>394</v>
      </c>
      <c r="B83" s="83" t="s">
        <v>174</v>
      </c>
      <c r="C83" s="137" t="s">
        <v>220</v>
      </c>
      <c r="D83" s="99" t="s">
        <v>43</v>
      </c>
      <c r="E83" s="138">
        <v>6242.4</v>
      </c>
      <c r="F83" s="40">
        <v>17.399999999999999</v>
      </c>
      <c r="G83" s="87">
        <f t="shared" si="1"/>
        <v>108617.76</v>
      </c>
      <c r="H83" s="491"/>
      <c r="I83" s="91"/>
    </row>
    <row r="84" spans="1:9" ht="27.6" x14ac:dyDescent="0.25">
      <c r="A84" s="82" t="s">
        <v>394</v>
      </c>
      <c r="B84" s="83" t="s">
        <v>176</v>
      </c>
      <c r="C84" s="139" t="s">
        <v>194</v>
      </c>
      <c r="D84" s="85" t="s">
        <v>45</v>
      </c>
      <c r="E84" s="138">
        <v>9553.4</v>
      </c>
      <c r="F84" s="40">
        <v>10.36</v>
      </c>
      <c r="G84" s="87">
        <f t="shared" si="1"/>
        <v>98973.22</v>
      </c>
      <c r="H84" s="491"/>
      <c r="I84" s="91"/>
    </row>
    <row r="85" spans="1:9" ht="27.6" x14ac:dyDescent="0.25">
      <c r="A85" s="82" t="s">
        <v>394</v>
      </c>
      <c r="B85" s="83" t="s">
        <v>177</v>
      </c>
      <c r="C85" s="139" t="s">
        <v>223</v>
      </c>
      <c r="D85" s="85" t="s">
        <v>45</v>
      </c>
      <c r="E85" s="138">
        <v>8796.2000000000007</v>
      </c>
      <c r="F85" s="40">
        <v>14.72</v>
      </c>
      <c r="G85" s="87">
        <f t="shared" si="1"/>
        <v>129480.06</v>
      </c>
      <c r="H85" s="491"/>
      <c r="I85" s="91"/>
    </row>
    <row r="86" spans="1:9" ht="27.6" x14ac:dyDescent="0.25">
      <c r="A86" s="82" t="s">
        <v>394</v>
      </c>
      <c r="B86" s="83" t="s">
        <v>407</v>
      </c>
      <c r="C86" s="447" t="s">
        <v>1159</v>
      </c>
      <c r="D86" s="140" t="s">
        <v>45</v>
      </c>
      <c r="E86" s="138">
        <v>8758.34</v>
      </c>
      <c r="F86" s="40">
        <v>0.33</v>
      </c>
      <c r="G86" s="87">
        <f t="shared" si="1"/>
        <v>2890.25</v>
      </c>
      <c r="H86" s="491"/>
      <c r="I86" s="91"/>
    </row>
    <row r="87" spans="1:9" ht="27.6" x14ac:dyDescent="0.25">
      <c r="A87" s="82" t="s">
        <v>394</v>
      </c>
      <c r="B87" s="83" t="s">
        <v>178</v>
      </c>
      <c r="C87" s="139" t="s">
        <v>225</v>
      </c>
      <c r="D87" s="85" t="s">
        <v>45</v>
      </c>
      <c r="E87" s="138">
        <v>8733.1</v>
      </c>
      <c r="F87" s="40">
        <v>13.99</v>
      </c>
      <c r="G87" s="87">
        <f t="shared" si="1"/>
        <v>122176.07</v>
      </c>
      <c r="H87" s="491"/>
      <c r="I87" s="91"/>
    </row>
    <row r="88" spans="1:9" ht="27.6" x14ac:dyDescent="0.25">
      <c r="A88" s="82" t="s">
        <v>394</v>
      </c>
      <c r="B88" s="83" t="s">
        <v>180</v>
      </c>
      <c r="C88" s="447" t="s">
        <v>1160</v>
      </c>
      <c r="D88" s="85" t="s">
        <v>45</v>
      </c>
      <c r="E88" s="138">
        <v>8707.86</v>
      </c>
      <c r="F88" s="40">
        <v>0.27</v>
      </c>
      <c r="G88" s="87">
        <f t="shared" si="1"/>
        <v>2351.12</v>
      </c>
      <c r="H88" s="491"/>
      <c r="I88" s="91"/>
    </row>
    <row r="89" spans="1:9" ht="27.6" x14ac:dyDescent="0.25">
      <c r="A89" s="82" t="s">
        <v>394</v>
      </c>
      <c r="B89" s="83" t="s">
        <v>182</v>
      </c>
      <c r="C89" s="139" t="s">
        <v>226</v>
      </c>
      <c r="D89" s="85" t="s">
        <v>45</v>
      </c>
      <c r="E89" s="138">
        <v>8695.24</v>
      </c>
      <c r="F89" s="40">
        <v>9.99</v>
      </c>
      <c r="G89" s="87">
        <f t="shared" si="1"/>
        <v>86865.45</v>
      </c>
      <c r="H89" s="491"/>
      <c r="I89" s="91"/>
    </row>
    <row r="90" spans="1:9" ht="28.2" thickBot="1" x14ac:dyDescent="0.3">
      <c r="A90" s="82" t="s">
        <v>394</v>
      </c>
      <c r="B90" s="83" t="s">
        <v>184</v>
      </c>
      <c r="C90" s="132" t="s">
        <v>227</v>
      </c>
      <c r="D90" s="85" t="s">
        <v>45</v>
      </c>
      <c r="E90" s="141">
        <v>8670</v>
      </c>
      <c r="F90" s="40">
        <v>0.23</v>
      </c>
      <c r="G90" s="87">
        <f t="shared" si="1"/>
        <v>1994.1</v>
      </c>
      <c r="H90" s="491"/>
      <c r="I90" s="91"/>
    </row>
    <row r="91" spans="1:9" ht="28.2" thickBot="1" x14ac:dyDescent="0.3">
      <c r="A91" s="142" t="s">
        <v>394</v>
      </c>
      <c r="B91" s="143" t="s">
        <v>186</v>
      </c>
      <c r="C91" s="144" t="s">
        <v>228</v>
      </c>
      <c r="D91" s="145" t="s">
        <v>43</v>
      </c>
      <c r="E91" s="134">
        <v>1920.0000000000045</v>
      </c>
      <c r="F91" s="41">
        <v>16.75</v>
      </c>
      <c r="G91" s="117">
        <f t="shared" si="1"/>
        <v>32160</v>
      </c>
      <c r="H91" s="491"/>
      <c r="I91" s="91"/>
    </row>
    <row r="92" spans="1:9" ht="27.6" x14ac:dyDescent="0.25">
      <c r="A92" s="76" t="s">
        <v>395</v>
      </c>
      <c r="B92" s="77" t="s">
        <v>143</v>
      </c>
      <c r="C92" s="146" t="s">
        <v>230</v>
      </c>
      <c r="D92" s="147" t="s">
        <v>43</v>
      </c>
      <c r="E92" s="80">
        <v>823.5</v>
      </c>
      <c r="F92" s="42">
        <v>0</v>
      </c>
      <c r="G92" s="81">
        <f t="shared" si="1"/>
        <v>0</v>
      </c>
      <c r="H92" s="491"/>
      <c r="I92" s="91"/>
    </row>
    <row r="93" spans="1:9" ht="27.6" x14ac:dyDescent="0.25">
      <c r="A93" s="82" t="s">
        <v>395</v>
      </c>
      <c r="B93" s="83" t="s">
        <v>145</v>
      </c>
      <c r="C93" s="139" t="s">
        <v>194</v>
      </c>
      <c r="D93" s="85" t="s">
        <v>45</v>
      </c>
      <c r="E93" s="138">
        <v>686.25</v>
      </c>
      <c r="F93" s="40">
        <v>0</v>
      </c>
      <c r="G93" s="87">
        <f t="shared" si="1"/>
        <v>0</v>
      </c>
      <c r="H93" s="491"/>
      <c r="I93" s="91"/>
    </row>
    <row r="94" spans="1:9" ht="27.6" x14ac:dyDescent="0.25">
      <c r="A94" s="82" t="s">
        <v>395</v>
      </c>
      <c r="B94" s="83" t="s">
        <v>147</v>
      </c>
      <c r="C94" s="139" t="s">
        <v>196</v>
      </c>
      <c r="D94" s="85" t="s">
        <v>45</v>
      </c>
      <c r="E94" s="138">
        <v>520</v>
      </c>
      <c r="F94" s="40">
        <v>0</v>
      </c>
      <c r="G94" s="87">
        <f t="shared" si="1"/>
        <v>0</v>
      </c>
      <c r="H94" s="491"/>
      <c r="I94" s="91"/>
    </row>
    <row r="95" spans="1:9" ht="27.6" x14ac:dyDescent="0.25">
      <c r="A95" s="82" t="s">
        <v>395</v>
      </c>
      <c r="B95" s="83" t="s">
        <v>149</v>
      </c>
      <c r="C95" s="139" t="s">
        <v>198</v>
      </c>
      <c r="D95" s="85" t="s">
        <v>45</v>
      </c>
      <c r="E95" s="138">
        <v>20</v>
      </c>
      <c r="F95" s="40">
        <v>0</v>
      </c>
      <c r="G95" s="87">
        <f t="shared" si="1"/>
        <v>0</v>
      </c>
      <c r="H95" s="491"/>
      <c r="I95" s="91"/>
    </row>
    <row r="96" spans="1:9" ht="27.6" x14ac:dyDescent="0.25">
      <c r="A96" s="82" t="s">
        <v>395</v>
      </c>
      <c r="B96" s="83" t="s">
        <v>151</v>
      </c>
      <c r="C96" s="139" t="s">
        <v>200</v>
      </c>
      <c r="D96" s="85" t="s">
        <v>45</v>
      </c>
      <c r="E96" s="138">
        <v>15</v>
      </c>
      <c r="F96" s="40">
        <v>0</v>
      </c>
      <c r="G96" s="87">
        <f t="shared" si="1"/>
        <v>0</v>
      </c>
      <c r="H96" s="491"/>
      <c r="I96" s="91"/>
    </row>
    <row r="97" spans="1:9" ht="28.2" thickBot="1" x14ac:dyDescent="0.3">
      <c r="A97" s="82" t="s">
        <v>395</v>
      </c>
      <c r="B97" s="83" t="s">
        <v>153</v>
      </c>
      <c r="C97" s="132" t="s">
        <v>202</v>
      </c>
      <c r="D97" s="85" t="s">
        <v>45</v>
      </c>
      <c r="E97" s="138">
        <v>5</v>
      </c>
      <c r="F97" s="40">
        <v>0</v>
      </c>
      <c r="G97" s="87">
        <f t="shared" si="1"/>
        <v>0</v>
      </c>
      <c r="H97" s="491"/>
      <c r="I97" s="91"/>
    </row>
    <row r="98" spans="1:9" ht="27.6" x14ac:dyDescent="0.25">
      <c r="A98" s="82" t="s">
        <v>395</v>
      </c>
      <c r="B98" s="83" t="s">
        <v>155</v>
      </c>
      <c r="C98" s="137" t="s">
        <v>231</v>
      </c>
      <c r="D98" s="99" t="s">
        <v>43</v>
      </c>
      <c r="E98" s="138">
        <v>475.2</v>
      </c>
      <c r="F98" s="40">
        <v>0</v>
      </c>
      <c r="G98" s="87">
        <f t="shared" si="1"/>
        <v>0</v>
      </c>
      <c r="H98" s="491"/>
      <c r="I98" s="91"/>
    </row>
    <row r="99" spans="1:9" ht="27.6" x14ac:dyDescent="0.25">
      <c r="A99" s="82" t="s">
        <v>395</v>
      </c>
      <c r="B99" s="83" t="s">
        <v>157</v>
      </c>
      <c r="C99" s="139" t="s">
        <v>206</v>
      </c>
      <c r="D99" s="85" t="s">
        <v>45</v>
      </c>
      <c r="E99" s="138">
        <v>540</v>
      </c>
      <c r="F99" s="40">
        <v>0</v>
      </c>
      <c r="G99" s="87">
        <f t="shared" si="1"/>
        <v>0</v>
      </c>
      <c r="H99" s="491"/>
      <c r="I99" s="91"/>
    </row>
    <row r="100" spans="1:9" ht="27.6" x14ac:dyDescent="0.25">
      <c r="A100" s="82" t="s">
        <v>395</v>
      </c>
      <c r="B100" s="83" t="s">
        <v>159</v>
      </c>
      <c r="C100" s="139" t="s">
        <v>198</v>
      </c>
      <c r="D100" s="85" t="s">
        <v>45</v>
      </c>
      <c r="E100" s="138">
        <v>540</v>
      </c>
      <c r="F100" s="40">
        <v>0</v>
      </c>
      <c r="G100" s="87">
        <f t="shared" si="1"/>
        <v>0</v>
      </c>
      <c r="H100" s="491"/>
      <c r="I100" s="91"/>
    </row>
    <row r="101" spans="1:9" ht="28.2" thickBot="1" x14ac:dyDescent="0.3">
      <c r="A101" s="82" t="s">
        <v>395</v>
      </c>
      <c r="B101" s="83" t="s">
        <v>161</v>
      </c>
      <c r="C101" s="132" t="s">
        <v>209</v>
      </c>
      <c r="D101" s="85" t="s">
        <v>45</v>
      </c>
      <c r="E101" s="138">
        <v>540</v>
      </c>
      <c r="F101" s="40">
        <v>0</v>
      </c>
      <c r="G101" s="87">
        <f t="shared" si="1"/>
        <v>0</v>
      </c>
      <c r="H101" s="491"/>
      <c r="I101" s="91"/>
    </row>
    <row r="102" spans="1:9" ht="27.6" x14ac:dyDescent="0.25">
      <c r="A102" s="82" t="s">
        <v>395</v>
      </c>
      <c r="B102" s="83" t="s">
        <v>163</v>
      </c>
      <c r="C102" s="137" t="s">
        <v>232</v>
      </c>
      <c r="D102" s="99" t="s">
        <v>43</v>
      </c>
      <c r="E102" s="138">
        <v>239.25</v>
      </c>
      <c r="F102" s="40">
        <v>0</v>
      </c>
      <c r="G102" s="87">
        <f t="shared" si="1"/>
        <v>0</v>
      </c>
      <c r="H102" s="491"/>
      <c r="I102" s="91"/>
    </row>
    <row r="103" spans="1:9" ht="27.6" x14ac:dyDescent="0.25">
      <c r="A103" s="82" t="s">
        <v>395</v>
      </c>
      <c r="B103" s="83" t="s">
        <v>164</v>
      </c>
      <c r="C103" s="139" t="s">
        <v>206</v>
      </c>
      <c r="D103" s="85" t="s">
        <v>45</v>
      </c>
      <c r="E103" s="138">
        <v>145</v>
      </c>
      <c r="F103" s="40">
        <v>0</v>
      </c>
      <c r="G103" s="87">
        <f t="shared" si="1"/>
        <v>0</v>
      </c>
      <c r="H103" s="491"/>
      <c r="I103" s="91"/>
    </row>
    <row r="104" spans="1:9" ht="27.6" x14ac:dyDescent="0.25">
      <c r="A104" s="82" t="s">
        <v>395</v>
      </c>
      <c r="B104" s="83" t="s">
        <v>166</v>
      </c>
      <c r="C104" s="139" t="s">
        <v>198</v>
      </c>
      <c r="D104" s="85" t="s">
        <v>45</v>
      </c>
      <c r="E104" s="138">
        <v>145</v>
      </c>
      <c r="F104" s="40">
        <v>0</v>
      </c>
      <c r="G104" s="87">
        <f t="shared" si="1"/>
        <v>0</v>
      </c>
      <c r="H104" s="491"/>
      <c r="I104" s="91"/>
    </row>
    <row r="105" spans="1:9" ht="27.6" x14ac:dyDescent="0.25">
      <c r="A105" s="82" t="s">
        <v>395</v>
      </c>
      <c r="B105" s="83" t="s">
        <v>168</v>
      </c>
      <c r="C105" s="139" t="s">
        <v>215</v>
      </c>
      <c r="D105" s="85" t="s">
        <v>45</v>
      </c>
      <c r="E105" s="138">
        <v>120</v>
      </c>
      <c r="F105" s="40">
        <v>0</v>
      </c>
      <c r="G105" s="87">
        <f t="shared" si="1"/>
        <v>0</v>
      </c>
      <c r="H105" s="491"/>
      <c r="I105" s="91"/>
    </row>
    <row r="106" spans="1:9" ht="27.6" x14ac:dyDescent="0.25">
      <c r="A106" s="82" t="s">
        <v>395</v>
      </c>
      <c r="B106" s="83" t="s">
        <v>170</v>
      </c>
      <c r="C106" s="139" t="s">
        <v>200</v>
      </c>
      <c r="D106" s="85" t="s">
        <v>45</v>
      </c>
      <c r="E106" s="138">
        <v>20</v>
      </c>
      <c r="F106" s="40">
        <v>0</v>
      </c>
      <c r="G106" s="87">
        <f t="shared" si="1"/>
        <v>0</v>
      </c>
      <c r="H106" s="491"/>
      <c r="I106" s="91"/>
    </row>
    <row r="107" spans="1:9" ht="28.2" thickBot="1" x14ac:dyDescent="0.3">
      <c r="A107" s="82" t="s">
        <v>395</v>
      </c>
      <c r="B107" s="83" t="s">
        <v>172</v>
      </c>
      <c r="C107" s="132" t="s">
        <v>202</v>
      </c>
      <c r="D107" s="85" t="s">
        <v>45</v>
      </c>
      <c r="E107" s="138">
        <v>5</v>
      </c>
      <c r="F107" s="40">
        <v>0</v>
      </c>
      <c r="G107" s="87">
        <f t="shared" si="1"/>
        <v>0</v>
      </c>
      <c r="H107" s="491"/>
      <c r="I107" s="91"/>
    </row>
    <row r="108" spans="1:9" ht="27.6" x14ac:dyDescent="0.25">
      <c r="A108" s="82" t="s">
        <v>396</v>
      </c>
      <c r="B108" s="83" t="s">
        <v>174</v>
      </c>
      <c r="C108" s="137" t="s">
        <v>234</v>
      </c>
      <c r="D108" s="99" t="s">
        <v>43</v>
      </c>
      <c r="E108" s="138">
        <v>5375.4</v>
      </c>
      <c r="F108" s="40">
        <v>0</v>
      </c>
      <c r="G108" s="87">
        <f t="shared" si="1"/>
        <v>0</v>
      </c>
      <c r="H108" s="491"/>
      <c r="I108" s="91"/>
    </row>
    <row r="109" spans="1:9" ht="27.6" x14ac:dyDescent="0.25">
      <c r="A109" s="82" t="s">
        <v>396</v>
      </c>
      <c r="B109" s="83" t="s">
        <v>176</v>
      </c>
      <c r="C109" s="139" t="s">
        <v>235</v>
      </c>
      <c r="D109" s="85" t="s">
        <v>45</v>
      </c>
      <c r="E109" s="138">
        <v>9654.36</v>
      </c>
      <c r="F109" s="40">
        <v>0</v>
      </c>
      <c r="G109" s="87">
        <f t="shared" si="1"/>
        <v>0</v>
      </c>
      <c r="H109" s="491"/>
      <c r="I109" s="91"/>
    </row>
    <row r="110" spans="1:9" ht="27.6" x14ac:dyDescent="0.25">
      <c r="A110" s="82" t="s">
        <v>396</v>
      </c>
      <c r="B110" s="83" t="s">
        <v>177</v>
      </c>
      <c r="C110" s="139" t="s">
        <v>223</v>
      </c>
      <c r="D110" s="85" t="s">
        <v>45</v>
      </c>
      <c r="E110" s="138">
        <v>8796.2000000000007</v>
      </c>
      <c r="F110" s="40">
        <v>0</v>
      </c>
      <c r="G110" s="87">
        <f t="shared" si="1"/>
        <v>0</v>
      </c>
      <c r="H110" s="491"/>
      <c r="I110" s="91"/>
    </row>
    <row r="111" spans="1:9" ht="27.6" x14ac:dyDescent="0.25">
      <c r="A111" s="82" t="s">
        <v>396</v>
      </c>
      <c r="B111" s="83" t="s">
        <v>407</v>
      </c>
      <c r="C111" s="447" t="s">
        <v>1159</v>
      </c>
      <c r="D111" s="140" t="s">
        <v>45</v>
      </c>
      <c r="E111" s="138">
        <v>8758.34</v>
      </c>
      <c r="F111" s="40">
        <v>0</v>
      </c>
      <c r="G111" s="87">
        <f t="shared" si="1"/>
        <v>0</v>
      </c>
      <c r="H111" s="491"/>
      <c r="I111" s="91"/>
    </row>
    <row r="112" spans="1:9" ht="27.6" x14ac:dyDescent="0.25">
      <c r="A112" s="82" t="s">
        <v>396</v>
      </c>
      <c r="B112" s="83" t="s">
        <v>178</v>
      </c>
      <c r="C112" s="139" t="s">
        <v>225</v>
      </c>
      <c r="D112" s="85" t="s">
        <v>45</v>
      </c>
      <c r="E112" s="138">
        <v>8733.1</v>
      </c>
      <c r="F112" s="40">
        <v>0</v>
      </c>
      <c r="G112" s="87">
        <f t="shared" si="1"/>
        <v>0</v>
      </c>
      <c r="H112" s="491"/>
      <c r="I112" s="91"/>
    </row>
    <row r="113" spans="1:9" ht="27.6" x14ac:dyDescent="0.25">
      <c r="A113" s="82" t="s">
        <v>396</v>
      </c>
      <c r="B113" s="83" t="s">
        <v>180</v>
      </c>
      <c r="C113" s="447" t="s">
        <v>1160</v>
      </c>
      <c r="D113" s="85" t="s">
        <v>45</v>
      </c>
      <c r="E113" s="138">
        <v>8707.86</v>
      </c>
      <c r="F113" s="40">
        <v>0</v>
      </c>
      <c r="G113" s="87">
        <f t="shared" si="1"/>
        <v>0</v>
      </c>
      <c r="H113" s="491"/>
      <c r="I113" s="91"/>
    </row>
    <row r="114" spans="1:9" ht="27.6" x14ac:dyDescent="0.25">
      <c r="A114" s="82" t="s">
        <v>396</v>
      </c>
      <c r="B114" s="83" t="s">
        <v>182</v>
      </c>
      <c r="C114" s="139" t="s">
        <v>226</v>
      </c>
      <c r="D114" s="85" t="s">
        <v>45</v>
      </c>
      <c r="E114" s="138">
        <v>8695.24</v>
      </c>
      <c r="F114" s="40">
        <v>0</v>
      </c>
      <c r="G114" s="87">
        <f t="shared" si="1"/>
        <v>0</v>
      </c>
      <c r="H114" s="491"/>
      <c r="I114" s="91"/>
    </row>
    <row r="115" spans="1:9" ht="28.2" thickBot="1" x14ac:dyDescent="0.3">
      <c r="A115" s="82" t="s">
        <v>396</v>
      </c>
      <c r="B115" s="83" t="s">
        <v>184</v>
      </c>
      <c r="C115" s="132" t="s">
        <v>227</v>
      </c>
      <c r="D115" s="85" t="s">
        <v>45</v>
      </c>
      <c r="E115" s="138">
        <v>8670</v>
      </c>
      <c r="F115" s="40">
        <v>0</v>
      </c>
      <c r="G115" s="87">
        <f t="shared" si="1"/>
        <v>0</v>
      </c>
      <c r="H115" s="491"/>
      <c r="I115" s="91"/>
    </row>
    <row r="116" spans="1:9" ht="28.2" thickBot="1" x14ac:dyDescent="0.3">
      <c r="A116" s="130" t="s">
        <v>396</v>
      </c>
      <c r="B116" s="131" t="s">
        <v>186</v>
      </c>
      <c r="C116" s="144" t="s">
        <v>228</v>
      </c>
      <c r="D116" s="133" t="s">
        <v>43</v>
      </c>
      <c r="E116" s="134">
        <v>1920.0000000000045</v>
      </c>
      <c r="F116" s="39">
        <v>0</v>
      </c>
      <c r="G116" s="117">
        <f t="shared" si="1"/>
        <v>0</v>
      </c>
      <c r="H116" s="136" t="s">
        <v>188</v>
      </c>
      <c r="I116" s="94">
        <f>ROUND(SUM(G67:G116),2)</f>
        <v>675370.48</v>
      </c>
    </row>
    <row r="117" spans="1:9" ht="27.6" x14ac:dyDescent="0.25">
      <c r="A117" s="76" t="s">
        <v>397</v>
      </c>
      <c r="B117" s="77" t="s">
        <v>190</v>
      </c>
      <c r="C117" s="146" t="s">
        <v>247</v>
      </c>
      <c r="D117" s="159" t="s">
        <v>50</v>
      </c>
      <c r="E117" s="80">
        <v>42</v>
      </c>
      <c r="F117" s="42">
        <v>39.53</v>
      </c>
      <c r="G117" s="81">
        <f t="shared" si="1"/>
        <v>1660.26</v>
      </c>
      <c r="H117" s="97"/>
      <c r="I117" s="97"/>
    </row>
    <row r="118" spans="1:9" ht="27.6" x14ac:dyDescent="0.25">
      <c r="A118" s="82" t="s">
        <v>397</v>
      </c>
      <c r="B118" s="83" t="s">
        <v>193</v>
      </c>
      <c r="C118" s="139" t="s">
        <v>249</v>
      </c>
      <c r="D118" s="150" t="s">
        <v>50</v>
      </c>
      <c r="E118" s="86">
        <v>9</v>
      </c>
      <c r="F118" s="38">
        <v>39.53</v>
      </c>
      <c r="G118" s="87">
        <f t="shared" si="1"/>
        <v>355.77</v>
      </c>
      <c r="H118" s="96"/>
      <c r="I118" s="97"/>
    </row>
    <row r="119" spans="1:9" ht="27.6" x14ac:dyDescent="0.25">
      <c r="A119" s="82" t="s">
        <v>397</v>
      </c>
      <c r="B119" s="83" t="s">
        <v>195</v>
      </c>
      <c r="C119" s="139" t="s">
        <v>251</v>
      </c>
      <c r="D119" s="150" t="s">
        <v>50</v>
      </c>
      <c r="E119" s="86">
        <v>45</v>
      </c>
      <c r="F119" s="38">
        <v>23.22</v>
      </c>
      <c r="G119" s="87">
        <f t="shared" si="1"/>
        <v>1044.9000000000001</v>
      </c>
      <c r="H119" s="96"/>
      <c r="I119" s="97"/>
    </row>
    <row r="120" spans="1:9" ht="27.6" x14ac:dyDescent="0.25">
      <c r="A120" s="82" t="s">
        <v>397</v>
      </c>
      <c r="B120" s="83" t="s">
        <v>197</v>
      </c>
      <c r="C120" s="139" t="s">
        <v>253</v>
      </c>
      <c r="D120" s="150" t="s">
        <v>50</v>
      </c>
      <c r="E120" s="86">
        <v>560</v>
      </c>
      <c r="F120" s="38">
        <v>60.07</v>
      </c>
      <c r="G120" s="87">
        <f t="shared" si="1"/>
        <v>33639.199999999997</v>
      </c>
      <c r="H120" s="96"/>
      <c r="I120" s="97"/>
    </row>
    <row r="121" spans="1:9" ht="27.6" x14ac:dyDescent="0.25">
      <c r="A121" s="82" t="s">
        <v>397</v>
      </c>
      <c r="B121" s="83" t="s">
        <v>199</v>
      </c>
      <c r="C121" s="139" t="s">
        <v>255</v>
      </c>
      <c r="D121" s="150" t="s">
        <v>50</v>
      </c>
      <c r="E121" s="86">
        <v>270</v>
      </c>
      <c r="F121" s="38">
        <v>38.619999999999997</v>
      </c>
      <c r="G121" s="87">
        <f t="shared" si="1"/>
        <v>10427.4</v>
      </c>
      <c r="H121" s="96"/>
      <c r="I121" s="97"/>
    </row>
    <row r="122" spans="1:9" ht="27.6" x14ac:dyDescent="0.25">
      <c r="A122" s="82" t="s">
        <v>397</v>
      </c>
      <c r="B122" s="83" t="s">
        <v>201</v>
      </c>
      <c r="C122" s="139" t="s">
        <v>256</v>
      </c>
      <c r="D122" s="150" t="s">
        <v>50</v>
      </c>
      <c r="E122" s="86">
        <v>430</v>
      </c>
      <c r="F122" s="38">
        <v>0.35</v>
      </c>
      <c r="G122" s="87">
        <f t="shared" si="1"/>
        <v>150.5</v>
      </c>
      <c r="H122" s="90"/>
      <c r="I122" s="91"/>
    </row>
    <row r="123" spans="1:9" ht="27.6" x14ac:dyDescent="0.25">
      <c r="A123" s="82" t="s">
        <v>397</v>
      </c>
      <c r="B123" s="83" t="s">
        <v>203</v>
      </c>
      <c r="C123" s="139" t="s">
        <v>257</v>
      </c>
      <c r="D123" s="150" t="s">
        <v>50</v>
      </c>
      <c r="E123" s="86">
        <v>430</v>
      </c>
      <c r="F123" s="38">
        <v>0.47</v>
      </c>
      <c r="G123" s="87">
        <f t="shared" si="1"/>
        <v>202.1</v>
      </c>
      <c r="H123" s="90"/>
      <c r="I123" s="91"/>
    </row>
    <row r="124" spans="1:9" ht="27.6" x14ac:dyDescent="0.25">
      <c r="A124" s="82" t="s">
        <v>397</v>
      </c>
      <c r="B124" s="83" t="s">
        <v>205</v>
      </c>
      <c r="C124" s="139" t="s">
        <v>258</v>
      </c>
      <c r="D124" s="150" t="s">
        <v>50</v>
      </c>
      <c r="E124" s="86">
        <v>430</v>
      </c>
      <c r="F124" s="38">
        <v>0.53</v>
      </c>
      <c r="G124" s="87">
        <f t="shared" si="1"/>
        <v>227.9</v>
      </c>
      <c r="H124" s="90"/>
      <c r="I124" s="91"/>
    </row>
    <row r="125" spans="1:9" ht="27.6" x14ac:dyDescent="0.25">
      <c r="A125" s="82" t="s">
        <v>397</v>
      </c>
      <c r="B125" s="83" t="s">
        <v>207</v>
      </c>
      <c r="C125" s="139" t="s">
        <v>259</v>
      </c>
      <c r="D125" s="150" t="s">
        <v>50</v>
      </c>
      <c r="E125" s="86">
        <v>881</v>
      </c>
      <c r="F125" s="38">
        <v>2.27</v>
      </c>
      <c r="G125" s="87">
        <f t="shared" si="1"/>
        <v>1999.87</v>
      </c>
      <c r="H125" s="90"/>
      <c r="I125" s="91"/>
    </row>
    <row r="126" spans="1:9" ht="27.6" x14ac:dyDescent="0.25">
      <c r="A126" s="82" t="s">
        <v>397</v>
      </c>
      <c r="B126" s="83" t="s">
        <v>208</v>
      </c>
      <c r="C126" s="139" t="s">
        <v>260</v>
      </c>
      <c r="D126" s="150" t="s">
        <v>50</v>
      </c>
      <c r="E126" s="86">
        <v>881</v>
      </c>
      <c r="F126" s="38">
        <v>0.51</v>
      </c>
      <c r="G126" s="87">
        <f t="shared" si="1"/>
        <v>449.31</v>
      </c>
      <c r="H126" s="90"/>
      <c r="I126" s="91"/>
    </row>
    <row r="127" spans="1:9" ht="27.6" x14ac:dyDescent="0.25">
      <c r="A127" s="82" t="s">
        <v>397</v>
      </c>
      <c r="B127" s="83" t="s">
        <v>210</v>
      </c>
      <c r="C127" s="139" t="s">
        <v>261</v>
      </c>
      <c r="D127" s="85" t="s">
        <v>45</v>
      </c>
      <c r="E127" s="86">
        <v>1650</v>
      </c>
      <c r="F127" s="38">
        <v>4.1500000000000004</v>
      </c>
      <c r="G127" s="87">
        <f t="shared" si="1"/>
        <v>6847.5</v>
      </c>
      <c r="H127" s="90"/>
      <c r="I127" s="91"/>
    </row>
    <row r="128" spans="1:9" ht="28.2" thickBot="1" x14ac:dyDescent="0.3">
      <c r="A128" s="82" t="s">
        <v>397</v>
      </c>
      <c r="B128" s="83" t="s">
        <v>212</v>
      </c>
      <c r="C128" s="139" t="s">
        <v>262</v>
      </c>
      <c r="D128" s="85" t="s">
        <v>45</v>
      </c>
      <c r="E128" s="86">
        <v>1650</v>
      </c>
      <c r="F128" s="38">
        <v>1.94</v>
      </c>
      <c r="G128" s="87">
        <f t="shared" si="1"/>
        <v>3201</v>
      </c>
      <c r="H128" s="90"/>
      <c r="I128" s="91"/>
    </row>
    <row r="129" spans="1:9" ht="28.2" thickBot="1" x14ac:dyDescent="0.3">
      <c r="A129" s="130" t="s">
        <v>397</v>
      </c>
      <c r="B129" s="148" t="s">
        <v>213</v>
      </c>
      <c r="C129" s="132" t="s">
        <v>263</v>
      </c>
      <c r="D129" s="149" t="s">
        <v>45</v>
      </c>
      <c r="E129" s="134">
        <v>30</v>
      </c>
      <c r="F129" s="39">
        <v>3.68</v>
      </c>
      <c r="G129" s="117">
        <f t="shared" si="1"/>
        <v>110.4</v>
      </c>
      <c r="H129" s="136" t="s">
        <v>237</v>
      </c>
      <c r="I129" s="94">
        <f>ROUND(SUM(G117:G129),2)</f>
        <v>60316.11</v>
      </c>
    </row>
    <row r="130" spans="1:9" ht="41.4" x14ac:dyDescent="0.25">
      <c r="A130" s="76" t="s">
        <v>398</v>
      </c>
      <c r="B130" s="77" t="s">
        <v>239</v>
      </c>
      <c r="C130" s="146" t="s">
        <v>267</v>
      </c>
      <c r="D130" s="151" t="s">
        <v>50</v>
      </c>
      <c r="E130" s="320">
        <v>460</v>
      </c>
      <c r="F130" s="49">
        <v>33.65</v>
      </c>
      <c r="G130" s="81">
        <f t="shared" si="1"/>
        <v>15479</v>
      </c>
      <c r="H130" s="90"/>
      <c r="I130" s="91"/>
    </row>
    <row r="131" spans="1:9" ht="41.4" x14ac:dyDescent="0.25">
      <c r="A131" s="82" t="s">
        <v>398</v>
      </c>
      <c r="B131" s="83" t="s">
        <v>240</v>
      </c>
      <c r="C131" s="139" t="s">
        <v>269</v>
      </c>
      <c r="D131" s="150" t="s">
        <v>50</v>
      </c>
      <c r="E131" s="190">
        <v>48</v>
      </c>
      <c r="F131" s="45">
        <v>71.56</v>
      </c>
      <c r="G131" s="87">
        <f t="shared" si="1"/>
        <v>3434.88</v>
      </c>
      <c r="H131" s="90"/>
      <c r="I131" s="91"/>
    </row>
    <row r="132" spans="1:9" ht="41.4" x14ac:dyDescent="0.25">
      <c r="A132" s="386" t="s">
        <v>398</v>
      </c>
      <c r="B132" s="392" t="s">
        <v>241</v>
      </c>
      <c r="C132" s="393" t="s">
        <v>1133</v>
      </c>
      <c r="D132" s="495" t="s">
        <v>50</v>
      </c>
      <c r="E132" s="497">
        <v>290</v>
      </c>
      <c r="F132" s="45">
        <v>112.01</v>
      </c>
      <c r="G132" s="87">
        <f t="shared" si="1"/>
        <v>32482.9</v>
      </c>
      <c r="H132" s="509" t="s">
        <v>1140</v>
      </c>
      <c r="I132" s="91"/>
    </row>
    <row r="133" spans="1:9" ht="41.4" x14ac:dyDescent="0.25">
      <c r="A133" s="386" t="s">
        <v>398</v>
      </c>
      <c r="B133" s="392" t="s">
        <v>919</v>
      </c>
      <c r="C133" s="393" t="s">
        <v>1135</v>
      </c>
      <c r="D133" s="496"/>
      <c r="E133" s="498"/>
      <c r="F133" s="45">
        <v>0</v>
      </c>
      <c r="G133" s="87">
        <f>ROUND((E132*F133),2)</f>
        <v>0</v>
      </c>
      <c r="H133" s="509"/>
      <c r="I133" s="91"/>
    </row>
    <row r="134" spans="1:9" ht="41.4" x14ac:dyDescent="0.25">
      <c r="A134" s="386" t="s">
        <v>398</v>
      </c>
      <c r="B134" s="392" t="s">
        <v>408</v>
      </c>
      <c r="C134" s="393" t="s">
        <v>1134</v>
      </c>
      <c r="D134" s="495" t="s">
        <v>50</v>
      </c>
      <c r="E134" s="497">
        <v>24</v>
      </c>
      <c r="F134" s="45">
        <v>148.94</v>
      </c>
      <c r="G134" s="87">
        <f t="shared" si="1"/>
        <v>3574.56</v>
      </c>
      <c r="H134" s="509" t="s">
        <v>1141</v>
      </c>
      <c r="I134" s="91"/>
    </row>
    <row r="135" spans="1:9" ht="41.4" x14ac:dyDescent="0.25">
      <c r="A135" s="386" t="s">
        <v>398</v>
      </c>
      <c r="B135" s="392" t="s">
        <v>1132</v>
      </c>
      <c r="C135" s="393" t="s">
        <v>1136</v>
      </c>
      <c r="D135" s="496"/>
      <c r="E135" s="498"/>
      <c r="F135" s="45">
        <v>0</v>
      </c>
      <c r="G135" s="87">
        <f>ROUND((E134*F135),2)</f>
        <v>0</v>
      </c>
      <c r="H135" s="509"/>
      <c r="I135" s="91"/>
    </row>
    <row r="136" spans="1:9" ht="41.4" x14ac:dyDescent="0.25">
      <c r="A136" s="82" t="s">
        <v>398</v>
      </c>
      <c r="B136" s="83" t="s">
        <v>409</v>
      </c>
      <c r="C136" s="139" t="s">
        <v>273</v>
      </c>
      <c r="D136" s="150" t="s">
        <v>50</v>
      </c>
      <c r="E136" s="190">
        <v>166</v>
      </c>
      <c r="F136" s="45">
        <v>63.6</v>
      </c>
      <c r="G136" s="87">
        <f t="shared" si="1"/>
        <v>10557.6</v>
      </c>
      <c r="H136" s="90"/>
      <c r="I136" s="91"/>
    </row>
    <row r="137" spans="1:9" ht="42" thickBot="1" x14ac:dyDescent="0.3">
      <c r="A137" s="82" t="s">
        <v>398</v>
      </c>
      <c r="B137" s="83" t="s">
        <v>410</v>
      </c>
      <c r="C137" s="139" t="s">
        <v>275</v>
      </c>
      <c r="D137" s="150" t="s">
        <v>50</v>
      </c>
      <c r="E137" s="190">
        <v>32</v>
      </c>
      <c r="F137" s="45">
        <v>168.12</v>
      </c>
      <c r="G137" s="87">
        <f t="shared" si="1"/>
        <v>5379.84</v>
      </c>
      <c r="H137" s="97"/>
      <c r="I137" s="97"/>
    </row>
    <row r="138" spans="1:9" ht="42" thickBot="1" x14ac:dyDescent="0.3">
      <c r="A138" s="130" t="s">
        <v>398</v>
      </c>
      <c r="B138" s="148" t="s">
        <v>411</v>
      </c>
      <c r="C138" s="132" t="s">
        <v>277</v>
      </c>
      <c r="D138" s="155" t="s">
        <v>50</v>
      </c>
      <c r="E138" s="400">
        <v>260</v>
      </c>
      <c r="F138" s="51">
        <v>52.39</v>
      </c>
      <c r="G138" s="117">
        <f t="shared" si="1"/>
        <v>13621.4</v>
      </c>
      <c r="H138" s="136" t="s">
        <v>244</v>
      </c>
      <c r="I138" s="94">
        <f>ROUND(SUM(G130:G138),2)</f>
        <v>84530.18</v>
      </c>
    </row>
    <row r="139" spans="1:9" ht="41.4" x14ac:dyDescent="0.25">
      <c r="A139" s="76" t="s">
        <v>399</v>
      </c>
      <c r="B139" s="77" t="s">
        <v>246</v>
      </c>
      <c r="C139" s="78" t="s">
        <v>281</v>
      </c>
      <c r="D139" s="151" t="s">
        <v>50</v>
      </c>
      <c r="E139" s="80">
        <v>1550</v>
      </c>
      <c r="F139" s="42">
        <v>26.78</v>
      </c>
      <c r="G139" s="81">
        <f t="shared" si="1"/>
        <v>41509</v>
      </c>
      <c r="H139" s="90"/>
      <c r="I139" s="91"/>
    </row>
    <row r="140" spans="1:9" ht="41.4" x14ac:dyDescent="0.25">
      <c r="A140" s="82" t="s">
        <v>399</v>
      </c>
      <c r="B140" s="83" t="s">
        <v>248</v>
      </c>
      <c r="C140" s="139" t="s">
        <v>285</v>
      </c>
      <c r="D140" s="150" t="s">
        <v>6</v>
      </c>
      <c r="E140" s="86">
        <v>4</v>
      </c>
      <c r="F140" s="38">
        <v>197.43</v>
      </c>
      <c r="G140" s="87">
        <f t="shared" si="1"/>
        <v>789.72</v>
      </c>
      <c r="H140" s="90"/>
      <c r="I140" s="91"/>
    </row>
    <row r="141" spans="1:9" ht="41.4" x14ac:dyDescent="0.25">
      <c r="A141" s="82" t="s">
        <v>399</v>
      </c>
      <c r="B141" s="83" t="s">
        <v>250</v>
      </c>
      <c r="C141" s="139" t="s">
        <v>287</v>
      </c>
      <c r="D141" s="150" t="s">
        <v>6</v>
      </c>
      <c r="E141" s="86">
        <v>7</v>
      </c>
      <c r="F141" s="38">
        <v>197.43</v>
      </c>
      <c r="G141" s="87">
        <f t="shared" si="1"/>
        <v>1382.01</v>
      </c>
      <c r="H141" s="90"/>
      <c r="I141" s="91"/>
    </row>
    <row r="142" spans="1:9" x14ac:dyDescent="0.25">
      <c r="A142" s="82" t="s">
        <v>399</v>
      </c>
      <c r="B142" s="83" t="s">
        <v>252</v>
      </c>
      <c r="C142" s="139" t="s">
        <v>292</v>
      </c>
      <c r="D142" s="150" t="s">
        <v>47</v>
      </c>
      <c r="E142" s="86">
        <v>7</v>
      </c>
      <c r="F142" s="38">
        <v>74.81</v>
      </c>
      <c r="G142" s="87">
        <f t="shared" si="1"/>
        <v>523.66999999999996</v>
      </c>
      <c r="H142" s="90"/>
      <c r="I142" s="91"/>
    </row>
    <row r="143" spans="1:9" ht="14.4" thickBot="1" x14ac:dyDescent="0.3">
      <c r="A143" s="82" t="s">
        <v>399</v>
      </c>
      <c r="B143" s="83" t="s">
        <v>412</v>
      </c>
      <c r="C143" s="139" t="s">
        <v>294</v>
      </c>
      <c r="D143" s="150" t="s">
        <v>47</v>
      </c>
      <c r="E143" s="86">
        <v>6</v>
      </c>
      <c r="F143" s="38">
        <v>1212.99</v>
      </c>
      <c r="G143" s="87">
        <f t="shared" si="1"/>
        <v>7277.94</v>
      </c>
      <c r="H143" s="90"/>
      <c r="I143" s="91"/>
    </row>
    <row r="144" spans="1:9" ht="28.2" thickBot="1" x14ac:dyDescent="0.3">
      <c r="A144" s="130" t="s">
        <v>399</v>
      </c>
      <c r="B144" s="148" t="s">
        <v>413</v>
      </c>
      <c r="C144" s="132" t="s">
        <v>300</v>
      </c>
      <c r="D144" s="149" t="s">
        <v>45</v>
      </c>
      <c r="E144" s="134">
        <v>35</v>
      </c>
      <c r="F144" s="39">
        <v>84.01</v>
      </c>
      <c r="G144" s="117">
        <f t="shared" si="1"/>
        <v>2940.35</v>
      </c>
      <c r="H144" s="136" t="s">
        <v>264</v>
      </c>
      <c r="I144" s="94">
        <f>ROUND(SUM(G139:G144),2)</f>
        <v>54422.69</v>
      </c>
    </row>
    <row r="145" spans="1:9" ht="27.6" x14ac:dyDescent="0.25">
      <c r="A145" s="76" t="s">
        <v>400</v>
      </c>
      <c r="B145" s="77" t="s">
        <v>266</v>
      </c>
      <c r="C145" s="146" t="s">
        <v>304</v>
      </c>
      <c r="D145" s="151" t="s">
        <v>47</v>
      </c>
      <c r="E145" s="80">
        <v>560</v>
      </c>
      <c r="F145" s="42">
        <v>23.52</v>
      </c>
      <c r="G145" s="81">
        <f t="shared" si="1"/>
        <v>13171.2</v>
      </c>
      <c r="H145" s="96"/>
      <c r="I145" s="97"/>
    </row>
    <row r="146" spans="1:9" ht="27.6" x14ac:dyDescent="0.25">
      <c r="A146" s="82" t="s">
        <v>400</v>
      </c>
      <c r="B146" s="83" t="s">
        <v>268</v>
      </c>
      <c r="C146" s="139" t="s">
        <v>306</v>
      </c>
      <c r="D146" s="150" t="s">
        <v>47</v>
      </c>
      <c r="E146" s="86">
        <v>25</v>
      </c>
      <c r="F146" s="38">
        <v>18.84</v>
      </c>
      <c r="G146" s="87">
        <f t="shared" si="1"/>
        <v>471</v>
      </c>
      <c r="H146" s="96"/>
      <c r="I146" s="97"/>
    </row>
    <row r="147" spans="1:9" ht="27.6" x14ac:dyDescent="0.25">
      <c r="A147" s="82" t="s">
        <v>400</v>
      </c>
      <c r="B147" s="83" t="s">
        <v>270</v>
      </c>
      <c r="C147" s="139" t="s">
        <v>310</v>
      </c>
      <c r="D147" s="150" t="s">
        <v>47</v>
      </c>
      <c r="E147" s="86">
        <v>19</v>
      </c>
      <c r="F147" s="38">
        <v>65.53</v>
      </c>
      <c r="G147" s="87">
        <f t="shared" si="1"/>
        <v>1245.07</v>
      </c>
      <c r="H147" s="96"/>
      <c r="I147" s="97"/>
    </row>
    <row r="148" spans="1:9" ht="27.6" x14ac:dyDescent="0.25">
      <c r="A148" s="82" t="s">
        <v>400</v>
      </c>
      <c r="B148" s="83" t="s">
        <v>271</v>
      </c>
      <c r="C148" s="139" t="s">
        <v>312</v>
      </c>
      <c r="D148" s="150" t="s">
        <v>50</v>
      </c>
      <c r="E148" s="86">
        <v>76</v>
      </c>
      <c r="F148" s="38">
        <v>10.42</v>
      </c>
      <c r="G148" s="87">
        <f t="shared" si="1"/>
        <v>791.92</v>
      </c>
      <c r="H148" s="96"/>
      <c r="I148" s="97"/>
    </row>
    <row r="149" spans="1:9" ht="27.6" x14ac:dyDescent="0.25">
      <c r="A149" s="82" t="s">
        <v>400</v>
      </c>
      <c r="B149" s="83" t="s">
        <v>272</v>
      </c>
      <c r="C149" s="139" t="s">
        <v>314</v>
      </c>
      <c r="D149" s="150" t="s">
        <v>47</v>
      </c>
      <c r="E149" s="86">
        <v>27</v>
      </c>
      <c r="F149" s="38">
        <v>16.89</v>
      </c>
      <c r="G149" s="87">
        <f t="shared" si="1"/>
        <v>456.03</v>
      </c>
      <c r="H149" s="96"/>
      <c r="I149" s="97"/>
    </row>
    <row r="150" spans="1:9" ht="28.2" thickBot="1" x14ac:dyDescent="0.3">
      <c r="A150" s="82" t="s">
        <v>400</v>
      </c>
      <c r="B150" s="83" t="s">
        <v>274</v>
      </c>
      <c r="C150" s="139" t="s">
        <v>316</v>
      </c>
      <c r="D150" s="150" t="s">
        <v>47</v>
      </c>
      <c r="E150" s="86">
        <v>5</v>
      </c>
      <c r="F150" s="38">
        <v>219.13</v>
      </c>
      <c r="G150" s="87">
        <f t="shared" si="1"/>
        <v>1095.6500000000001</v>
      </c>
      <c r="H150" s="96"/>
      <c r="I150" s="97"/>
    </row>
    <row r="151" spans="1:9" ht="28.2" thickBot="1" x14ac:dyDescent="0.3">
      <c r="A151" s="130" t="s">
        <v>400</v>
      </c>
      <c r="B151" s="148" t="s">
        <v>276</v>
      </c>
      <c r="C151" s="132" t="s">
        <v>318</v>
      </c>
      <c r="D151" s="155" t="s">
        <v>45</v>
      </c>
      <c r="E151" s="134">
        <v>26.2</v>
      </c>
      <c r="F151" s="39">
        <v>82.23</v>
      </c>
      <c r="G151" s="117">
        <f t="shared" si="1"/>
        <v>2154.4299999999998</v>
      </c>
      <c r="H151" s="93" t="s">
        <v>278</v>
      </c>
      <c r="I151" s="94">
        <f>ROUND(SUM(G145:G151),2)</f>
        <v>19385.3</v>
      </c>
    </row>
    <row r="152" spans="1:9" ht="41.4" x14ac:dyDescent="0.25">
      <c r="A152" s="156" t="s">
        <v>401</v>
      </c>
      <c r="B152" s="157" t="s">
        <v>280</v>
      </c>
      <c r="C152" s="158" t="s">
        <v>322</v>
      </c>
      <c r="D152" s="159" t="s">
        <v>50</v>
      </c>
      <c r="E152" s="160">
        <v>90</v>
      </c>
      <c r="F152" s="53">
        <v>2.0699999999999998</v>
      </c>
      <c r="G152" s="161">
        <f t="shared" si="1"/>
        <v>186.3</v>
      </c>
      <c r="H152" s="97"/>
      <c r="I152" s="97"/>
    </row>
    <row r="153" spans="1:9" ht="41.4" x14ac:dyDescent="0.25">
      <c r="A153" s="82" t="s">
        <v>401</v>
      </c>
      <c r="B153" s="122" t="s">
        <v>282</v>
      </c>
      <c r="C153" s="139" t="s">
        <v>324</v>
      </c>
      <c r="D153" s="124" t="s">
        <v>50</v>
      </c>
      <c r="E153" s="86">
        <v>2300</v>
      </c>
      <c r="F153" s="38">
        <v>2.78</v>
      </c>
      <c r="G153" s="87">
        <f t="shared" si="1"/>
        <v>6394</v>
      </c>
      <c r="H153" s="90"/>
      <c r="I153" s="91"/>
    </row>
    <row r="154" spans="1:9" ht="41.4" x14ac:dyDescent="0.25">
      <c r="A154" s="82" t="s">
        <v>401</v>
      </c>
      <c r="B154" s="122" t="s">
        <v>284</v>
      </c>
      <c r="C154" s="139" t="s">
        <v>326</v>
      </c>
      <c r="D154" s="124" t="s">
        <v>50</v>
      </c>
      <c r="E154" s="86">
        <v>46</v>
      </c>
      <c r="F154" s="38">
        <v>4.3099999999999996</v>
      </c>
      <c r="G154" s="87">
        <f t="shared" si="1"/>
        <v>198.26</v>
      </c>
      <c r="H154" s="90"/>
      <c r="I154" s="91"/>
    </row>
    <row r="155" spans="1:9" ht="41.4" x14ac:dyDescent="0.25">
      <c r="A155" s="82" t="s">
        <v>401</v>
      </c>
      <c r="B155" s="122" t="s">
        <v>286</v>
      </c>
      <c r="C155" s="139" t="s">
        <v>328</v>
      </c>
      <c r="D155" s="124" t="s">
        <v>50</v>
      </c>
      <c r="E155" s="86">
        <v>460</v>
      </c>
      <c r="F155" s="38">
        <v>0.52</v>
      </c>
      <c r="G155" s="87">
        <f t="shared" si="1"/>
        <v>239.2</v>
      </c>
      <c r="H155" s="90"/>
      <c r="I155" s="91"/>
    </row>
    <row r="156" spans="1:9" ht="41.4" x14ac:dyDescent="0.25">
      <c r="A156" s="82" t="s">
        <v>401</v>
      </c>
      <c r="B156" s="122" t="s">
        <v>288</v>
      </c>
      <c r="C156" s="139" t="s">
        <v>330</v>
      </c>
      <c r="D156" s="124" t="s">
        <v>50</v>
      </c>
      <c r="E156" s="86">
        <v>3</v>
      </c>
      <c r="F156" s="38">
        <v>1.03</v>
      </c>
      <c r="G156" s="87">
        <f t="shared" si="1"/>
        <v>3.09</v>
      </c>
      <c r="H156" s="90"/>
      <c r="I156" s="91"/>
    </row>
    <row r="157" spans="1:9" ht="41.4" x14ac:dyDescent="0.25">
      <c r="A157" s="82" t="s">
        <v>401</v>
      </c>
      <c r="B157" s="122" t="s">
        <v>289</v>
      </c>
      <c r="C157" s="139" t="s">
        <v>332</v>
      </c>
      <c r="D157" s="124" t="s">
        <v>50</v>
      </c>
      <c r="E157" s="86">
        <v>106</v>
      </c>
      <c r="F157" s="38">
        <v>1.03</v>
      </c>
      <c r="G157" s="87">
        <f t="shared" si="1"/>
        <v>109.18</v>
      </c>
      <c r="H157" s="90"/>
      <c r="I157" s="91"/>
    </row>
    <row r="158" spans="1:9" ht="41.4" x14ac:dyDescent="0.25">
      <c r="A158" s="82" t="s">
        <v>401</v>
      </c>
      <c r="B158" s="122" t="s">
        <v>415</v>
      </c>
      <c r="C158" s="139" t="s">
        <v>334</v>
      </c>
      <c r="D158" s="124" t="s">
        <v>50</v>
      </c>
      <c r="E158" s="86">
        <v>120</v>
      </c>
      <c r="F158" s="38">
        <v>1.0900000000000001</v>
      </c>
      <c r="G158" s="87">
        <f t="shared" si="1"/>
        <v>130.80000000000001</v>
      </c>
      <c r="H158" s="90"/>
      <c r="I158" s="91"/>
    </row>
    <row r="159" spans="1:9" ht="41.4" x14ac:dyDescent="0.25">
      <c r="A159" s="82" t="s">
        <v>401</v>
      </c>
      <c r="B159" s="122" t="s">
        <v>290</v>
      </c>
      <c r="C159" s="139" t="s">
        <v>336</v>
      </c>
      <c r="D159" s="153" t="s">
        <v>45</v>
      </c>
      <c r="E159" s="86">
        <v>4</v>
      </c>
      <c r="F159" s="38">
        <v>17.23</v>
      </c>
      <c r="G159" s="87">
        <f t="shared" si="1"/>
        <v>68.92</v>
      </c>
      <c r="H159" s="90"/>
      <c r="I159" s="91"/>
    </row>
    <row r="160" spans="1:9" ht="41.4" x14ac:dyDescent="0.25">
      <c r="A160" s="82" t="s">
        <v>401</v>
      </c>
      <c r="B160" s="122" t="s">
        <v>291</v>
      </c>
      <c r="C160" s="139" t="s">
        <v>338</v>
      </c>
      <c r="D160" s="124" t="s">
        <v>45</v>
      </c>
      <c r="E160" s="86">
        <v>1.6</v>
      </c>
      <c r="F160" s="38">
        <v>17.22</v>
      </c>
      <c r="G160" s="87">
        <f t="shared" si="1"/>
        <v>27.55</v>
      </c>
      <c r="H160" s="90"/>
      <c r="I160" s="91"/>
    </row>
    <row r="161" spans="1:9" ht="41.4" x14ac:dyDescent="0.25">
      <c r="A161" s="82" t="s">
        <v>401</v>
      </c>
      <c r="B161" s="122" t="s">
        <v>293</v>
      </c>
      <c r="C161" s="139" t="s">
        <v>339</v>
      </c>
      <c r="D161" s="124" t="s">
        <v>45</v>
      </c>
      <c r="E161" s="86">
        <v>15</v>
      </c>
      <c r="F161" s="38">
        <v>17.23</v>
      </c>
      <c r="G161" s="87">
        <f t="shared" si="1"/>
        <v>258.45</v>
      </c>
      <c r="H161" s="90"/>
      <c r="I161" s="91"/>
    </row>
    <row r="162" spans="1:9" ht="42" thickBot="1" x14ac:dyDescent="0.3">
      <c r="A162" s="82" t="s">
        <v>401</v>
      </c>
      <c r="B162" s="122" t="s">
        <v>295</v>
      </c>
      <c r="C162" s="139" t="s">
        <v>341</v>
      </c>
      <c r="D162" s="124" t="s">
        <v>45</v>
      </c>
      <c r="E162" s="103">
        <v>2.5</v>
      </c>
      <c r="F162" s="43">
        <v>17.22</v>
      </c>
      <c r="G162" s="104">
        <f>ROUND((E162*F162),2)</f>
        <v>43.05</v>
      </c>
      <c r="H162" s="90"/>
      <c r="I162" s="91"/>
    </row>
    <row r="163" spans="1:9" ht="42" thickBot="1" x14ac:dyDescent="0.3">
      <c r="A163" s="130" t="s">
        <v>401</v>
      </c>
      <c r="B163" s="131" t="s">
        <v>297</v>
      </c>
      <c r="C163" s="132" t="s">
        <v>342</v>
      </c>
      <c r="D163" s="306" t="s">
        <v>50</v>
      </c>
      <c r="E163" s="134">
        <v>96</v>
      </c>
      <c r="F163" s="43">
        <v>2.15</v>
      </c>
      <c r="G163" s="104">
        <f t="shared" si="1"/>
        <v>206.4</v>
      </c>
      <c r="H163" s="93" t="s">
        <v>301</v>
      </c>
      <c r="I163" s="94">
        <f>ROUND(SUM(G152:G163),2)</f>
        <v>7865.2</v>
      </c>
    </row>
    <row r="164" spans="1:9" x14ac:dyDescent="0.25">
      <c r="A164" s="205" t="s">
        <v>426</v>
      </c>
      <c r="B164" s="307" t="s">
        <v>303</v>
      </c>
      <c r="C164" s="137" t="s">
        <v>358</v>
      </c>
      <c r="D164" s="308" t="s">
        <v>47</v>
      </c>
      <c r="E164" s="138">
        <v>2</v>
      </c>
      <c r="F164" s="49">
        <v>3633.3</v>
      </c>
      <c r="G164" s="81">
        <f t="shared" si="1"/>
        <v>7266.6</v>
      </c>
      <c r="H164" s="90"/>
      <c r="I164" s="91"/>
    </row>
    <row r="165" spans="1:9" x14ac:dyDescent="0.25">
      <c r="A165" s="82" t="s">
        <v>426</v>
      </c>
      <c r="B165" s="122" t="s">
        <v>305</v>
      </c>
      <c r="C165" s="139" t="s">
        <v>359</v>
      </c>
      <c r="D165" s="124" t="s">
        <v>47</v>
      </c>
      <c r="E165" s="86">
        <v>2</v>
      </c>
      <c r="F165" s="45">
        <v>382.16</v>
      </c>
      <c r="G165" s="87">
        <f t="shared" si="1"/>
        <v>764.32</v>
      </c>
      <c r="H165" s="90"/>
      <c r="I165" s="91"/>
    </row>
    <row r="166" spans="1:9" x14ac:dyDescent="0.25">
      <c r="A166" s="82" t="s">
        <v>426</v>
      </c>
      <c r="B166" s="122" t="s">
        <v>307</v>
      </c>
      <c r="C166" s="139" t="s">
        <v>360</v>
      </c>
      <c r="D166" s="124" t="s">
        <v>47</v>
      </c>
      <c r="E166" s="86">
        <v>2</v>
      </c>
      <c r="F166" s="45">
        <v>339.75</v>
      </c>
      <c r="G166" s="87">
        <f t="shared" si="1"/>
        <v>679.5</v>
      </c>
      <c r="H166" s="90"/>
      <c r="I166" s="91"/>
    </row>
    <row r="167" spans="1:9" x14ac:dyDescent="0.25">
      <c r="A167" s="82" t="s">
        <v>426</v>
      </c>
      <c r="B167" s="122" t="s">
        <v>309</v>
      </c>
      <c r="C167" s="139" t="s">
        <v>362</v>
      </c>
      <c r="D167" s="85" t="s">
        <v>45</v>
      </c>
      <c r="E167" s="86">
        <v>170</v>
      </c>
      <c r="F167" s="45">
        <v>15.74</v>
      </c>
      <c r="G167" s="87">
        <f t="shared" ref="G167:G172" si="2">ROUND((E167*F167),2)</f>
        <v>2675.8</v>
      </c>
      <c r="H167" s="90"/>
      <c r="I167" s="91"/>
    </row>
    <row r="168" spans="1:9" x14ac:dyDescent="0.25">
      <c r="A168" s="82" t="s">
        <v>426</v>
      </c>
      <c r="B168" s="122" t="s">
        <v>311</v>
      </c>
      <c r="C168" s="139" t="s">
        <v>391</v>
      </c>
      <c r="D168" s="124" t="s">
        <v>47</v>
      </c>
      <c r="E168" s="86">
        <v>1</v>
      </c>
      <c r="F168" s="38">
        <v>16537.509999999998</v>
      </c>
      <c r="G168" s="87">
        <f t="shared" si="2"/>
        <v>16537.509999999998</v>
      </c>
      <c r="H168" s="90"/>
      <c r="I168" s="91"/>
    </row>
    <row r="169" spans="1:9" ht="18" x14ac:dyDescent="0.25">
      <c r="A169" s="82" t="s">
        <v>426</v>
      </c>
      <c r="B169" s="122" t="s">
        <v>313</v>
      </c>
      <c r="C169" s="139" t="s">
        <v>363</v>
      </c>
      <c r="D169" s="129" t="s">
        <v>52</v>
      </c>
      <c r="E169" s="86">
        <v>340</v>
      </c>
      <c r="F169" s="45">
        <v>22.12</v>
      </c>
      <c r="G169" s="87">
        <f t="shared" si="2"/>
        <v>7520.8</v>
      </c>
      <c r="H169" s="90"/>
      <c r="I169" s="91"/>
    </row>
    <row r="170" spans="1:9" x14ac:dyDescent="0.25">
      <c r="A170" s="82" t="s">
        <v>426</v>
      </c>
      <c r="B170" s="122" t="s">
        <v>315</v>
      </c>
      <c r="C170" s="139" t="s">
        <v>364</v>
      </c>
      <c r="D170" s="85" t="s">
        <v>45</v>
      </c>
      <c r="E170" s="86">
        <v>250</v>
      </c>
      <c r="F170" s="45">
        <v>4.87</v>
      </c>
      <c r="G170" s="87">
        <f t="shared" si="2"/>
        <v>1217.5</v>
      </c>
      <c r="H170" s="90"/>
      <c r="I170" s="91"/>
    </row>
    <row r="171" spans="1:9" ht="14.4" thickBot="1" x14ac:dyDescent="0.3">
      <c r="A171" s="82" t="s">
        <v>426</v>
      </c>
      <c r="B171" s="122" t="s">
        <v>317</v>
      </c>
      <c r="C171" s="139" t="s">
        <v>365</v>
      </c>
      <c r="D171" s="85" t="s">
        <v>45</v>
      </c>
      <c r="E171" s="86">
        <v>250</v>
      </c>
      <c r="F171" s="45">
        <v>2.17</v>
      </c>
      <c r="G171" s="87">
        <f t="shared" si="2"/>
        <v>542.5</v>
      </c>
      <c r="H171" s="90"/>
      <c r="I171" s="91"/>
    </row>
    <row r="172" spans="1:9" ht="42" thickBot="1" x14ac:dyDescent="0.3">
      <c r="A172" s="165" t="s">
        <v>426</v>
      </c>
      <c r="B172" s="166" t="s">
        <v>457</v>
      </c>
      <c r="C172" s="167" t="s">
        <v>366</v>
      </c>
      <c r="D172" s="168" t="s">
        <v>6</v>
      </c>
      <c r="E172" s="169">
        <v>1</v>
      </c>
      <c r="F172" s="50">
        <v>3216.49</v>
      </c>
      <c r="G172" s="117">
        <f t="shared" si="2"/>
        <v>3216.49</v>
      </c>
      <c r="H172" s="93" t="s">
        <v>319</v>
      </c>
      <c r="I172" s="94">
        <f>ROUND(SUM(G164:G172),2)</f>
        <v>40421.019999999997</v>
      </c>
    </row>
    <row r="173" spans="1:9" ht="42" thickBot="1" x14ac:dyDescent="0.3">
      <c r="A173" s="172"/>
      <c r="B173" s="172"/>
      <c r="C173" s="172"/>
      <c r="D173" s="173"/>
      <c r="E173" s="174"/>
      <c r="F173" s="171" t="s">
        <v>518</v>
      </c>
      <c r="G173" s="94">
        <f>ROUND(SUM(G5:G172),2)</f>
        <v>1214011.8400000001</v>
      </c>
      <c r="H173" s="88"/>
      <c r="I173" s="91"/>
    </row>
  </sheetData>
  <sheetProtection algorithmName="SHA-512" hashValue="zpUk9uWbG9b9UNPf3ii/WjJfY1wIVItsmwi4HEH4NzMNuhjU5I4zXlANMVvhCS63OL5hK5A2Gxz26AzoJmIXvw==" saltValue="Ats3oGl47OiLgvjrUucH6g==" spinCount="100000" sheet="1" objects="1" scenarios="1"/>
  <mergeCells count="9">
    <mergeCell ref="A1:E1"/>
    <mergeCell ref="A3:E3"/>
    <mergeCell ref="H67:H115"/>
    <mergeCell ref="D132:D133"/>
    <mergeCell ref="D134:D135"/>
    <mergeCell ref="E132:E133"/>
    <mergeCell ref="E134:E135"/>
    <mergeCell ref="H132:H133"/>
    <mergeCell ref="H134:H135"/>
  </mergeCells>
  <pageMargins left="0.7" right="0.7" top="0.75" bottom="0.75" header="0.3" footer="0.3"/>
  <pageSetup paperSize="9" scale="37" orientation="portrait" r:id="rId1"/>
  <ignoredErrors>
    <ignoredError sqref="G133 G135"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5F10C-E608-4E91-BD33-60E10AB5BCD1}">
  <dimension ref="A1:K8"/>
  <sheetViews>
    <sheetView topLeftCell="D1" zoomScaleNormal="100" zoomScaleSheetLayoutView="85" workbookViewId="0">
      <selection activeCell="F5" sqref="F5:F7"/>
    </sheetView>
  </sheetViews>
  <sheetFormatPr defaultColWidth="9.109375" defaultRowHeight="13.8" x14ac:dyDescent="0.25"/>
  <cols>
    <col min="1" max="1" width="31.6640625" style="97" bestFit="1" customWidth="1"/>
    <col min="2" max="2" width="8.33203125" style="97" bestFit="1" customWidth="1"/>
    <col min="3" max="3" width="87.88671875" style="175" customWidth="1"/>
    <col min="4" max="4" width="9.109375" style="75"/>
    <col min="5" max="5" width="16.33203125" style="176" customWidth="1"/>
    <col min="6" max="6" width="21.5546875" style="177" customWidth="1"/>
    <col min="7" max="7" width="14.6640625" style="75" customWidth="1"/>
    <col min="8" max="8" width="21.5546875" style="74" customWidth="1"/>
    <col min="9" max="9" width="16.109375" style="75" customWidth="1"/>
    <col min="10" max="10" width="9.109375" style="75"/>
    <col min="11" max="11" width="11.44140625" style="75" bestFit="1" customWidth="1"/>
    <col min="12" max="14" width="9.109375" style="75"/>
    <col min="15" max="15" width="11.44140625" style="75" bestFit="1" customWidth="1"/>
    <col min="16" max="16384" width="9.109375" style="75"/>
  </cols>
  <sheetData>
    <row r="1" spans="1:11" ht="40.200000000000003" customHeight="1" x14ac:dyDescent="0.25">
      <c r="A1" s="502" t="s">
        <v>62</v>
      </c>
      <c r="B1" s="502"/>
      <c r="C1" s="502"/>
      <c r="D1" s="502"/>
      <c r="E1" s="502"/>
      <c r="F1" s="9"/>
      <c r="G1" s="9"/>
    </row>
    <row r="2" spans="1:11" ht="21.75" customHeight="1" thickBot="1" x14ac:dyDescent="0.3">
      <c r="A2" s="1"/>
      <c r="B2" s="1"/>
      <c r="C2" s="12"/>
      <c r="D2" s="1"/>
      <c r="E2" s="16"/>
      <c r="F2" s="1"/>
      <c r="G2" s="1"/>
    </row>
    <row r="3" spans="1:11" ht="21.75" customHeight="1" x14ac:dyDescent="0.25">
      <c r="A3" s="500" t="s">
        <v>664</v>
      </c>
      <c r="B3" s="501"/>
      <c r="C3" s="501"/>
      <c r="D3" s="501"/>
      <c r="E3" s="503"/>
      <c r="F3" s="7"/>
      <c r="G3" s="8"/>
    </row>
    <row r="4" spans="1:11" ht="28.2" thickBot="1" x14ac:dyDescent="0.3">
      <c r="A4" s="34" t="s">
        <v>17</v>
      </c>
      <c r="B4" s="33" t="s">
        <v>0</v>
      </c>
      <c r="C4" s="32" t="s">
        <v>1</v>
      </c>
      <c r="D4" s="31" t="s">
        <v>2</v>
      </c>
      <c r="E4" s="36" t="s">
        <v>3</v>
      </c>
      <c r="F4" s="14" t="s">
        <v>19</v>
      </c>
      <c r="G4" s="13" t="s">
        <v>4</v>
      </c>
    </row>
    <row r="5" spans="1:11" ht="15" customHeight="1" x14ac:dyDescent="0.25">
      <c r="A5" s="319" t="s">
        <v>649</v>
      </c>
      <c r="B5" s="77" t="s">
        <v>7</v>
      </c>
      <c r="C5" s="507" t="s">
        <v>650</v>
      </c>
      <c r="D5" s="79" t="s">
        <v>50</v>
      </c>
      <c r="E5" s="450">
        <v>158.04</v>
      </c>
      <c r="F5" s="48">
        <v>131.34</v>
      </c>
      <c r="G5" s="81">
        <f>ROUND((E5*F5),2)</f>
        <v>20756.97</v>
      </c>
    </row>
    <row r="6" spans="1:11" ht="14.4" thickBot="1" x14ac:dyDescent="0.3">
      <c r="A6" s="321" t="s">
        <v>649</v>
      </c>
      <c r="B6" s="83" t="s">
        <v>8</v>
      </c>
      <c r="C6" s="508"/>
      <c r="D6" s="85" t="s">
        <v>45</v>
      </c>
      <c r="E6" s="380">
        <v>334.4</v>
      </c>
      <c r="F6" s="37">
        <v>689.51</v>
      </c>
      <c r="G6" s="87">
        <f>ROUND((E6*F6),2)</f>
        <v>230572.14</v>
      </c>
    </row>
    <row r="7" spans="1:11" ht="28.2" thickBot="1" x14ac:dyDescent="0.3">
      <c r="A7" s="322" t="s">
        <v>649</v>
      </c>
      <c r="B7" s="148" t="s">
        <v>9</v>
      </c>
      <c r="C7" s="323" t="s">
        <v>648</v>
      </c>
      <c r="D7" s="170" t="s">
        <v>471</v>
      </c>
      <c r="E7" s="381">
        <v>1</v>
      </c>
      <c r="F7" s="71">
        <v>1838.78</v>
      </c>
      <c r="G7" s="220">
        <f>ROUND((E7*F7),2)</f>
        <v>1838.78</v>
      </c>
      <c r="H7" s="136" t="s">
        <v>368</v>
      </c>
      <c r="I7" s="94">
        <f>ROUND(SUM(G5:G7),2)</f>
        <v>253167.89</v>
      </c>
    </row>
    <row r="8" spans="1:11" ht="42" thickBot="1" x14ac:dyDescent="0.3">
      <c r="A8" s="172"/>
      <c r="B8" s="172"/>
      <c r="C8" s="172"/>
      <c r="D8" s="173"/>
      <c r="E8" s="174"/>
      <c r="F8" s="171" t="s">
        <v>663</v>
      </c>
      <c r="G8" s="202">
        <f>ROUND(SUM(G5:G7),2)</f>
        <v>253167.89</v>
      </c>
      <c r="H8" s="88"/>
      <c r="I8" s="91"/>
      <c r="K8" s="177"/>
    </row>
  </sheetData>
  <sheetProtection algorithmName="SHA-512" hashValue="pkpAGqvoFKC66m1s0dh2LPeCjhD5A6JSQjcu34sNZPS6eySTgBq7y8N272wf/dO+VhPUtKKj8/i4TJw8K3JsLA==" saltValue="hX+tsmczYqdnyTQb1h8gDA==" spinCount="100000" sheet="1" objects="1" scenarios="1"/>
  <mergeCells count="3">
    <mergeCell ref="A1:E1"/>
    <mergeCell ref="A3:E3"/>
    <mergeCell ref="C5:C6"/>
  </mergeCells>
  <pageMargins left="0.7" right="0.33823529411764708" top="0.75" bottom="0.75" header="0.3" footer="0.3"/>
  <pageSetup paperSize="9" scale="4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9"/>
  <sheetViews>
    <sheetView topLeftCell="B94" zoomScaleNormal="100" zoomScaleSheetLayoutView="89" workbookViewId="0">
      <selection activeCell="F5" sqref="F5:F108"/>
    </sheetView>
  </sheetViews>
  <sheetFormatPr defaultColWidth="9.109375" defaultRowHeight="13.8" x14ac:dyDescent="0.25"/>
  <cols>
    <col min="1" max="1" width="31.6640625" style="97" bestFit="1" customWidth="1"/>
    <col min="2" max="2" width="8.33203125" style="97" bestFit="1" customWidth="1"/>
    <col min="3" max="3" width="97.44140625" style="175" customWidth="1"/>
    <col min="4" max="4" width="9.109375" style="75"/>
    <col min="5" max="5" width="16.33203125" style="176" customWidth="1"/>
    <col min="6" max="6" width="21.5546875" style="177" customWidth="1"/>
    <col min="7" max="7" width="14.6640625" style="75" customWidth="1"/>
    <col min="8" max="8" width="21.5546875" style="74" customWidth="1"/>
    <col min="9" max="9" width="16.109375" style="75" customWidth="1"/>
    <col min="10" max="10" width="9.109375" style="75"/>
    <col min="11" max="11" width="11.44140625" style="75" bestFit="1" customWidth="1"/>
    <col min="12" max="14" width="9.109375" style="75"/>
    <col min="15" max="15" width="11.44140625" style="75" bestFit="1" customWidth="1"/>
    <col min="16" max="16384" width="9.109375" style="75"/>
  </cols>
  <sheetData>
    <row r="1" spans="1:9" ht="40.200000000000003" customHeight="1" x14ac:dyDescent="0.25">
      <c r="A1" s="502" t="s">
        <v>63</v>
      </c>
      <c r="B1" s="502"/>
      <c r="C1" s="502"/>
      <c r="D1" s="502"/>
      <c r="E1" s="502"/>
      <c r="F1" s="9"/>
      <c r="G1" s="9"/>
    </row>
    <row r="2" spans="1:9" ht="21.75" customHeight="1" thickBot="1" x14ac:dyDescent="0.3">
      <c r="A2" s="1"/>
      <c r="B2" s="1"/>
      <c r="C2" s="12"/>
      <c r="D2" s="1"/>
      <c r="E2" s="16"/>
      <c r="F2" s="1"/>
      <c r="G2" s="1"/>
    </row>
    <row r="3" spans="1:9" ht="21.75" customHeight="1" x14ac:dyDescent="0.25">
      <c r="A3" s="500" t="s">
        <v>524</v>
      </c>
      <c r="B3" s="501"/>
      <c r="C3" s="501"/>
      <c r="D3" s="501"/>
      <c r="E3" s="503"/>
      <c r="F3" s="7"/>
      <c r="G3" s="8"/>
    </row>
    <row r="4" spans="1:9" ht="28.2" thickBot="1" x14ac:dyDescent="0.3">
      <c r="A4" s="6" t="s">
        <v>17</v>
      </c>
      <c r="B4" s="10" t="s">
        <v>0</v>
      </c>
      <c r="C4" s="4" t="s">
        <v>1</v>
      </c>
      <c r="D4" s="11" t="s">
        <v>2</v>
      </c>
      <c r="E4" s="17" t="s">
        <v>3</v>
      </c>
      <c r="F4" s="15" t="s">
        <v>19</v>
      </c>
      <c r="G4" s="5" t="s">
        <v>4</v>
      </c>
    </row>
    <row r="5" spans="1:9" x14ac:dyDescent="0.25">
      <c r="A5" s="76" t="s">
        <v>5</v>
      </c>
      <c r="B5" s="77" t="s">
        <v>7</v>
      </c>
      <c r="C5" s="78" t="s">
        <v>40</v>
      </c>
      <c r="D5" s="79" t="s">
        <v>46</v>
      </c>
      <c r="E5" s="80">
        <v>1.8999999999999986</v>
      </c>
      <c r="F5" s="48">
        <v>414.12</v>
      </c>
      <c r="G5" s="81">
        <f t="shared" ref="G5:G58" si="0">ROUND((E5*F5),2)</f>
        <v>786.83</v>
      </c>
    </row>
    <row r="6" spans="1:9" x14ac:dyDescent="0.25">
      <c r="A6" s="82" t="s">
        <v>5</v>
      </c>
      <c r="B6" s="83" t="s">
        <v>8</v>
      </c>
      <c r="C6" s="84" t="s">
        <v>1111</v>
      </c>
      <c r="D6" s="85" t="s">
        <v>48</v>
      </c>
      <c r="E6" s="86">
        <v>0.79</v>
      </c>
      <c r="F6" s="37">
        <v>2836.96</v>
      </c>
      <c r="G6" s="87">
        <f t="shared" si="0"/>
        <v>2241.1999999999998</v>
      </c>
      <c r="H6" s="88"/>
    </row>
    <row r="7" spans="1:9" ht="27.6" x14ac:dyDescent="0.25">
      <c r="A7" s="82" t="s">
        <v>5</v>
      </c>
      <c r="B7" s="83" t="s">
        <v>9</v>
      </c>
      <c r="C7" s="84" t="s">
        <v>41</v>
      </c>
      <c r="D7" s="85" t="s">
        <v>45</v>
      </c>
      <c r="E7" s="86">
        <v>16450</v>
      </c>
      <c r="F7" s="37">
        <v>0.53</v>
      </c>
      <c r="G7" s="87">
        <f t="shared" si="0"/>
        <v>8718.5</v>
      </c>
      <c r="H7" s="75"/>
    </row>
    <row r="8" spans="1:9" ht="41.4" x14ac:dyDescent="0.25">
      <c r="A8" s="82" t="s">
        <v>5</v>
      </c>
      <c r="B8" s="83" t="s">
        <v>10</v>
      </c>
      <c r="C8" s="89" t="s">
        <v>42</v>
      </c>
      <c r="D8" s="85" t="s">
        <v>6</v>
      </c>
      <c r="E8" s="86">
        <v>1</v>
      </c>
      <c r="F8" s="37">
        <v>0</v>
      </c>
      <c r="G8" s="87">
        <f t="shared" si="0"/>
        <v>0</v>
      </c>
      <c r="H8" s="90"/>
      <c r="I8" s="91"/>
    </row>
    <row r="9" spans="1:9" x14ac:dyDescent="0.25">
      <c r="A9" s="82" t="s">
        <v>5</v>
      </c>
      <c r="B9" s="83" t="s">
        <v>11</v>
      </c>
      <c r="C9" s="89" t="s">
        <v>73</v>
      </c>
      <c r="D9" s="85" t="s">
        <v>45</v>
      </c>
      <c r="E9" s="86">
        <v>14250</v>
      </c>
      <c r="F9" s="37">
        <v>1.06</v>
      </c>
      <c r="G9" s="87">
        <f t="shared" si="0"/>
        <v>15105</v>
      </c>
      <c r="H9" s="90"/>
      <c r="I9" s="91"/>
    </row>
    <row r="10" spans="1:9" ht="49.5" customHeight="1" x14ac:dyDescent="0.25">
      <c r="A10" s="82" t="s">
        <v>5</v>
      </c>
      <c r="B10" s="83" t="s">
        <v>12</v>
      </c>
      <c r="C10" s="89" t="s">
        <v>1086</v>
      </c>
      <c r="D10" s="85" t="s">
        <v>51</v>
      </c>
      <c r="E10" s="86">
        <v>5814</v>
      </c>
      <c r="F10" s="37">
        <v>2.1</v>
      </c>
      <c r="G10" s="87">
        <f t="shared" si="0"/>
        <v>12209.4</v>
      </c>
      <c r="H10" s="90"/>
      <c r="I10" s="91"/>
    </row>
    <row r="11" spans="1:9" x14ac:dyDescent="0.25">
      <c r="A11" s="82" t="s">
        <v>5</v>
      </c>
      <c r="B11" s="83" t="s">
        <v>13</v>
      </c>
      <c r="C11" s="89" t="s">
        <v>81</v>
      </c>
      <c r="D11" s="85" t="s">
        <v>45</v>
      </c>
      <c r="E11" s="86">
        <v>17363</v>
      </c>
      <c r="F11" s="37">
        <v>1.3</v>
      </c>
      <c r="G11" s="87">
        <f t="shared" si="0"/>
        <v>22571.9</v>
      </c>
      <c r="H11" s="90"/>
      <c r="I11" s="91"/>
    </row>
    <row r="12" spans="1:9" x14ac:dyDescent="0.25">
      <c r="A12" s="82" t="s">
        <v>5</v>
      </c>
      <c r="B12" s="83" t="s">
        <v>14</v>
      </c>
      <c r="C12" s="89" t="s">
        <v>76</v>
      </c>
      <c r="D12" s="85" t="s">
        <v>45</v>
      </c>
      <c r="E12" s="86">
        <v>73</v>
      </c>
      <c r="F12" s="37">
        <v>2.58</v>
      </c>
      <c r="G12" s="87">
        <f t="shared" si="0"/>
        <v>188.34</v>
      </c>
      <c r="H12" s="90"/>
      <c r="I12" s="91"/>
    </row>
    <row r="13" spans="1:9" ht="16.8" x14ac:dyDescent="0.25">
      <c r="A13" s="82" t="s">
        <v>5</v>
      </c>
      <c r="B13" s="83" t="s">
        <v>15</v>
      </c>
      <c r="C13" s="89" t="s">
        <v>44</v>
      </c>
      <c r="D13" s="85" t="s">
        <v>49</v>
      </c>
      <c r="E13" s="86">
        <v>2956.82</v>
      </c>
      <c r="F13" s="37">
        <v>-10.55</v>
      </c>
      <c r="G13" s="87">
        <f t="shared" si="0"/>
        <v>-31194.45</v>
      </c>
      <c r="H13" s="90"/>
      <c r="I13" s="91"/>
    </row>
    <row r="14" spans="1:9" ht="27.6" x14ac:dyDescent="0.25">
      <c r="A14" s="82" t="s">
        <v>5</v>
      </c>
      <c r="B14" s="83" t="s">
        <v>20</v>
      </c>
      <c r="C14" s="89" t="s">
        <v>1087</v>
      </c>
      <c r="D14" s="85" t="s">
        <v>49</v>
      </c>
      <c r="E14" s="86">
        <v>2956.82</v>
      </c>
      <c r="F14" s="37">
        <v>3.55</v>
      </c>
      <c r="G14" s="87">
        <f t="shared" si="0"/>
        <v>10496.71</v>
      </c>
      <c r="H14" s="90"/>
      <c r="I14" s="91"/>
    </row>
    <row r="15" spans="1:9" x14ac:dyDescent="0.25">
      <c r="A15" s="82" t="s">
        <v>5</v>
      </c>
      <c r="B15" s="83" t="s">
        <v>21</v>
      </c>
      <c r="C15" s="92" t="s">
        <v>1124</v>
      </c>
      <c r="D15" s="85" t="s">
        <v>45</v>
      </c>
      <c r="E15" s="86">
        <v>5320.0000000000009</v>
      </c>
      <c r="F15" s="37">
        <v>1.32</v>
      </c>
      <c r="G15" s="87">
        <f t="shared" si="0"/>
        <v>7022.4</v>
      </c>
      <c r="H15" s="90"/>
      <c r="I15" s="91"/>
    </row>
    <row r="16" spans="1:9" x14ac:dyDescent="0.25">
      <c r="A16" s="82" t="s">
        <v>5</v>
      </c>
      <c r="B16" s="83" t="s">
        <v>22</v>
      </c>
      <c r="C16" s="89" t="s">
        <v>1102</v>
      </c>
      <c r="D16" s="85" t="s">
        <v>45</v>
      </c>
      <c r="E16" s="86">
        <v>17363</v>
      </c>
      <c r="F16" s="37">
        <v>1.46</v>
      </c>
      <c r="G16" s="87">
        <f t="shared" si="0"/>
        <v>25349.98</v>
      </c>
      <c r="H16" s="90"/>
      <c r="I16" s="91"/>
    </row>
    <row r="17" spans="1:9" x14ac:dyDescent="0.25">
      <c r="A17" s="82" t="s">
        <v>5</v>
      </c>
      <c r="B17" s="83" t="s">
        <v>23</v>
      </c>
      <c r="C17" s="84" t="s">
        <v>1103</v>
      </c>
      <c r="D17" s="85" t="s">
        <v>47</v>
      </c>
      <c r="E17" s="86">
        <v>1</v>
      </c>
      <c r="F17" s="37">
        <v>23.17</v>
      </c>
      <c r="G17" s="87">
        <f t="shared" si="0"/>
        <v>23.17</v>
      </c>
      <c r="H17" s="90"/>
      <c r="I17" s="91"/>
    </row>
    <row r="18" spans="1:9" x14ac:dyDescent="0.25">
      <c r="A18" s="82" t="s">
        <v>5</v>
      </c>
      <c r="B18" s="83" t="s">
        <v>26</v>
      </c>
      <c r="C18" s="84" t="s">
        <v>1092</v>
      </c>
      <c r="D18" s="85" t="s">
        <v>47</v>
      </c>
      <c r="E18" s="86">
        <v>2</v>
      </c>
      <c r="F18" s="37">
        <v>10.01</v>
      </c>
      <c r="G18" s="87">
        <f t="shared" si="0"/>
        <v>20.02</v>
      </c>
      <c r="H18" s="90"/>
      <c r="I18" s="91"/>
    </row>
    <row r="19" spans="1:9" ht="15" customHeight="1" x14ac:dyDescent="0.25">
      <c r="A19" s="82" t="s">
        <v>5</v>
      </c>
      <c r="B19" s="83" t="s">
        <v>27</v>
      </c>
      <c r="C19" s="84" t="s">
        <v>1114</v>
      </c>
      <c r="D19" s="85" t="s">
        <v>47</v>
      </c>
      <c r="E19" s="86">
        <v>1</v>
      </c>
      <c r="F19" s="37">
        <v>63.91</v>
      </c>
      <c r="G19" s="87">
        <f t="shared" si="0"/>
        <v>63.91</v>
      </c>
      <c r="H19" s="90"/>
      <c r="I19" s="91"/>
    </row>
    <row r="20" spans="1:9" ht="15" customHeight="1" x14ac:dyDescent="0.25">
      <c r="A20" s="82" t="s">
        <v>5</v>
      </c>
      <c r="B20" s="83" t="s">
        <v>28</v>
      </c>
      <c r="C20" s="84" t="s">
        <v>1094</v>
      </c>
      <c r="D20" s="85" t="s">
        <v>47</v>
      </c>
      <c r="E20" s="86">
        <v>2</v>
      </c>
      <c r="F20" s="37">
        <v>20.41</v>
      </c>
      <c r="G20" s="87">
        <f t="shared" si="0"/>
        <v>40.82</v>
      </c>
      <c r="H20" s="90"/>
      <c r="I20" s="91"/>
    </row>
    <row r="21" spans="1:9" ht="15" customHeight="1" x14ac:dyDescent="0.25">
      <c r="A21" s="82" t="s">
        <v>5</v>
      </c>
      <c r="B21" s="122" t="s">
        <v>29</v>
      </c>
      <c r="C21" s="84" t="s">
        <v>1110</v>
      </c>
      <c r="D21" s="129" t="s">
        <v>50</v>
      </c>
      <c r="E21" s="86">
        <v>1598</v>
      </c>
      <c r="F21" s="68">
        <v>7.33</v>
      </c>
      <c r="G21" s="87">
        <f t="shared" si="0"/>
        <v>11713.34</v>
      </c>
      <c r="H21" s="90"/>
      <c r="I21" s="91"/>
    </row>
    <row r="22" spans="1:9" ht="15" customHeight="1" thickBot="1" x14ac:dyDescent="0.3">
      <c r="A22" s="386" t="s">
        <v>5</v>
      </c>
      <c r="B22" s="392" t="s">
        <v>30</v>
      </c>
      <c r="C22" s="453" t="s">
        <v>1162</v>
      </c>
      <c r="D22" s="438" t="s">
        <v>47</v>
      </c>
      <c r="E22" s="462">
        <v>101</v>
      </c>
      <c r="F22" s="68">
        <v>4.78</v>
      </c>
      <c r="G22" s="87">
        <f t="shared" si="0"/>
        <v>482.78</v>
      </c>
      <c r="H22" s="90"/>
      <c r="I22" s="91"/>
    </row>
    <row r="23" spans="1:9" ht="28.2" thickBot="1" x14ac:dyDescent="0.3">
      <c r="A23" s="454" t="s">
        <v>5</v>
      </c>
      <c r="B23" s="378" t="s">
        <v>31</v>
      </c>
      <c r="C23" s="455" t="s">
        <v>1163</v>
      </c>
      <c r="D23" s="456" t="s">
        <v>51</v>
      </c>
      <c r="E23" s="461">
        <v>8</v>
      </c>
      <c r="F23" s="69">
        <v>29.47</v>
      </c>
      <c r="G23" s="117">
        <f t="shared" si="0"/>
        <v>235.76</v>
      </c>
      <c r="H23" s="136" t="s">
        <v>368</v>
      </c>
      <c r="I23" s="94">
        <f>ROUND(SUM(G5:G23),2)</f>
        <v>86075.61</v>
      </c>
    </row>
    <row r="24" spans="1:9" s="97" customFormat="1" ht="16.8" x14ac:dyDescent="0.25">
      <c r="A24" s="76" t="s">
        <v>18</v>
      </c>
      <c r="B24" s="77" t="s">
        <v>16</v>
      </c>
      <c r="C24" s="95" t="s">
        <v>1098</v>
      </c>
      <c r="D24" s="79" t="s">
        <v>52</v>
      </c>
      <c r="E24" s="80">
        <v>5377</v>
      </c>
      <c r="F24" s="363">
        <v>4.2</v>
      </c>
      <c r="G24" s="81">
        <f t="shared" si="0"/>
        <v>22583.4</v>
      </c>
      <c r="H24" s="96"/>
    </row>
    <row r="25" spans="1:9" ht="16.8" x14ac:dyDescent="0.25">
      <c r="A25" s="82" t="s">
        <v>18</v>
      </c>
      <c r="B25" s="83" t="s">
        <v>87</v>
      </c>
      <c r="C25" s="98" t="s">
        <v>88</v>
      </c>
      <c r="D25" s="99" t="s">
        <v>43</v>
      </c>
      <c r="E25" s="86">
        <v>2667.5999999999981</v>
      </c>
      <c r="F25" s="364">
        <v>1.61</v>
      </c>
      <c r="G25" s="87">
        <f t="shared" si="0"/>
        <v>4294.84</v>
      </c>
      <c r="H25" s="96"/>
      <c r="I25" s="97"/>
    </row>
    <row r="26" spans="1:9" ht="16.8" x14ac:dyDescent="0.25">
      <c r="A26" s="82" t="s">
        <v>18</v>
      </c>
      <c r="B26" s="83" t="s">
        <v>89</v>
      </c>
      <c r="C26" s="98" t="s">
        <v>24</v>
      </c>
      <c r="D26" s="99" t="s">
        <v>43</v>
      </c>
      <c r="E26" s="86">
        <v>2709.4000000000019</v>
      </c>
      <c r="F26" s="364">
        <v>4.9000000000000004</v>
      </c>
      <c r="G26" s="87">
        <f t="shared" si="0"/>
        <v>13276.06</v>
      </c>
      <c r="H26" s="96"/>
      <c r="I26" s="97"/>
    </row>
    <row r="27" spans="1:9" ht="16.8" x14ac:dyDescent="0.25">
      <c r="A27" s="82" t="s">
        <v>18</v>
      </c>
      <c r="B27" s="83" t="s">
        <v>90</v>
      </c>
      <c r="C27" s="98" t="s">
        <v>91</v>
      </c>
      <c r="D27" s="99" t="s">
        <v>43</v>
      </c>
      <c r="E27" s="86">
        <v>10660.899999999994</v>
      </c>
      <c r="F27" s="364">
        <v>3.27</v>
      </c>
      <c r="G27" s="87">
        <f t="shared" si="0"/>
        <v>34861.14</v>
      </c>
      <c r="H27" s="96"/>
      <c r="I27" s="97"/>
    </row>
    <row r="28" spans="1:9" ht="27.6" x14ac:dyDescent="0.25">
      <c r="A28" s="82" t="s">
        <v>18</v>
      </c>
      <c r="B28" s="83" t="s">
        <v>92</v>
      </c>
      <c r="C28" s="100" t="s">
        <v>93</v>
      </c>
      <c r="D28" s="99" t="s">
        <v>43</v>
      </c>
      <c r="E28" s="86">
        <v>3562.4999999999973</v>
      </c>
      <c r="F28" s="364">
        <v>4.9000000000000004</v>
      </c>
      <c r="G28" s="87">
        <f t="shared" si="0"/>
        <v>17456.25</v>
      </c>
      <c r="H28" s="96"/>
      <c r="I28" s="97"/>
    </row>
    <row r="29" spans="1:9" ht="16.8" x14ac:dyDescent="0.25">
      <c r="A29" s="82" t="s">
        <v>18</v>
      </c>
      <c r="B29" s="83" t="s">
        <v>94</v>
      </c>
      <c r="C29" s="98" t="s">
        <v>25</v>
      </c>
      <c r="D29" s="99" t="s">
        <v>43</v>
      </c>
      <c r="E29" s="86">
        <v>80539.09</v>
      </c>
      <c r="F29" s="364">
        <v>0.11</v>
      </c>
      <c r="G29" s="87">
        <f t="shared" si="0"/>
        <v>8859.2999999999993</v>
      </c>
      <c r="H29" s="96"/>
      <c r="I29" s="97"/>
    </row>
    <row r="30" spans="1:9" ht="16.8" x14ac:dyDescent="0.25">
      <c r="A30" s="82" t="s">
        <v>18</v>
      </c>
      <c r="B30" s="83" t="s">
        <v>95</v>
      </c>
      <c r="C30" s="100" t="s">
        <v>96</v>
      </c>
      <c r="D30" s="99" t="s">
        <v>43</v>
      </c>
      <c r="E30" s="86">
        <v>4580.8999999999969</v>
      </c>
      <c r="F30" s="364">
        <v>4.51</v>
      </c>
      <c r="G30" s="87">
        <f t="shared" si="0"/>
        <v>20659.86</v>
      </c>
      <c r="H30" s="96"/>
      <c r="I30" s="97"/>
    </row>
    <row r="31" spans="1:9" x14ac:dyDescent="0.25">
      <c r="A31" s="82" t="s">
        <v>18</v>
      </c>
      <c r="B31" s="83" t="s">
        <v>405</v>
      </c>
      <c r="C31" s="98" t="s">
        <v>98</v>
      </c>
      <c r="D31" s="85" t="s">
        <v>45</v>
      </c>
      <c r="E31" s="86">
        <v>45124.999999999964</v>
      </c>
      <c r="F31" s="364">
        <v>0.39</v>
      </c>
      <c r="G31" s="87">
        <f t="shared" si="0"/>
        <v>17598.75</v>
      </c>
      <c r="H31" s="88"/>
      <c r="I31" s="97"/>
    </row>
    <row r="32" spans="1:9" x14ac:dyDescent="0.25">
      <c r="A32" s="101" t="s">
        <v>18</v>
      </c>
      <c r="B32" s="83" t="s">
        <v>406</v>
      </c>
      <c r="C32" s="98" t="s">
        <v>100</v>
      </c>
      <c r="D32" s="102" t="s">
        <v>45</v>
      </c>
      <c r="E32" s="103">
        <v>2374.9999999999982</v>
      </c>
      <c r="F32" s="365">
        <v>0.82</v>
      </c>
      <c r="G32" s="104">
        <f t="shared" si="0"/>
        <v>1947.5</v>
      </c>
      <c r="H32" s="97"/>
      <c r="I32" s="97"/>
    </row>
    <row r="33" spans="1:9" x14ac:dyDescent="0.25">
      <c r="A33" s="82" t="s">
        <v>18</v>
      </c>
      <c r="B33" s="83" t="s">
        <v>97</v>
      </c>
      <c r="C33" s="98" t="s">
        <v>102</v>
      </c>
      <c r="D33" s="85" t="s">
        <v>45</v>
      </c>
      <c r="E33" s="86">
        <v>31121.999999999978</v>
      </c>
      <c r="F33" s="364">
        <v>0.76</v>
      </c>
      <c r="G33" s="87">
        <f t="shared" si="0"/>
        <v>23652.720000000001</v>
      </c>
      <c r="H33" s="90"/>
      <c r="I33" s="91"/>
    </row>
    <row r="34" spans="1:9" x14ac:dyDescent="0.25">
      <c r="A34" s="82" t="s">
        <v>18</v>
      </c>
      <c r="B34" s="83" t="s">
        <v>99</v>
      </c>
      <c r="C34" s="98" t="s">
        <v>104</v>
      </c>
      <c r="D34" s="85" t="s">
        <v>45</v>
      </c>
      <c r="E34" s="86">
        <v>3077.9999999999973</v>
      </c>
      <c r="F34" s="364">
        <v>0.93</v>
      </c>
      <c r="G34" s="87">
        <f t="shared" si="0"/>
        <v>2862.54</v>
      </c>
      <c r="H34" s="90"/>
      <c r="I34" s="91"/>
    </row>
    <row r="35" spans="1:9" x14ac:dyDescent="0.25">
      <c r="A35" s="82" t="s">
        <v>18</v>
      </c>
      <c r="B35" s="83" t="s">
        <v>101</v>
      </c>
      <c r="C35" s="98" t="s">
        <v>106</v>
      </c>
      <c r="D35" s="85" t="s">
        <v>45</v>
      </c>
      <c r="E35" s="86">
        <v>44459.999999999971</v>
      </c>
      <c r="F35" s="364">
        <v>1.53</v>
      </c>
      <c r="G35" s="87">
        <f t="shared" si="0"/>
        <v>68023.8</v>
      </c>
      <c r="H35" s="90"/>
      <c r="I35" s="91"/>
    </row>
    <row r="36" spans="1:9" x14ac:dyDescent="0.25">
      <c r="A36" s="82" t="s">
        <v>18</v>
      </c>
      <c r="B36" s="83" t="s">
        <v>103</v>
      </c>
      <c r="C36" s="105" t="s">
        <v>108</v>
      </c>
      <c r="D36" s="85" t="s">
        <v>45</v>
      </c>
      <c r="E36" s="86">
        <v>1695</v>
      </c>
      <c r="F36" s="364">
        <v>6.78</v>
      </c>
      <c r="G36" s="87">
        <f t="shared" si="0"/>
        <v>11492.1</v>
      </c>
      <c r="H36" s="90"/>
      <c r="I36" s="91"/>
    </row>
    <row r="37" spans="1:9" x14ac:dyDescent="0.25">
      <c r="A37" s="82" t="s">
        <v>18</v>
      </c>
      <c r="B37" s="83" t="s">
        <v>105</v>
      </c>
      <c r="C37" s="105" t="s">
        <v>110</v>
      </c>
      <c r="D37" s="85" t="s">
        <v>45</v>
      </c>
      <c r="E37" s="86">
        <v>78</v>
      </c>
      <c r="F37" s="364">
        <v>8.4499999999999993</v>
      </c>
      <c r="G37" s="87">
        <f t="shared" si="0"/>
        <v>659.1</v>
      </c>
      <c r="H37" s="90"/>
      <c r="I37" s="91"/>
    </row>
    <row r="38" spans="1:9" x14ac:dyDescent="0.25">
      <c r="A38" s="82" t="s">
        <v>18</v>
      </c>
      <c r="B38" s="83" t="s">
        <v>107</v>
      </c>
      <c r="C38" s="105" t="s">
        <v>112</v>
      </c>
      <c r="D38" s="106" t="s">
        <v>50</v>
      </c>
      <c r="E38" s="86">
        <v>202</v>
      </c>
      <c r="F38" s="364">
        <v>52.88</v>
      </c>
      <c r="G38" s="87">
        <f t="shared" si="0"/>
        <v>10681.76</v>
      </c>
      <c r="H38" s="90"/>
      <c r="I38" s="91"/>
    </row>
    <row r="39" spans="1:9" x14ac:dyDescent="0.25">
      <c r="A39" s="82" t="s">
        <v>18</v>
      </c>
      <c r="B39" s="83" t="s">
        <v>109</v>
      </c>
      <c r="C39" s="105" t="s">
        <v>114</v>
      </c>
      <c r="D39" s="85" t="s">
        <v>45</v>
      </c>
      <c r="E39" s="86">
        <v>124</v>
      </c>
      <c r="F39" s="364">
        <v>67.209999999999994</v>
      </c>
      <c r="G39" s="87">
        <f t="shared" si="0"/>
        <v>8334.0400000000009</v>
      </c>
      <c r="H39" s="90"/>
      <c r="I39" s="91"/>
    </row>
    <row r="40" spans="1:9" x14ac:dyDescent="0.25">
      <c r="A40" s="82" t="s">
        <v>18</v>
      </c>
      <c r="B40" s="83" t="s">
        <v>111</v>
      </c>
      <c r="C40" s="107" t="s">
        <v>116</v>
      </c>
      <c r="D40" s="85" t="s">
        <v>45</v>
      </c>
      <c r="E40" s="86">
        <v>95</v>
      </c>
      <c r="F40" s="364">
        <v>92.3</v>
      </c>
      <c r="G40" s="87">
        <f t="shared" si="0"/>
        <v>8768.5</v>
      </c>
      <c r="H40" s="108"/>
      <c r="I40" s="109"/>
    </row>
    <row r="41" spans="1:9" ht="16.8" x14ac:dyDescent="0.25">
      <c r="A41" s="82" t="s">
        <v>18</v>
      </c>
      <c r="B41" s="83" t="s">
        <v>113</v>
      </c>
      <c r="C41" s="110" t="s">
        <v>118</v>
      </c>
      <c r="D41" s="99" t="s">
        <v>43</v>
      </c>
      <c r="E41" s="86">
        <v>78.72</v>
      </c>
      <c r="F41" s="364">
        <v>352.15</v>
      </c>
      <c r="G41" s="87">
        <f t="shared" si="0"/>
        <v>27721.25</v>
      </c>
      <c r="H41" s="108"/>
      <c r="I41" s="109"/>
    </row>
    <row r="42" spans="1:9" x14ac:dyDescent="0.25">
      <c r="A42" s="82" t="s">
        <v>18</v>
      </c>
      <c r="B42" s="83" t="s">
        <v>115</v>
      </c>
      <c r="C42" s="98" t="s">
        <v>120</v>
      </c>
      <c r="D42" s="85" t="s">
        <v>45</v>
      </c>
      <c r="E42" s="86">
        <v>34779.999999999985</v>
      </c>
      <c r="F42" s="364">
        <v>9.3800000000000008</v>
      </c>
      <c r="G42" s="87">
        <f t="shared" si="0"/>
        <v>326236.40000000002</v>
      </c>
      <c r="H42" s="90"/>
      <c r="I42" s="91"/>
    </row>
    <row r="43" spans="1:9" x14ac:dyDescent="0.25">
      <c r="A43" s="82" t="s">
        <v>18</v>
      </c>
      <c r="B43" s="83" t="s">
        <v>117</v>
      </c>
      <c r="C43" s="111" t="s">
        <v>122</v>
      </c>
      <c r="D43" s="85" t="s">
        <v>45</v>
      </c>
      <c r="E43" s="112">
        <v>7800</v>
      </c>
      <c r="F43" s="364">
        <v>1.1299999999999999</v>
      </c>
      <c r="G43" s="87">
        <f t="shared" si="0"/>
        <v>8814</v>
      </c>
      <c r="H43" s="90"/>
      <c r="I43" s="91"/>
    </row>
    <row r="44" spans="1:9" x14ac:dyDescent="0.25">
      <c r="A44" s="82" t="s">
        <v>18</v>
      </c>
      <c r="B44" s="83" t="s">
        <v>119</v>
      </c>
      <c r="C44" s="437" t="s">
        <v>372</v>
      </c>
      <c r="D44" s="85" t="s">
        <v>45</v>
      </c>
      <c r="E44" s="112">
        <v>7800</v>
      </c>
      <c r="F44" s="364">
        <v>2.52</v>
      </c>
      <c r="G44" s="87">
        <f t="shared" si="0"/>
        <v>19656</v>
      </c>
      <c r="H44" s="90"/>
      <c r="I44" s="91"/>
    </row>
    <row r="45" spans="1:9" ht="17.399999999999999" thickBot="1" x14ac:dyDescent="0.3">
      <c r="A45" s="82" t="s">
        <v>18</v>
      </c>
      <c r="B45" s="83" t="s">
        <v>121</v>
      </c>
      <c r="C45" s="98" t="s">
        <v>25</v>
      </c>
      <c r="D45" s="99" t="s">
        <v>43</v>
      </c>
      <c r="E45" s="112">
        <v>2200</v>
      </c>
      <c r="F45" s="364">
        <v>0.11</v>
      </c>
      <c r="G45" s="87">
        <f t="shared" si="0"/>
        <v>242</v>
      </c>
      <c r="H45" s="90"/>
      <c r="I45" s="91"/>
    </row>
    <row r="46" spans="1:9" ht="28.2" thickBot="1" x14ac:dyDescent="0.3">
      <c r="A46" s="101" t="s">
        <v>18</v>
      </c>
      <c r="B46" s="113" t="s">
        <v>123</v>
      </c>
      <c r="C46" s="114" t="s">
        <v>125</v>
      </c>
      <c r="D46" s="115" t="s">
        <v>43</v>
      </c>
      <c r="E46" s="103">
        <v>2200</v>
      </c>
      <c r="F46" s="365">
        <v>18.27</v>
      </c>
      <c r="G46" s="104">
        <f t="shared" si="0"/>
        <v>40194</v>
      </c>
      <c r="H46" s="93" t="s">
        <v>126</v>
      </c>
      <c r="I46" s="94">
        <f>ROUND(SUM(G24:G46),2)</f>
        <v>698875.31</v>
      </c>
    </row>
    <row r="47" spans="1:9" x14ac:dyDescent="0.25">
      <c r="A47" s="76" t="s">
        <v>392</v>
      </c>
      <c r="B47" s="118" t="s">
        <v>128</v>
      </c>
      <c r="C47" s="119" t="s">
        <v>146</v>
      </c>
      <c r="D47" s="120" t="s">
        <v>47</v>
      </c>
      <c r="E47" s="80">
        <v>43</v>
      </c>
      <c r="F47" s="42">
        <v>138.22</v>
      </c>
      <c r="G47" s="81">
        <f t="shared" si="0"/>
        <v>5943.46</v>
      </c>
      <c r="H47" s="90"/>
      <c r="I47" s="91"/>
    </row>
    <row r="48" spans="1:9" ht="27.6" x14ac:dyDescent="0.25">
      <c r="A48" s="82" t="s">
        <v>392</v>
      </c>
      <c r="B48" s="122" t="s">
        <v>130</v>
      </c>
      <c r="C48" s="123" t="s">
        <v>148</v>
      </c>
      <c r="D48" s="124" t="s">
        <v>50</v>
      </c>
      <c r="E48" s="86">
        <v>245</v>
      </c>
      <c r="F48" s="38">
        <v>33.49</v>
      </c>
      <c r="G48" s="87">
        <f t="shared" si="0"/>
        <v>8205.0499999999993</v>
      </c>
      <c r="H48" s="90"/>
      <c r="I48" s="91"/>
    </row>
    <row r="49" spans="1:9" ht="16.8" x14ac:dyDescent="0.25">
      <c r="A49" s="82" t="s">
        <v>392</v>
      </c>
      <c r="B49" s="122" t="s">
        <v>132</v>
      </c>
      <c r="C49" s="123" t="s">
        <v>150</v>
      </c>
      <c r="D49" s="126" t="s">
        <v>43</v>
      </c>
      <c r="E49" s="86">
        <v>1225</v>
      </c>
      <c r="F49" s="38">
        <v>3.27</v>
      </c>
      <c r="G49" s="87">
        <f t="shared" si="0"/>
        <v>4005.75</v>
      </c>
      <c r="H49" s="90"/>
      <c r="I49" s="91"/>
    </row>
    <row r="50" spans="1:9" ht="16.8" x14ac:dyDescent="0.25">
      <c r="A50" s="82" t="s">
        <v>392</v>
      </c>
      <c r="B50" s="122" t="s">
        <v>133</v>
      </c>
      <c r="C50" s="123" t="s">
        <v>152</v>
      </c>
      <c r="D50" s="126" t="s">
        <v>43</v>
      </c>
      <c r="E50" s="86">
        <v>596.81999999999994</v>
      </c>
      <c r="F50" s="38">
        <v>3.72</v>
      </c>
      <c r="G50" s="87">
        <f t="shared" si="0"/>
        <v>2220.17</v>
      </c>
      <c r="H50" s="90"/>
      <c r="I50" s="91"/>
    </row>
    <row r="51" spans="1:9" ht="27.6" x14ac:dyDescent="0.25">
      <c r="A51" s="82" t="s">
        <v>392</v>
      </c>
      <c r="B51" s="122" t="s">
        <v>135</v>
      </c>
      <c r="C51" s="123" t="s">
        <v>154</v>
      </c>
      <c r="D51" s="124" t="s">
        <v>47</v>
      </c>
      <c r="E51" s="86">
        <v>43</v>
      </c>
      <c r="F51" s="38">
        <v>207.4</v>
      </c>
      <c r="G51" s="87">
        <f t="shared" si="0"/>
        <v>8918.2000000000007</v>
      </c>
      <c r="H51" s="90"/>
      <c r="I51" s="91"/>
    </row>
    <row r="52" spans="1:9" ht="16.8" x14ac:dyDescent="0.25">
      <c r="A52" s="82" t="s">
        <v>392</v>
      </c>
      <c r="B52" s="122" t="s">
        <v>137</v>
      </c>
      <c r="C52" s="123" t="s">
        <v>158</v>
      </c>
      <c r="D52" s="126" t="s">
        <v>43</v>
      </c>
      <c r="E52" s="86">
        <v>1075</v>
      </c>
      <c r="F52" s="38">
        <v>4.2</v>
      </c>
      <c r="G52" s="87">
        <f t="shared" si="0"/>
        <v>4515</v>
      </c>
      <c r="H52" s="90"/>
      <c r="I52" s="91"/>
    </row>
    <row r="53" spans="1:9" ht="16.8" x14ac:dyDescent="0.25">
      <c r="A53" s="82" t="s">
        <v>392</v>
      </c>
      <c r="B53" s="122" t="s">
        <v>139</v>
      </c>
      <c r="C53" s="123" t="s">
        <v>160</v>
      </c>
      <c r="D53" s="126" t="s">
        <v>43</v>
      </c>
      <c r="E53" s="86">
        <v>61.25</v>
      </c>
      <c r="F53" s="38">
        <v>21.55</v>
      </c>
      <c r="G53" s="87">
        <f t="shared" si="0"/>
        <v>1319.94</v>
      </c>
      <c r="H53" s="90"/>
      <c r="I53" s="91"/>
    </row>
    <row r="54" spans="1:9" ht="16.8" x14ac:dyDescent="0.25">
      <c r="A54" s="82" t="s">
        <v>392</v>
      </c>
      <c r="B54" s="122" t="s">
        <v>416</v>
      </c>
      <c r="C54" s="123" t="s">
        <v>162</v>
      </c>
      <c r="D54" s="126" t="s">
        <v>43</v>
      </c>
      <c r="E54" s="86">
        <v>490</v>
      </c>
      <c r="F54" s="38">
        <v>21.55</v>
      </c>
      <c r="G54" s="87">
        <f t="shared" si="0"/>
        <v>10559.5</v>
      </c>
      <c r="H54" s="90"/>
      <c r="I54" s="91"/>
    </row>
    <row r="55" spans="1:9" ht="16.8" x14ac:dyDescent="0.25">
      <c r="A55" s="82" t="s">
        <v>392</v>
      </c>
      <c r="B55" s="122" t="s">
        <v>417</v>
      </c>
      <c r="C55" s="98" t="s">
        <v>25</v>
      </c>
      <c r="D55" s="126" t="s">
        <v>43</v>
      </c>
      <c r="E55" s="86">
        <v>628.18000000000006</v>
      </c>
      <c r="F55" s="38">
        <v>0.11</v>
      </c>
      <c r="G55" s="87">
        <f t="shared" si="0"/>
        <v>69.099999999999994</v>
      </c>
      <c r="H55" s="90"/>
      <c r="I55" s="91"/>
    </row>
    <row r="56" spans="1:9" x14ac:dyDescent="0.25">
      <c r="A56" s="82" t="s">
        <v>392</v>
      </c>
      <c r="B56" s="122" t="s">
        <v>418</v>
      </c>
      <c r="C56" s="123" t="s">
        <v>165</v>
      </c>
      <c r="D56" s="124" t="s">
        <v>50</v>
      </c>
      <c r="E56" s="86">
        <v>245</v>
      </c>
      <c r="F56" s="38">
        <v>4.38</v>
      </c>
      <c r="G56" s="87">
        <f t="shared" si="0"/>
        <v>1073.0999999999999</v>
      </c>
      <c r="H56" s="90"/>
      <c r="I56" s="91"/>
    </row>
    <row r="57" spans="1:9" ht="14.4" thickBot="1" x14ac:dyDescent="0.3">
      <c r="A57" s="82" t="s">
        <v>392</v>
      </c>
      <c r="B57" s="122" t="s">
        <v>419</v>
      </c>
      <c r="C57" s="123" t="s">
        <v>167</v>
      </c>
      <c r="D57" s="124" t="s">
        <v>50</v>
      </c>
      <c r="E57" s="86">
        <v>245</v>
      </c>
      <c r="F57" s="38">
        <v>4.38</v>
      </c>
      <c r="G57" s="87">
        <f t="shared" si="0"/>
        <v>1073.0999999999999</v>
      </c>
      <c r="H57" s="90"/>
      <c r="I57" s="91"/>
    </row>
    <row r="58" spans="1:9" ht="28.2" thickBot="1" x14ac:dyDescent="0.3">
      <c r="A58" s="130" t="s">
        <v>392</v>
      </c>
      <c r="B58" s="131" t="s">
        <v>420</v>
      </c>
      <c r="C58" s="329" t="s">
        <v>169</v>
      </c>
      <c r="D58" s="330" t="s">
        <v>50</v>
      </c>
      <c r="E58" s="134">
        <v>175</v>
      </c>
      <c r="F58" s="39">
        <v>63.4</v>
      </c>
      <c r="G58" s="117">
        <f t="shared" si="0"/>
        <v>11095</v>
      </c>
      <c r="H58" s="93" t="s">
        <v>141</v>
      </c>
      <c r="I58" s="94">
        <f>ROUND(SUM(G47:G58),2)</f>
        <v>58997.37</v>
      </c>
    </row>
    <row r="59" spans="1:9" ht="27.6" x14ac:dyDescent="0.25">
      <c r="A59" s="205" t="s">
        <v>394</v>
      </c>
      <c r="B59" s="206" t="s">
        <v>143</v>
      </c>
      <c r="C59" s="137" t="s">
        <v>220</v>
      </c>
      <c r="D59" s="207" t="s">
        <v>43</v>
      </c>
      <c r="E59" s="138">
        <v>19029.599999999999</v>
      </c>
      <c r="F59" s="40">
        <v>17.399999999999999</v>
      </c>
      <c r="G59" s="208">
        <f t="shared" ref="G59:G108" si="1">ROUND((E59*F59),2)</f>
        <v>331115.03999999998</v>
      </c>
      <c r="H59" s="491" t="s">
        <v>192</v>
      </c>
      <c r="I59" s="91"/>
    </row>
    <row r="60" spans="1:9" ht="27.6" x14ac:dyDescent="0.25">
      <c r="A60" s="82" t="s">
        <v>394</v>
      </c>
      <c r="B60" s="83" t="s">
        <v>145</v>
      </c>
      <c r="C60" s="139" t="s">
        <v>194</v>
      </c>
      <c r="D60" s="85" t="s">
        <v>45</v>
      </c>
      <c r="E60" s="138">
        <v>29123.01</v>
      </c>
      <c r="F60" s="40">
        <v>10.35</v>
      </c>
      <c r="G60" s="87">
        <f t="shared" si="1"/>
        <v>301423.15000000002</v>
      </c>
      <c r="H60" s="491"/>
      <c r="I60" s="91"/>
    </row>
    <row r="61" spans="1:9" ht="27.6" x14ac:dyDescent="0.25">
      <c r="A61" s="82" t="s">
        <v>394</v>
      </c>
      <c r="B61" s="83" t="s">
        <v>147</v>
      </c>
      <c r="C61" s="139" t="s">
        <v>223</v>
      </c>
      <c r="D61" s="85" t="s">
        <v>45</v>
      </c>
      <c r="E61" s="138">
        <v>26814.71</v>
      </c>
      <c r="F61" s="40">
        <v>14.72</v>
      </c>
      <c r="G61" s="87">
        <f t="shared" si="1"/>
        <v>394712.53</v>
      </c>
      <c r="H61" s="491"/>
      <c r="I61" s="91"/>
    </row>
    <row r="62" spans="1:9" ht="27.6" x14ac:dyDescent="0.25">
      <c r="A62" s="82" t="s">
        <v>394</v>
      </c>
      <c r="B62" s="83" t="s">
        <v>149</v>
      </c>
      <c r="C62" s="447" t="s">
        <v>1159</v>
      </c>
      <c r="D62" s="140" t="s">
        <v>45</v>
      </c>
      <c r="E62" s="138">
        <v>26699.3</v>
      </c>
      <c r="F62" s="40">
        <v>0.33</v>
      </c>
      <c r="G62" s="87">
        <f t="shared" si="1"/>
        <v>8810.77</v>
      </c>
      <c r="H62" s="491"/>
      <c r="I62" s="91"/>
    </row>
    <row r="63" spans="1:9" ht="27.6" x14ac:dyDescent="0.25">
      <c r="A63" s="82" t="s">
        <v>394</v>
      </c>
      <c r="B63" s="83" t="s">
        <v>151</v>
      </c>
      <c r="C63" s="139" t="s">
        <v>225</v>
      </c>
      <c r="D63" s="85" t="s">
        <v>45</v>
      </c>
      <c r="E63" s="138">
        <v>26622.35</v>
      </c>
      <c r="F63" s="40">
        <v>13.99</v>
      </c>
      <c r="G63" s="87">
        <f t="shared" si="1"/>
        <v>372446.68</v>
      </c>
      <c r="H63" s="491"/>
      <c r="I63" s="91"/>
    </row>
    <row r="64" spans="1:9" ht="27.6" x14ac:dyDescent="0.25">
      <c r="A64" s="82" t="s">
        <v>394</v>
      </c>
      <c r="B64" s="83" t="s">
        <v>153</v>
      </c>
      <c r="C64" s="447" t="s">
        <v>1160</v>
      </c>
      <c r="D64" s="85" t="s">
        <v>45</v>
      </c>
      <c r="E64" s="138">
        <v>26545.41</v>
      </c>
      <c r="F64" s="40">
        <v>0.27</v>
      </c>
      <c r="G64" s="87">
        <f t="shared" si="1"/>
        <v>7167.26</v>
      </c>
      <c r="H64" s="491"/>
      <c r="I64" s="91"/>
    </row>
    <row r="65" spans="1:9" ht="27.6" x14ac:dyDescent="0.25">
      <c r="A65" s="82" t="s">
        <v>394</v>
      </c>
      <c r="B65" s="83" t="s">
        <v>155</v>
      </c>
      <c r="C65" s="139" t="s">
        <v>226</v>
      </c>
      <c r="D65" s="85" t="s">
        <v>45</v>
      </c>
      <c r="E65" s="138">
        <v>26506.94</v>
      </c>
      <c r="F65" s="40">
        <v>9.99</v>
      </c>
      <c r="G65" s="87">
        <f t="shared" si="1"/>
        <v>264804.33</v>
      </c>
      <c r="H65" s="491"/>
      <c r="I65" s="91"/>
    </row>
    <row r="66" spans="1:9" ht="28.2" thickBot="1" x14ac:dyDescent="0.3">
      <c r="A66" s="82" t="s">
        <v>394</v>
      </c>
      <c r="B66" s="83" t="s">
        <v>157</v>
      </c>
      <c r="C66" s="132" t="s">
        <v>227</v>
      </c>
      <c r="D66" s="85" t="s">
        <v>45</v>
      </c>
      <c r="E66" s="141">
        <v>26430</v>
      </c>
      <c r="F66" s="40">
        <v>0.23</v>
      </c>
      <c r="G66" s="87">
        <f t="shared" si="1"/>
        <v>6078.9</v>
      </c>
      <c r="H66" s="491"/>
      <c r="I66" s="91"/>
    </row>
    <row r="67" spans="1:9" ht="28.2" thickBot="1" x14ac:dyDescent="0.3">
      <c r="A67" s="142" t="s">
        <v>394</v>
      </c>
      <c r="B67" s="143" t="s">
        <v>159</v>
      </c>
      <c r="C67" s="144" t="s">
        <v>228</v>
      </c>
      <c r="D67" s="145" t="s">
        <v>43</v>
      </c>
      <c r="E67" s="134">
        <v>6079.9999999999964</v>
      </c>
      <c r="F67" s="41">
        <v>16.75</v>
      </c>
      <c r="G67" s="117">
        <f t="shared" si="1"/>
        <v>101840</v>
      </c>
      <c r="H67" s="491"/>
      <c r="I67" s="91"/>
    </row>
    <row r="68" spans="1:9" ht="27.6" x14ac:dyDescent="0.25">
      <c r="A68" s="82" t="s">
        <v>396</v>
      </c>
      <c r="B68" s="83" t="s">
        <v>143</v>
      </c>
      <c r="C68" s="137" t="s">
        <v>234</v>
      </c>
      <c r="D68" s="99" t="s">
        <v>43</v>
      </c>
      <c r="E68" s="138">
        <v>16386.599999999999</v>
      </c>
      <c r="F68" s="40">
        <v>0</v>
      </c>
      <c r="G68" s="87">
        <f t="shared" si="1"/>
        <v>0</v>
      </c>
      <c r="H68" s="491"/>
      <c r="I68" s="91"/>
    </row>
    <row r="69" spans="1:9" ht="27.6" x14ac:dyDescent="0.25">
      <c r="A69" s="82" t="s">
        <v>396</v>
      </c>
      <c r="B69" s="83" t="s">
        <v>145</v>
      </c>
      <c r="C69" s="139" t="s">
        <v>235</v>
      </c>
      <c r="D69" s="85" t="s">
        <v>45</v>
      </c>
      <c r="E69" s="138">
        <v>29430.78</v>
      </c>
      <c r="F69" s="40">
        <v>0</v>
      </c>
      <c r="G69" s="87">
        <f t="shared" si="1"/>
        <v>0</v>
      </c>
      <c r="H69" s="491"/>
      <c r="I69" s="91"/>
    </row>
    <row r="70" spans="1:9" ht="27.6" x14ac:dyDescent="0.25">
      <c r="A70" s="82" t="s">
        <v>396</v>
      </c>
      <c r="B70" s="83" t="s">
        <v>147</v>
      </c>
      <c r="C70" s="139" t="s">
        <v>223</v>
      </c>
      <c r="D70" s="85" t="s">
        <v>45</v>
      </c>
      <c r="E70" s="138">
        <v>26814.71</v>
      </c>
      <c r="F70" s="40">
        <v>0</v>
      </c>
      <c r="G70" s="87">
        <f t="shared" si="1"/>
        <v>0</v>
      </c>
      <c r="H70" s="491"/>
      <c r="I70" s="91"/>
    </row>
    <row r="71" spans="1:9" ht="27.6" x14ac:dyDescent="0.25">
      <c r="A71" s="82" t="s">
        <v>396</v>
      </c>
      <c r="B71" s="83" t="s">
        <v>149</v>
      </c>
      <c r="C71" s="447" t="s">
        <v>1159</v>
      </c>
      <c r="D71" s="140" t="s">
        <v>45</v>
      </c>
      <c r="E71" s="138">
        <v>26699.3</v>
      </c>
      <c r="F71" s="40">
        <v>0</v>
      </c>
      <c r="G71" s="87">
        <f t="shared" si="1"/>
        <v>0</v>
      </c>
      <c r="H71" s="491"/>
      <c r="I71" s="91"/>
    </row>
    <row r="72" spans="1:9" ht="27.6" x14ac:dyDescent="0.25">
      <c r="A72" s="82" t="s">
        <v>396</v>
      </c>
      <c r="B72" s="83" t="s">
        <v>151</v>
      </c>
      <c r="C72" s="139" t="s">
        <v>225</v>
      </c>
      <c r="D72" s="85" t="s">
        <v>45</v>
      </c>
      <c r="E72" s="138">
        <v>26622.35</v>
      </c>
      <c r="F72" s="40">
        <v>0</v>
      </c>
      <c r="G72" s="87">
        <f t="shared" si="1"/>
        <v>0</v>
      </c>
      <c r="H72" s="491"/>
      <c r="I72" s="91"/>
    </row>
    <row r="73" spans="1:9" ht="27.6" x14ac:dyDescent="0.25">
      <c r="A73" s="82" t="s">
        <v>396</v>
      </c>
      <c r="B73" s="83" t="s">
        <v>153</v>
      </c>
      <c r="C73" s="447" t="s">
        <v>1160</v>
      </c>
      <c r="D73" s="85" t="s">
        <v>45</v>
      </c>
      <c r="E73" s="138">
        <v>26545.41</v>
      </c>
      <c r="F73" s="40">
        <v>0</v>
      </c>
      <c r="G73" s="87">
        <f t="shared" si="1"/>
        <v>0</v>
      </c>
      <c r="H73" s="491"/>
      <c r="I73" s="91"/>
    </row>
    <row r="74" spans="1:9" ht="27.6" x14ac:dyDescent="0.25">
      <c r="A74" s="82" t="s">
        <v>396</v>
      </c>
      <c r="B74" s="83" t="s">
        <v>155</v>
      </c>
      <c r="C74" s="139" t="s">
        <v>226</v>
      </c>
      <c r="D74" s="85" t="s">
        <v>45</v>
      </c>
      <c r="E74" s="138">
        <v>26506.94</v>
      </c>
      <c r="F74" s="40">
        <v>0</v>
      </c>
      <c r="G74" s="87">
        <f t="shared" si="1"/>
        <v>0</v>
      </c>
      <c r="H74" s="491"/>
      <c r="I74" s="91"/>
    </row>
    <row r="75" spans="1:9" ht="28.2" thickBot="1" x14ac:dyDescent="0.3">
      <c r="A75" s="82" t="s">
        <v>396</v>
      </c>
      <c r="B75" s="83" t="s">
        <v>157</v>
      </c>
      <c r="C75" s="132" t="s">
        <v>227</v>
      </c>
      <c r="D75" s="85" t="s">
        <v>45</v>
      </c>
      <c r="E75" s="138">
        <v>26430</v>
      </c>
      <c r="F75" s="40">
        <v>0</v>
      </c>
      <c r="G75" s="87">
        <f t="shared" si="1"/>
        <v>0</v>
      </c>
      <c r="H75" s="491"/>
      <c r="I75" s="91"/>
    </row>
    <row r="76" spans="1:9" ht="28.2" thickBot="1" x14ac:dyDescent="0.3">
      <c r="A76" s="130" t="s">
        <v>396</v>
      </c>
      <c r="B76" s="131" t="s">
        <v>159</v>
      </c>
      <c r="C76" s="144" t="s">
        <v>228</v>
      </c>
      <c r="D76" s="133" t="s">
        <v>43</v>
      </c>
      <c r="E76" s="134">
        <v>6079.9999999999964</v>
      </c>
      <c r="F76" s="39">
        <v>0</v>
      </c>
      <c r="G76" s="117">
        <f t="shared" si="1"/>
        <v>0</v>
      </c>
      <c r="H76" s="136" t="s">
        <v>188</v>
      </c>
      <c r="I76" s="94">
        <f>ROUND(SUM(G59:G76),2)</f>
        <v>1788398.66</v>
      </c>
    </row>
    <row r="77" spans="1:9" ht="27.6" x14ac:dyDescent="0.25">
      <c r="A77" s="82" t="s">
        <v>397</v>
      </c>
      <c r="B77" s="83" t="s">
        <v>190</v>
      </c>
      <c r="C77" s="139" t="s">
        <v>255</v>
      </c>
      <c r="D77" s="150" t="s">
        <v>50</v>
      </c>
      <c r="E77" s="86">
        <v>2060</v>
      </c>
      <c r="F77" s="38">
        <v>38.619999999999997</v>
      </c>
      <c r="G77" s="87">
        <f t="shared" si="1"/>
        <v>79557.2</v>
      </c>
      <c r="H77" s="96"/>
      <c r="I77" s="97"/>
    </row>
    <row r="78" spans="1:9" ht="27.6" x14ac:dyDescent="0.25">
      <c r="A78" s="82" t="s">
        <v>397</v>
      </c>
      <c r="B78" s="83" t="s">
        <v>193</v>
      </c>
      <c r="C78" s="139" t="s">
        <v>256</v>
      </c>
      <c r="D78" s="150" t="s">
        <v>50</v>
      </c>
      <c r="E78" s="86">
        <v>1930</v>
      </c>
      <c r="F78" s="38">
        <v>0.35</v>
      </c>
      <c r="G78" s="87">
        <f t="shared" si="1"/>
        <v>675.5</v>
      </c>
      <c r="H78" s="90"/>
      <c r="I78" s="91"/>
    </row>
    <row r="79" spans="1:9" ht="27.6" x14ac:dyDescent="0.25">
      <c r="A79" s="82" t="s">
        <v>397</v>
      </c>
      <c r="B79" s="83" t="s">
        <v>195</v>
      </c>
      <c r="C79" s="139" t="s">
        <v>257</v>
      </c>
      <c r="D79" s="150" t="s">
        <v>50</v>
      </c>
      <c r="E79" s="86">
        <v>1930</v>
      </c>
      <c r="F79" s="38">
        <v>0.47</v>
      </c>
      <c r="G79" s="87">
        <f t="shared" si="1"/>
        <v>907.1</v>
      </c>
      <c r="H79" s="90"/>
      <c r="I79" s="91"/>
    </row>
    <row r="80" spans="1:9" ht="27.6" x14ac:dyDescent="0.25">
      <c r="A80" s="82" t="s">
        <v>397</v>
      </c>
      <c r="B80" s="83" t="s">
        <v>197</v>
      </c>
      <c r="C80" s="139" t="s">
        <v>258</v>
      </c>
      <c r="D80" s="150" t="s">
        <v>50</v>
      </c>
      <c r="E80" s="86">
        <v>1930</v>
      </c>
      <c r="F80" s="38">
        <v>0.53</v>
      </c>
      <c r="G80" s="87">
        <f t="shared" si="1"/>
        <v>1022.9</v>
      </c>
      <c r="H80" s="90"/>
      <c r="I80" s="91"/>
    </row>
    <row r="81" spans="1:9" ht="27.6" x14ac:dyDescent="0.25">
      <c r="A81" s="82" t="s">
        <v>397</v>
      </c>
      <c r="B81" s="83" t="s">
        <v>199</v>
      </c>
      <c r="C81" s="139" t="s">
        <v>259</v>
      </c>
      <c r="D81" s="150" t="s">
        <v>50</v>
      </c>
      <c r="E81" s="86">
        <v>2060</v>
      </c>
      <c r="F81" s="38">
        <v>2.27</v>
      </c>
      <c r="G81" s="87">
        <f t="shared" si="1"/>
        <v>4676.2</v>
      </c>
      <c r="H81" s="90"/>
      <c r="I81" s="91"/>
    </row>
    <row r="82" spans="1:9" ht="27.6" x14ac:dyDescent="0.25">
      <c r="A82" s="82" t="s">
        <v>397</v>
      </c>
      <c r="B82" s="83" t="s">
        <v>201</v>
      </c>
      <c r="C82" s="139" t="s">
        <v>260</v>
      </c>
      <c r="D82" s="150" t="s">
        <v>50</v>
      </c>
      <c r="E82" s="86">
        <v>2060</v>
      </c>
      <c r="F82" s="38">
        <v>0.51</v>
      </c>
      <c r="G82" s="87">
        <f t="shared" si="1"/>
        <v>1050.5999999999999</v>
      </c>
      <c r="H82" s="90"/>
      <c r="I82" s="91"/>
    </row>
    <row r="83" spans="1:9" ht="27.6" x14ac:dyDescent="0.25">
      <c r="A83" s="82" t="s">
        <v>397</v>
      </c>
      <c r="B83" s="83" t="s">
        <v>203</v>
      </c>
      <c r="C83" s="139" t="s">
        <v>261</v>
      </c>
      <c r="D83" s="85" t="s">
        <v>45</v>
      </c>
      <c r="E83" s="86">
        <v>5750</v>
      </c>
      <c r="F83" s="38">
        <v>4.1500000000000004</v>
      </c>
      <c r="G83" s="87">
        <f t="shared" si="1"/>
        <v>23862.5</v>
      </c>
      <c r="H83" s="90"/>
      <c r="I83" s="91"/>
    </row>
    <row r="84" spans="1:9" ht="28.2" thickBot="1" x14ac:dyDescent="0.3">
      <c r="A84" s="82" t="s">
        <v>397</v>
      </c>
      <c r="B84" s="83" t="s">
        <v>205</v>
      </c>
      <c r="C84" s="139" t="s">
        <v>262</v>
      </c>
      <c r="D84" s="85" t="s">
        <v>45</v>
      </c>
      <c r="E84" s="86">
        <v>5750</v>
      </c>
      <c r="F84" s="38">
        <v>1.94</v>
      </c>
      <c r="G84" s="87">
        <f t="shared" si="1"/>
        <v>11155</v>
      </c>
      <c r="H84" s="90"/>
      <c r="I84" s="91"/>
    </row>
    <row r="85" spans="1:9" ht="28.2" thickBot="1" x14ac:dyDescent="0.3">
      <c r="A85" s="130" t="s">
        <v>397</v>
      </c>
      <c r="B85" s="148" t="s">
        <v>207</v>
      </c>
      <c r="C85" s="132" t="s">
        <v>263</v>
      </c>
      <c r="D85" s="149" t="s">
        <v>45</v>
      </c>
      <c r="E85" s="134">
        <v>30</v>
      </c>
      <c r="F85" s="39">
        <v>3.68</v>
      </c>
      <c r="G85" s="117">
        <f t="shared" si="1"/>
        <v>110.4</v>
      </c>
      <c r="H85" s="136" t="s">
        <v>237</v>
      </c>
      <c r="I85" s="94">
        <f>ROUND(SUM(G77:G85),2)</f>
        <v>123017.4</v>
      </c>
    </row>
    <row r="86" spans="1:9" ht="41.4" x14ac:dyDescent="0.25">
      <c r="A86" s="76" t="s">
        <v>398</v>
      </c>
      <c r="B86" s="77" t="s">
        <v>239</v>
      </c>
      <c r="C86" s="146" t="s">
        <v>267</v>
      </c>
      <c r="D86" s="151" t="s">
        <v>50</v>
      </c>
      <c r="E86" s="320">
        <v>1800</v>
      </c>
      <c r="F86" s="49">
        <v>33.65</v>
      </c>
      <c r="G86" s="81">
        <f t="shared" si="1"/>
        <v>60570</v>
      </c>
      <c r="H86" s="90"/>
      <c r="I86" s="91"/>
    </row>
    <row r="87" spans="1:9" ht="41.4" x14ac:dyDescent="0.25">
      <c r="A87" s="82" t="s">
        <v>398</v>
      </c>
      <c r="B87" s="83" t="s">
        <v>240</v>
      </c>
      <c r="C87" s="139" t="s">
        <v>269</v>
      </c>
      <c r="D87" s="150" t="s">
        <v>50</v>
      </c>
      <c r="E87" s="190">
        <v>180</v>
      </c>
      <c r="F87" s="45">
        <v>71.56</v>
      </c>
      <c r="G87" s="87">
        <f t="shared" si="1"/>
        <v>12880.8</v>
      </c>
      <c r="H87" s="90"/>
      <c r="I87" s="91"/>
    </row>
    <row r="88" spans="1:9" ht="42" thickBot="1" x14ac:dyDescent="0.3">
      <c r="A88" s="375" t="s">
        <v>398</v>
      </c>
      <c r="B88" s="375" t="s">
        <v>241</v>
      </c>
      <c r="C88" s="393" t="s">
        <v>1133</v>
      </c>
      <c r="D88" s="510" t="s">
        <v>50</v>
      </c>
      <c r="E88" s="511">
        <v>1900</v>
      </c>
      <c r="F88" s="45">
        <v>111.34</v>
      </c>
      <c r="G88" s="87">
        <f t="shared" si="1"/>
        <v>211546</v>
      </c>
      <c r="H88" s="396" t="s">
        <v>1140</v>
      </c>
      <c r="I88" s="91"/>
    </row>
    <row r="89" spans="1:9" ht="42" thickBot="1" x14ac:dyDescent="0.3">
      <c r="A89" s="401" t="s">
        <v>398</v>
      </c>
      <c r="B89" s="401" t="s">
        <v>919</v>
      </c>
      <c r="C89" s="402" t="s">
        <v>1135</v>
      </c>
      <c r="D89" s="495"/>
      <c r="E89" s="497"/>
      <c r="F89" s="46">
        <v>0</v>
      </c>
      <c r="G89" s="104">
        <f>ROUND((E88*F89),2)</f>
        <v>0</v>
      </c>
      <c r="H89" s="136" t="s">
        <v>244</v>
      </c>
      <c r="I89" s="94">
        <f>ROUND(SUM(G86:G89),2)</f>
        <v>284996.8</v>
      </c>
    </row>
    <row r="90" spans="1:9" ht="41.4" x14ac:dyDescent="0.25">
      <c r="A90" s="76" t="s">
        <v>399</v>
      </c>
      <c r="B90" s="118" t="s">
        <v>246</v>
      </c>
      <c r="C90" s="78" t="s">
        <v>281</v>
      </c>
      <c r="D90" s="120" t="s">
        <v>50</v>
      </c>
      <c r="E90" s="320">
        <v>3580</v>
      </c>
      <c r="F90" s="49">
        <v>27.16</v>
      </c>
      <c r="G90" s="81">
        <f t="shared" si="1"/>
        <v>97232.8</v>
      </c>
      <c r="H90" s="90"/>
      <c r="I90" s="91"/>
    </row>
    <row r="91" spans="1:9" ht="55.8" thickBot="1" x14ac:dyDescent="0.3">
      <c r="A91" s="82" t="s">
        <v>399</v>
      </c>
      <c r="B91" s="83" t="s">
        <v>248</v>
      </c>
      <c r="C91" s="84" t="s">
        <v>283</v>
      </c>
      <c r="D91" s="150" t="s">
        <v>50</v>
      </c>
      <c r="E91" s="190">
        <v>160</v>
      </c>
      <c r="F91" s="45">
        <v>49.34</v>
      </c>
      <c r="G91" s="87">
        <f t="shared" si="1"/>
        <v>7894.4</v>
      </c>
      <c r="H91" s="90"/>
      <c r="I91" s="91"/>
    </row>
    <row r="92" spans="1:9" ht="28.2" thickBot="1" x14ac:dyDescent="0.3">
      <c r="A92" s="130" t="s">
        <v>399</v>
      </c>
      <c r="B92" s="148" t="s">
        <v>250</v>
      </c>
      <c r="C92" s="132" t="s">
        <v>294</v>
      </c>
      <c r="D92" s="155" t="s">
        <v>47</v>
      </c>
      <c r="E92" s="400">
        <v>8</v>
      </c>
      <c r="F92" s="51">
        <v>1212.99</v>
      </c>
      <c r="G92" s="117">
        <f t="shared" si="1"/>
        <v>9703.92</v>
      </c>
      <c r="H92" s="93" t="s">
        <v>264</v>
      </c>
      <c r="I92" s="94">
        <f>ROUND(SUM(G90:G92),2)</f>
        <v>114831.12</v>
      </c>
    </row>
    <row r="93" spans="1:9" ht="27.6" x14ac:dyDescent="0.25">
      <c r="A93" s="76" t="s">
        <v>400</v>
      </c>
      <c r="B93" s="77" t="s">
        <v>266</v>
      </c>
      <c r="C93" s="146" t="s">
        <v>306</v>
      </c>
      <c r="D93" s="151" t="s">
        <v>47</v>
      </c>
      <c r="E93" s="80">
        <v>58</v>
      </c>
      <c r="F93" s="42">
        <v>18.829999999999998</v>
      </c>
      <c r="G93" s="81">
        <f t="shared" si="1"/>
        <v>1092.1400000000001</v>
      </c>
      <c r="H93" s="96"/>
      <c r="I93" s="97"/>
    </row>
    <row r="94" spans="1:9" ht="27.6" x14ac:dyDescent="0.25">
      <c r="A94" s="82" t="s">
        <v>400</v>
      </c>
      <c r="B94" s="83" t="s">
        <v>268</v>
      </c>
      <c r="C94" s="139" t="s">
        <v>310</v>
      </c>
      <c r="D94" s="150" t="s">
        <v>47</v>
      </c>
      <c r="E94" s="86">
        <v>10</v>
      </c>
      <c r="F94" s="38">
        <v>65.53</v>
      </c>
      <c r="G94" s="87">
        <f t="shared" si="1"/>
        <v>655.29999999999995</v>
      </c>
      <c r="H94" s="96"/>
      <c r="I94" s="97"/>
    </row>
    <row r="95" spans="1:9" ht="27.6" x14ac:dyDescent="0.25">
      <c r="A95" s="82" t="s">
        <v>400</v>
      </c>
      <c r="B95" s="83" t="s">
        <v>270</v>
      </c>
      <c r="C95" s="139" t="s">
        <v>312</v>
      </c>
      <c r="D95" s="150" t="s">
        <v>50</v>
      </c>
      <c r="E95" s="86">
        <v>40</v>
      </c>
      <c r="F95" s="38">
        <v>10.42</v>
      </c>
      <c r="G95" s="87">
        <f t="shared" si="1"/>
        <v>416.8</v>
      </c>
      <c r="H95" s="96"/>
      <c r="I95" s="97"/>
    </row>
    <row r="96" spans="1:9" ht="27.6" x14ac:dyDescent="0.25">
      <c r="A96" s="82" t="s">
        <v>400</v>
      </c>
      <c r="B96" s="83" t="s">
        <v>271</v>
      </c>
      <c r="C96" s="139" t="s">
        <v>314</v>
      </c>
      <c r="D96" s="150" t="s">
        <v>47</v>
      </c>
      <c r="E96" s="86">
        <v>13</v>
      </c>
      <c r="F96" s="38">
        <v>12.31</v>
      </c>
      <c r="G96" s="87">
        <f t="shared" si="1"/>
        <v>160.03</v>
      </c>
      <c r="H96" s="96"/>
      <c r="I96" s="97"/>
    </row>
    <row r="97" spans="1:9" ht="28.2" thickBot="1" x14ac:dyDescent="0.3">
      <c r="A97" s="82" t="s">
        <v>400</v>
      </c>
      <c r="B97" s="83" t="s">
        <v>272</v>
      </c>
      <c r="C97" s="139" t="s">
        <v>316</v>
      </c>
      <c r="D97" s="150" t="s">
        <v>47</v>
      </c>
      <c r="E97" s="86">
        <v>1</v>
      </c>
      <c r="F97" s="38">
        <v>41.03</v>
      </c>
      <c r="G97" s="87">
        <f t="shared" si="1"/>
        <v>41.03</v>
      </c>
      <c r="H97" s="96"/>
      <c r="I97" s="97"/>
    </row>
    <row r="98" spans="1:9" ht="28.2" thickBot="1" x14ac:dyDescent="0.3">
      <c r="A98" s="130" t="s">
        <v>400</v>
      </c>
      <c r="B98" s="148" t="s">
        <v>274</v>
      </c>
      <c r="C98" s="132" t="s">
        <v>318</v>
      </c>
      <c r="D98" s="155" t="s">
        <v>45</v>
      </c>
      <c r="E98" s="134">
        <v>9.8000000000000007</v>
      </c>
      <c r="F98" s="39">
        <v>82.24</v>
      </c>
      <c r="G98" s="117">
        <f t="shared" si="1"/>
        <v>805.95</v>
      </c>
      <c r="H98" s="93" t="s">
        <v>278</v>
      </c>
      <c r="I98" s="94">
        <f>ROUND(SUM(G93:G98),2)</f>
        <v>3171.25</v>
      </c>
    </row>
    <row r="99" spans="1:9" ht="41.4" x14ac:dyDescent="0.25">
      <c r="A99" s="156" t="s">
        <v>401</v>
      </c>
      <c r="B99" s="157" t="s">
        <v>280</v>
      </c>
      <c r="C99" s="158" t="s">
        <v>322</v>
      </c>
      <c r="D99" s="159" t="s">
        <v>50</v>
      </c>
      <c r="E99" s="160">
        <v>540</v>
      </c>
      <c r="F99" s="53">
        <v>2.0699999999999998</v>
      </c>
      <c r="G99" s="161">
        <f t="shared" si="1"/>
        <v>1117.8</v>
      </c>
      <c r="H99" s="97"/>
      <c r="I99" s="97"/>
    </row>
    <row r="100" spans="1:9" ht="41.4" x14ac:dyDescent="0.25">
      <c r="A100" s="82" t="s">
        <v>401</v>
      </c>
      <c r="B100" s="122" t="s">
        <v>282</v>
      </c>
      <c r="C100" s="139" t="s">
        <v>324</v>
      </c>
      <c r="D100" s="124" t="s">
        <v>50</v>
      </c>
      <c r="E100" s="86">
        <v>7650</v>
      </c>
      <c r="F100" s="38">
        <v>2.78</v>
      </c>
      <c r="G100" s="87">
        <f t="shared" si="1"/>
        <v>21267</v>
      </c>
      <c r="H100" s="90"/>
      <c r="I100" s="91"/>
    </row>
    <row r="101" spans="1:9" ht="41.4" x14ac:dyDescent="0.25">
      <c r="A101" s="82" t="s">
        <v>401</v>
      </c>
      <c r="B101" s="122" t="s">
        <v>284</v>
      </c>
      <c r="C101" s="139" t="s">
        <v>328</v>
      </c>
      <c r="D101" s="124" t="s">
        <v>50</v>
      </c>
      <c r="E101" s="86">
        <v>1750</v>
      </c>
      <c r="F101" s="38">
        <v>0.52</v>
      </c>
      <c r="G101" s="87">
        <f t="shared" si="1"/>
        <v>910</v>
      </c>
      <c r="H101" s="90"/>
      <c r="I101" s="91"/>
    </row>
    <row r="102" spans="1:9" ht="42" thickBot="1" x14ac:dyDescent="0.3">
      <c r="A102" s="82" t="s">
        <v>401</v>
      </c>
      <c r="B102" s="122" t="s">
        <v>286</v>
      </c>
      <c r="C102" s="139" t="s">
        <v>338</v>
      </c>
      <c r="D102" s="124" t="s">
        <v>45</v>
      </c>
      <c r="E102" s="86">
        <v>235</v>
      </c>
      <c r="F102" s="38">
        <v>17.23</v>
      </c>
      <c r="G102" s="87">
        <f t="shared" si="1"/>
        <v>4049.05</v>
      </c>
      <c r="H102" s="90"/>
      <c r="I102" s="91"/>
    </row>
    <row r="103" spans="1:9" ht="42" thickBot="1" x14ac:dyDescent="0.3">
      <c r="A103" s="101" t="s">
        <v>401</v>
      </c>
      <c r="B103" s="162" t="s">
        <v>288</v>
      </c>
      <c r="C103" s="154" t="s">
        <v>340</v>
      </c>
      <c r="D103" s="163" t="s">
        <v>45</v>
      </c>
      <c r="E103" s="103">
        <v>12</v>
      </c>
      <c r="F103" s="43">
        <v>17.23</v>
      </c>
      <c r="G103" s="104">
        <f t="shared" si="1"/>
        <v>206.76</v>
      </c>
      <c r="H103" s="93" t="s">
        <v>301</v>
      </c>
      <c r="I103" s="94">
        <f>ROUND(SUM(G99:G103),2)</f>
        <v>27550.61</v>
      </c>
    </row>
    <row r="104" spans="1:9" x14ac:dyDescent="0.25">
      <c r="A104" s="76" t="s">
        <v>426</v>
      </c>
      <c r="B104" s="118" t="s">
        <v>303</v>
      </c>
      <c r="C104" s="146" t="s">
        <v>362</v>
      </c>
      <c r="D104" s="164" t="s">
        <v>45</v>
      </c>
      <c r="E104" s="80">
        <v>25</v>
      </c>
      <c r="F104" s="42">
        <v>15.74</v>
      </c>
      <c r="G104" s="81">
        <f t="shared" si="1"/>
        <v>393.5</v>
      </c>
      <c r="H104" s="90"/>
      <c r="I104" s="91"/>
    </row>
    <row r="105" spans="1:9" ht="18" x14ac:dyDescent="0.25">
      <c r="A105" s="82" t="s">
        <v>426</v>
      </c>
      <c r="B105" s="122" t="s">
        <v>305</v>
      </c>
      <c r="C105" s="139" t="s">
        <v>363</v>
      </c>
      <c r="D105" s="129" t="s">
        <v>52</v>
      </c>
      <c r="E105" s="86">
        <v>50</v>
      </c>
      <c r="F105" s="38">
        <v>22.12</v>
      </c>
      <c r="G105" s="87">
        <f t="shared" si="1"/>
        <v>1106</v>
      </c>
      <c r="H105" s="90"/>
      <c r="I105" s="91"/>
    </row>
    <row r="106" spans="1:9" x14ac:dyDescent="0.25">
      <c r="A106" s="82" t="s">
        <v>426</v>
      </c>
      <c r="B106" s="122" t="s">
        <v>307</v>
      </c>
      <c r="C106" s="139" t="s">
        <v>364</v>
      </c>
      <c r="D106" s="85" t="s">
        <v>45</v>
      </c>
      <c r="E106" s="86">
        <v>35</v>
      </c>
      <c r="F106" s="38">
        <v>4.87</v>
      </c>
      <c r="G106" s="87">
        <f t="shared" si="1"/>
        <v>170.45</v>
      </c>
      <c r="H106" s="90"/>
      <c r="I106" s="91"/>
    </row>
    <row r="107" spans="1:9" ht="14.4" thickBot="1" x14ac:dyDescent="0.3">
      <c r="A107" s="82" t="s">
        <v>426</v>
      </c>
      <c r="B107" s="122" t="s">
        <v>309</v>
      </c>
      <c r="C107" s="139" t="s">
        <v>365</v>
      </c>
      <c r="D107" s="85" t="s">
        <v>45</v>
      </c>
      <c r="E107" s="86">
        <v>35</v>
      </c>
      <c r="F107" s="38">
        <v>2.17</v>
      </c>
      <c r="G107" s="87">
        <f t="shared" si="1"/>
        <v>75.95</v>
      </c>
      <c r="H107" s="90"/>
      <c r="I107" s="91"/>
    </row>
    <row r="108" spans="1:9" ht="42" thickBot="1" x14ac:dyDescent="0.3">
      <c r="A108" s="165" t="s">
        <v>426</v>
      </c>
      <c r="B108" s="166" t="s">
        <v>311</v>
      </c>
      <c r="C108" s="167" t="s">
        <v>366</v>
      </c>
      <c r="D108" s="168" t="s">
        <v>6</v>
      </c>
      <c r="E108" s="169">
        <v>1</v>
      </c>
      <c r="F108" s="54">
        <v>3216.49</v>
      </c>
      <c r="G108" s="117">
        <f t="shared" si="1"/>
        <v>3216.49</v>
      </c>
      <c r="H108" s="93" t="s">
        <v>319</v>
      </c>
      <c r="I108" s="94">
        <f>ROUND(SUM(G104:G108),2)</f>
        <v>4962.3900000000003</v>
      </c>
    </row>
    <row r="109" spans="1:9" ht="42" thickBot="1" x14ac:dyDescent="0.3">
      <c r="A109" s="172"/>
      <c r="B109" s="172"/>
      <c r="C109" s="172"/>
      <c r="D109" s="173"/>
      <c r="E109" s="174"/>
      <c r="F109" s="171" t="s">
        <v>525</v>
      </c>
      <c r="G109" s="94">
        <f>ROUND(SUM(G5:G108),2)</f>
        <v>3190876.52</v>
      </c>
      <c r="H109" s="88"/>
      <c r="I109" s="91"/>
    </row>
  </sheetData>
  <sheetProtection algorithmName="SHA-512" hashValue="VehhmGA3zLKVsIweKnET+AQBQVWQkuoTSWwurF8sMcirdiCkm87gdFThLjpfUNxQmrNQAct+sD5CLAaWX26KjA==" saltValue="4GCMwwmWR+ZZc4NAX5Aq5w==" spinCount="100000" sheet="1" objects="1" scenarios="1"/>
  <mergeCells count="5">
    <mergeCell ref="A1:E1"/>
    <mergeCell ref="A3:E3"/>
    <mergeCell ref="H59:H75"/>
    <mergeCell ref="D88:D89"/>
    <mergeCell ref="E88:E89"/>
  </mergeCells>
  <pageMargins left="0.7" right="0.35" top="0.75" bottom="0.75" header="0.3" footer="0.3"/>
  <pageSetup paperSize="9" scale="38" orientation="portrait" r:id="rId1"/>
  <ignoredErrors>
    <ignoredError sqref="G8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627B4-4DDC-4F51-A2C0-94A33820F099}">
  <dimension ref="A1:K28"/>
  <sheetViews>
    <sheetView topLeftCell="B1" zoomScale="96" zoomScaleNormal="96" zoomScaleSheetLayoutView="87" workbookViewId="0">
      <selection activeCell="F5" sqref="F5:F27"/>
    </sheetView>
  </sheetViews>
  <sheetFormatPr defaultColWidth="9.109375" defaultRowHeight="13.8" x14ac:dyDescent="0.25"/>
  <cols>
    <col min="1" max="1" width="31.6640625" style="97" bestFit="1" customWidth="1"/>
    <col min="2" max="2" width="8.33203125" style="97" bestFit="1" customWidth="1"/>
    <col min="3" max="3" width="87.88671875" style="175" customWidth="1"/>
    <col min="4" max="4" width="9.109375" style="75"/>
    <col min="5" max="5" width="16.33203125" style="176" customWidth="1"/>
    <col min="6" max="6" width="21.5546875" style="177" customWidth="1"/>
    <col min="7" max="7" width="14.6640625" style="75" customWidth="1"/>
    <col min="8" max="8" width="21.5546875" style="74" customWidth="1"/>
    <col min="9" max="9" width="16.109375" style="75" customWidth="1"/>
    <col min="10" max="10" width="9.109375" style="75"/>
    <col min="11" max="11" width="11.44140625" style="75" bestFit="1" customWidth="1"/>
    <col min="12" max="14" width="9.109375" style="75"/>
    <col min="15" max="15" width="11.44140625" style="75" bestFit="1" customWidth="1"/>
    <col min="16" max="16384" width="9.109375" style="75"/>
  </cols>
  <sheetData>
    <row r="1" spans="1:11" ht="40.200000000000003" customHeight="1" x14ac:dyDescent="0.25">
      <c r="A1" s="502" t="s">
        <v>63</v>
      </c>
      <c r="B1" s="502"/>
      <c r="C1" s="502"/>
      <c r="D1" s="502"/>
      <c r="E1" s="502"/>
      <c r="F1" s="9"/>
      <c r="G1" s="9"/>
    </row>
    <row r="2" spans="1:11" ht="21.75" customHeight="1" thickBot="1" x14ac:dyDescent="0.3">
      <c r="A2" s="1"/>
      <c r="B2" s="1"/>
      <c r="C2" s="12"/>
      <c r="D2" s="1"/>
      <c r="E2" s="16"/>
      <c r="F2" s="1"/>
      <c r="G2" s="1"/>
    </row>
    <row r="3" spans="1:11" ht="21.75" customHeight="1" x14ac:dyDescent="0.25">
      <c r="A3" s="500" t="s">
        <v>666</v>
      </c>
      <c r="B3" s="501"/>
      <c r="C3" s="501"/>
      <c r="D3" s="501"/>
      <c r="E3" s="501"/>
      <c r="F3" s="35"/>
      <c r="G3" s="8"/>
    </row>
    <row r="4" spans="1:11" ht="27.6" x14ac:dyDescent="0.25">
      <c r="A4" s="34" t="s">
        <v>17</v>
      </c>
      <c r="B4" s="33" t="s">
        <v>0</v>
      </c>
      <c r="C4" s="32" t="s">
        <v>1</v>
      </c>
      <c r="D4" s="31" t="s">
        <v>2</v>
      </c>
      <c r="E4" s="30" t="s">
        <v>3</v>
      </c>
      <c r="F4" s="29" t="s">
        <v>19</v>
      </c>
      <c r="G4" s="13" t="s">
        <v>4</v>
      </c>
    </row>
    <row r="5" spans="1:11" x14ac:dyDescent="0.25">
      <c r="A5" s="183" t="s">
        <v>623</v>
      </c>
      <c r="B5" s="122" t="s">
        <v>7</v>
      </c>
      <c r="C5" s="184" t="s">
        <v>1099</v>
      </c>
      <c r="D5" s="185" t="s">
        <v>49</v>
      </c>
      <c r="E5" s="186">
        <v>306</v>
      </c>
      <c r="F5" s="68">
        <v>4.9000000000000004</v>
      </c>
      <c r="G5" s="87">
        <f t="shared" ref="G5:G27" si="0">ROUND((E5*F5),2)</f>
        <v>1499.4</v>
      </c>
      <c r="K5" s="177"/>
    </row>
    <row r="6" spans="1:11" x14ac:dyDescent="0.25">
      <c r="A6" s="183" t="s">
        <v>623</v>
      </c>
      <c r="B6" s="122" t="s">
        <v>8</v>
      </c>
      <c r="C6" s="184" t="s">
        <v>642</v>
      </c>
      <c r="D6" s="129" t="s">
        <v>49</v>
      </c>
      <c r="E6" s="186">
        <v>121</v>
      </c>
      <c r="F6" s="68">
        <v>3.27</v>
      </c>
      <c r="G6" s="87">
        <f t="shared" si="0"/>
        <v>395.67</v>
      </c>
      <c r="K6" s="177"/>
    </row>
    <row r="7" spans="1:11" x14ac:dyDescent="0.25">
      <c r="A7" s="183" t="s">
        <v>623</v>
      </c>
      <c r="B7" s="122" t="s">
        <v>9</v>
      </c>
      <c r="C7" s="184" t="s">
        <v>641</v>
      </c>
      <c r="D7" s="129" t="s">
        <v>49</v>
      </c>
      <c r="E7" s="186">
        <v>121</v>
      </c>
      <c r="F7" s="68">
        <v>3.72</v>
      </c>
      <c r="G7" s="87">
        <f t="shared" si="0"/>
        <v>450.12</v>
      </c>
      <c r="K7" s="177"/>
    </row>
    <row r="8" spans="1:11" x14ac:dyDescent="0.25">
      <c r="A8" s="183" t="s">
        <v>623</v>
      </c>
      <c r="B8" s="122" t="s">
        <v>10</v>
      </c>
      <c r="C8" s="184" t="s">
        <v>640</v>
      </c>
      <c r="D8" s="129" t="s">
        <v>49</v>
      </c>
      <c r="E8" s="186">
        <v>104</v>
      </c>
      <c r="F8" s="68">
        <v>5.4</v>
      </c>
      <c r="G8" s="87">
        <f t="shared" si="0"/>
        <v>561.6</v>
      </c>
      <c r="K8" s="177"/>
    </row>
    <row r="9" spans="1:11" x14ac:dyDescent="0.25">
      <c r="A9" s="183" t="s">
        <v>623</v>
      </c>
      <c r="B9" s="122" t="s">
        <v>11</v>
      </c>
      <c r="C9" s="184" t="s">
        <v>639</v>
      </c>
      <c r="D9" s="129" t="s">
        <v>51</v>
      </c>
      <c r="E9" s="186">
        <v>30</v>
      </c>
      <c r="F9" s="68">
        <v>29.47</v>
      </c>
      <c r="G9" s="87">
        <f t="shared" si="0"/>
        <v>884.1</v>
      </c>
      <c r="K9" s="177"/>
    </row>
    <row r="10" spans="1:11" x14ac:dyDescent="0.25">
      <c r="A10" s="82" t="s">
        <v>623</v>
      </c>
      <c r="B10" s="122" t="s">
        <v>12</v>
      </c>
      <c r="C10" s="302" t="s">
        <v>661</v>
      </c>
      <c r="D10" s="85" t="s">
        <v>50</v>
      </c>
      <c r="E10" s="190">
        <v>36</v>
      </c>
      <c r="F10" s="68">
        <v>2443.3000000000002</v>
      </c>
      <c r="G10" s="87">
        <f t="shared" si="0"/>
        <v>87958.8</v>
      </c>
    </row>
    <row r="11" spans="1:11" x14ac:dyDescent="0.25">
      <c r="A11" s="82" t="s">
        <v>623</v>
      </c>
      <c r="B11" s="122" t="s">
        <v>13</v>
      </c>
      <c r="C11" s="302" t="s">
        <v>660</v>
      </c>
      <c r="D11" s="85" t="s">
        <v>49</v>
      </c>
      <c r="E11" s="190">
        <v>7.75</v>
      </c>
      <c r="F11" s="68">
        <v>812.71</v>
      </c>
      <c r="G11" s="87">
        <f t="shared" si="0"/>
        <v>6298.5</v>
      </c>
      <c r="H11" s="88"/>
    </row>
    <row r="12" spans="1:11" ht="27.6" x14ac:dyDescent="0.25">
      <c r="A12" s="82" t="s">
        <v>623</v>
      </c>
      <c r="B12" s="122" t="s">
        <v>14</v>
      </c>
      <c r="C12" s="302" t="s">
        <v>659</v>
      </c>
      <c r="D12" s="85" t="s">
        <v>45</v>
      </c>
      <c r="E12" s="190">
        <v>44</v>
      </c>
      <c r="F12" s="68">
        <v>23.52</v>
      </c>
      <c r="G12" s="87">
        <f t="shared" si="0"/>
        <v>1034.8800000000001</v>
      </c>
      <c r="H12" s="90"/>
      <c r="I12" s="91"/>
    </row>
    <row r="13" spans="1:11" x14ac:dyDescent="0.25">
      <c r="A13" s="183" t="s">
        <v>623</v>
      </c>
      <c r="B13" s="122" t="s">
        <v>15</v>
      </c>
      <c r="C13" s="188" t="s">
        <v>633</v>
      </c>
      <c r="D13" s="129" t="s">
        <v>49</v>
      </c>
      <c r="E13" s="186">
        <v>53.2</v>
      </c>
      <c r="F13" s="68">
        <v>21.55</v>
      </c>
      <c r="G13" s="87">
        <f t="shared" si="0"/>
        <v>1146.46</v>
      </c>
      <c r="H13" s="90"/>
      <c r="I13" s="91"/>
      <c r="K13" s="177"/>
    </row>
    <row r="14" spans="1:11" x14ac:dyDescent="0.25">
      <c r="A14" s="82" t="s">
        <v>623</v>
      </c>
      <c r="B14" s="122" t="s">
        <v>20</v>
      </c>
      <c r="C14" s="92" t="s">
        <v>658</v>
      </c>
      <c r="D14" s="85" t="s">
        <v>49</v>
      </c>
      <c r="E14" s="190">
        <v>2.1</v>
      </c>
      <c r="F14" s="68">
        <v>77.180000000000007</v>
      </c>
      <c r="G14" s="87">
        <f t="shared" si="0"/>
        <v>162.08000000000001</v>
      </c>
      <c r="H14" s="90"/>
      <c r="I14" s="91"/>
    </row>
    <row r="15" spans="1:11" x14ac:dyDescent="0.25">
      <c r="A15" s="82" t="s">
        <v>623</v>
      </c>
      <c r="B15" s="122" t="s">
        <v>21</v>
      </c>
      <c r="C15" s="92" t="s">
        <v>657</v>
      </c>
      <c r="D15" s="85" t="s">
        <v>49</v>
      </c>
      <c r="E15" s="190">
        <v>0.4</v>
      </c>
      <c r="F15" s="68">
        <v>352.13</v>
      </c>
      <c r="G15" s="87">
        <f t="shared" si="0"/>
        <v>140.85</v>
      </c>
      <c r="H15" s="90"/>
      <c r="I15" s="91"/>
    </row>
    <row r="16" spans="1:11" x14ac:dyDescent="0.25">
      <c r="A16" s="183" t="s">
        <v>623</v>
      </c>
      <c r="B16" s="122" t="s">
        <v>22</v>
      </c>
      <c r="C16" s="184" t="s">
        <v>630</v>
      </c>
      <c r="D16" s="129" t="s">
        <v>49</v>
      </c>
      <c r="E16" s="186">
        <v>19.100000000000001</v>
      </c>
      <c r="F16" s="68">
        <v>77.17</v>
      </c>
      <c r="G16" s="87">
        <f t="shared" si="0"/>
        <v>1473.95</v>
      </c>
      <c r="H16" s="90"/>
      <c r="I16" s="91"/>
      <c r="K16" s="177"/>
    </row>
    <row r="17" spans="1:11" ht="16.5" customHeight="1" x14ac:dyDescent="0.25">
      <c r="A17" s="82" t="s">
        <v>623</v>
      </c>
      <c r="B17" s="122" t="s">
        <v>23</v>
      </c>
      <c r="C17" s="302" t="s">
        <v>656</v>
      </c>
      <c r="D17" s="85" t="s">
        <v>49</v>
      </c>
      <c r="E17" s="190">
        <v>2.4</v>
      </c>
      <c r="F17" s="68">
        <v>77.180000000000007</v>
      </c>
      <c r="G17" s="87">
        <f t="shared" si="0"/>
        <v>185.23</v>
      </c>
      <c r="H17" s="90"/>
      <c r="I17" s="91"/>
    </row>
    <row r="18" spans="1:11" x14ac:dyDescent="0.25">
      <c r="A18" s="183" t="s">
        <v>623</v>
      </c>
      <c r="B18" s="122" t="s">
        <v>26</v>
      </c>
      <c r="C18" s="184" t="s">
        <v>629</v>
      </c>
      <c r="D18" s="129" t="s">
        <v>50</v>
      </c>
      <c r="E18" s="186">
        <v>339</v>
      </c>
      <c r="F18" s="68">
        <v>3.53</v>
      </c>
      <c r="G18" s="87">
        <f t="shared" si="0"/>
        <v>1196.67</v>
      </c>
      <c r="H18" s="90"/>
      <c r="I18" s="91"/>
      <c r="K18" s="177"/>
    </row>
    <row r="19" spans="1:11" x14ac:dyDescent="0.25">
      <c r="A19" s="183" t="s">
        <v>623</v>
      </c>
      <c r="B19" s="122" t="s">
        <v>27</v>
      </c>
      <c r="C19" s="184" t="s">
        <v>628</v>
      </c>
      <c r="D19" s="129" t="s">
        <v>627</v>
      </c>
      <c r="E19" s="186">
        <v>535</v>
      </c>
      <c r="F19" s="68">
        <v>1.97</v>
      </c>
      <c r="G19" s="87">
        <f t="shared" si="0"/>
        <v>1053.95</v>
      </c>
      <c r="H19" s="90"/>
      <c r="I19" s="91"/>
      <c r="K19" s="177"/>
    </row>
    <row r="20" spans="1:11" x14ac:dyDescent="0.25">
      <c r="A20" s="183" t="s">
        <v>623</v>
      </c>
      <c r="B20" s="122" t="s">
        <v>28</v>
      </c>
      <c r="C20" s="184" t="s">
        <v>625</v>
      </c>
      <c r="D20" s="129" t="s">
        <v>49</v>
      </c>
      <c r="E20" s="186">
        <v>18.5</v>
      </c>
      <c r="F20" s="68">
        <v>352.15</v>
      </c>
      <c r="G20" s="87">
        <f t="shared" si="0"/>
        <v>6514.78</v>
      </c>
      <c r="H20" s="90"/>
      <c r="I20" s="91"/>
      <c r="K20" s="177"/>
    </row>
    <row r="21" spans="1:11" x14ac:dyDescent="0.25">
      <c r="A21" s="183" t="s">
        <v>623</v>
      </c>
      <c r="B21" s="122" t="s">
        <v>29</v>
      </c>
      <c r="C21" s="184" t="s">
        <v>624</v>
      </c>
      <c r="D21" s="129" t="s">
        <v>49</v>
      </c>
      <c r="E21" s="186">
        <v>0.7</v>
      </c>
      <c r="F21" s="68">
        <v>352.16</v>
      </c>
      <c r="G21" s="87">
        <f t="shared" si="0"/>
        <v>246.51</v>
      </c>
      <c r="H21" s="90"/>
      <c r="I21" s="91"/>
      <c r="K21" s="177"/>
    </row>
    <row r="22" spans="1:11" x14ac:dyDescent="0.25">
      <c r="A22" s="82" t="s">
        <v>623</v>
      </c>
      <c r="B22" s="122" t="s">
        <v>30</v>
      </c>
      <c r="C22" s="302" t="s">
        <v>655</v>
      </c>
      <c r="D22" s="85" t="s">
        <v>49</v>
      </c>
      <c r="E22" s="190">
        <v>1.6</v>
      </c>
      <c r="F22" s="68">
        <v>352.16</v>
      </c>
      <c r="G22" s="87">
        <f t="shared" si="0"/>
        <v>563.46</v>
      </c>
      <c r="H22" s="90"/>
      <c r="I22" s="91"/>
    </row>
    <row r="23" spans="1:11" ht="14.4" thickBot="1" x14ac:dyDescent="0.3">
      <c r="A23" s="82" t="s">
        <v>623</v>
      </c>
      <c r="B23" s="122" t="s">
        <v>31</v>
      </c>
      <c r="C23" s="302" t="s">
        <v>654</v>
      </c>
      <c r="D23" s="85" t="s">
        <v>49</v>
      </c>
      <c r="E23" s="190">
        <v>42.3</v>
      </c>
      <c r="F23" s="68">
        <v>330.72</v>
      </c>
      <c r="G23" s="87">
        <f t="shared" si="0"/>
        <v>13989.46</v>
      </c>
      <c r="H23" s="90"/>
      <c r="I23" s="91"/>
    </row>
    <row r="24" spans="1:11" ht="28.2" thickBot="1" x14ac:dyDescent="0.3">
      <c r="A24" s="199" t="s">
        <v>623</v>
      </c>
      <c r="B24" s="122" t="s">
        <v>32</v>
      </c>
      <c r="C24" s="200" t="s">
        <v>622</v>
      </c>
      <c r="D24" s="170" t="s">
        <v>49</v>
      </c>
      <c r="E24" s="201">
        <v>2.7</v>
      </c>
      <c r="F24" s="69">
        <v>77.17</v>
      </c>
      <c r="G24" s="117">
        <f t="shared" si="0"/>
        <v>208.36</v>
      </c>
      <c r="H24" s="136" t="s">
        <v>368</v>
      </c>
      <c r="I24" s="94">
        <f>ROUND(SUM(G5:G24),2)</f>
        <v>125964.83</v>
      </c>
      <c r="K24" s="177"/>
    </row>
    <row r="25" spans="1:11" ht="15" customHeight="1" x14ac:dyDescent="0.25">
      <c r="A25" s="319" t="s">
        <v>649</v>
      </c>
      <c r="B25" s="77" t="s">
        <v>16</v>
      </c>
      <c r="C25" s="507" t="s">
        <v>650</v>
      </c>
      <c r="D25" s="79" t="s">
        <v>50</v>
      </c>
      <c r="E25" s="320">
        <v>21.95</v>
      </c>
      <c r="F25" s="70">
        <v>131.34</v>
      </c>
      <c r="G25" s="81">
        <f t="shared" si="0"/>
        <v>2882.91</v>
      </c>
    </row>
    <row r="26" spans="1:11" ht="14.4" thickBot="1" x14ac:dyDescent="0.3">
      <c r="A26" s="321" t="s">
        <v>649</v>
      </c>
      <c r="B26" s="83" t="s">
        <v>87</v>
      </c>
      <c r="C26" s="508"/>
      <c r="D26" s="85" t="s">
        <v>45</v>
      </c>
      <c r="E26" s="190">
        <v>13.6</v>
      </c>
      <c r="F26" s="68">
        <v>689.51</v>
      </c>
      <c r="G26" s="87">
        <f t="shared" si="0"/>
        <v>9377.34</v>
      </c>
    </row>
    <row r="27" spans="1:11" ht="28.2" thickBot="1" x14ac:dyDescent="0.3">
      <c r="A27" s="322" t="s">
        <v>649</v>
      </c>
      <c r="B27" s="148" t="s">
        <v>89</v>
      </c>
      <c r="C27" s="323" t="s">
        <v>648</v>
      </c>
      <c r="D27" s="170" t="s">
        <v>471</v>
      </c>
      <c r="E27" s="324">
        <v>1</v>
      </c>
      <c r="F27" s="69">
        <v>1838.78</v>
      </c>
      <c r="G27" s="220">
        <f t="shared" si="0"/>
        <v>1838.78</v>
      </c>
      <c r="H27" s="136" t="s">
        <v>126</v>
      </c>
      <c r="I27" s="94">
        <f>ROUND(SUM(G25:G27),2)</f>
        <v>14099.03</v>
      </c>
    </row>
    <row r="28" spans="1:11" ht="42" thickBot="1" x14ac:dyDescent="0.3">
      <c r="A28" s="172"/>
      <c r="B28" s="172"/>
      <c r="C28" s="172"/>
      <c r="D28" s="173"/>
      <c r="E28" s="174"/>
      <c r="F28" s="171" t="s">
        <v>665</v>
      </c>
      <c r="G28" s="202">
        <f>ROUND(SUM(G5:G27),2)</f>
        <v>140063.85999999999</v>
      </c>
      <c r="H28" s="88"/>
      <c r="I28" s="91"/>
      <c r="K28" s="177"/>
    </row>
  </sheetData>
  <sheetProtection algorithmName="SHA-512" hashValue="3ndz/H/ZLggi/8YsN6lfC6tGWFm1rHxpnlyoebpHWy22wIEXgD/zN1YKvI63Iw1Og4Q82GuQ6Z7DFKrxuXySAw==" saltValue="0+SpPbKqbYA8tgDVyX3gog==" spinCount="100000" sheet="1" objects="1" scenarios="1"/>
  <mergeCells count="3">
    <mergeCell ref="A1:E1"/>
    <mergeCell ref="A3:E3"/>
    <mergeCell ref="C25:C26"/>
  </mergeCells>
  <pageMargins left="0.7" right="0.33823529411764708" top="0.75" bottom="0.75" header="0.3" footer="0.3"/>
  <pageSetup paperSize="9" scale="4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91"/>
  <sheetViews>
    <sheetView topLeftCell="D176" zoomScale="95" zoomScaleNormal="95" zoomScaleSheetLayoutView="89" workbookViewId="0">
      <selection activeCell="F5" sqref="F5:F190"/>
    </sheetView>
  </sheetViews>
  <sheetFormatPr defaultColWidth="9.109375" defaultRowHeight="13.8" x14ac:dyDescent="0.25"/>
  <cols>
    <col min="1" max="1" width="31.6640625" style="97" bestFit="1" customWidth="1"/>
    <col min="2" max="2" width="8.33203125" style="97" bestFit="1" customWidth="1"/>
    <col min="3" max="3" width="97.44140625" style="175" customWidth="1"/>
    <col min="4" max="4" width="9.109375" style="75"/>
    <col min="5" max="5" width="16.33203125" style="176" customWidth="1"/>
    <col min="6" max="6" width="21.5546875" style="177" customWidth="1"/>
    <col min="7" max="7" width="14.6640625" style="75" customWidth="1"/>
    <col min="8" max="8" width="21.5546875" style="74" customWidth="1"/>
    <col min="9" max="9" width="16.109375" style="75" customWidth="1"/>
    <col min="10" max="10" width="9.109375" style="75"/>
    <col min="11" max="11" width="11.44140625" style="75" bestFit="1" customWidth="1"/>
    <col min="12" max="14" width="9.109375" style="75"/>
    <col min="15" max="15" width="11.44140625" style="75" bestFit="1" customWidth="1"/>
    <col min="16" max="16384" width="9.109375" style="75"/>
  </cols>
  <sheetData>
    <row r="1" spans="1:9" ht="40.200000000000003" customHeight="1" x14ac:dyDescent="0.25">
      <c r="A1" s="502" t="s">
        <v>64</v>
      </c>
      <c r="B1" s="502"/>
      <c r="C1" s="502"/>
      <c r="D1" s="502"/>
      <c r="E1" s="502"/>
      <c r="F1" s="9"/>
      <c r="G1" s="9"/>
    </row>
    <row r="2" spans="1:9" ht="21.75" customHeight="1" thickBot="1" x14ac:dyDescent="0.3">
      <c r="A2" s="1"/>
      <c r="B2" s="1"/>
      <c r="C2" s="12"/>
      <c r="D2" s="1"/>
      <c r="E2" s="16"/>
      <c r="F2" s="1"/>
      <c r="G2" s="1"/>
    </row>
    <row r="3" spans="1:9" ht="21.75" customHeight="1" x14ac:dyDescent="0.25">
      <c r="A3" s="500" t="s">
        <v>526</v>
      </c>
      <c r="B3" s="501"/>
      <c r="C3" s="501"/>
      <c r="D3" s="501"/>
      <c r="E3" s="503"/>
      <c r="F3" s="7"/>
      <c r="G3" s="8"/>
    </row>
    <row r="4" spans="1:9" ht="28.2" thickBot="1" x14ac:dyDescent="0.3">
      <c r="A4" s="6" t="s">
        <v>17</v>
      </c>
      <c r="B4" s="10" t="s">
        <v>0</v>
      </c>
      <c r="C4" s="4" t="s">
        <v>1</v>
      </c>
      <c r="D4" s="11" t="s">
        <v>2</v>
      </c>
      <c r="E4" s="17" t="s">
        <v>3</v>
      </c>
      <c r="F4" s="15" t="s">
        <v>19</v>
      </c>
      <c r="G4" s="5" t="s">
        <v>4</v>
      </c>
    </row>
    <row r="5" spans="1:9" x14ac:dyDescent="0.25">
      <c r="A5" s="76" t="s">
        <v>5</v>
      </c>
      <c r="B5" s="77" t="s">
        <v>7</v>
      </c>
      <c r="C5" s="78" t="s">
        <v>40</v>
      </c>
      <c r="D5" s="79" t="s">
        <v>46</v>
      </c>
      <c r="E5" s="80">
        <v>2</v>
      </c>
      <c r="F5" s="48">
        <v>414.13</v>
      </c>
      <c r="G5" s="81">
        <f t="shared" ref="G5:G66" si="0">ROUND((E5*F5),2)</f>
        <v>828.26</v>
      </c>
    </row>
    <row r="6" spans="1:9" x14ac:dyDescent="0.25">
      <c r="A6" s="82" t="s">
        <v>5</v>
      </c>
      <c r="B6" s="83" t="s">
        <v>8</v>
      </c>
      <c r="C6" s="84" t="s">
        <v>54</v>
      </c>
      <c r="D6" s="85" t="s">
        <v>47</v>
      </c>
      <c r="E6" s="86">
        <v>1</v>
      </c>
      <c r="F6" s="37">
        <v>44.13</v>
      </c>
      <c r="G6" s="87">
        <f t="shared" si="0"/>
        <v>44.13</v>
      </c>
    </row>
    <row r="7" spans="1:9" x14ac:dyDescent="0.25">
      <c r="A7" s="82" t="s">
        <v>5</v>
      </c>
      <c r="B7" s="83" t="s">
        <v>9</v>
      </c>
      <c r="C7" s="84" t="s">
        <v>55</v>
      </c>
      <c r="D7" s="85" t="s">
        <v>47</v>
      </c>
      <c r="E7" s="86">
        <v>1</v>
      </c>
      <c r="F7" s="37">
        <v>1.31</v>
      </c>
      <c r="G7" s="87">
        <f t="shared" si="0"/>
        <v>1.31</v>
      </c>
    </row>
    <row r="8" spans="1:9" x14ac:dyDescent="0.25">
      <c r="A8" s="82" t="s">
        <v>5</v>
      </c>
      <c r="B8" s="83" t="s">
        <v>10</v>
      </c>
      <c r="C8" s="84" t="s">
        <v>1105</v>
      </c>
      <c r="D8" s="85" t="s">
        <v>47</v>
      </c>
      <c r="E8" s="86">
        <v>1</v>
      </c>
      <c r="F8" s="37">
        <v>18.91</v>
      </c>
      <c r="G8" s="87">
        <f t="shared" si="0"/>
        <v>18.91</v>
      </c>
    </row>
    <row r="9" spans="1:9" x14ac:dyDescent="0.25">
      <c r="A9" s="82" t="s">
        <v>5</v>
      </c>
      <c r="B9" s="83" t="s">
        <v>11</v>
      </c>
      <c r="C9" s="84" t="s">
        <v>1100</v>
      </c>
      <c r="D9" s="85" t="s">
        <v>48</v>
      </c>
      <c r="E9" s="86">
        <v>0.28999999999999998</v>
      </c>
      <c r="F9" s="37">
        <v>2836.97</v>
      </c>
      <c r="G9" s="87">
        <f t="shared" si="0"/>
        <v>822.72</v>
      </c>
      <c r="H9" s="88"/>
    </row>
    <row r="10" spans="1:9" ht="27.6" x14ac:dyDescent="0.25">
      <c r="A10" s="82" t="s">
        <v>5</v>
      </c>
      <c r="B10" s="83" t="s">
        <v>12</v>
      </c>
      <c r="C10" s="84" t="s">
        <v>41</v>
      </c>
      <c r="D10" s="85" t="s">
        <v>45</v>
      </c>
      <c r="E10" s="86">
        <v>5390</v>
      </c>
      <c r="F10" s="37">
        <v>0.53</v>
      </c>
      <c r="G10" s="87">
        <f t="shared" si="0"/>
        <v>2856.7</v>
      </c>
      <c r="H10" s="75"/>
    </row>
    <row r="11" spans="1:9" ht="41.4" x14ac:dyDescent="0.25">
      <c r="A11" s="82" t="s">
        <v>5</v>
      </c>
      <c r="B11" s="83" t="s">
        <v>13</v>
      </c>
      <c r="C11" s="89" t="s">
        <v>42</v>
      </c>
      <c r="D11" s="85" t="s">
        <v>6</v>
      </c>
      <c r="E11" s="86">
        <v>1</v>
      </c>
      <c r="F11" s="37">
        <v>0</v>
      </c>
      <c r="G11" s="87">
        <f t="shared" si="0"/>
        <v>0</v>
      </c>
      <c r="H11" s="90"/>
      <c r="I11" s="91"/>
    </row>
    <row r="12" spans="1:9" x14ac:dyDescent="0.25">
      <c r="A12" s="82" t="s">
        <v>5</v>
      </c>
      <c r="B12" s="83" t="s">
        <v>14</v>
      </c>
      <c r="C12" s="89" t="s">
        <v>70</v>
      </c>
      <c r="D12" s="85" t="s">
        <v>45</v>
      </c>
      <c r="E12" s="86">
        <v>15000</v>
      </c>
      <c r="F12" s="37">
        <v>1.06</v>
      </c>
      <c r="G12" s="87">
        <f t="shared" si="0"/>
        <v>15900</v>
      </c>
      <c r="H12" s="90"/>
      <c r="I12" s="91"/>
    </row>
    <row r="13" spans="1:9" ht="27.6" x14ac:dyDescent="0.25">
      <c r="A13" s="82" t="s">
        <v>5</v>
      </c>
      <c r="B13" s="83" t="s">
        <v>15</v>
      </c>
      <c r="C13" s="89" t="s">
        <v>1086</v>
      </c>
      <c r="D13" s="85" t="s">
        <v>51</v>
      </c>
      <c r="E13" s="86">
        <v>6840</v>
      </c>
      <c r="F13" s="37">
        <v>2.1</v>
      </c>
      <c r="G13" s="87">
        <f t="shared" si="0"/>
        <v>14364</v>
      </c>
      <c r="H13" s="90"/>
      <c r="I13" s="91"/>
    </row>
    <row r="14" spans="1:9" x14ac:dyDescent="0.25">
      <c r="A14" s="82" t="s">
        <v>5</v>
      </c>
      <c r="B14" s="83" t="s">
        <v>20</v>
      </c>
      <c r="C14" s="89" t="s">
        <v>82</v>
      </c>
      <c r="D14" s="85" t="s">
        <v>45</v>
      </c>
      <c r="E14" s="86">
        <v>19523</v>
      </c>
      <c r="F14" s="37">
        <v>1.3</v>
      </c>
      <c r="G14" s="87">
        <f t="shared" si="0"/>
        <v>25379.9</v>
      </c>
      <c r="H14" s="90"/>
      <c r="I14" s="91"/>
    </row>
    <row r="15" spans="1:9" x14ac:dyDescent="0.25">
      <c r="A15" s="82" t="s">
        <v>5</v>
      </c>
      <c r="B15" s="83" t="s">
        <v>21</v>
      </c>
      <c r="C15" s="89" t="s">
        <v>83</v>
      </c>
      <c r="D15" s="85" t="s">
        <v>45</v>
      </c>
      <c r="E15" s="86">
        <v>455</v>
      </c>
      <c r="F15" s="37">
        <v>2.58</v>
      </c>
      <c r="G15" s="87">
        <f t="shared" si="0"/>
        <v>1173.9000000000001</v>
      </c>
      <c r="H15" s="90"/>
      <c r="I15" s="91"/>
    </row>
    <row r="16" spans="1:9" ht="16.8" x14ac:dyDescent="0.25">
      <c r="A16" s="82" t="s">
        <v>5</v>
      </c>
      <c r="B16" s="83" t="s">
        <v>22</v>
      </c>
      <c r="C16" s="89" t="s">
        <v>44</v>
      </c>
      <c r="D16" s="85" t="s">
        <v>49</v>
      </c>
      <c r="E16" s="86">
        <v>2951.78</v>
      </c>
      <c r="F16" s="37">
        <v>-10.55</v>
      </c>
      <c r="G16" s="87">
        <f t="shared" si="0"/>
        <v>-31141.279999999999</v>
      </c>
      <c r="H16" s="90"/>
      <c r="I16" s="91"/>
    </row>
    <row r="17" spans="1:9" ht="27.6" x14ac:dyDescent="0.25">
      <c r="A17" s="82" t="s">
        <v>5</v>
      </c>
      <c r="B17" s="83" t="s">
        <v>23</v>
      </c>
      <c r="C17" s="89" t="s">
        <v>1087</v>
      </c>
      <c r="D17" s="85" t="s">
        <v>49</v>
      </c>
      <c r="E17" s="86">
        <v>2951.78</v>
      </c>
      <c r="F17" s="37">
        <v>3.55</v>
      </c>
      <c r="G17" s="87">
        <f t="shared" si="0"/>
        <v>10478.82</v>
      </c>
      <c r="H17" s="90"/>
      <c r="I17" s="91"/>
    </row>
    <row r="18" spans="1:9" x14ac:dyDescent="0.25">
      <c r="A18" s="82" t="s">
        <v>5</v>
      </c>
      <c r="B18" s="83" t="s">
        <v>26</v>
      </c>
      <c r="C18" s="92" t="s">
        <v>1125</v>
      </c>
      <c r="D18" s="85" t="s">
        <v>45</v>
      </c>
      <c r="E18" s="86">
        <v>5840</v>
      </c>
      <c r="F18" s="37">
        <v>1.59</v>
      </c>
      <c r="G18" s="87">
        <f t="shared" si="0"/>
        <v>9285.6</v>
      </c>
      <c r="H18" s="90"/>
      <c r="I18" s="91"/>
    </row>
    <row r="19" spans="1:9" x14ac:dyDescent="0.25">
      <c r="A19" s="82" t="s">
        <v>5</v>
      </c>
      <c r="B19" s="83" t="s">
        <v>27</v>
      </c>
      <c r="C19" s="89" t="s">
        <v>1089</v>
      </c>
      <c r="D19" s="85" t="s">
        <v>45</v>
      </c>
      <c r="E19" s="86">
        <v>19644</v>
      </c>
      <c r="F19" s="37">
        <v>1.39</v>
      </c>
      <c r="G19" s="87">
        <f t="shared" si="0"/>
        <v>27305.16</v>
      </c>
      <c r="H19" s="90"/>
      <c r="I19" s="91"/>
    </row>
    <row r="20" spans="1:9" x14ac:dyDescent="0.25">
      <c r="A20" s="82" t="s">
        <v>5</v>
      </c>
      <c r="B20" s="83" t="s">
        <v>28</v>
      </c>
      <c r="C20" s="302" t="s">
        <v>1112</v>
      </c>
      <c r="D20" s="85" t="s">
        <v>45</v>
      </c>
      <c r="E20" s="86">
        <v>121</v>
      </c>
      <c r="F20" s="37">
        <v>7.87</v>
      </c>
      <c r="G20" s="87">
        <f t="shared" si="0"/>
        <v>952.27</v>
      </c>
      <c r="H20" s="90"/>
      <c r="I20" s="91"/>
    </row>
    <row r="21" spans="1:9" x14ac:dyDescent="0.25">
      <c r="A21" s="82" t="s">
        <v>5</v>
      </c>
      <c r="B21" s="83" t="s">
        <v>29</v>
      </c>
      <c r="C21" s="84" t="s">
        <v>1090</v>
      </c>
      <c r="D21" s="325" t="s">
        <v>50</v>
      </c>
      <c r="E21" s="86">
        <v>190</v>
      </c>
      <c r="F21" s="37">
        <v>5.0999999999999996</v>
      </c>
      <c r="G21" s="87">
        <f t="shared" si="0"/>
        <v>969</v>
      </c>
      <c r="H21" s="90"/>
      <c r="I21" s="91"/>
    </row>
    <row r="22" spans="1:9" x14ac:dyDescent="0.25">
      <c r="A22" s="82" t="s">
        <v>5</v>
      </c>
      <c r="B22" s="83" t="s">
        <v>30</v>
      </c>
      <c r="C22" s="84" t="s">
        <v>1103</v>
      </c>
      <c r="D22" s="85" t="s">
        <v>47</v>
      </c>
      <c r="E22" s="86">
        <v>16</v>
      </c>
      <c r="F22" s="37">
        <v>23.18</v>
      </c>
      <c r="G22" s="87">
        <f t="shared" si="0"/>
        <v>370.88</v>
      </c>
      <c r="H22" s="90"/>
      <c r="I22" s="91"/>
    </row>
    <row r="23" spans="1:9" x14ac:dyDescent="0.25">
      <c r="A23" s="82" t="s">
        <v>5</v>
      </c>
      <c r="B23" s="83" t="s">
        <v>31</v>
      </c>
      <c r="C23" s="84" t="s">
        <v>1092</v>
      </c>
      <c r="D23" s="85" t="s">
        <v>47</v>
      </c>
      <c r="E23" s="86">
        <v>23</v>
      </c>
      <c r="F23" s="37">
        <v>10</v>
      </c>
      <c r="G23" s="87">
        <f t="shared" si="0"/>
        <v>230</v>
      </c>
      <c r="H23" s="90"/>
      <c r="I23" s="91"/>
    </row>
    <row r="24" spans="1:9" x14ac:dyDescent="0.25">
      <c r="A24" s="82" t="s">
        <v>5</v>
      </c>
      <c r="B24" s="83" t="s">
        <v>32</v>
      </c>
      <c r="C24" s="84" t="s">
        <v>1108</v>
      </c>
      <c r="D24" s="85" t="s">
        <v>47</v>
      </c>
      <c r="E24" s="86">
        <v>3</v>
      </c>
      <c r="F24" s="37">
        <v>63.91</v>
      </c>
      <c r="G24" s="87">
        <f t="shared" si="0"/>
        <v>191.73</v>
      </c>
      <c r="H24" s="75"/>
    </row>
    <row r="25" spans="1:9" x14ac:dyDescent="0.25">
      <c r="A25" s="82" t="s">
        <v>5</v>
      </c>
      <c r="B25" s="83" t="s">
        <v>33</v>
      </c>
      <c r="C25" s="84" t="s">
        <v>1094</v>
      </c>
      <c r="D25" s="85" t="s">
        <v>47</v>
      </c>
      <c r="E25" s="86">
        <v>4</v>
      </c>
      <c r="F25" s="37">
        <v>20.41</v>
      </c>
      <c r="G25" s="87">
        <f t="shared" si="0"/>
        <v>81.64</v>
      </c>
      <c r="H25" s="90"/>
      <c r="I25" s="91"/>
    </row>
    <row r="26" spans="1:9" ht="15" customHeight="1" x14ac:dyDescent="0.25">
      <c r="A26" s="82" t="s">
        <v>5</v>
      </c>
      <c r="B26" s="83" t="s">
        <v>34</v>
      </c>
      <c r="C26" s="302" t="s">
        <v>1119</v>
      </c>
      <c r="D26" s="85" t="s">
        <v>47</v>
      </c>
      <c r="E26" s="86">
        <v>1</v>
      </c>
      <c r="F26" s="37">
        <v>111.22</v>
      </c>
      <c r="G26" s="87">
        <f t="shared" si="0"/>
        <v>111.22</v>
      </c>
      <c r="H26" s="90"/>
      <c r="I26" s="91"/>
    </row>
    <row r="27" spans="1:9" ht="15" customHeight="1" x14ac:dyDescent="0.25">
      <c r="A27" s="82" t="s">
        <v>5</v>
      </c>
      <c r="B27" s="83" t="s">
        <v>35</v>
      </c>
      <c r="C27" s="302" t="s">
        <v>1120</v>
      </c>
      <c r="D27" s="85" t="s">
        <v>47</v>
      </c>
      <c r="E27" s="86">
        <v>1</v>
      </c>
      <c r="F27" s="37">
        <v>111.22</v>
      </c>
      <c r="G27" s="87">
        <f t="shared" si="0"/>
        <v>111.22</v>
      </c>
      <c r="H27" s="90"/>
      <c r="I27" s="91"/>
    </row>
    <row r="28" spans="1:9" ht="30" customHeight="1" x14ac:dyDescent="0.25">
      <c r="A28" s="82" t="s">
        <v>5</v>
      </c>
      <c r="B28" s="83" t="s">
        <v>36</v>
      </c>
      <c r="C28" s="84" t="s">
        <v>1126</v>
      </c>
      <c r="D28" s="85" t="s">
        <v>47</v>
      </c>
      <c r="E28" s="86">
        <v>1</v>
      </c>
      <c r="F28" s="37">
        <v>16811.61</v>
      </c>
      <c r="G28" s="87">
        <f t="shared" si="0"/>
        <v>16811.61</v>
      </c>
      <c r="H28" s="90"/>
      <c r="I28" s="91"/>
    </row>
    <row r="29" spans="1:9" x14ac:dyDescent="0.25">
      <c r="A29" s="82" t="s">
        <v>5</v>
      </c>
      <c r="B29" s="83" t="s">
        <v>37</v>
      </c>
      <c r="C29" s="84" t="s">
        <v>1122</v>
      </c>
      <c r="D29" s="85" t="s">
        <v>47</v>
      </c>
      <c r="E29" s="86">
        <v>2</v>
      </c>
      <c r="F29" s="37">
        <v>23.11</v>
      </c>
      <c r="G29" s="87">
        <f t="shared" si="0"/>
        <v>46.22</v>
      </c>
      <c r="H29" s="90"/>
      <c r="I29" s="91"/>
    </row>
    <row r="30" spans="1:9" x14ac:dyDescent="0.25">
      <c r="A30" s="82" t="s">
        <v>5</v>
      </c>
      <c r="B30" s="83" t="s">
        <v>38</v>
      </c>
      <c r="C30" s="84" t="s">
        <v>1096</v>
      </c>
      <c r="D30" s="85" t="s">
        <v>47</v>
      </c>
      <c r="E30" s="86">
        <v>2</v>
      </c>
      <c r="F30" s="37">
        <v>23.11</v>
      </c>
      <c r="G30" s="87">
        <f t="shared" si="0"/>
        <v>46.22</v>
      </c>
      <c r="H30" s="90"/>
      <c r="I30" s="91"/>
    </row>
    <row r="31" spans="1:9" x14ac:dyDescent="0.25">
      <c r="A31" s="82" t="s">
        <v>5</v>
      </c>
      <c r="B31" s="122" t="s">
        <v>39</v>
      </c>
      <c r="C31" s="84" t="s">
        <v>1110</v>
      </c>
      <c r="D31" s="129" t="s">
        <v>50</v>
      </c>
      <c r="E31" s="86">
        <v>1446</v>
      </c>
      <c r="F31" s="68">
        <v>7.33</v>
      </c>
      <c r="G31" s="87">
        <f t="shared" si="0"/>
        <v>10599.18</v>
      </c>
      <c r="H31" s="90"/>
      <c r="I31" s="91"/>
    </row>
    <row r="32" spans="1:9" ht="14.4" thickBot="1" x14ac:dyDescent="0.3">
      <c r="A32" s="386" t="s">
        <v>5</v>
      </c>
      <c r="B32" s="392" t="s">
        <v>557</v>
      </c>
      <c r="C32" s="453" t="s">
        <v>1162</v>
      </c>
      <c r="D32" s="438" t="s">
        <v>47</v>
      </c>
      <c r="E32" s="462">
        <v>107</v>
      </c>
      <c r="F32" s="68">
        <v>4.78</v>
      </c>
      <c r="G32" s="87">
        <f t="shared" si="0"/>
        <v>511.46</v>
      </c>
      <c r="H32" s="90"/>
      <c r="I32" s="91"/>
    </row>
    <row r="33" spans="1:9" ht="28.2" thickBot="1" x14ac:dyDescent="0.3">
      <c r="A33" s="454" t="s">
        <v>5</v>
      </c>
      <c r="B33" s="378" t="s">
        <v>558</v>
      </c>
      <c r="C33" s="455" t="s">
        <v>1163</v>
      </c>
      <c r="D33" s="456" t="s">
        <v>51</v>
      </c>
      <c r="E33" s="461">
        <v>29</v>
      </c>
      <c r="F33" s="69">
        <v>29.46</v>
      </c>
      <c r="G33" s="117">
        <f t="shared" si="0"/>
        <v>854.34</v>
      </c>
      <c r="H33" s="136" t="s">
        <v>368</v>
      </c>
      <c r="I33" s="94">
        <f>ROUND(SUM(G5:G33),2)</f>
        <v>109205.12</v>
      </c>
    </row>
    <row r="34" spans="1:9" s="97" customFormat="1" ht="16.8" x14ac:dyDescent="0.25">
      <c r="A34" s="76" t="s">
        <v>18</v>
      </c>
      <c r="B34" s="77" t="s">
        <v>16</v>
      </c>
      <c r="C34" s="95" t="s">
        <v>1098</v>
      </c>
      <c r="D34" s="79" t="s">
        <v>52</v>
      </c>
      <c r="E34" s="80">
        <v>4560</v>
      </c>
      <c r="F34" s="363">
        <v>4.2</v>
      </c>
      <c r="G34" s="81">
        <f t="shared" si="0"/>
        <v>19152</v>
      </c>
      <c r="H34" s="96"/>
    </row>
    <row r="35" spans="1:9" ht="16.8" x14ac:dyDescent="0.25">
      <c r="A35" s="82" t="s">
        <v>18</v>
      </c>
      <c r="B35" s="83" t="s">
        <v>87</v>
      </c>
      <c r="C35" s="98" t="s">
        <v>88</v>
      </c>
      <c r="D35" s="99" t="s">
        <v>43</v>
      </c>
      <c r="E35" s="86">
        <v>2808</v>
      </c>
      <c r="F35" s="364">
        <v>1.61</v>
      </c>
      <c r="G35" s="87">
        <f t="shared" si="0"/>
        <v>4520.88</v>
      </c>
      <c r="H35" s="96"/>
      <c r="I35" s="97"/>
    </row>
    <row r="36" spans="1:9" ht="16.8" x14ac:dyDescent="0.25">
      <c r="A36" s="82" t="s">
        <v>18</v>
      </c>
      <c r="B36" s="83" t="s">
        <v>89</v>
      </c>
      <c r="C36" s="98" t="s">
        <v>24</v>
      </c>
      <c r="D36" s="99" t="s">
        <v>43</v>
      </c>
      <c r="E36" s="86">
        <v>1752</v>
      </c>
      <c r="F36" s="364">
        <v>4.9000000000000004</v>
      </c>
      <c r="G36" s="87">
        <f t="shared" si="0"/>
        <v>8584.7999999999993</v>
      </c>
      <c r="H36" s="96"/>
      <c r="I36" s="97"/>
    </row>
    <row r="37" spans="1:9" ht="16.8" x14ac:dyDescent="0.25">
      <c r="A37" s="82" t="s">
        <v>18</v>
      </c>
      <c r="B37" s="83" t="s">
        <v>90</v>
      </c>
      <c r="C37" s="98" t="s">
        <v>91</v>
      </c>
      <c r="D37" s="99" t="s">
        <v>43</v>
      </c>
      <c r="E37" s="86">
        <v>11222</v>
      </c>
      <c r="F37" s="364">
        <v>3.27</v>
      </c>
      <c r="G37" s="87">
        <f t="shared" si="0"/>
        <v>36695.94</v>
      </c>
      <c r="H37" s="96"/>
      <c r="I37" s="97"/>
    </row>
    <row r="38" spans="1:9" ht="27.6" x14ac:dyDescent="0.25">
      <c r="A38" s="82" t="s">
        <v>18</v>
      </c>
      <c r="B38" s="83" t="s">
        <v>92</v>
      </c>
      <c r="C38" s="100" t="s">
        <v>93</v>
      </c>
      <c r="D38" s="99" t="s">
        <v>43</v>
      </c>
      <c r="E38" s="86">
        <v>3750</v>
      </c>
      <c r="F38" s="364">
        <v>4.9000000000000004</v>
      </c>
      <c r="G38" s="87">
        <f t="shared" si="0"/>
        <v>18375</v>
      </c>
      <c r="H38" s="96"/>
      <c r="I38" s="97"/>
    </row>
    <row r="39" spans="1:9" ht="16.8" x14ac:dyDescent="0.25">
      <c r="A39" s="82" t="s">
        <v>18</v>
      </c>
      <c r="B39" s="83" t="s">
        <v>94</v>
      </c>
      <c r="C39" s="98" t="s">
        <v>25</v>
      </c>
      <c r="D39" s="99" t="s">
        <v>43</v>
      </c>
      <c r="E39" s="86">
        <v>84778</v>
      </c>
      <c r="F39" s="364">
        <v>0.11</v>
      </c>
      <c r="G39" s="87">
        <f t="shared" si="0"/>
        <v>9325.58</v>
      </c>
      <c r="H39" s="96"/>
      <c r="I39" s="97"/>
    </row>
    <row r="40" spans="1:9" ht="27.75" customHeight="1" x14ac:dyDescent="0.25">
      <c r="A40" s="82" t="s">
        <v>18</v>
      </c>
      <c r="B40" s="83" t="s">
        <v>95</v>
      </c>
      <c r="C40" s="100" t="s">
        <v>96</v>
      </c>
      <c r="D40" s="99" t="s">
        <v>43</v>
      </c>
      <c r="E40" s="86">
        <v>4822</v>
      </c>
      <c r="F40" s="364">
        <v>4.51</v>
      </c>
      <c r="G40" s="87">
        <f t="shared" si="0"/>
        <v>21747.22</v>
      </c>
      <c r="H40" s="96"/>
      <c r="I40" s="97"/>
    </row>
    <row r="41" spans="1:9" x14ac:dyDescent="0.25">
      <c r="A41" s="82" t="s">
        <v>18</v>
      </c>
      <c r="B41" s="83" t="s">
        <v>405</v>
      </c>
      <c r="C41" s="98" t="s">
        <v>98</v>
      </c>
      <c r="D41" s="85" t="s">
        <v>45</v>
      </c>
      <c r="E41" s="86">
        <v>47500</v>
      </c>
      <c r="F41" s="364">
        <v>0.39</v>
      </c>
      <c r="G41" s="87">
        <f t="shared" si="0"/>
        <v>18525</v>
      </c>
      <c r="H41" s="88"/>
      <c r="I41" s="97"/>
    </row>
    <row r="42" spans="1:9" x14ac:dyDescent="0.25">
      <c r="A42" s="101" t="s">
        <v>18</v>
      </c>
      <c r="B42" s="83" t="s">
        <v>406</v>
      </c>
      <c r="C42" s="98" t="s">
        <v>100</v>
      </c>
      <c r="D42" s="102" t="s">
        <v>45</v>
      </c>
      <c r="E42" s="103">
        <v>2500</v>
      </c>
      <c r="F42" s="365">
        <v>0.82</v>
      </c>
      <c r="G42" s="104">
        <f t="shared" si="0"/>
        <v>2050</v>
      </c>
      <c r="H42" s="97"/>
      <c r="I42" s="97"/>
    </row>
    <row r="43" spans="1:9" x14ac:dyDescent="0.25">
      <c r="A43" s="82" t="s">
        <v>18</v>
      </c>
      <c r="B43" s="83" t="s">
        <v>97</v>
      </c>
      <c r="C43" s="98" t="s">
        <v>102</v>
      </c>
      <c r="D43" s="85" t="s">
        <v>45</v>
      </c>
      <c r="E43" s="86">
        <v>32760</v>
      </c>
      <c r="F43" s="364">
        <v>0.76</v>
      </c>
      <c r="G43" s="87">
        <f t="shared" si="0"/>
        <v>24897.599999999999</v>
      </c>
      <c r="H43" s="90"/>
      <c r="I43" s="91"/>
    </row>
    <row r="44" spans="1:9" x14ac:dyDescent="0.25">
      <c r="A44" s="82" t="s">
        <v>18</v>
      </c>
      <c r="B44" s="83" t="s">
        <v>99</v>
      </c>
      <c r="C44" s="98" t="s">
        <v>104</v>
      </c>
      <c r="D44" s="85" t="s">
        <v>45</v>
      </c>
      <c r="E44" s="86">
        <v>3240</v>
      </c>
      <c r="F44" s="364">
        <v>0.93</v>
      </c>
      <c r="G44" s="87">
        <f t="shared" si="0"/>
        <v>3013.2</v>
      </c>
      <c r="H44" s="90"/>
      <c r="I44" s="91"/>
    </row>
    <row r="45" spans="1:9" x14ac:dyDescent="0.25">
      <c r="A45" s="82" t="s">
        <v>18</v>
      </c>
      <c r="B45" s="83" t="s">
        <v>101</v>
      </c>
      <c r="C45" s="98" t="s">
        <v>106</v>
      </c>
      <c r="D45" s="85" t="s">
        <v>45</v>
      </c>
      <c r="E45" s="86">
        <v>46800</v>
      </c>
      <c r="F45" s="364">
        <v>1.53</v>
      </c>
      <c r="G45" s="87">
        <f t="shared" si="0"/>
        <v>71604</v>
      </c>
      <c r="H45" s="90"/>
      <c r="I45" s="91"/>
    </row>
    <row r="46" spans="1:9" x14ac:dyDescent="0.25">
      <c r="A46" s="82" t="s">
        <v>18</v>
      </c>
      <c r="B46" s="83" t="s">
        <v>103</v>
      </c>
      <c r="C46" s="105" t="s">
        <v>108</v>
      </c>
      <c r="D46" s="85" t="s">
        <v>45</v>
      </c>
      <c r="E46" s="86">
        <v>1777</v>
      </c>
      <c r="F46" s="364">
        <v>6.78</v>
      </c>
      <c r="G46" s="87">
        <f t="shared" si="0"/>
        <v>12048.06</v>
      </c>
      <c r="H46" s="90"/>
      <c r="I46" s="91"/>
    </row>
    <row r="47" spans="1:9" x14ac:dyDescent="0.25">
      <c r="A47" s="82" t="s">
        <v>18</v>
      </c>
      <c r="B47" s="83" t="s">
        <v>105</v>
      </c>
      <c r="C47" s="105" t="s">
        <v>110</v>
      </c>
      <c r="D47" s="85" t="s">
        <v>45</v>
      </c>
      <c r="E47" s="86">
        <v>223</v>
      </c>
      <c r="F47" s="364">
        <v>8.4499999999999993</v>
      </c>
      <c r="G47" s="87">
        <f t="shared" si="0"/>
        <v>1884.35</v>
      </c>
      <c r="H47" s="90"/>
      <c r="I47" s="91"/>
    </row>
    <row r="48" spans="1:9" x14ac:dyDescent="0.25">
      <c r="A48" s="82" t="s">
        <v>18</v>
      </c>
      <c r="B48" s="83" t="s">
        <v>107</v>
      </c>
      <c r="C48" s="105" t="s">
        <v>112</v>
      </c>
      <c r="D48" s="106" t="s">
        <v>50</v>
      </c>
      <c r="E48" s="86">
        <v>74</v>
      </c>
      <c r="F48" s="364">
        <v>52.88</v>
      </c>
      <c r="G48" s="87">
        <f t="shared" si="0"/>
        <v>3913.12</v>
      </c>
      <c r="H48" s="90"/>
      <c r="I48" s="91"/>
    </row>
    <row r="49" spans="1:9" x14ac:dyDescent="0.25">
      <c r="A49" s="82" t="s">
        <v>18</v>
      </c>
      <c r="B49" s="83" t="s">
        <v>109</v>
      </c>
      <c r="C49" s="105" t="s">
        <v>114</v>
      </c>
      <c r="D49" s="85" t="s">
        <v>45</v>
      </c>
      <c r="E49" s="86">
        <v>76</v>
      </c>
      <c r="F49" s="364">
        <v>67.209999999999994</v>
      </c>
      <c r="G49" s="87">
        <f t="shared" si="0"/>
        <v>5107.96</v>
      </c>
      <c r="H49" s="90"/>
      <c r="I49" s="91"/>
    </row>
    <row r="50" spans="1:9" x14ac:dyDescent="0.25">
      <c r="A50" s="82" t="s">
        <v>18</v>
      </c>
      <c r="B50" s="83" t="s">
        <v>111</v>
      </c>
      <c r="C50" s="107" t="s">
        <v>116</v>
      </c>
      <c r="D50" s="85" t="s">
        <v>45</v>
      </c>
      <c r="E50" s="86">
        <v>38</v>
      </c>
      <c r="F50" s="364">
        <v>92.3</v>
      </c>
      <c r="G50" s="87">
        <f t="shared" si="0"/>
        <v>3507.4</v>
      </c>
      <c r="H50" s="108"/>
      <c r="I50" s="109"/>
    </row>
    <row r="51" spans="1:9" ht="16.8" x14ac:dyDescent="0.25">
      <c r="A51" s="82" t="s">
        <v>18</v>
      </c>
      <c r="B51" s="83" t="s">
        <v>113</v>
      </c>
      <c r="C51" s="110" t="s">
        <v>118</v>
      </c>
      <c r="D51" s="99" t="s">
        <v>43</v>
      </c>
      <c r="E51" s="86">
        <v>36.14</v>
      </c>
      <c r="F51" s="364">
        <v>352.15</v>
      </c>
      <c r="G51" s="87">
        <f t="shared" si="0"/>
        <v>12726.7</v>
      </c>
      <c r="H51" s="108"/>
      <c r="I51" s="109"/>
    </row>
    <row r="52" spans="1:9" x14ac:dyDescent="0.25">
      <c r="A52" s="82" t="s">
        <v>18</v>
      </c>
      <c r="B52" s="83" t="s">
        <v>115</v>
      </c>
      <c r="C52" s="98" t="s">
        <v>120</v>
      </c>
      <c r="D52" s="85" t="s">
        <v>45</v>
      </c>
      <c r="E52" s="86">
        <v>43530</v>
      </c>
      <c r="F52" s="364">
        <v>9.3800000000000008</v>
      </c>
      <c r="G52" s="87">
        <f t="shared" si="0"/>
        <v>408311.4</v>
      </c>
      <c r="H52" s="90"/>
      <c r="I52" s="91"/>
    </row>
    <row r="53" spans="1:9" x14ac:dyDescent="0.25">
      <c r="A53" s="82" t="s">
        <v>18</v>
      </c>
      <c r="B53" s="83" t="s">
        <v>117</v>
      </c>
      <c r="C53" s="111" t="s">
        <v>122</v>
      </c>
      <c r="D53" s="85" t="s">
        <v>45</v>
      </c>
      <c r="E53" s="112">
        <v>2100</v>
      </c>
      <c r="F53" s="364">
        <v>1.1299999999999999</v>
      </c>
      <c r="G53" s="87">
        <f t="shared" si="0"/>
        <v>2373</v>
      </c>
      <c r="H53" s="90"/>
      <c r="I53" s="91"/>
    </row>
    <row r="54" spans="1:9" x14ac:dyDescent="0.25">
      <c r="A54" s="82" t="s">
        <v>18</v>
      </c>
      <c r="B54" s="83" t="s">
        <v>119</v>
      </c>
      <c r="C54" s="111" t="s">
        <v>371</v>
      </c>
      <c r="D54" s="85" t="s">
        <v>45</v>
      </c>
      <c r="E54" s="112">
        <v>2100</v>
      </c>
      <c r="F54" s="364">
        <v>2.52</v>
      </c>
      <c r="G54" s="87">
        <f t="shared" si="0"/>
        <v>5292</v>
      </c>
      <c r="H54" s="90"/>
      <c r="I54" s="91"/>
    </row>
    <row r="55" spans="1:9" ht="17.399999999999999" thickBot="1" x14ac:dyDescent="0.3">
      <c r="A55" s="82" t="s">
        <v>18</v>
      </c>
      <c r="B55" s="83" t="s">
        <v>121</v>
      </c>
      <c r="C55" s="98" t="s">
        <v>25</v>
      </c>
      <c r="D55" s="99" t="s">
        <v>43</v>
      </c>
      <c r="E55" s="112">
        <v>950</v>
      </c>
      <c r="F55" s="364">
        <v>0.11</v>
      </c>
      <c r="G55" s="87">
        <f t="shared" si="0"/>
        <v>104.5</v>
      </c>
      <c r="H55" s="90"/>
      <c r="I55" s="91"/>
    </row>
    <row r="56" spans="1:9" ht="28.2" thickBot="1" x14ac:dyDescent="0.3">
      <c r="A56" s="101" t="s">
        <v>18</v>
      </c>
      <c r="B56" s="113" t="s">
        <v>123</v>
      </c>
      <c r="C56" s="305" t="s">
        <v>125</v>
      </c>
      <c r="D56" s="115" t="s">
        <v>43</v>
      </c>
      <c r="E56" s="103">
        <v>950</v>
      </c>
      <c r="F56" s="365">
        <v>18.27</v>
      </c>
      <c r="G56" s="104">
        <f t="shared" si="0"/>
        <v>17356.5</v>
      </c>
      <c r="H56" s="93" t="s">
        <v>126</v>
      </c>
      <c r="I56" s="94">
        <f>ROUND(SUM(G34:G56),2)</f>
        <v>711116.21</v>
      </c>
    </row>
    <row r="57" spans="1:9" x14ac:dyDescent="0.25">
      <c r="A57" s="76" t="s">
        <v>127</v>
      </c>
      <c r="B57" s="77" t="s">
        <v>128</v>
      </c>
      <c r="C57" s="449" t="s">
        <v>1161</v>
      </c>
      <c r="D57" s="164" t="s">
        <v>50</v>
      </c>
      <c r="E57" s="318">
        <v>90</v>
      </c>
      <c r="F57" s="42">
        <v>26.25</v>
      </c>
      <c r="G57" s="81">
        <f t="shared" si="0"/>
        <v>2362.5</v>
      </c>
      <c r="H57" s="96"/>
      <c r="I57" s="97"/>
    </row>
    <row r="58" spans="1:9" x14ac:dyDescent="0.25">
      <c r="A58" s="82" t="s">
        <v>127</v>
      </c>
      <c r="B58" s="83" t="s">
        <v>130</v>
      </c>
      <c r="C58" s="123" t="s">
        <v>134</v>
      </c>
      <c r="D58" s="85" t="s">
        <v>45</v>
      </c>
      <c r="E58" s="86">
        <v>180</v>
      </c>
      <c r="F58" s="38">
        <v>0.66</v>
      </c>
      <c r="G58" s="87">
        <f t="shared" si="0"/>
        <v>118.8</v>
      </c>
      <c r="H58" s="96"/>
      <c r="I58" s="97"/>
    </row>
    <row r="59" spans="1:9" ht="16.8" x14ac:dyDescent="0.25">
      <c r="A59" s="82" t="s">
        <v>127</v>
      </c>
      <c r="B59" s="83" t="s">
        <v>132</v>
      </c>
      <c r="C59" s="123" t="s">
        <v>136</v>
      </c>
      <c r="D59" s="99" t="s">
        <v>43</v>
      </c>
      <c r="E59" s="86">
        <v>4.5</v>
      </c>
      <c r="F59" s="38">
        <v>45.5</v>
      </c>
      <c r="G59" s="87">
        <f t="shared" si="0"/>
        <v>204.75</v>
      </c>
      <c r="H59" s="96"/>
      <c r="I59" s="97"/>
    </row>
    <row r="60" spans="1:9" ht="17.399999999999999" thickBot="1" x14ac:dyDescent="0.3">
      <c r="A60" s="82" t="s">
        <v>127</v>
      </c>
      <c r="B60" s="83" t="s">
        <v>133</v>
      </c>
      <c r="C60" s="123" t="s">
        <v>138</v>
      </c>
      <c r="D60" s="99" t="s">
        <v>43</v>
      </c>
      <c r="E60" s="86">
        <v>18</v>
      </c>
      <c r="F60" s="38">
        <v>42.26</v>
      </c>
      <c r="G60" s="87">
        <f t="shared" si="0"/>
        <v>760.68</v>
      </c>
      <c r="H60" s="88"/>
      <c r="I60" s="97"/>
    </row>
    <row r="61" spans="1:9" ht="31.5" customHeight="1" thickBot="1" x14ac:dyDescent="0.3">
      <c r="A61" s="130" t="s">
        <v>127</v>
      </c>
      <c r="B61" s="148" t="s">
        <v>135</v>
      </c>
      <c r="C61" s="132" t="s">
        <v>140</v>
      </c>
      <c r="D61" s="145" t="s">
        <v>43</v>
      </c>
      <c r="E61" s="134">
        <v>27</v>
      </c>
      <c r="F61" s="39">
        <v>25.97</v>
      </c>
      <c r="G61" s="117">
        <f t="shared" si="0"/>
        <v>701.19</v>
      </c>
      <c r="H61" s="93" t="s">
        <v>141</v>
      </c>
      <c r="I61" s="94">
        <f>ROUND(SUM(G57:G61),2)</f>
        <v>4147.92</v>
      </c>
    </row>
    <row r="62" spans="1:9" ht="27.6" x14ac:dyDescent="0.25">
      <c r="A62" s="76" t="s">
        <v>142</v>
      </c>
      <c r="B62" s="118" t="s">
        <v>143</v>
      </c>
      <c r="C62" s="119" t="s">
        <v>144</v>
      </c>
      <c r="D62" s="120" t="s">
        <v>47</v>
      </c>
      <c r="E62" s="80">
        <v>3</v>
      </c>
      <c r="F62" s="42">
        <v>328.54</v>
      </c>
      <c r="G62" s="81">
        <f t="shared" si="0"/>
        <v>985.62</v>
      </c>
      <c r="H62" s="90"/>
      <c r="I62" s="91"/>
    </row>
    <row r="63" spans="1:9" x14ac:dyDescent="0.25">
      <c r="A63" s="82" t="s">
        <v>142</v>
      </c>
      <c r="B63" s="122" t="s">
        <v>145</v>
      </c>
      <c r="C63" s="123" t="s">
        <v>146</v>
      </c>
      <c r="D63" s="124" t="s">
        <v>47</v>
      </c>
      <c r="E63" s="86">
        <v>17</v>
      </c>
      <c r="F63" s="38">
        <v>138.22</v>
      </c>
      <c r="G63" s="87">
        <f t="shared" si="0"/>
        <v>2349.7399999999998</v>
      </c>
      <c r="H63" s="90"/>
      <c r="I63" s="91"/>
    </row>
    <row r="64" spans="1:9" ht="27.6" x14ac:dyDescent="0.25">
      <c r="A64" s="82" t="s">
        <v>142</v>
      </c>
      <c r="B64" s="122" t="s">
        <v>147</v>
      </c>
      <c r="C64" s="123" t="s">
        <v>148</v>
      </c>
      <c r="D64" s="124" t="s">
        <v>50</v>
      </c>
      <c r="E64" s="86">
        <v>155</v>
      </c>
      <c r="F64" s="38">
        <v>33.49</v>
      </c>
      <c r="G64" s="87">
        <f t="shared" si="0"/>
        <v>5190.95</v>
      </c>
      <c r="H64" s="90"/>
      <c r="I64" s="91"/>
    </row>
    <row r="65" spans="1:9" ht="16.8" x14ac:dyDescent="0.25">
      <c r="A65" s="82" t="s">
        <v>142</v>
      </c>
      <c r="B65" s="122" t="s">
        <v>149</v>
      </c>
      <c r="C65" s="123" t="s">
        <v>150</v>
      </c>
      <c r="D65" s="126" t="s">
        <v>43</v>
      </c>
      <c r="E65" s="86">
        <v>775</v>
      </c>
      <c r="F65" s="38">
        <v>3.27</v>
      </c>
      <c r="G65" s="87">
        <f t="shared" si="0"/>
        <v>2534.25</v>
      </c>
      <c r="H65" s="90"/>
      <c r="I65" s="91"/>
    </row>
    <row r="66" spans="1:9" ht="16.8" x14ac:dyDescent="0.25">
      <c r="A66" s="82" t="s">
        <v>142</v>
      </c>
      <c r="B66" s="122" t="s">
        <v>151</v>
      </c>
      <c r="C66" s="123" t="s">
        <v>152</v>
      </c>
      <c r="D66" s="126" t="s">
        <v>43</v>
      </c>
      <c r="E66" s="86">
        <v>377.58</v>
      </c>
      <c r="F66" s="38">
        <v>3.72</v>
      </c>
      <c r="G66" s="87">
        <f t="shared" si="0"/>
        <v>1404.6</v>
      </c>
      <c r="H66" s="90"/>
      <c r="I66" s="91"/>
    </row>
    <row r="67" spans="1:9" ht="27.6" x14ac:dyDescent="0.25">
      <c r="A67" s="82" t="s">
        <v>142</v>
      </c>
      <c r="B67" s="122" t="s">
        <v>153</v>
      </c>
      <c r="C67" s="123" t="s">
        <v>154</v>
      </c>
      <c r="D67" s="124" t="s">
        <v>47</v>
      </c>
      <c r="E67" s="86">
        <v>17</v>
      </c>
      <c r="F67" s="38">
        <v>207.4</v>
      </c>
      <c r="G67" s="87">
        <f t="shared" ref="G67:G189" si="1">ROUND((E67*F67),2)</f>
        <v>3525.8</v>
      </c>
      <c r="H67" s="90"/>
      <c r="I67" s="91"/>
    </row>
    <row r="68" spans="1:9" ht="27.6" x14ac:dyDescent="0.25">
      <c r="A68" s="82" t="s">
        <v>142</v>
      </c>
      <c r="B68" s="122" t="s">
        <v>155</v>
      </c>
      <c r="C68" s="123" t="s">
        <v>156</v>
      </c>
      <c r="D68" s="124" t="s">
        <v>47</v>
      </c>
      <c r="E68" s="86">
        <v>3</v>
      </c>
      <c r="F68" s="38">
        <v>207.4</v>
      </c>
      <c r="G68" s="87">
        <f t="shared" si="1"/>
        <v>622.20000000000005</v>
      </c>
      <c r="H68" s="90"/>
      <c r="I68" s="91"/>
    </row>
    <row r="69" spans="1:9" ht="16.8" x14ac:dyDescent="0.25">
      <c r="A69" s="82" t="s">
        <v>142</v>
      </c>
      <c r="B69" s="122" t="s">
        <v>157</v>
      </c>
      <c r="C69" s="123" t="s">
        <v>158</v>
      </c>
      <c r="D69" s="126" t="s">
        <v>43</v>
      </c>
      <c r="E69" s="86">
        <v>500</v>
      </c>
      <c r="F69" s="38">
        <v>4.2</v>
      </c>
      <c r="G69" s="87">
        <f t="shared" si="1"/>
        <v>2100</v>
      </c>
      <c r="H69" s="90"/>
      <c r="I69" s="91"/>
    </row>
    <row r="70" spans="1:9" ht="16.8" x14ac:dyDescent="0.25">
      <c r="A70" s="82" t="s">
        <v>142</v>
      </c>
      <c r="B70" s="122" t="s">
        <v>159</v>
      </c>
      <c r="C70" s="123" t="s">
        <v>160</v>
      </c>
      <c r="D70" s="126" t="s">
        <v>43</v>
      </c>
      <c r="E70" s="86">
        <v>38.75</v>
      </c>
      <c r="F70" s="38">
        <v>21.55</v>
      </c>
      <c r="G70" s="87">
        <f t="shared" si="1"/>
        <v>835.06</v>
      </c>
      <c r="H70" s="90"/>
      <c r="I70" s="91"/>
    </row>
    <row r="71" spans="1:9" ht="16.8" x14ac:dyDescent="0.25">
      <c r="A71" s="82" t="s">
        <v>142</v>
      </c>
      <c r="B71" s="122" t="s">
        <v>161</v>
      </c>
      <c r="C71" s="123" t="s">
        <v>162</v>
      </c>
      <c r="D71" s="126" t="s">
        <v>43</v>
      </c>
      <c r="E71" s="86">
        <v>310</v>
      </c>
      <c r="F71" s="38">
        <v>21.55</v>
      </c>
      <c r="G71" s="87">
        <f t="shared" si="1"/>
        <v>6680.5</v>
      </c>
      <c r="H71" s="90"/>
      <c r="I71" s="91"/>
    </row>
    <row r="72" spans="1:9" ht="16.8" x14ac:dyDescent="0.25">
      <c r="A72" s="82" t="s">
        <v>142</v>
      </c>
      <c r="B72" s="122" t="s">
        <v>163</v>
      </c>
      <c r="C72" s="98" t="s">
        <v>25</v>
      </c>
      <c r="D72" s="126" t="s">
        <v>43</v>
      </c>
      <c r="E72" s="86">
        <v>397.42</v>
      </c>
      <c r="F72" s="38">
        <v>0.11</v>
      </c>
      <c r="G72" s="87">
        <f t="shared" si="1"/>
        <v>43.72</v>
      </c>
      <c r="H72" s="90"/>
      <c r="I72" s="91"/>
    </row>
    <row r="73" spans="1:9" x14ac:dyDescent="0.25">
      <c r="A73" s="82" t="s">
        <v>142</v>
      </c>
      <c r="B73" s="122" t="s">
        <v>164</v>
      </c>
      <c r="C73" s="123" t="s">
        <v>165</v>
      </c>
      <c r="D73" s="124" t="s">
        <v>50</v>
      </c>
      <c r="E73" s="86">
        <v>155</v>
      </c>
      <c r="F73" s="38">
        <v>4.38</v>
      </c>
      <c r="G73" s="87">
        <f t="shared" si="1"/>
        <v>678.9</v>
      </c>
      <c r="H73" s="90"/>
      <c r="I73" s="91"/>
    </row>
    <row r="74" spans="1:9" x14ac:dyDescent="0.25">
      <c r="A74" s="82" t="s">
        <v>142</v>
      </c>
      <c r="B74" s="122" t="s">
        <v>166</v>
      </c>
      <c r="C74" s="123" t="s">
        <v>167</v>
      </c>
      <c r="D74" s="124" t="s">
        <v>50</v>
      </c>
      <c r="E74" s="86">
        <v>155</v>
      </c>
      <c r="F74" s="38">
        <v>4.38</v>
      </c>
      <c r="G74" s="87">
        <f t="shared" si="1"/>
        <v>678.9</v>
      </c>
      <c r="H74" s="90"/>
      <c r="I74" s="91"/>
    </row>
    <row r="75" spans="1:9" ht="27.6" x14ac:dyDescent="0.25">
      <c r="A75" s="82" t="s">
        <v>142</v>
      </c>
      <c r="B75" s="122" t="s">
        <v>168</v>
      </c>
      <c r="C75" s="123" t="s">
        <v>169</v>
      </c>
      <c r="D75" s="124" t="s">
        <v>50</v>
      </c>
      <c r="E75" s="86">
        <v>100</v>
      </c>
      <c r="F75" s="38">
        <v>63.4</v>
      </c>
      <c r="G75" s="87">
        <f t="shared" si="1"/>
        <v>6340</v>
      </c>
      <c r="H75" s="90"/>
      <c r="I75" s="91"/>
    </row>
    <row r="76" spans="1:9" x14ac:dyDescent="0.25">
      <c r="A76" s="82" t="s">
        <v>142</v>
      </c>
      <c r="B76" s="122" t="s">
        <v>170</v>
      </c>
      <c r="C76" s="127" t="s">
        <v>379</v>
      </c>
      <c r="D76" s="128" t="s">
        <v>50</v>
      </c>
      <c r="E76" s="112">
        <v>59.5</v>
      </c>
      <c r="F76" s="38">
        <v>56.11</v>
      </c>
      <c r="G76" s="87">
        <f t="shared" si="1"/>
        <v>3338.55</v>
      </c>
      <c r="H76" s="90"/>
      <c r="I76" s="91"/>
    </row>
    <row r="77" spans="1:9" x14ac:dyDescent="0.25">
      <c r="A77" s="82" t="s">
        <v>142</v>
      </c>
      <c r="B77" s="122" t="s">
        <v>172</v>
      </c>
      <c r="C77" s="127" t="s">
        <v>374</v>
      </c>
      <c r="D77" s="128" t="s">
        <v>50</v>
      </c>
      <c r="E77" s="112">
        <v>39</v>
      </c>
      <c r="F77" s="38">
        <v>84.17</v>
      </c>
      <c r="G77" s="87">
        <f t="shared" si="1"/>
        <v>3282.63</v>
      </c>
      <c r="H77" s="90"/>
      <c r="I77" s="91"/>
    </row>
    <row r="78" spans="1:9" ht="16.8" x14ac:dyDescent="0.25">
      <c r="A78" s="82" t="s">
        <v>142</v>
      </c>
      <c r="B78" s="122" t="s">
        <v>174</v>
      </c>
      <c r="C78" s="123" t="s">
        <v>179</v>
      </c>
      <c r="D78" s="126" t="s">
        <v>43</v>
      </c>
      <c r="E78" s="86">
        <v>19.700000000000003</v>
      </c>
      <c r="F78" s="38">
        <v>21.55</v>
      </c>
      <c r="G78" s="87">
        <f t="shared" si="1"/>
        <v>424.54</v>
      </c>
      <c r="H78" s="90"/>
      <c r="I78" s="91"/>
    </row>
    <row r="79" spans="1:9" x14ac:dyDescent="0.25">
      <c r="A79" s="82" t="s">
        <v>142</v>
      </c>
      <c r="B79" s="122" t="s">
        <v>176</v>
      </c>
      <c r="C79" s="123" t="s">
        <v>181</v>
      </c>
      <c r="D79" s="129" t="s">
        <v>47</v>
      </c>
      <c r="E79" s="86">
        <v>8</v>
      </c>
      <c r="F79" s="38">
        <v>56.67</v>
      </c>
      <c r="G79" s="87">
        <f t="shared" si="1"/>
        <v>453.36</v>
      </c>
      <c r="H79" s="90"/>
      <c r="I79" s="91"/>
    </row>
    <row r="80" spans="1:9" x14ac:dyDescent="0.25">
      <c r="A80" s="82" t="s">
        <v>142</v>
      </c>
      <c r="B80" s="122" t="s">
        <v>177</v>
      </c>
      <c r="C80" s="123" t="s">
        <v>183</v>
      </c>
      <c r="D80" s="129" t="s">
        <v>47</v>
      </c>
      <c r="E80" s="86">
        <v>4</v>
      </c>
      <c r="F80" s="38">
        <v>106.91</v>
      </c>
      <c r="G80" s="87">
        <f t="shared" si="1"/>
        <v>427.64</v>
      </c>
      <c r="H80" s="90"/>
      <c r="I80" s="91"/>
    </row>
    <row r="81" spans="1:9" ht="14.4" thickBot="1" x14ac:dyDescent="0.3">
      <c r="A81" s="82" t="s">
        <v>142</v>
      </c>
      <c r="B81" s="122" t="s">
        <v>407</v>
      </c>
      <c r="C81" s="123" t="s">
        <v>185</v>
      </c>
      <c r="D81" s="129" t="s">
        <v>45</v>
      </c>
      <c r="E81" s="86">
        <v>788</v>
      </c>
      <c r="F81" s="38">
        <v>1.1299999999999999</v>
      </c>
      <c r="G81" s="87">
        <f t="shared" si="1"/>
        <v>890.44</v>
      </c>
      <c r="H81" s="90"/>
      <c r="I81" s="91"/>
    </row>
    <row r="82" spans="1:9" ht="28.2" thickBot="1" x14ac:dyDescent="0.3">
      <c r="A82" s="130" t="s">
        <v>142</v>
      </c>
      <c r="B82" s="131" t="s">
        <v>178</v>
      </c>
      <c r="C82" s="132" t="s">
        <v>187</v>
      </c>
      <c r="D82" s="133" t="s">
        <v>43</v>
      </c>
      <c r="E82" s="134">
        <v>265.95000000000005</v>
      </c>
      <c r="F82" s="39">
        <v>17.510000000000002</v>
      </c>
      <c r="G82" s="117">
        <f t="shared" si="1"/>
        <v>4656.78</v>
      </c>
      <c r="H82" s="136" t="s">
        <v>188</v>
      </c>
      <c r="I82" s="94">
        <f>ROUND(SUM(G62:G82),2)</f>
        <v>47444.18</v>
      </c>
    </row>
    <row r="83" spans="1:9" ht="27.6" x14ac:dyDescent="0.25">
      <c r="A83" s="76" t="s">
        <v>189</v>
      </c>
      <c r="B83" s="77" t="s">
        <v>190</v>
      </c>
      <c r="C83" s="146" t="s">
        <v>191</v>
      </c>
      <c r="D83" s="147" t="s">
        <v>43</v>
      </c>
      <c r="E83" s="80">
        <v>867.72</v>
      </c>
      <c r="F83" s="42">
        <v>20.97</v>
      </c>
      <c r="G83" s="81">
        <f t="shared" si="1"/>
        <v>18196.09</v>
      </c>
      <c r="H83" s="490" t="s">
        <v>192</v>
      </c>
      <c r="I83" s="91"/>
    </row>
    <row r="84" spans="1:9" ht="27.6" x14ac:dyDescent="0.25">
      <c r="A84" s="82" t="s">
        <v>189</v>
      </c>
      <c r="B84" s="83" t="s">
        <v>193</v>
      </c>
      <c r="C84" s="139" t="s">
        <v>194</v>
      </c>
      <c r="D84" s="85" t="s">
        <v>45</v>
      </c>
      <c r="E84" s="138">
        <v>723.1</v>
      </c>
      <c r="F84" s="40">
        <v>15.74</v>
      </c>
      <c r="G84" s="87">
        <f t="shared" si="1"/>
        <v>11381.59</v>
      </c>
      <c r="H84" s="491"/>
      <c r="I84" s="91"/>
    </row>
    <row r="85" spans="1:9" ht="27.6" x14ac:dyDescent="0.25">
      <c r="A85" s="82" t="s">
        <v>189</v>
      </c>
      <c r="B85" s="83" t="s">
        <v>195</v>
      </c>
      <c r="C85" s="139" t="s">
        <v>196</v>
      </c>
      <c r="D85" s="85" t="s">
        <v>45</v>
      </c>
      <c r="E85" s="141">
        <v>550</v>
      </c>
      <c r="F85" s="40">
        <v>16.84</v>
      </c>
      <c r="G85" s="87">
        <f t="shared" si="1"/>
        <v>9262</v>
      </c>
      <c r="H85" s="491"/>
      <c r="I85" s="91"/>
    </row>
    <row r="86" spans="1:9" ht="27.6" x14ac:dyDescent="0.25">
      <c r="A86" s="82" t="s">
        <v>189</v>
      </c>
      <c r="B86" s="83" t="s">
        <v>197</v>
      </c>
      <c r="C86" s="139" t="s">
        <v>198</v>
      </c>
      <c r="D86" s="85" t="s">
        <v>45</v>
      </c>
      <c r="E86" s="138">
        <v>19</v>
      </c>
      <c r="F86" s="40">
        <v>6.13</v>
      </c>
      <c r="G86" s="87">
        <f t="shared" si="1"/>
        <v>116.47</v>
      </c>
      <c r="H86" s="491"/>
      <c r="I86" s="91"/>
    </row>
    <row r="87" spans="1:9" ht="27.6" x14ac:dyDescent="0.25">
      <c r="A87" s="82" t="s">
        <v>189</v>
      </c>
      <c r="B87" s="83" t="s">
        <v>199</v>
      </c>
      <c r="C87" s="154" t="s">
        <v>200</v>
      </c>
      <c r="D87" s="85" t="s">
        <v>45</v>
      </c>
      <c r="E87" s="141">
        <v>14</v>
      </c>
      <c r="F87" s="40">
        <v>41.05</v>
      </c>
      <c r="G87" s="87">
        <f t="shared" si="1"/>
        <v>574.70000000000005</v>
      </c>
      <c r="H87" s="491"/>
      <c r="I87" s="91"/>
    </row>
    <row r="88" spans="1:9" ht="28.2" thickBot="1" x14ac:dyDescent="0.3">
      <c r="A88" s="82" t="s">
        <v>189</v>
      </c>
      <c r="B88" s="83" t="s">
        <v>201</v>
      </c>
      <c r="C88" s="132" t="s">
        <v>202</v>
      </c>
      <c r="D88" s="85" t="s">
        <v>45</v>
      </c>
      <c r="E88" s="141">
        <v>5</v>
      </c>
      <c r="F88" s="40">
        <v>41.05</v>
      </c>
      <c r="G88" s="87">
        <f t="shared" si="1"/>
        <v>205.25</v>
      </c>
      <c r="H88" s="491"/>
      <c r="I88" s="91"/>
    </row>
    <row r="89" spans="1:9" ht="27.6" x14ac:dyDescent="0.25">
      <c r="A89" s="82" t="s">
        <v>189</v>
      </c>
      <c r="B89" s="83" t="s">
        <v>203</v>
      </c>
      <c r="C89" s="139" t="s">
        <v>204</v>
      </c>
      <c r="D89" s="99" t="s">
        <v>43</v>
      </c>
      <c r="E89" s="138">
        <v>171.6</v>
      </c>
      <c r="F89" s="40">
        <v>21.02</v>
      </c>
      <c r="G89" s="87">
        <f t="shared" si="1"/>
        <v>3607.03</v>
      </c>
      <c r="H89" s="491"/>
      <c r="I89" s="91"/>
    </row>
    <row r="90" spans="1:9" ht="27.6" x14ac:dyDescent="0.25">
      <c r="A90" s="82" t="s">
        <v>189</v>
      </c>
      <c r="B90" s="83" t="s">
        <v>205</v>
      </c>
      <c r="C90" s="139" t="s">
        <v>206</v>
      </c>
      <c r="D90" s="85" t="s">
        <v>45</v>
      </c>
      <c r="E90" s="138">
        <v>195</v>
      </c>
      <c r="F90" s="40">
        <v>13.56</v>
      </c>
      <c r="G90" s="87">
        <f t="shared" si="1"/>
        <v>2644.2</v>
      </c>
      <c r="H90" s="491"/>
      <c r="I90" s="91"/>
    </row>
    <row r="91" spans="1:9" ht="27.6" x14ac:dyDescent="0.25">
      <c r="A91" s="82" t="s">
        <v>189</v>
      </c>
      <c r="B91" s="83" t="s">
        <v>207</v>
      </c>
      <c r="C91" s="139" t="s">
        <v>198</v>
      </c>
      <c r="D91" s="85" t="s">
        <v>45</v>
      </c>
      <c r="E91" s="138">
        <v>195</v>
      </c>
      <c r="F91" s="40">
        <v>6.13</v>
      </c>
      <c r="G91" s="87">
        <f t="shared" si="1"/>
        <v>1195.3499999999999</v>
      </c>
      <c r="H91" s="491"/>
      <c r="I91" s="91"/>
    </row>
    <row r="92" spans="1:9" ht="28.2" thickBot="1" x14ac:dyDescent="0.3">
      <c r="A92" s="82" t="s">
        <v>189</v>
      </c>
      <c r="B92" s="83" t="s">
        <v>208</v>
      </c>
      <c r="C92" s="132" t="s">
        <v>209</v>
      </c>
      <c r="D92" s="85" t="s">
        <v>45</v>
      </c>
      <c r="E92" s="141">
        <v>195</v>
      </c>
      <c r="F92" s="40">
        <v>34.56</v>
      </c>
      <c r="G92" s="87">
        <f t="shared" si="1"/>
        <v>6739.2</v>
      </c>
      <c r="H92" s="491"/>
      <c r="I92" s="91"/>
    </row>
    <row r="93" spans="1:9" ht="27.6" x14ac:dyDescent="0.25">
      <c r="A93" s="82" t="s">
        <v>189</v>
      </c>
      <c r="B93" s="83" t="s">
        <v>210</v>
      </c>
      <c r="C93" s="137" t="s">
        <v>211</v>
      </c>
      <c r="D93" s="99" t="s">
        <v>43</v>
      </c>
      <c r="E93" s="138">
        <v>250.79999999999998</v>
      </c>
      <c r="F93" s="40">
        <v>20.97</v>
      </c>
      <c r="G93" s="87">
        <f t="shared" si="1"/>
        <v>5259.28</v>
      </c>
      <c r="H93" s="491"/>
      <c r="I93" s="91"/>
    </row>
    <row r="94" spans="1:9" ht="27.6" x14ac:dyDescent="0.25">
      <c r="A94" s="82" t="s">
        <v>189</v>
      </c>
      <c r="B94" s="83" t="s">
        <v>212</v>
      </c>
      <c r="C94" s="139" t="s">
        <v>206</v>
      </c>
      <c r="D94" s="85" t="s">
        <v>45</v>
      </c>
      <c r="E94" s="138">
        <v>152</v>
      </c>
      <c r="F94" s="40">
        <v>13.56</v>
      </c>
      <c r="G94" s="87">
        <f t="shared" si="1"/>
        <v>2061.12</v>
      </c>
      <c r="H94" s="491"/>
      <c r="I94" s="91"/>
    </row>
    <row r="95" spans="1:9" ht="27.6" x14ac:dyDescent="0.25">
      <c r="A95" s="82" t="s">
        <v>189</v>
      </c>
      <c r="B95" s="83" t="s">
        <v>213</v>
      </c>
      <c r="C95" s="139" t="s">
        <v>198</v>
      </c>
      <c r="D95" s="85" t="s">
        <v>45</v>
      </c>
      <c r="E95" s="138">
        <v>152</v>
      </c>
      <c r="F95" s="40">
        <v>6.13</v>
      </c>
      <c r="G95" s="87">
        <f t="shared" si="1"/>
        <v>931.76</v>
      </c>
      <c r="H95" s="491"/>
      <c r="I95" s="91"/>
    </row>
    <row r="96" spans="1:9" ht="27.6" x14ac:dyDescent="0.25">
      <c r="A96" s="82" t="s">
        <v>189</v>
      </c>
      <c r="B96" s="83" t="s">
        <v>214</v>
      </c>
      <c r="C96" s="139" t="s">
        <v>215</v>
      </c>
      <c r="D96" s="85" t="s">
        <v>45</v>
      </c>
      <c r="E96" s="141">
        <v>125</v>
      </c>
      <c r="F96" s="40">
        <v>32.58</v>
      </c>
      <c r="G96" s="87">
        <f t="shared" si="1"/>
        <v>4072.5</v>
      </c>
      <c r="H96" s="491"/>
      <c r="I96" s="91"/>
    </row>
    <row r="97" spans="1:9" ht="27.6" x14ac:dyDescent="0.25">
      <c r="A97" s="82" t="s">
        <v>189</v>
      </c>
      <c r="B97" s="83" t="s">
        <v>216</v>
      </c>
      <c r="C97" s="139" t="s">
        <v>200</v>
      </c>
      <c r="D97" s="85" t="s">
        <v>45</v>
      </c>
      <c r="E97" s="141">
        <v>22</v>
      </c>
      <c r="F97" s="40">
        <v>41.05</v>
      </c>
      <c r="G97" s="87">
        <f t="shared" si="1"/>
        <v>903.1</v>
      </c>
      <c r="H97" s="491"/>
      <c r="I97" s="91"/>
    </row>
    <row r="98" spans="1:9" ht="28.2" thickBot="1" x14ac:dyDescent="0.3">
      <c r="A98" s="82" t="s">
        <v>189</v>
      </c>
      <c r="B98" s="83" t="s">
        <v>217</v>
      </c>
      <c r="C98" s="132" t="s">
        <v>202</v>
      </c>
      <c r="D98" s="85" t="s">
        <v>45</v>
      </c>
      <c r="E98" s="141">
        <v>5</v>
      </c>
      <c r="F98" s="40">
        <v>41.05</v>
      </c>
      <c r="G98" s="87">
        <f t="shared" si="1"/>
        <v>205.25</v>
      </c>
      <c r="H98" s="491"/>
      <c r="I98" s="91"/>
    </row>
    <row r="99" spans="1:9" ht="27.6" x14ac:dyDescent="0.25">
      <c r="A99" s="82" t="s">
        <v>218</v>
      </c>
      <c r="B99" s="83" t="s">
        <v>430</v>
      </c>
      <c r="C99" s="137" t="s">
        <v>220</v>
      </c>
      <c r="D99" s="99" t="s">
        <v>43</v>
      </c>
      <c r="E99" s="138">
        <v>20613.599999999999</v>
      </c>
      <c r="F99" s="40">
        <v>17.399999999999999</v>
      </c>
      <c r="G99" s="87">
        <f t="shared" si="1"/>
        <v>358676.64</v>
      </c>
      <c r="H99" s="491"/>
      <c r="I99" s="91"/>
    </row>
    <row r="100" spans="1:9" ht="27.6" x14ac:dyDescent="0.25">
      <c r="A100" s="82" t="s">
        <v>218</v>
      </c>
      <c r="B100" s="83" t="s">
        <v>431</v>
      </c>
      <c r="C100" s="139" t="s">
        <v>194</v>
      </c>
      <c r="D100" s="85" t="s">
        <v>45</v>
      </c>
      <c r="E100" s="138">
        <v>31547.17</v>
      </c>
      <c r="F100" s="40">
        <v>10.35</v>
      </c>
      <c r="G100" s="87">
        <f t="shared" si="1"/>
        <v>326513.21000000002</v>
      </c>
      <c r="H100" s="491"/>
      <c r="I100" s="91"/>
    </row>
    <row r="101" spans="1:9" ht="27.6" x14ac:dyDescent="0.25">
      <c r="A101" s="82" t="s">
        <v>218</v>
      </c>
      <c r="B101" s="83" t="s">
        <v>432</v>
      </c>
      <c r="C101" s="139" t="s">
        <v>223</v>
      </c>
      <c r="D101" s="85" t="s">
        <v>45</v>
      </c>
      <c r="E101" s="138">
        <v>29046.73</v>
      </c>
      <c r="F101" s="40">
        <v>14.72</v>
      </c>
      <c r="G101" s="87">
        <f t="shared" si="1"/>
        <v>427567.87</v>
      </c>
      <c r="H101" s="491"/>
      <c r="I101" s="91"/>
    </row>
    <row r="102" spans="1:9" ht="27.6" x14ac:dyDescent="0.25">
      <c r="A102" s="82" t="s">
        <v>218</v>
      </c>
      <c r="B102" s="83" t="s">
        <v>433</v>
      </c>
      <c r="C102" s="447" t="s">
        <v>1159</v>
      </c>
      <c r="D102" s="140" t="s">
        <v>45</v>
      </c>
      <c r="E102" s="138">
        <v>28921.71</v>
      </c>
      <c r="F102" s="40">
        <v>0.33</v>
      </c>
      <c r="G102" s="87">
        <f t="shared" si="1"/>
        <v>9544.16</v>
      </c>
      <c r="H102" s="491"/>
      <c r="I102" s="91"/>
    </row>
    <row r="103" spans="1:9" ht="27.6" x14ac:dyDescent="0.25">
      <c r="A103" s="82" t="s">
        <v>218</v>
      </c>
      <c r="B103" s="83" t="s">
        <v>434</v>
      </c>
      <c r="C103" s="139" t="s">
        <v>225</v>
      </c>
      <c r="D103" s="85" t="s">
        <v>45</v>
      </c>
      <c r="E103" s="138">
        <v>28838.36</v>
      </c>
      <c r="F103" s="40">
        <v>13.99</v>
      </c>
      <c r="G103" s="87">
        <f t="shared" si="1"/>
        <v>403448.66</v>
      </c>
      <c r="H103" s="491"/>
      <c r="I103" s="91"/>
    </row>
    <row r="104" spans="1:9" ht="27.6" x14ac:dyDescent="0.25">
      <c r="A104" s="82" t="s">
        <v>218</v>
      </c>
      <c r="B104" s="83" t="s">
        <v>219</v>
      </c>
      <c r="C104" s="447" t="s">
        <v>1160</v>
      </c>
      <c r="D104" s="85" t="s">
        <v>45</v>
      </c>
      <c r="E104" s="138">
        <v>28755.02</v>
      </c>
      <c r="F104" s="40">
        <v>0.27</v>
      </c>
      <c r="G104" s="87">
        <f t="shared" si="1"/>
        <v>7763.86</v>
      </c>
      <c r="H104" s="491"/>
      <c r="I104" s="91"/>
    </row>
    <row r="105" spans="1:9" ht="27.6" x14ac:dyDescent="0.25">
      <c r="A105" s="82" t="s">
        <v>218</v>
      </c>
      <c r="B105" s="83" t="s">
        <v>221</v>
      </c>
      <c r="C105" s="139" t="s">
        <v>226</v>
      </c>
      <c r="D105" s="85" t="s">
        <v>45</v>
      </c>
      <c r="E105" s="138">
        <v>28713.34</v>
      </c>
      <c r="F105" s="40">
        <v>9.99</v>
      </c>
      <c r="G105" s="87">
        <f t="shared" si="1"/>
        <v>286846.27</v>
      </c>
      <c r="H105" s="491"/>
      <c r="I105" s="91"/>
    </row>
    <row r="106" spans="1:9" ht="28.2" thickBot="1" x14ac:dyDescent="0.3">
      <c r="A106" s="82" t="s">
        <v>218</v>
      </c>
      <c r="B106" s="83" t="s">
        <v>222</v>
      </c>
      <c r="C106" s="132" t="s">
        <v>227</v>
      </c>
      <c r="D106" s="85" t="s">
        <v>45</v>
      </c>
      <c r="E106" s="141">
        <v>28630</v>
      </c>
      <c r="F106" s="40">
        <v>0.23</v>
      </c>
      <c r="G106" s="87">
        <f t="shared" si="1"/>
        <v>6584.9</v>
      </c>
      <c r="H106" s="491"/>
      <c r="I106" s="91"/>
    </row>
    <row r="107" spans="1:9" ht="28.2" thickBot="1" x14ac:dyDescent="0.3">
      <c r="A107" s="142" t="s">
        <v>218</v>
      </c>
      <c r="B107" s="143" t="s">
        <v>224</v>
      </c>
      <c r="C107" s="144" t="s">
        <v>228</v>
      </c>
      <c r="D107" s="145" t="s">
        <v>43</v>
      </c>
      <c r="E107" s="134">
        <v>6400</v>
      </c>
      <c r="F107" s="41">
        <v>16.75</v>
      </c>
      <c r="G107" s="117">
        <f t="shared" si="1"/>
        <v>107200</v>
      </c>
      <c r="H107" s="491"/>
      <c r="I107" s="91"/>
    </row>
    <row r="108" spans="1:9" ht="27.6" x14ac:dyDescent="0.25">
      <c r="A108" s="76" t="s">
        <v>229</v>
      </c>
      <c r="B108" s="77" t="s">
        <v>190</v>
      </c>
      <c r="C108" s="146" t="s">
        <v>230</v>
      </c>
      <c r="D108" s="147" t="s">
        <v>43</v>
      </c>
      <c r="E108" s="80">
        <v>867.72</v>
      </c>
      <c r="F108" s="42">
        <v>0</v>
      </c>
      <c r="G108" s="81">
        <f t="shared" si="1"/>
        <v>0</v>
      </c>
      <c r="H108" s="491"/>
      <c r="I108" s="91"/>
    </row>
    <row r="109" spans="1:9" ht="27.6" x14ac:dyDescent="0.25">
      <c r="A109" s="82" t="s">
        <v>229</v>
      </c>
      <c r="B109" s="83" t="s">
        <v>193</v>
      </c>
      <c r="C109" s="139" t="s">
        <v>194</v>
      </c>
      <c r="D109" s="85" t="s">
        <v>45</v>
      </c>
      <c r="E109" s="138">
        <v>723.1</v>
      </c>
      <c r="F109" s="40">
        <v>0</v>
      </c>
      <c r="G109" s="87">
        <f t="shared" si="1"/>
        <v>0</v>
      </c>
      <c r="H109" s="491"/>
      <c r="I109" s="91"/>
    </row>
    <row r="110" spans="1:9" ht="27.6" x14ac:dyDescent="0.25">
      <c r="A110" s="82" t="s">
        <v>229</v>
      </c>
      <c r="B110" s="83" t="s">
        <v>195</v>
      </c>
      <c r="C110" s="139" t="s">
        <v>196</v>
      </c>
      <c r="D110" s="85" t="s">
        <v>45</v>
      </c>
      <c r="E110" s="138">
        <v>550</v>
      </c>
      <c r="F110" s="40">
        <v>0</v>
      </c>
      <c r="G110" s="87">
        <f t="shared" si="1"/>
        <v>0</v>
      </c>
      <c r="H110" s="491"/>
      <c r="I110" s="91"/>
    </row>
    <row r="111" spans="1:9" ht="27.6" x14ac:dyDescent="0.25">
      <c r="A111" s="82" t="s">
        <v>229</v>
      </c>
      <c r="B111" s="83" t="s">
        <v>197</v>
      </c>
      <c r="C111" s="139" t="s">
        <v>198</v>
      </c>
      <c r="D111" s="85" t="s">
        <v>45</v>
      </c>
      <c r="E111" s="138">
        <v>19</v>
      </c>
      <c r="F111" s="40">
        <v>0</v>
      </c>
      <c r="G111" s="87">
        <f t="shared" si="1"/>
        <v>0</v>
      </c>
      <c r="H111" s="491"/>
      <c r="I111" s="91"/>
    </row>
    <row r="112" spans="1:9" ht="27.6" x14ac:dyDescent="0.25">
      <c r="A112" s="82" t="s">
        <v>229</v>
      </c>
      <c r="B112" s="83" t="s">
        <v>199</v>
      </c>
      <c r="C112" s="139" t="s">
        <v>200</v>
      </c>
      <c r="D112" s="85" t="s">
        <v>45</v>
      </c>
      <c r="E112" s="138">
        <v>14</v>
      </c>
      <c r="F112" s="40">
        <v>0</v>
      </c>
      <c r="G112" s="87">
        <f t="shared" si="1"/>
        <v>0</v>
      </c>
      <c r="H112" s="491"/>
      <c r="I112" s="91"/>
    </row>
    <row r="113" spans="1:9" ht="28.2" thickBot="1" x14ac:dyDescent="0.3">
      <c r="A113" s="82" t="s">
        <v>229</v>
      </c>
      <c r="B113" s="83" t="s">
        <v>201</v>
      </c>
      <c r="C113" s="132" t="s">
        <v>202</v>
      </c>
      <c r="D113" s="85" t="s">
        <v>45</v>
      </c>
      <c r="E113" s="138">
        <v>5</v>
      </c>
      <c r="F113" s="40">
        <v>0</v>
      </c>
      <c r="G113" s="87">
        <f t="shared" si="1"/>
        <v>0</v>
      </c>
      <c r="H113" s="491"/>
      <c r="I113" s="91"/>
    </row>
    <row r="114" spans="1:9" ht="27.6" x14ac:dyDescent="0.25">
      <c r="A114" s="82" t="s">
        <v>229</v>
      </c>
      <c r="B114" s="83" t="s">
        <v>203</v>
      </c>
      <c r="C114" s="137" t="s">
        <v>231</v>
      </c>
      <c r="D114" s="99" t="s">
        <v>43</v>
      </c>
      <c r="E114" s="138">
        <v>171.6</v>
      </c>
      <c r="F114" s="40">
        <v>0</v>
      </c>
      <c r="G114" s="87">
        <f t="shared" si="1"/>
        <v>0</v>
      </c>
      <c r="H114" s="491"/>
      <c r="I114" s="91"/>
    </row>
    <row r="115" spans="1:9" ht="27.6" x14ac:dyDescent="0.25">
      <c r="A115" s="82" t="s">
        <v>229</v>
      </c>
      <c r="B115" s="83" t="s">
        <v>205</v>
      </c>
      <c r="C115" s="139" t="s">
        <v>206</v>
      </c>
      <c r="D115" s="85" t="s">
        <v>45</v>
      </c>
      <c r="E115" s="138">
        <v>195</v>
      </c>
      <c r="F115" s="40">
        <v>0</v>
      </c>
      <c r="G115" s="87">
        <f t="shared" si="1"/>
        <v>0</v>
      </c>
      <c r="H115" s="491"/>
      <c r="I115" s="91"/>
    </row>
    <row r="116" spans="1:9" ht="27.6" x14ac:dyDescent="0.25">
      <c r="A116" s="82" t="s">
        <v>229</v>
      </c>
      <c r="B116" s="83" t="s">
        <v>207</v>
      </c>
      <c r="C116" s="139" t="s">
        <v>198</v>
      </c>
      <c r="D116" s="85" t="s">
        <v>45</v>
      </c>
      <c r="E116" s="138">
        <v>195</v>
      </c>
      <c r="F116" s="40">
        <v>0</v>
      </c>
      <c r="G116" s="87">
        <f t="shared" si="1"/>
        <v>0</v>
      </c>
      <c r="H116" s="491"/>
      <c r="I116" s="91"/>
    </row>
    <row r="117" spans="1:9" ht="28.2" thickBot="1" x14ac:dyDescent="0.3">
      <c r="A117" s="82" t="s">
        <v>229</v>
      </c>
      <c r="B117" s="83" t="s">
        <v>208</v>
      </c>
      <c r="C117" s="132" t="s">
        <v>209</v>
      </c>
      <c r="D117" s="85" t="s">
        <v>45</v>
      </c>
      <c r="E117" s="138">
        <v>195</v>
      </c>
      <c r="F117" s="40">
        <v>0</v>
      </c>
      <c r="G117" s="87">
        <f t="shared" si="1"/>
        <v>0</v>
      </c>
      <c r="H117" s="491"/>
      <c r="I117" s="91"/>
    </row>
    <row r="118" spans="1:9" ht="27.6" x14ac:dyDescent="0.25">
      <c r="A118" s="82" t="s">
        <v>229</v>
      </c>
      <c r="B118" s="83" t="s">
        <v>210</v>
      </c>
      <c r="C118" s="137" t="s">
        <v>232</v>
      </c>
      <c r="D118" s="99" t="s">
        <v>43</v>
      </c>
      <c r="E118" s="138">
        <v>250.79999999999998</v>
      </c>
      <c r="F118" s="40">
        <v>0</v>
      </c>
      <c r="G118" s="87">
        <f t="shared" si="1"/>
        <v>0</v>
      </c>
      <c r="H118" s="491"/>
      <c r="I118" s="91"/>
    </row>
    <row r="119" spans="1:9" ht="27.6" x14ac:dyDescent="0.25">
      <c r="A119" s="82" t="s">
        <v>229</v>
      </c>
      <c r="B119" s="83" t="s">
        <v>212</v>
      </c>
      <c r="C119" s="139" t="s">
        <v>206</v>
      </c>
      <c r="D119" s="85" t="s">
        <v>45</v>
      </c>
      <c r="E119" s="138">
        <v>152</v>
      </c>
      <c r="F119" s="40">
        <v>0</v>
      </c>
      <c r="G119" s="87">
        <f t="shared" si="1"/>
        <v>0</v>
      </c>
      <c r="H119" s="491"/>
      <c r="I119" s="91"/>
    </row>
    <row r="120" spans="1:9" ht="27.6" x14ac:dyDescent="0.25">
      <c r="A120" s="82" t="s">
        <v>229</v>
      </c>
      <c r="B120" s="83" t="s">
        <v>213</v>
      </c>
      <c r="C120" s="139" t="s">
        <v>198</v>
      </c>
      <c r="D120" s="85" t="s">
        <v>45</v>
      </c>
      <c r="E120" s="138">
        <v>152</v>
      </c>
      <c r="F120" s="40">
        <v>0</v>
      </c>
      <c r="G120" s="87">
        <f t="shared" si="1"/>
        <v>0</v>
      </c>
      <c r="H120" s="491"/>
      <c r="I120" s="91"/>
    </row>
    <row r="121" spans="1:9" ht="27.6" x14ac:dyDescent="0.25">
      <c r="A121" s="82" t="s">
        <v>229</v>
      </c>
      <c r="B121" s="83" t="s">
        <v>214</v>
      </c>
      <c r="C121" s="139" t="s">
        <v>215</v>
      </c>
      <c r="D121" s="85" t="s">
        <v>45</v>
      </c>
      <c r="E121" s="138">
        <v>125</v>
      </c>
      <c r="F121" s="40">
        <v>0</v>
      </c>
      <c r="G121" s="87">
        <f t="shared" si="1"/>
        <v>0</v>
      </c>
      <c r="H121" s="491"/>
      <c r="I121" s="91"/>
    </row>
    <row r="122" spans="1:9" ht="27.6" x14ac:dyDescent="0.25">
      <c r="A122" s="82" t="s">
        <v>229</v>
      </c>
      <c r="B122" s="83" t="s">
        <v>216</v>
      </c>
      <c r="C122" s="139" t="s">
        <v>200</v>
      </c>
      <c r="D122" s="85" t="s">
        <v>45</v>
      </c>
      <c r="E122" s="138">
        <v>22</v>
      </c>
      <c r="F122" s="40">
        <v>0</v>
      </c>
      <c r="G122" s="87">
        <f t="shared" si="1"/>
        <v>0</v>
      </c>
      <c r="H122" s="491"/>
      <c r="I122" s="91"/>
    </row>
    <row r="123" spans="1:9" ht="28.2" thickBot="1" x14ac:dyDescent="0.3">
      <c r="A123" s="82" t="s">
        <v>229</v>
      </c>
      <c r="B123" s="83" t="s">
        <v>217</v>
      </c>
      <c r="C123" s="132" t="s">
        <v>202</v>
      </c>
      <c r="D123" s="85" t="s">
        <v>45</v>
      </c>
      <c r="E123" s="138">
        <v>5</v>
      </c>
      <c r="F123" s="40">
        <v>0</v>
      </c>
      <c r="G123" s="87">
        <f t="shared" si="1"/>
        <v>0</v>
      </c>
      <c r="H123" s="491"/>
      <c r="I123" s="91"/>
    </row>
    <row r="124" spans="1:9" ht="27.6" x14ac:dyDescent="0.25">
      <c r="A124" s="82" t="s">
        <v>233</v>
      </c>
      <c r="B124" s="83" t="s">
        <v>430</v>
      </c>
      <c r="C124" s="137" t="s">
        <v>234</v>
      </c>
      <c r="D124" s="99" t="s">
        <v>43</v>
      </c>
      <c r="E124" s="138">
        <v>17750.599999999999</v>
      </c>
      <c r="F124" s="40">
        <v>0</v>
      </c>
      <c r="G124" s="87">
        <f t="shared" si="1"/>
        <v>0</v>
      </c>
      <c r="H124" s="491"/>
      <c r="I124" s="91"/>
    </row>
    <row r="125" spans="1:9" ht="27.6" x14ac:dyDescent="0.25">
      <c r="A125" s="82" t="s">
        <v>233</v>
      </c>
      <c r="B125" s="83" t="s">
        <v>431</v>
      </c>
      <c r="C125" s="139" t="s">
        <v>235</v>
      </c>
      <c r="D125" s="85" t="s">
        <v>45</v>
      </c>
      <c r="E125" s="138">
        <v>31880.560000000001</v>
      </c>
      <c r="F125" s="40">
        <v>0</v>
      </c>
      <c r="G125" s="87">
        <f t="shared" si="1"/>
        <v>0</v>
      </c>
      <c r="H125" s="491"/>
      <c r="I125" s="91"/>
    </row>
    <row r="126" spans="1:9" ht="27.6" x14ac:dyDescent="0.25">
      <c r="A126" s="82" t="s">
        <v>233</v>
      </c>
      <c r="B126" s="83" t="s">
        <v>432</v>
      </c>
      <c r="C126" s="139" t="s">
        <v>223</v>
      </c>
      <c r="D126" s="85" t="s">
        <v>45</v>
      </c>
      <c r="E126" s="138">
        <v>29046.73</v>
      </c>
      <c r="F126" s="40">
        <v>0</v>
      </c>
      <c r="G126" s="87">
        <f t="shared" si="1"/>
        <v>0</v>
      </c>
      <c r="H126" s="491"/>
      <c r="I126" s="91"/>
    </row>
    <row r="127" spans="1:9" ht="27.6" x14ac:dyDescent="0.25">
      <c r="A127" s="82" t="s">
        <v>233</v>
      </c>
      <c r="B127" s="83" t="s">
        <v>433</v>
      </c>
      <c r="C127" s="447" t="s">
        <v>1159</v>
      </c>
      <c r="D127" s="140" t="s">
        <v>45</v>
      </c>
      <c r="E127" s="138">
        <v>28921.71</v>
      </c>
      <c r="F127" s="40">
        <v>0</v>
      </c>
      <c r="G127" s="87">
        <f t="shared" si="1"/>
        <v>0</v>
      </c>
      <c r="H127" s="491"/>
      <c r="I127" s="91"/>
    </row>
    <row r="128" spans="1:9" ht="27.6" x14ac:dyDescent="0.25">
      <c r="A128" s="82" t="s">
        <v>233</v>
      </c>
      <c r="B128" s="83" t="s">
        <v>434</v>
      </c>
      <c r="C128" s="139" t="s">
        <v>225</v>
      </c>
      <c r="D128" s="85" t="s">
        <v>45</v>
      </c>
      <c r="E128" s="138">
        <v>28838.36</v>
      </c>
      <c r="F128" s="40">
        <v>0</v>
      </c>
      <c r="G128" s="87">
        <f t="shared" si="1"/>
        <v>0</v>
      </c>
      <c r="H128" s="491"/>
      <c r="I128" s="91"/>
    </row>
    <row r="129" spans="1:9" ht="27.6" x14ac:dyDescent="0.25">
      <c r="A129" s="82" t="s">
        <v>233</v>
      </c>
      <c r="B129" s="83" t="s">
        <v>219</v>
      </c>
      <c r="C129" s="447" t="s">
        <v>1160</v>
      </c>
      <c r="D129" s="85" t="s">
        <v>45</v>
      </c>
      <c r="E129" s="138">
        <v>28755.02</v>
      </c>
      <c r="F129" s="40">
        <v>0</v>
      </c>
      <c r="G129" s="87">
        <f t="shared" si="1"/>
        <v>0</v>
      </c>
      <c r="H129" s="491"/>
      <c r="I129" s="91"/>
    </row>
    <row r="130" spans="1:9" ht="27.6" x14ac:dyDescent="0.25">
      <c r="A130" s="82" t="s">
        <v>233</v>
      </c>
      <c r="B130" s="83" t="s">
        <v>221</v>
      </c>
      <c r="C130" s="139" t="s">
        <v>226</v>
      </c>
      <c r="D130" s="85" t="s">
        <v>45</v>
      </c>
      <c r="E130" s="138">
        <v>28713.34</v>
      </c>
      <c r="F130" s="40">
        <v>0</v>
      </c>
      <c r="G130" s="87">
        <f t="shared" si="1"/>
        <v>0</v>
      </c>
      <c r="H130" s="491"/>
      <c r="I130" s="91"/>
    </row>
    <row r="131" spans="1:9" ht="28.2" thickBot="1" x14ac:dyDescent="0.3">
      <c r="A131" s="82" t="s">
        <v>233</v>
      </c>
      <c r="B131" s="83" t="s">
        <v>222</v>
      </c>
      <c r="C131" s="132" t="s">
        <v>227</v>
      </c>
      <c r="D131" s="85" t="s">
        <v>45</v>
      </c>
      <c r="E131" s="138">
        <v>28630</v>
      </c>
      <c r="F131" s="40">
        <v>0</v>
      </c>
      <c r="G131" s="87">
        <f t="shared" si="1"/>
        <v>0</v>
      </c>
      <c r="H131" s="491"/>
      <c r="I131" s="91"/>
    </row>
    <row r="132" spans="1:9" ht="28.2" thickBot="1" x14ac:dyDescent="0.3">
      <c r="A132" s="130" t="s">
        <v>233</v>
      </c>
      <c r="B132" s="143" t="s">
        <v>224</v>
      </c>
      <c r="C132" s="144" t="s">
        <v>228</v>
      </c>
      <c r="D132" s="133" t="s">
        <v>43</v>
      </c>
      <c r="E132" s="134">
        <v>6400</v>
      </c>
      <c r="F132" s="39">
        <v>0</v>
      </c>
      <c r="G132" s="117">
        <f t="shared" si="1"/>
        <v>0</v>
      </c>
      <c r="H132" s="136" t="s">
        <v>237</v>
      </c>
      <c r="I132" s="94">
        <f>ROUND(SUM(G83:G132),2)</f>
        <v>2001500.46</v>
      </c>
    </row>
    <row r="133" spans="1:9" ht="27.6" x14ac:dyDescent="0.25">
      <c r="A133" s="76" t="s">
        <v>238</v>
      </c>
      <c r="B133" s="77" t="s">
        <v>239</v>
      </c>
      <c r="C133" s="146" t="s">
        <v>384</v>
      </c>
      <c r="D133" s="147" t="s">
        <v>43</v>
      </c>
      <c r="E133" s="80">
        <v>114.6</v>
      </c>
      <c r="F133" s="42">
        <v>21.02</v>
      </c>
      <c r="G133" s="81">
        <f t="shared" si="1"/>
        <v>2408.89</v>
      </c>
      <c r="H133" s="490" t="s">
        <v>192</v>
      </c>
      <c r="I133" s="97"/>
    </row>
    <row r="134" spans="1:9" ht="27.6" x14ac:dyDescent="0.25">
      <c r="A134" s="82" t="s">
        <v>238</v>
      </c>
      <c r="B134" s="83" t="s">
        <v>240</v>
      </c>
      <c r="C134" s="139" t="s">
        <v>194</v>
      </c>
      <c r="D134" s="85" t="s">
        <v>45</v>
      </c>
      <c r="E134" s="86">
        <v>131.6</v>
      </c>
      <c r="F134" s="38">
        <v>15.74</v>
      </c>
      <c r="G134" s="87">
        <f t="shared" si="1"/>
        <v>2071.38</v>
      </c>
      <c r="H134" s="491"/>
      <c r="I134" s="97"/>
    </row>
    <row r="135" spans="1:9" ht="28.2" thickBot="1" x14ac:dyDescent="0.3">
      <c r="A135" s="130" t="s">
        <v>238</v>
      </c>
      <c r="B135" s="148" t="s">
        <v>241</v>
      </c>
      <c r="C135" s="132" t="s">
        <v>242</v>
      </c>
      <c r="D135" s="149" t="s">
        <v>45</v>
      </c>
      <c r="E135" s="134">
        <v>110</v>
      </c>
      <c r="F135" s="39">
        <v>19.260000000000002</v>
      </c>
      <c r="G135" s="117">
        <f t="shared" si="1"/>
        <v>2118.6</v>
      </c>
      <c r="H135" s="491"/>
      <c r="I135" s="97"/>
    </row>
    <row r="136" spans="1:9" ht="27.6" x14ac:dyDescent="0.25">
      <c r="A136" s="76" t="s">
        <v>243</v>
      </c>
      <c r="B136" s="77" t="s">
        <v>239</v>
      </c>
      <c r="C136" s="146" t="s">
        <v>385</v>
      </c>
      <c r="D136" s="147" t="s">
        <v>43</v>
      </c>
      <c r="E136" s="80">
        <v>114.6</v>
      </c>
      <c r="F136" s="42">
        <v>0</v>
      </c>
      <c r="G136" s="81">
        <f t="shared" si="1"/>
        <v>0</v>
      </c>
      <c r="H136" s="491"/>
      <c r="I136" s="91"/>
    </row>
    <row r="137" spans="1:9" ht="28.2" thickBot="1" x14ac:dyDescent="0.3">
      <c r="A137" s="82" t="s">
        <v>243</v>
      </c>
      <c r="B137" s="83" t="s">
        <v>240</v>
      </c>
      <c r="C137" s="139" t="s">
        <v>194</v>
      </c>
      <c r="D137" s="85" t="s">
        <v>45</v>
      </c>
      <c r="E137" s="86">
        <v>131.6</v>
      </c>
      <c r="F137" s="38">
        <v>0</v>
      </c>
      <c r="G137" s="87">
        <f t="shared" si="1"/>
        <v>0</v>
      </c>
      <c r="H137" s="506"/>
      <c r="I137" s="91"/>
    </row>
    <row r="138" spans="1:9" ht="28.2" thickBot="1" x14ac:dyDescent="0.3">
      <c r="A138" s="130" t="s">
        <v>243</v>
      </c>
      <c r="B138" s="148" t="s">
        <v>241</v>
      </c>
      <c r="C138" s="132" t="s">
        <v>242</v>
      </c>
      <c r="D138" s="149" t="s">
        <v>45</v>
      </c>
      <c r="E138" s="134">
        <v>110</v>
      </c>
      <c r="F138" s="39">
        <v>0</v>
      </c>
      <c r="G138" s="117">
        <f t="shared" si="1"/>
        <v>0</v>
      </c>
      <c r="H138" s="93" t="s">
        <v>244</v>
      </c>
      <c r="I138" s="94">
        <f>ROUND(SUM(G133:G138),2)</f>
        <v>6598.87</v>
      </c>
    </row>
    <row r="139" spans="1:9" ht="27.6" x14ac:dyDescent="0.25">
      <c r="A139" s="76" t="s">
        <v>245</v>
      </c>
      <c r="B139" s="77" t="s">
        <v>246</v>
      </c>
      <c r="C139" s="146" t="s">
        <v>247</v>
      </c>
      <c r="D139" s="159" t="s">
        <v>50</v>
      </c>
      <c r="E139" s="80">
        <v>255</v>
      </c>
      <c r="F139" s="42">
        <v>39.53</v>
      </c>
      <c r="G139" s="81">
        <f t="shared" si="1"/>
        <v>10080.15</v>
      </c>
      <c r="H139" s="97"/>
      <c r="I139" s="97"/>
    </row>
    <row r="140" spans="1:9" ht="27.6" x14ac:dyDescent="0.25">
      <c r="A140" s="82" t="s">
        <v>245</v>
      </c>
      <c r="B140" s="83" t="s">
        <v>248</v>
      </c>
      <c r="C140" s="139" t="s">
        <v>251</v>
      </c>
      <c r="D140" s="150" t="s">
        <v>50</v>
      </c>
      <c r="E140" s="86">
        <v>68</v>
      </c>
      <c r="F140" s="38">
        <v>23.22</v>
      </c>
      <c r="G140" s="87">
        <f t="shared" si="1"/>
        <v>1578.96</v>
      </c>
      <c r="H140" s="96"/>
      <c r="I140" s="97"/>
    </row>
    <row r="141" spans="1:9" ht="27.6" x14ac:dyDescent="0.25">
      <c r="A141" s="82" t="s">
        <v>245</v>
      </c>
      <c r="B141" s="83" t="s">
        <v>250</v>
      </c>
      <c r="C141" s="139" t="s">
        <v>253</v>
      </c>
      <c r="D141" s="150" t="s">
        <v>50</v>
      </c>
      <c r="E141" s="86">
        <v>115</v>
      </c>
      <c r="F141" s="38">
        <v>60.07</v>
      </c>
      <c r="G141" s="87">
        <f t="shared" si="1"/>
        <v>6908.05</v>
      </c>
      <c r="H141" s="96"/>
      <c r="I141" s="97"/>
    </row>
    <row r="142" spans="1:9" ht="27.6" x14ac:dyDescent="0.25">
      <c r="A142" s="82" t="s">
        <v>245</v>
      </c>
      <c r="B142" s="83" t="s">
        <v>252</v>
      </c>
      <c r="C142" s="139" t="s">
        <v>255</v>
      </c>
      <c r="D142" s="150" t="s">
        <v>50</v>
      </c>
      <c r="E142" s="86">
        <v>815</v>
      </c>
      <c r="F142" s="38">
        <v>38.619999999999997</v>
      </c>
      <c r="G142" s="87">
        <f t="shared" si="1"/>
        <v>31475.3</v>
      </c>
      <c r="H142" s="96"/>
      <c r="I142" s="97"/>
    </row>
    <row r="143" spans="1:9" ht="27.6" x14ac:dyDescent="0.25">
      <c r="A143" s="82" t="s">
        <v>245</v>
      </c>
      <c r="B143" s="83" t="s">
        <v>412</v>
      </c>
      <c r="C143" s="139" t="s">
        <v>256</v>
      </c>
      <c r="D143" s="150" t="s">
        <v>50</v>
      </c>
      <c r="E143" s="86">
        <v>2150</v>
      </c>
      <c r="F143" s="38">
        <v>0.35</v>
      </c>
      <c r="G143" s="87">
        <f t="shared" si="1"/>
        <v>752.5</v>
      </c>
      <c r="H143" s="90"/>
      <c r="I143" s="91"/>
    </row>
    <row r="144" spans="1:9" ht="27.6" x14ac:dyDescent="0.25">
      <c r="A144" s="82" t="s">
        <v>245</v>
      </c>
      <c r="B144" s="83" t="s">
        <v>413</v>
      </c>
      <c r="C144" s="139" t="s">
        <v>257</v>
      </c>
      <c r="D144" s="150" t="s">
        <v>50</v>
      </c>
      <c r="E144" s="86">
        <v>2150</v>
      </c>
      <c r="F144" s="38">
        <v>0.47</v>
      </c>
      <c r="G144" s="87">
        <f t="shared" si="1"/>
        <v>1010.5</v>
      </c>
      <c r="H144" s="90"/>
      <c r="I144" s="91"/>
    </row>
    <row r="145" spans="1:9" ht="27.6" x14ac:dyDescent="0.25">
      <c r="A145" s="82" t="s">
        <v>245</v>
      </c>
      <c r="B145" s="83" t="s">
        <v>427</v>
      </c>
      <c r="C145" s="139" t="s">
        <v>258</v>
      </c>
      <c r="D145" s="150" t="s">
        <v>50</v>
      </c>
      <c r="E145" s="86">
        <v>2150</v>
      </c>
      <c r="F145" s="38">
        <v>0.53</v>
      </c>
      <c r="G145" s="87">
        <f t="shared" si="1"/>
        <v>1139.5</v>
      </c>
      <c r="H145" s="90"/>
      <c r="I145" s="91"/>
    </row>
    <row r="146" spans="1:9" ht="27.6" x14ac:dyDescent="0.25">
      <c r="A146" s="82" t="s">
        <v>245</v>
      </c>
      <c r="B146" s="83" t="s">
        <v>254</v>
      </c>
      <c r="C146" s="139" t="s">
        <v>259</v>
      </c>
      <c r="D146" s="150" t="s">
        <v>50</v>
      </c>
      <c r="E146" s="86">
        <v>1185</v>
      </c>
      <c r="F146" s="38">
        <v>2.27</v>
      </c>
      <c r="G146" s="87">
        <f t="shared" si="1"/>
        <v>2689.95</v>
      </c>
      <c r="H146" s="90"/>
      <c r="I146" s="91"/>
    </row>
    <row r="147" spans="1:9" ht="27.6" x14ac:dyDescent="0.25">
      <c r="A147" s="82" t="s">
        <v>245</v>
      </c>
      <c r="B147" s="83" t="s">
        <v>428</v>
      </c>
      <c r="C147" s="139" t="s">
        <v>260</v>
      </c>
      <c r="D147" s="150" t="s">
        <v>50</v>
      </c>
      <c r="E147" s="86">
        <v>1185</v>
      </c>
      <c r="F147" s="38">
        <v>0.51</v>
      </c>
      <c r="G147" s="87">
        <f t="shared" si="1"/>
        <v>604.35</v>
      </c>
      <c r="H147" s="90"/>
      <c r="I147" s="91"/>
    </row>
    <row r="148" spans="1:9" ht="27.6" x14ac:dyDescent="0.25">
      <c r="A148" s="82" t="s">
        <v>245</v>
      </c>
      <c r="B148" s="83" t="s">
        <v>435</v>
      </c>
      <c r="C148" s="139" t="s">
        <v>261</v>
      </c>
      <c r="D148" s="85" t="s">
        <v>45</v>
      </c>
      <c r="E148" s="86">
        <v>5750</v>
      </c>
      <c r="F148" s="38">
        <v>4.1500000000000004</v>
      </c>
      <c r="G148" s="87">
        <f t="shared" si="1"/>
        <v>23862.5</v>
      </c>
      <c r="H148" s="90"/>
      <c r="I148" s="91"/>
    </row>
    <row r="149" spans="1:9" ht="28.2" thickBot="1" x14ac:dyDescent="0.3">
      <c r="A149" s="82" t="s">
        <v>245</v>
      </c>
      <c r="B149" s="83" t="s">
        <v>436</v>
      </c>
      <c r="C149" s="139" t="s">
        <v>262</v>
      </c>
      <c r="D149" s="85" t="s">
        <v>45</v>
      </c>
      <c r="E149" s="86">
        <v>5750</v>
      </c>
      <c r="F149" s="38">
        <v>1.94</v>
      </c>
      <c r="G149" s="87">
        <f t="shared" si="1"/>
        <v>11155</v>
      </c>
      <c r="H149" s="90"/>
      <c r="I149" s="91"/>
    </row>
    <row r="150" spans="1:9" ht="28.2" thickBot="1" x14ac:dyDescent="0.3">
      <c r="A150" s="130" t="s">
        <v>245</v>
      </c>
      <c r="B150" s="148" t="s">
        <v>437</v>
      </c>
      <c r="C150" s="132" t="s">
        <v>263</v>
      </c>
      <c r="D150" s="149" t="s">
        <v>45</v>
      </c>
      <c r="E150" s="134">
        <v>30</v>
      </c>
      <c r="F150" s="39">
        <v>3.68</v>
      </c>
      <c r="G150" s="117">
        <f t="shared" si="1"/>
        <v>110.4</v>
      </c>
      <c r="H150" s="136" t="s">
        <v>264</v>
      </c>
      <c r="I150" s="94">
        <f>ROUND(SUM(G139:G150),2)</f>
        <v>91367.16</v>
      </c>
    </row>
    <row r="151" spans="1:9" ht="41.4" x14ac:dyDescent="0.25">
      <c r="A151" s="76" t="s">
        <v>265</v>
      </c>
      <c r="B151" s="77" t="s">
        <v>266</v>
      </c>
      <c r="C151" s="146" t="s">
        <v>267</v>
      </c>
      <c r="D151" s="151" t="s">
        <v>50</v>
      </c>
      <c r="E151" s="320">
        <v>2010</v>
      </c>
      <c r="F151" s="49">
        <v>33.67</v>
      </c>
      <c r="G151" s="81">
        <f t="shared" si="1"/>
        <v>67676.7</v>
      </c>
      <c r="H151" s="90"/>
      <c r="I151" s="91"/>
    </row>
    <row r="152" spans="1:9" ht="41.4" x14ac:dyDescent="0.25">
      <c r="A152" s="82" t="s">
        <v>265</v>
      </c>
      <c r="B152" s="83" t="s">
        <v>268</v>
      </c>
      <c r="C152" s="139" t="s">
        <v>269</v>
      </c>
      <c r="D152" s="150" t="s">
        <v>50</v>
      </c>
      <c r="E152" s="190">
        <v>240</v>
      </c>
      <c r="F152" s="45">
        <v>71.56</v>
      </c>
      <c r="G152" s="87">
        <f t="shared" si="1"/>
        <v>17174.400000000001</v>
      </c>
      <c r="H152" s="90"/>
      <c r="I152" s="91"/>
    </row>
    <row r="153" spans="1:9" ht="41.4" x14ac:dyDescent="0.25">
      <c r="A153" s="386" t="s">
        <v>265</v>
      </c>
      <c r="B153" s="392" t="s">
        <v>270</v>
      </c>
      <c r="C153" s="393" t="s">
        <v>1133</v>
      </c>
      <c r="D153" s="495" t="s">
        <v>50</v>
      </c>
      <c r="E153" s="497">
        <v>1980</v>
      </c>
      <c r="F153" s="45">
        <v>111.34</v>
      </c>
      <c r="G153" s="87">
        <f t="shared" si="1"/>
        <v>220453.2</v>
      </c>
      <c r="H153" s="499" t="s">
        <v>1142</v>
      </c>
      <c r="I153" s="91"/>
    </row>
    <row r="154" spans="1:9" ht="41.4" x14ac:dyDescent="0.25">
      <c r="A154" s="386" t="s">
        <v>265</v>
      </c>
      <c r="B154" s="392" t="s">
        <v>1137</v>
      </c>
      <c r="C154" s="393" t="s">
        <v>1135</v>
      </c>
      <c r="D154" s="496"/>
      <c r="E154" s="498"/>
      <c r="F154" s="45">
        <v>0</v>
      </c>
      <c r="G154" s="87">
        <f>ROUND((E153*F154),2)</f>
        <v>0</v>
      </c>
      <c r="H154" s="499"/>
      <c r="I154" s="91"/>
    </row>
    <row r="155" spans="1:9" ht="41.4" x14ac:dyDescent="0.25">
      <c r="A155" s="386" t="s">
        <v>265</v>
      </c>
      <c r="B155" s="392" t="s">
        <v>271</v>
      </c>
      <c r="C155" s="393" t="s">
        <v>1134</v>
      </c>
      <c r="D155" s="495" t="s">
        <v>50</v>
      </c>
      <c r="E155" s="497">
        <v>24</v>
      </c>
      <c r="F155" s="45">
        <v>148.94</v>
      </c>
      <c r="G155" s="87">
        <f t="shared" si="1"/>
        <v>3574.56</v>
      </c>
      <c r="H155" s="499" t="s">
        <v>1143</v>
      </c>
      <c r="I155" s="91"/>
    </row>
    <row r="156" spans="1:9" ht="41.4" x14ac:dyDescent="0.25">
      <c r="A156" s="386" t="s">
        <v>265</v>
      </c>
      <c r="B156" s="392" t="s">
        <v>1138</v>
      </c>
      <c r="C156" s="393" t="s">
        <v>1136</v>
      </c>
      <c r="D156" s="496"/>
      <c r="E156" s="498"/>
      <c r="F156" s="45">
        <v>0</v>
      </c>
      <c r="G156" s="87">
        <f>ROUND((E155*F156),2)</f>
        <v>0</v>
      </c>
      <c r="H156" s="499"/>
      <c r="I156" s="91"/>
    </row>
    <row r="157" spans="1:9" ht="41.4" x14ac:dyDescent="0.25">
      <c r="A157" s="82" t="s">
        <v>265</v>
      </c>
      <c r="B157" s="83" t="s">
        <v>272</v>
      </c>
      <c r="C157" s="139" t="s">
        <v>273</v>
      </c>
      <c r="D157" s="150" t="s">
        <v>50</v>
      </c>
      <c r="E157" s="190">
        <v>190</v>
      </c>
      <c r="F157" s="45">
        <v>63.68</v>
      </c>
      <c r="G157" s="87">
        <f t="shared" si="1"/>
        <v>12099.2</v>
      </c>
      <c r="H157" s="90"/>
      <c r="I157" s="91"/>
    </row>
    <row r="158" spans="1:9" ht="42" thickBot="1" x14ac:dyDescent="0.3">
      <c r="A158" s="82" t="s">
        <v>265</v>
      </c>
      <c r="B158" s="83" t="s">
        <v>274</v>
      </c>
      <c r="C158" s="139" t="s">
        <v>275</v>
      </c>
      <c r="D158" s="150" t="s">
        <v>50</v>
      </c>
      <c r="E158" s="190">
        <v>32</v>
      </c>
      <c r="F158" s="45">
        <v>168.13</v>
      </c>
      <c r="G158" s="87">
        <f t="shared" si="1"/>
        <v>5380.16</v>
      </c>
      <c r="H158" s="97"/>
      <c r="I158" s="97"/>
    </row>
    <row r="159" spans="1:9" ht="42" thickBot="1" x14ac:dyDescent="0.3">
      <c r="A159" s="130" t="s">
        <v>265</v>
      </c>
      <c r="B159" s="148" t="s">
        <v>276</v>
      </c>
      <c r="C159" s="132" t="s">
        <v>277</v>
      </c>
      <c r="D159" s="155" t="s">
        <v>50</v>
      </c>
      <c r="E159" s="400">
        <v>280</v>
      </c>
      <c r="F159" s="51">
        <v>52.35</v>
      </c>
      <c r="G159" s="117">
        <f t="shared" si="1"/>
        <v>14658</v>
      </c>
      <c r="H159" s="136" t="s">
        <v>278</v>
      </c>
      <c r="I159" s="94">
        <f>ROUND(SUM(G151:G159),2)</f>
        <v>341016.22</v>
      </c>
    </row>
    <row r="160" spans="1:9" ht="41.4" x14ac:dyDescent="0.25">
      <c r="A160" s="76" t="s">
        <v>279</v>
      </c>
      <c r="B160" s="77" t="s">
        <v>280</v>
      </c>
      <c r="C160" s="78" t="s">
        <v>281</v>
      </c>
      <c r="D160" s="151" t="s">
        <v>50</v>
      </c>
      <c r="E160" s="80">
        <v>3220</v>
      </c>
      <c r="F160" s="42">
        <v>27.16</v>
      </c>
      <c r="G160" s="81">
        <f t="shared" si="1"/>
        <v>87455.2</v>
      </c>
      <c r="H160" s="90"/>
      <c r="I160" s="91"/>
    </row>
    <row r="161" spans="1:9" ht="55.2" x14ac:dyDescent="0.25">
      <c r="A161" s="82" t="s">
        <v>279</v>
      </c>
      <c r="B161" s="83" t="s">
        <v>282</v>
      </c>
      <c r="C161" s="84" t="s">
        <v>283</v>
      </c>
      <c r="D161" s="150" t="s">
        <v>50</v>
      </c>
      <c r="E161" s="86">
        <v>910</v>
      </c>
      <c r="F161" s="38">
        <v>47.09</v>
      </c>
      <c r="G161" s="87">
        <f t="shared" si="1"/>
        <v>42851.9</v>
      </c>
      <c r="H161" s="90"/>
      <c r="I161" s="91"/>
    </row>
    <row r="162" spans="1:9" ht="41.4" x14ac:dyDescent="0.25">
      <c r="A162" s="82" t="s">
        <v>279</v>
      </c>
      <c r="B162" s="83" t="s">
        <v>284</v>
      </c>
      <c r="C162" s="139" t="s">
        <v>285</v>
      </c>
      <c r="D162" s="150" t="s">
        <v>6</v>
      </c>
      <c r="E162" s="86">
        <v>6</v>
      </c>
      <c r="F162" s="38">
        <v>197.43</v>
      </c>
      <c r="G162" s="87">
        <f t="shared" si="1"/>
        <v>1184.58</v>
      </c>
      <c r="H162" s="90"/>
      <c r="I162" s="91"/>
    </row>
    <row r="163" spans="1:9" ht="41.4" x14ac:dyDescent="0.25">
      <c r="A163" s="82" t="s">
        <v>279</v>
      </c>
      <c r="B163" s="83" t="s">
        <v>286</v>
      </c>
      <c r="C163" s="139" t="s">
        <v>287</v>
      </c>
      <c r="D163" s="150" t="s">
        <v>6</v>
      </c>
      <c r="E163" s="86">
        <v>12</v>
      </c>
      <c r="F163" s="38">
        <v>197.43</v>
      </c>
      <c r="G163" s="87">
        <f t="shared" si="1"/>
        <v>2369.16</v>
      </c>
      <c r="H163" s="90"/>
      <c r="I163" s="91"/>
    </row>
    <row r="164" spans="1:9" ht="31.8" x14ac:dyDescent="0.25">
      <c r="A164" s="82" t="s">
        <v>279</v>
      </c>
      <c r="B164" s="83" t="s">
        <v>288</v>
      </c>
      <c r="C164" s="152" t="s">
        <v>461</v>
      </c>
      <c r="D164" s="312" t="s">
        <v>47</v>
      </c>
      <c r="E164" s="198">
        <v>10</v>
      </c>
      <c r="F164" s="38">
        <v>5529.21</v>
      </c>
      <c r="G164" s="87">
        <f t="shared" si="1"/>
        <v>55292.1</v>
      </c>
      <c r="H164" s="90"/>
      <c r="I164" s="91"/>
    </row>
    <row r="165" spans="1:9" ht="31.8" x14ac:dyDescent="0.25">
      <c r="A165" s="82" t="s">
        <v>279</v>
      </c>
      <c r="B165" s="83" t="s">
        <v>289</v>
      </c>
      <c r="C165" s="152" t="s">
        <v>458</v>
      </c>
      <c r="D165" s="312" t="s">
        <v>47</v>
      </c>
      <c r="E165" s="198">
        <v>2</v>
      </c>
      <c r="F165" s="38">
        <v>6835.9</v>
      </c>
      <c r="G165" s="87">
        <f t="shared" si="1"/>
        <v>13671.8</v>
      </c>
      <c r="H165" s="90"/>
      <c r="I165" s="91"/>
    </row>
    <row r="166" spans="1:9" x14ac:dyDescent="0.25">
      <c r="A166" s="82" t="s">
        <v>279</v>
      </c>
      <c r="B166" s="83" t="s">
        <v>415</v>
      </c>
      <c r="C166" s="139" t="s">
        <v>292</v>
      </c>
      <c r="D166" s="150" t="s">
        <v>47</v>
      </c>
      <c r="E166" s="86">
        <v>12</v>
      </c>
      <c r="F166" s="38">
        <v>74.81</v>
      </c>
      <c r="G166" s="87">
        <f t="shared" si="1"/>
        <v>897.72</v>
      </c>
      <c r="H166" s="90"/>
      <c r="I166" s="91"/>
    </row>
    <row r="167" spans="1:9" x14ac:dyDescent="0.25">
      <c r="A167" s="82" t="s">
        <v>279</v>
      </c>
      <c r="B167" s="83" t="s">
        <v>290</v>
      </c>
      <c r="C167" s="139" t="s">
        <v>294</v>
      </c>
      <c r="D167" s="150" t="s">
        <v>47</v>
      </c>
      <c r="E167" s="86">
        <v>32</v>
      </c>
      <c r="F167" s="38">
        <v>1212.97</v>
      </c>
      <c r="G167" s="87">
        <f t="shared" si="1"/>
        <v>38815.040000000001</v>
      </c>
      <c r="H167" s="90"/>
      <c r="I167" s="91"/>
    </row>
    <row r="168" spans="1:9" x14ac:dyDescent="0.25">
      <c r="A168" s="82" t="s">
        <v>279</v>
      </c>
      <c r="B168" s="83" t="s">
        <v>291</v>
      </c>
      <c r="C168" s="139" t="s">
        <v>296</v>
      </c>
      <c r="D168" s="150" t="s">
        <v>47</v>
      </c>
      <c r="E168" s="86">
        <v>3</v>
      </c>
      <c r="F168" s="38">
        <v>714.8</v>
      </c>
      <c r="G168" s="87">
        <f t="shared" si="1"/>
        <v>2144.4</v>
      </c>
      <c r="H168" s="90"/>
      <c r="I168" s="91"/>
    </row>
    <row r="169" spans="1:9" ht="14.4" thickBot="1" x14ac:dyDescent="0.3">
      <c r="A169" s="82" t="s">
        <v>279</v>
      </c>
      <c r="B169" s="83" t="s">
        <v>293</v>
      </c>
      <c r="C169" s="139" t="s">
        <v>298</v>
      </c>
      <c r="D169" s="153" t="s">
        <v>50</v>
      </c>
      <c r="E169" s="86">
        <v>60</v>
      </c>
      <c r="F169" s="43">
        <v>35.28</v>
      </c>
      <c r="G169" s="87">
        <f t="shared" si="1"/>
        <v>2116.8000000000002</v>
      </c>
      <c r="H169" s="90"/>
      <c r="I169" s="91"/>
    </row>
    <row r="170" spans="1:9" ht="28.2" thickBot="1" x14ac:dyDescent="0.3">
      <c r="A170" s="82" t="s">
        <v>279</v>
      </c>
      <c r="B170" s="83" t="s">
        <v>295</v>
      </c>
      <c r="C170" s="154" t="s">
        <v>299</v>
      </c>
      <c r="D170" s="153" t="s">
        <v>47</v>
      </c>
      <c r="E170" s="86">
        <v>24</v>
      </c>
      <c r="F170" s="43">
        <v>58.82</v>
      </c>
      <c r="G170" s="87">
        <f t="shared" si="1"/>
        <v>1411.68</v>
      </c>
      <c r="H170" s="136" t="s">
        <v>301</v>
      </c>
      <c r="I170" s="94">
        <f>ROUND(SUM(G160:G170),2)</f>
        <v>248210.38</v>
      </c>
    </row>
    <row r="171" spans="1:9" ht="27.6" x14ac:dyDescent="0.25">
      <c r="A171" s="76" t="s">
        <v>302</v>
      </c>
      <c r="B171" s="77" t="s">
        <v>303</v>
      </c>
      <c r="C171" s="146" t="s">
        <v>304</v>
      </c>
      <c r="D171" s="151" t="s">
        <v>47</v>
      </c>
      <c r="E171" s="80">
        <v>115</v>
      </c>
      <c r="F171" s="42">
        <v>23.52</v>
      </c>
      <c r="G171" s="81">
        <f t="shared" si="1"/>
        <v>2704.8</v>
      </c>
      <c r="H171" s="96"/>
      <c r="I171" s="97"/>
    </row>
    <row r="172" spans="1:9" ht="27.6" x14ac:dyDescent="0.25">
      <c r="A172" s="82" t="s">
        <v>302</v>
      </c>
      <c r="B172" s="83" t="s">
        <v>305</v>
      </c>
      <c r="C172" s="139" t="s">
        <v>306</v>
      </c>
      <c r="D172" s="150" t="s">
        <v>47</v>
      </c>
      <c r="E172" s="86">
        <v>85</v>
      </c>
      <c r="F172" s="38">
        <v>18.829999999999998</v>
      </c>
      <c r="G172" s="87">
        <f t="shared" si="1"/>
        <v>1600.55</v>
      </c>
      <c r="H172" s="96"/>
      <c r="I172" s="97"/>
    </row>
    <row r="173" spans="1:9" ht="27.6" x14ac:dyDescent="0.25">
      <c r="A173" s="82" t="s">
        <v>302</v>
      </c>
      <c r="B173" s="83" t="s">
        <v>307</v>
      </c>
      <c r="C173" s="139" t="s">
        <v>310</v>
      </c>
      <c r="D173" s="150" t="s">
        <v>47</v>
      </c>
      <c r="E173" s="86">
        <v>18</v>
      </c>
      <c r="F173" s="38">
        <v>65.53</v>
      </c>
      <c r="G173" s="87">
        <f t="shared" si="1"/>
        <v>1179.54</v>
      </c>
      <c r="H173" s="96"/>
      <c r="I173" s="97"/>
    </row>
    <row r="174" spans="1:9" ht="27.6" x14ac:dyDescent="0.25">
      <c r="A174" s="82" t="s">
        <v>302</v>
      </c>
      <c r="B174" s="83" t="s">
        <v>309</v>
      </c>
      <c r="C174" s="139" t="s">
        <v>312</v>
      </c>
      <c r="D174" s="150" t="s">
        <v>50</v>
      </c>
      <c r="E174" s="86">
        <v>72</v>
      </c>
      <c r="F174" s="38">
        <v>10.42</v>
      </c>
      <c r="G174" s="87">
        <f t="shared" si="1"/>
        <v>750.24</v>
      </c>
      <c r="H174" s="96"/>
      <c r="I174" s="97"/>
    </row>
    <row r="175" spans="1:9" ht="28.2" thickBot="1" x14ac:dyDescent="0.3">
      <c r="A175" s="82" t="s">
        <v>302</v>
      </c>
      <c r="B175" s="83" t="s">
        <v>311</v>
      </c>
      <c r="C175" s="139" t="s">
        <v>314</v>
      </c>
      <c r="D175" s="150" t="s">
        <v>47</v>
      </c>
      <c r="E175" s="86">
        <v>27</v>
      </c>
      <c r="F175" s="38">
        <v>13.45</v>
      </c>
      <c r="G175" s="87">
        <f t="shared" si="1"/>
        <v>363.15</v>
      </c>
      <c r="H175" s="96"/>
      <c r="I175" s="97"/>
    </row>
    <row r="176" spans="1:9" ht="28.2" thickBot="1" x14ac:dyDescent="0.3">
      <c r="A176" s="130" t="s">
        <v>302</v>
      </c>
      <c r="B176" s="148" t="s">
        <v>313</v>
      </c>
      <c r="C176" s="132" t="s">
        <v>318</v>
      </c>
      <c r="D176" s="155" t="s">
        <v>45</v>
      </c>
      <c r="E176" s="134">
        <v>16.2</v>
      </c>
      <c r="F176" s="39">
        <v>82.24</v>
      </c>
      <c r="G176" s="117">
        <f t="shared" si="1"/>
        <v>1332.29</v>
      </c>
      <c r="H176" s="93" t="s">
        <v>319</v>
      </c>
      <c r="I176" s="94">
        <f>ROUND(SUM(G171:G176),2)</f>
        <v>7930.57</v>
      </c>
    </row>
    <row r="177" spans="1:9" ht="41.4" x14ac:dyDescent="0.25">
      <c r="A177" s="156" t="s">
        <v>320</v>
      </c>
      <c r="B177" s="157" t="s">
        <v>321</v>
      </c>
      <c r="C177" s="158" t="s">
        <v>322</v>
      </c>
      <c r="D177" s="159" t="s">
        <v>50</v>
      </c>
      <c r="E177" s="160">
        <v>370</v>
      </c>
      <c r="F177" s="53">
        <v>2.0699999999999998</v>
      </c>
      <c r="G177" s="161">
        <f t="shared" si="1"/>
        <v>765.9</v>
      </c>
      <c r="H177" s="97"/>
      <c r="I177" s="97"/>
    </row>
    <row r="178" spans="1:9" ht="41.4" x14ac:dyDescent="0.25">
      <c r="A178" s="82" t="s">
        <v>320</v>
      </c>
      <c r="B178" s="122" t="s">
        <v>323</v>
      </c>
      <c r="C178" s="139" t="s">
        <v>324</v>
      </c>
      <c r="D178" s="124" t="s">
        <v>50</v>
      </c>
      <c r="E178" s="86">
        <v>7840</v>
      </c>
      <c r="F178" s="38">
        <v>2.78</v>
      </c>
      <c r="G178" s="87">
        <f t="shared" si="1"/>
        <v>21795.200000000001</v>
      </c>
      <c r="H178" s="90"/>
      <c r="I178" s="91"/>
    </row>
    <row r="179" spans="1:9" ht="41.4" x14ac:dyDescent="0.25">
      <c r="A179" s="82" t="s">
        <v>320</v>
      </c>
      <c r="B179" s="122" t="s">
        <v>325</v>
      </c>
      <c r="C179" s="139" t="s">
        <v>326</v>
      </c>
      <c r="D179" s="124" t="s">
        <v>50</v>
      </c>
      <c r="E179" s="86">
        <v>43</v>
      </c>
      <c r="F179" s="38">
        <v>4.3099999999999996</v>
      </c>
      <c r="G179" s="87">
        <f t="shared" si="1"/>
        <v>185.33</v>
      </c>
      <c r="H179" s="90"/>
      <c r="I179" s="91"/>
    </row>
    <row r="180" spans="1:9" ht="41.4" x14ac:dyDescent="0.25">
      <c r="A180" s="82" t="s">
        <v>320</v>
      </c>
      <c r="B180" s="122" t="s">
        <v>327</v>
      </c>
      <c r="C180" s="139" t="s">
        <v>328</v>
      </c>
      <c r="D180" s="124" t="s">
        <v>50</v>
      </c>
      <c r="E180" s="86">
        <v>2060</v>
      </c>
      <c r="F180" s="38">
        <v>0.52</v>
      </c>
      <c r="G180" s="87">
        <f t="shared" si="1"/>
        <v>1071.2</v>
      </c>
      <c r="H180" s="90"/>
      <c r="I180" s="91"/>
    </row>
    <row r="181" spans="1:9" ht="41.4" x14ac:dyDescent="0.25">
      <c r="A181" s="82" t="s">
        <v>320</v>
      </c>
      <c r="B181" s="122" t="s">
        <v>329</v>
      </c>
      <c r="C181" s="139" t="s">
        <v>332</v>
      </c>
      <c r="D181" s="124" t="s">
        <v>50</v>
      </c>
      <c r="E181" s="86">
        <v>90</v>
      </c>
      <c r="F181" s="38">
        <v>1.03</v>
      </c>
      <c r="G181" s="87">
        <f t="shared" si="1"/>
        <v>92.7</v>
      </c>
      <c r="H181" s="90"/>
      <c r="I181" s="91"/>
    </row>
    <row r="182" spans="1:9" ht="41.4" x14ac:dyDescent="0.25">
      <c r="A182" s="82" t="s">
        <v>320</v>
      </c>
      <c r="B182" s="122" t="s">
        <v>331</v>
      </c>
      <c r="C182" s="139" t="s">
        <v>336</v>
      </c>
      <c r="D182" s="153" t="s">
        <v>45</v>
      </c>
      <c r="E182" s="86">
        <v>9</v>
      </c>
      <c r="F182" s="38">
        <v>17.23</v>
      </c>
      <c r="G182" s="87">
        <f t="shared" si="1"/>
        <v>155.07</v>
      </c>
      <c r="H182" s="90"/>
      <c r="I182" s="91"/>
    </row>
    <row r="183" spans="1:9" ht="41.4" x14ac:dyDescent="0.25">
      <c r="A183" s="82" t="s">
        <v>320</v>
      </c>
      <c r="B183" s="122" t="s">
        <v>333</v>
      </c>
      <c r="C183" s="139" t="s">
        <v>338</v>
      </c>
      <c r="D183" s="124" t="s">
        <v>45</v>
      </c>
      <c r="E183" s="86">
        <v>40</v>
      </c>
      <c r="F183" s="38">
        <v>17.23</v>
      </c>
      <c r="G183" s="87">
        <f t="shared" si="1"/>
        <v>689.2</v>
      </c>
      <c r="H183" s="90"/>
      <c r="I183" s="91"/>
    </row>
    <row r="184" spans="1:9" ht="42" thickBot="1" x14ac:dyDescent="0.3">
      <c r="A184" s="82" t="s">
        <v>320</v>
      </c>
      <c r="B184" s="122" t="s">
        <v>335</v>
      </c>
      <c r="C184" s="139" t="s">
        <v>340</v>
      </c>
      <c r="D184" s="124" t="s">
        <v>45</v>
      </c>
      <c r="E184" s="86">
        <v>6</v>
      </c>
      <c r="F184" s="38">
        <v>17.23</v>
      </c>
      <c r="G184" s="87">
        <f t="shared" si="1"/>
        <v>103.38</v>
      </c>
      <c r="H184" s="90"/>
      <c r="I184" s="91"/>
    </row>
    <row r="185" spans="1:9" ht="42" thickBot="1" x14ac:dyDescent="0.3">
      <c r="A185" s="101" t="s">
        <v>320</v>
      </c>
      <c r="B185" s="162" t="s">
        <v>337</v>
      </c>
      <c r="C185" s="154" t="s">
        <v>342</v>
      </c>
      <c r="D185" s="331" t="s">
        <v>50</v>
      </c>
      <c r="E185" s="103">
        <v>96</v>
      </c>
      <c r="F185" s="43">
        <v>2.15</v>
      </c>
      <c r="G185" s="104">
        <f t="shared" si="1"/>
        <v>206.4</v>
      </c>
      <c r="H185" s="93" t="s">
        <v>343</v>
      </c>
      <c r="I185" s="94">
        <f>ROUND(SUM(G177:G185),2)</f>
        <v>25064.38</v>
      </c>
    </row>
    <row r="186" spans="1:9" x14ac:dyDescent="0.25">
      <c r="A186" s="76" t="s">
        <v>429</v>
      </c>
      <c r="B186" s="118" t="s">
        <v>344</v>
      </c>
      <c r="C186" s="146" t="s">
        <v>358</v>
      </c>
      <c r="D186" s="120" t="s">
        <v>47</v>
      </c>
      <c r="E186" s="80">
        <v>2</v>
      </c>
      <c r="F186" s="42">
        <v>3633.3</v>
      </c>
      <c r="G186" s="81">
        <f t="shared" si="1"/>
        <v>7266.6</v>
      </c>
      <c r="H186" s="90"/>
      <c r="I186" s="91"/>
    </row>
    <row r="187" spans="1:9" x14ac:dyDescent="0.25">
      <c r="A187" s="82" t="s">
        <v>429</v>
      </c>
      <c r="B187" s="122" t="s">
        <v>346</v>
      </c>
      <c r="C187" s="139" t="s">
        <v>359</v>
      </c>
      <c r="D187" s="124" t="s">
        <v>47</v>
      </c>
      <c r="E187" s="86">
        <v>2</v>
      </c>
      <c r="F187" s="38">
        <v>382.16</v>
      </c>
      <c r="G187" s="87">
        <f t="shared" si="1"/>
        <v>764.32</v>
      </c>
      <c r="H187" s="90"/>
      <c r="I187" s="91"/>
    </row>
    <row r="188" spans="1:9" x14ac:dyDescent="0.25">
      <c r="A188" s="82" t="s">
        <v>429</v>
      </c>
      <c r="B188" s="122" t="s">
        <v>348</v>
      </c>
      <c r="C188" s="139" t="s">
        <v>360</v>
      </c>
      <c r="D188" s="124" t="s">
        <v>47</v>
      </c>
      <c r="E188" s="86">
        <v>2</v>
      </c>
      <c r="F188" s="38">
        <v>339.75</v>
      </c>
      <c r="G188" s="87">
        <f t="shared" si="1"/>
        <v>679.5</v>
      </c>
      <c r="H188" s="90"/>
      <c r="I188" s="91"/>
    </row>
    <row r="189" spans="1:9" ht="14.4" thickBot="1" x14ac:dyDescent="0.3">
      <c r="A189" s="82" t="s">
        <v>429</v>
      </c>
      <c r="B189" s="122" t="s">
        <v>350</v>
      </c>
      <c r="C189" s="139" t="s">
        <v>391</v>
      </c>
      <c r="D189" s="124" t="s">
        <v>47</v>
      </c>
      <c r="E189" s="86">
        <v>1</v>
      </c>
      <c r="F189" s="38">
        <v>16537.509999999998</v>
      </c>
      <c r="G189" s="87">
        <f t="shared" si="1"/>
        <v>16537.509999999998</v>
      </c>
      <c r="H189" s="90"/>
      <c r="I189" s="91"/>
    </row>
    <row r="190" spans="1:9" ht="42" thickBot="1" x14ac:dyDescent="0.3">
      <c r="A190" s="165" t="s">
        <v>429</v>
      </c>
      <c r="B190" s="166" t="s">
        <v>352</v>
      </c>
      <c r="C190" s="167" t="s">
        <v>366</v>
      </c>
      <c r="D190" s="168" t="s">
        <v>6</v>
      </c>
      <c r="E190" s="169">
        <v>1</v>
      </c>
      <c r="F190" s="54">
        <v>3216.49</v>
      </c>
      <c r="G190" s="117">
        <f>ROUND((E190*F190),2)</f>
        <v>3216.49</v>
      </c>
      <c r="H190" s="93" t="s">
        <v>357</v>
      </c>
      <c r="I190" s="94">
        <f>ROUND(SUM(G186:G190),2)</f>
        <v>28464.42</v>
      </c>
    </row>
    <row r="191" spans="1:9" ht="42" thickBot="1" x14ac:dyDescent="0.3">
      <c r="A191" s="172"/>
      <c r="B191" s="172"/>
      <c r="C191" s="172"/>
      <c r="D191" s="173"/>
      <c r="E191" s="174"/>
      <c r="F191" s="171" t="s">
        <v>527</v>
      </c>
      <c r="G191" s="94">
        <f>ROUND(SUM(G5:G190),2)</f>
        <v>3622065.89</v>
      </c>
      <c r="H191" s="88"/>
      <c r="I191" s="91"/>
    </row>
  </sheetData>
  <sheetProtection algorithmName="SHA-512" hashValue="83wJBWDqToAOR6zSiG4gtFmjpmH+Ns66k7UidFDNw1tpVD3A7CvtxZBFN+iRG8dt/ReHjcNDow5ZsTAvMxJAXA==" saltValue="8/9+08IDxrU3SnWl5ZoP4w==" spinCount="100000" sheet="1" objects="1" scenarios="1"/>
  <mergeCells count="10">
    <mergeCell ref="H155:H156"/>
    <mergeCell ref="A1:E1"/>
    <mergeCell ref="A3:E3"/>
    <mergeCell ref="H83:H131"/>
    <mergeCell ref="H133:H137"/>
    <mergeCell ref="E153:E154"/>
    <mergeCell ref="D153:D154"/>
    <mergeCell ref="H153:H154"/>
    <mergeCell ref="D155:D156"/>
    <mergeCell ref="E155:E156"/>
  </mergeCells>
  <pageMargins left="0.7" right="0.34375" top="0.75" bottom="0.75" header="0.3" footer="0.3"/>
  <pageSetup paperSize="9" scale="38" orientation="portrait" r:id="rId1"/>
  <rowBreaks count="1" manualBreakCount="1">
    <brk id="153" max="8" man="1"/>
  </rowBreaks>
  <ignoredErrors>
    <ignoredError sqref="G154 G156"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3BE7E-2209-4EFA-9BCA-759374B15E43}">
  <dimension ref="A1:K29"/>
  <sheetViews>
    <sheetView topLeftCell="D1" zoomScaleNormal="100" zoomScaleSheetLayoutView="89" workbookViewId="0">
      <selection activeCell="F5" sqref="F5:F28"/>
    </sheetView>
  </sheetViews>
  <sheetFormatPr defaultColWidth="9.109375" defaultRowHeight="13.8" x14ac:dyDescent="0.25"/>
  <cols>
    <col min="1" max="1" width="31.6640625" style="97" bestFit="1" customWidth="1"/>
    <col min="2" max="2" width="8.33203125" style="97" bestFit="1" customWidth="1"/>
    <col min="3" max="3" width="87.88671875" style="175" customWidth="1"/>
    <col min="4" max="4" width="9.109375" style="75"/>
    <col min="5" max="5" width="16.33203125" style="176" customWidth="1"/>
    <col min="6" max="6" width="21.5546875" style="177" customWidth="1"/>
    <col min="7" max="7" width="14.6640625" style="75" customWidth="1"/>
    <col min="8" max="8" width="21.5546875" style="74" customWidth="1"/>
    <col min="9" max="9" width="16.109375" style="75" customWidth="1"/>
    <col min="10" max="10" width="9.109375" style="75"/>
    <col min="11" max="11" width="11.44140625" style="75" bestFit="1" customWidth="1"/>
    <col min="12" max="14" width="9.109375" style="75"/>
    <col min="15" max="15" width="11.44140625" style="75" bestFit="1" customWidth="1"/>
    <col min="16" max="16384" width="9.109375" style="75"/>
  </cols>
  <sheetData>
    <row r="1" spans="1:11" ht="40.200000000000003" customHeight="1" x14ac:dyDescent="0.25">
      <c r="A1" s="502" t="s">
        <v>64</v>
      </c>
      <c r="B1" s="502"/>
      <c r="C1" s="502"/>
      <c r="D1" s="502"/>
      <c r="E1" s="502"/>
      <c r="F1" s="9"/>
      <c r="G1" s="9"/>
    </row>
    <row r="2" spans="1:11" ht="21.75" customHeight="1" thickBot="1" x14ac:dyDescent="0.3">
      <c r="A2" s="1"/>
      <c r="B2" s="1"/>
      <c r="C2" s="12"/>
      <c r="D2" s="1"/>
      <c r="E2" s="16"/>
      <c r="F2" s="1"/>
      <c r="G2" s="1"/>
    </row>
    <row r="3" spans="1:11" ht="21.75" customHeight="1" x14ac:dyDescent="0.25">
      <c r="A3" s="500" t="s">
        <v>672</v>
      </c>
      <c r="B3" s="501"/>
      <c r="C3" s="501"/>
      <c r="D3" s="501"/>
      <c r="E3" s="501"/>
      <c r="F3" s="35"/>
      <c r="G3" s="8"/>
    </row>
    <row r="4" spans="1:11" ht="27.6" x14ac:dyDescent="0.25">
      <c r="A4" s="34" t="s">
        <v>17</v>
      </c>
      <c r="B4" s="33" t="s">
        <v>0</v>
      </c>
      <c r="C4" s="32" t="s">
        <v>1</v>
      </c>
      <c r="D4" s="31" t="s">
        <v>2</v>
      </c>
      <c r="E4" s="30" t="s">
        <v>3</v>
      </c>
      <c r="F4" s="29" t="s">
        <v>19</v>
      </c>
      <c r="G4" s="13" t="s">
        <v>4</v>
      </c>
    </row>
    <row r="5" spans="1:11" x14ac:dyDescent="0.25">
      <c r="A5" s="183" t="s">
        <v>623</v>
      </c>
      <c r="B5" s="122" t="s">
        <v>7</v>
      </c>
      <c r="C5" s="184" t="s">
        <v>1099</v>
      </c>
      <c r="D5" s="185" t="s">
        <v>49</v>
      </c>
      <c r="E5" s="186">
        <v>9426</v>
      </c>
      <c r="F5" s="68">
        <v>4.9000000000000004</v>
      </c>
      <c r="G5" s="87">
        <f t="shared" ref="G5:G28" si="0">ROUND((E5*F5),2)</f>
        <v>46187.4</v>
      </c>
      <c r="K5" s="177"/>
    </row>
    <row r="6" spans="1:11" x14ac:dyDescent="0.25">
      <c r="A6" s="183" t="s">
        <v>623</v>
      </c>
      <c r="B6" s="122" t="s">
        <v>8</v>
      </c>
      <c r="C6" s="184" t="s">
        <v>642</v>
      </c>
      <c r="D6" s="129" t="s">
        <v>49</v>
      </c>
      <c r="E6" s="186">
        <v>3865</v>
      </c>
      <c r="F6" s="68">
        <v>3.27</v>
      </c>
      <c r="G6" s="87">
        <f t="shared" si="0"/>
        <v>12638.55</v>
      </c>
      <c r="K6" s="177"/>
    </row>
    <row r="7" spans="1:11" x14ac:dyDescent="0.25">
      <c r="A7" s="183" t="s">
        <v>623</v>
      </c>
      <c r="B7" s="122" t="s">
        <v>9</v>
      </c>
      <c r="C7" s="184" t="s">
        <v>641</v>
      </c>
      <c r="D7" s="129" t="s">
        <v>49</v>
      </c>
      <c r="E7" s="186">
        <v>3865</v>
      </c>
      <c r="F7" s="68">
        <v>3.72</v>
      </c>
      <c r="G7" s="87">
        <f t="shared" si="0"/>
        <v>14377.8</v>
      </c>
      <c r="K7" s="177"/>
    </row>
    <row r="8" spans="1:11" x14ac:dyDescent="0.25">
      <c r="A8" s="183" t="s">
        <v>623</v>
      </c>
      <c r="B8" s="122" t="s">
        <v>10</v>
      </c>
      <c r="C8" s="184" t="s">
        <v>671</v>
      </c>
      <c r="D8" s="129" t="s">
        <v>49</v>
      </c>
      <c r="E8" s="186">
        <v>4519</v>
      </c>
      <c r="F8" s="68">
        <v>17.510000000000002</v>
      </c>
      <c r="G8" s="87">
        <f t="shared" si="0"/>
        <v>79127.69</v>
      </c>
      <c r="K8" s="177"/>
    </row>
    <row r="9" spans="1:11" x14ac:dyDescent="0.25">
      <c r="A9" s="183" t="s">
        <v>623</v>
      </c>
      <c r="B9" s="122" t="s">
        <v>11</v>
      </c>
      <c r="C9" s="184" t="s">
        <v>640</v>
      </c>
      <c r="D9" s="129" t="s">
        <v>49</v>
      </c>
      <c r="E9" s="186">
        <v>286</v>
      </c>
      <c r="F9" s="68">
        <v>5.4</v>
      </c>
      <c r="G9" s="87">
        <f t="shared" si="0"/>
        <v>1544.4</v>
      </c>
      <c r="K9" s="177"/>
    </row>
    <row r="10" spans="1:11" x14ac:dyDescent="0.25">
      <c r="A10" s="183" t="s">
        <v>623</v>
      </c>
      <c r="B10" s="122" t="s">
        <v>12</v>
      </c>
      <c r="C10" s="184" t="s">
        <v>639</v>
      </c>
      <c r="D10" s="129" t="s">
        <v>51</v>
      </c>
      <c r="E10" s="186">
        <v>180</v>
      </c>
      <c r="F10" s="68">
        <v>29.46</v>
      </c>
      <c r="G10" s="87">
        <f t="shared" si="0"/>
        <v>5302.8</v>
      </c>
      <c r="K10" s="177"/>
    </row>
    <row r="11" spans="1:11" ht="27.6" x14ac:dyDescent="0.25">
      <c r="A11" s="183" t="s">
        <v>623</v>
      </c>
      <c r="B11" s="122" t="s">
        <v>13</v>
      </c>
      <c r="C11" s="184" t="s">
        <v>645</v>
      </c>
      <c r="D11" s="129" t="s">
        <v>50</v>
      </c>
      <c r="E11" s="186">
        <v>147.13</v>
      </c>
      <c r="F11" s="68">
        <v>421.43</v>
      </c>
      <c r="G11" s="87">
        <f t="shared" si="0"/>
        <v>62005</v>
      </c>
      <c r="K11" s="177"/>
    </row>
    <row r="12" spans="1:11" ht="27.6" x14ac:dyDescent="0.25">
      <c r="A12" s="183" t="s">
        <v>623</v>
      </c>
      <c r="B12" s="122" t="s">
        <v>14</v>
      </c>
      <c r="C12" s="184" t="s">
        <v>637</v>
      </c>
      <c r="D12" s="129" t="s">
        <v>45</v>
      </c>
      <c r="E12" s="186">
        <v>1486.2</v>
      </c>
      <c r="F12" s="68">
        <v>0.71</v>
      </c>
      <c r="G12" s="87">
        <f t="shared" si="0"/>
        <v>1055.2</v>
      </c>
      <c r="K12" s="177"/>
    </row>
    <row r="13" spans="1:11" x14ac:dyDescent="0.25">
      <c r="A13" s="183" t="s">
        <v>623</v>
      </c>
      <c r="B13" s="122" t="s">
        <v>15</v>
      </c>
      <c r="C13" s="188" t="s">
        <v>636</v>
      </c>
      <c r="D13" s="129" t="s">
        <v>45</v>
      </c>
      <c r="E13" s="186">
        <v>79.8</v>
      </c>
      <c r="F13" s="68">
        <v>0.71</v>
      </c>
      <c r="G13" s="87">
        <f t="shared" si="0"/>
        <v>56.66</v>
      </c>
      <c r="H13" s="88"/>
      <c r="K13" s="177"/>
    </row>
    <row r="14" spans="1:11" x14ac:dyDescent="0.25">
      <c r="A14" s="183" t="s">
        <v>623</v>
      </c>
      <c r="B14" s="122" t="s">
        <v>20</v>
      </c>
      <c r="C14" s="188" t="s">
        <v>635</v>
      </c>
      <c r="D14" s="129" t="s">
        <v>45</v>
      </c>
      <c r="E14" s="186">
        <v>132.4</v>
      </c>
      <c r="F14" s="68">
        <v>0.8</v>
      </c>
      <c r="G14" s="87">
        <f t="shared" si="0"/>
        <v>105.92</v>
      </c>
      <c r="H14" s="75"/>
      <c r="K14" s="177"/>
    </row>
    <row r="15" spans="1:11" x14ac:dyDescent="0.25">
      <c r="A15" s="183" t="s">
        <v>623</v>
      </c>
      <c r="B15" s="122" t="s">
        <v>21</v>
      </c>
      <c r="C15" s="189" t="s">
        <v>634</v>
      </c>
      <c r="D15" s="129" t="s">
        <v>45</v>
      </c>
      <c r="E15" s="186">
        <v>55.2</v>
      </c>
      <c r="F15" s="68">
        <v>6.39</v>
      </c>
      <c r="G15" s="87">
        <f t="shared" si="0"/>
        <v>352.73</v>
      </c>
      <c r="H15" s="90"/>
      <c r="I15" s="91"/>
      <c r="K15" s="177"/>
    </row>
    <row r="16" spans="1:11" x14ac:dyDescent="0.25">
      <c r="A16" s="183" t="s">
        <v>623</v>
      </c>
      <c r="B16" s="122" t="s">
        <v>22</v>
      </c>
      <c r="C16" s="188" t="s">
        <v>633</v>
      </c>
      <c r="D16" s="129" t="s">
        <v>49</v>
      </c>
      <c r="E16" s="186">
        <v>57.7</v>
      </c>
      <c r="F16" s="68">
        <v>21.55</v>
      </c>
      <c r="G16" s="87">
        <f t="shared" si="0"/>
        <v>1243.44</v>
      </c>
      <c r="H16" s="90"/>
      <c r="I16" s="91"/>
      <c r="K16" s="177"/>
    </row>
    <row r="17" spans="1:11" x14ac:dyDescent="0.25">
      <c r="A17" s="183" t="s">
        <v>623</v>
      </c>
      <c r="B17" s="122" t="s">
        <v>23</v>
      </c>
      <c r="C17" s="188" t="s">
        <v>632</v>
      </c>
      <c r="D17" s="129" t="s">
        <v>49</v>
      </c>
      <c r="E17" s="186">
        <v>43.3</v>
      </c>
      <c r="F17" s="68">
        <v>21.55</v>
      </c>
      <c r="G17" s="87">
        <f t="shared" si="0"/>
        <v>933.12</v>
      </c>
      <c r="H17" s="90"/>
      <c r="I17" s="91"/>
      <c r="K17" s="177"/>
    </row>
    <row r="18" spans="1:11" ht="27.6" x14ac:dyDescent="0.25">
      <c r="A18" s="183" t="s">
        <v>623</v>
      </c>
      <c r="B18" s="122" t="s">
        <v>26</v>
      </c>
      <c r="C18" s="188" t="s">
        <v>631</v>
      </c>
      <c r="D18" s="129" t="s">
        <v>49</v>
      </c>
      <c r="E18" s="186">
        <v>568.1</v>
      </c>
      <c r="F18" s="68">
        <v>17.510000000000002</v>
      </c>
      <c r="G18" s="87">
        <f t="shared" si="0"/>
        <v>9947.43</v>
      </c>
      <c r="H18" s="90"/>
      <c r="I18" s="91"/>
      <c r="K18" s="177"/>
    </row>
    <row r="19" spans="1:11" x14ac:dyDescent="0.25">
      <c r="A19" s="183" t="s">
        <v>623</v>
      </c>
      <c r="B19" s="122" t="s">
        <v>27</v>
      </c>
      <c r="C19" s="184" t="s">
        <v>630</v>
      </c>
      <c r="D19" s="129" t="s">
        <v>49</v>
      </c>
      <c r="E19" s="186">
        <v>56.3</v>
      </c>
      <c r="F19" s="68">
        <v>77.17</v>
      </c>
      <c r="G19" s="87">
        <f t="shared" si="0"/>
        <v>4344.67</v>
      </c>
      <c r="H19" s="90"/>
      <c r="I19" s="91"/>
      <c r="K19" s="177"/>
    </row>
    <row r="20" spans="1:11" x14ac:dyDescent="0.25">
      <c r="A20" s="183" t="s">
        <v>623</v>
      </c>
      <c r="B20" s="122" t="s">
        <v>28</v>
      </c>
      <c r="C20" s="184" t="s">
        <v>629</v>
      </c>
      <c r="D20" s="129" t="s">
        <v>50</v>
      </c>
      <c r="E20" s="186">
        <v>964</v>
      </c>
      <c r="F20" s="68">
        <v>3.53</v>
      </c>
      <c r="G20" s="87">
        <f t="shared" si="0"/>
        <v>3402.92</v>
      </c>
      <c r="H20" s="90"/>
      <c r="I20" s="91"/>
      <c r="K20" s="177"/>
    </row>
    <row r="21" spans="1:11" x14ac:dyDescent="0.25">
      <c r="A21" s="183" t="s">
        <v>623</v>
      </c>
      <c r="B21" s="122" t="s">
        <v>29</v>
      </c>
      <c r="C21" s="184" t="s">
        <v>628</v>
      </c>
      <c r="D21" s="129" t="s">
        <v>627</v>
      </c>
      <c r="E21" s="186">
        <v>1515</v>
      </c>
      <c r="F21" s="68">
        <v>1.97</v>
      </c>
      <c r="G21" s="87">
        <f t="shared" si="0"/>
        <v>2984.55</v>
      </c>
      <c r="H21" s="90"/>
      <c r="I21" s="91"/>
      <c r="K21" s="177"/>
    </row>
    <row r="22" spans="1:11" x14ac:dyDescent="0.25">
      <c r="A22" s="183" t="s">
        <v>623</v>
      </c>
      <c r="B22" s="122" t="s">
        <v>30</v>
      </c>
      <c r="C22" s="184" t="s">
        <v>626</v>
      </c>
      <c r="D22" s="129" t="s">
        <v>49</v>
      </c>
      <c r="E22" s="186">
        <v>15.1</v>
      </c>
      <c r="F22" s="68">
        <v>352.15</v>
      </c>
      <c r="G22" s="87">
        <f t="shared" si="0"/>
        <v>5317.47</v>
      </c>
      <c r="H22" s="90"/>
      <c r="I22" s="91"/>
      <c r="K22" s="177"/>
    </row>
    <row r="23" spans="1:11" x14ac:dyDescent="0.25">
      <c r="A23" s="183" t="s">
        <v>623</v>
      </c>
      <c r="B23" s="122" t="s">
        <v>31</v>
      </c>
      <c r="C23" s="184" t="s">
        <v>625</v>
      </c>
      <c r="D23" s="129" t="s">
        <v>49</v>
      </c>
      <c r="E23" s="186">
        <v>36</v>
      </c>
      <c r="F23" s="68">
        <v>352.15</v>
      </c>
      <c r="G23" s="87">
        <f t="shared" si="0"/>
        <v>12677.4</v>
      </c>
      <c r="H23" s="90"/>
      <c r="I23" s="91"/>
      <c r="K23" s="177"/>
    </row>
    <row r="24" spans="1:11" x14ac:dyDescent="0.25">
      <c r="A24" s="183" t="s">
        <v>623</v>
      </c>
      <c r="B24" s="122" t="s">
        <v>32</v>
      </c>
      <c r="C24" s="184" t="s">
        <v>624</v>
      </c>
      <c r="D24" s="129" t="s">
        <v>49</v>
      </c>
      <c r="E24" s="186">
        <v>6.2</v>
      </c>
      <c r="F24" s="68">
        <v>352.15</v>
      </c>
      <c r="G24" s="87">
        <f t="shared" si="0"/>
        <v>2183.33</v>
      </c>
      <c r="H24" s="90"/>
      <c r="I24" s="91"/>
      <c r="K24" s="177"/>
    </row>
    <row r="25" spans="1:11" s="197" customFormat="1" x14ac:dyDescent="0.25">
      <c r="A25" s="187" t="s">
        <v>623</v>
      </c>
      <c r="B25" s="122" t="s">
        <v>33</v>
      </c>
      <c r="C25" s="188" t="s">
        <v>670</v>
      </c>
      <c r="D25" s="129" t="s">
        <v>45</v>
      </c>
      <c r="E25" s="186">
        <v>1194</v>
      </c>
      <c r="F25" s="68">
        <v>4.16</v>
      </c>
      <c r="G25" s="194">
        <f t="shared" si="0"/>
        <v>4967.04</v>
      </c>
      <c r="H25" s="195"/>
      <c r="I25" s="196"/>
    </row>
    <row r="26" spans="1:11" s="197" customFormat="1" x14ac:dyDescent="0.25">
      <c r="A26" s="187" t="s">
        <v>623</v>
      </c>
      <c r="B26" s="122" t="s">
        <v>34</v>
      </c>
      <c r="C26" s="184" t="s">
        <v>669</v>
      </c>
      <c r="D26" s="129" t="s">
        <v>45</v>
      </c>
      <c r="E26" s="186">
        <v>281</v>
      </c>
      <c r="F26" s="68">
        <v>5.26</v>
      </c>
      <c r="G26" s="194">
        <f t="shared" si="0"/>
        <v>1478.06</v>
      </c>
      <c r="H26" s="195"/>
      <c r="I26" s="196"/>
    </row>
    <row r="27" spans="1:11" s="197" customFormat="1" ht="14.4" thickBot="1" x14ac:dyDescent="0.3">
      <c r="A27" s="187" t="s">
        <v>623</v>
      </c>
      <c r="B27" s="122" t="s">
        <v>35</v>
      </c>
      <c r="C27" s="184" t="s">
        <v>668</v>
      </c>
      <c r="D27" s="129" t="s">
        <v>49</v>
      </c>
      <c r="E27" s="186">
        <v>14.4</v>
      </c>
      <c r="F27" s="68">
        <v>21.55</v>
      </c>
      <c r="G27" s="194">
        <f t="shared" si="0"/>
        <v>310.32</v>
      </c>
      <c r="H27" s="195"/>
      <c r="I27" s="196"/>
    </row>
    <row r="28" spans="1:11" ht="28.2" thickBot="1" x14ac:dyDescent="0.3">
      <c r="A28" s="199" t="s">
        <v>623</v>
      </c>
      <c r="B28" s="131" t="s">
        <v>36</v>
      </c>
      <c r="C28" s="200" t="s">
        <v>622</v>
      </c>
      <c r="D28" s="170" t="s">
        <v>49</v>
      </c>
      <c r="E28" s="201">
        <v>8.6</v>
      </c>
      <c r="F28" s="69">
        <v>77.17</v>
      </c>
      <c r="G28" s="117">
        <f t="shared" si="0"/>
        <v>663.66</v>
      </c>
      <c r="H28" s="136" t="s">
        <v>368</v>
      </c>
      <c r="I28" s="94">
        <f>ROUND(SUM(G5:G28),2)</f>
        <v>273207.56</v>
      </c>
      <c r="K28" s="177"/>
    </row>
    <row r="29" spans="1:11" ht="42" thickBot="1" x14ac:dyDescent="0.3">
      <c r="A29" s="172"/>
      <c r="B29" s="172"/>
      <c r="C29" s="172"/>
      <c r="D29" s="173"/>
      <c r="E29" s="174"/>
      <c r="F29" s="171" t="s">
        <v>667</v>
      </c>
      <c r="G29" s="202">
        <f>ROUND(SUM(G5:G28),2)</f>
        <v>273207.56</v>
      </c>
      <c r="H29" s="88"/>
      <c r="I29" s="91"/>
      <c r="K29" s="177"/>
    </row>
  </sheetData>
  <sheetProtection algorithmName="SHA-512" hashValue="KwQkz+k/OCM7xbHJsflKS2qykJOD/fBB5oM3qDkPAVRNa1NCy8Hu1FCRmCkfK12OB5eqHvueWz7tZAPfnrn4Hg==" saltValue="B4XiQYgYZzPa1Pd/UheDNg==" spinCount="100000" sheet="1" objects="1" scenarios="1"/>
  <mergeCells count="2">
    <mergeCell ref="A1:E1"/>
    <mergeCell ref="A3:E3"/>
  </mergeCells>
  <pageMargins left="0.7" right="0.33823529411764708" top="0.75" bottom="0.75" header="0.3" footer="0.3"/>
  <pageSetup paperSize="9" scale="4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8"/>
  <sheetViews>
    <sheetView topLeftCell="A111" zoomScale="85" zoomScaleNormal="85" zoomScaleSheetLayoutView="73" workbookViewId="0">
      <selection activeCell="F5" sqref="F5:F127"/>
    </sheetView>
  </sheetViews>
  <sheetFormatPr defaultColWidth="9.109375" defaultRowHeight="13.8" x14ac:dyDescent="0.25"/>
  <cols>
    <col min="1" max="1" width="31.6640625" style="97" bestFit="1" customWidth="1"/>
    <col min="2" max="2" width="8.33203125" style="97" bestFit="1" customWidth="1"/>
    <col min="3" max="3" width="96.44140625" style="175" customWidth="1"/>
    <col min="4" max="4" width="9.109375" style="75"/>
    <col min="5" max="5" width="16.33203125" style="176" customWidth="1"/>
    <col min="6" max="6" width="21.5546875" style="177" customWidth="1"/>
    <col min="7" max="7" width="14.6640625" style="75" customWidth="1"/>
    <col min="8" max="8" width="21.5546875" style="74" customWidth="1"/>
    <col min="9" max="9" width="16.109375" style="75" customWidth="1"/>
    <col min="10" max="10" width="9.109375" style="75"/>
    <col min="11" max="11" width="11.44140625" style="75" bestFit="1" customWidth="1"/>
    <col min="12" max="14" width="9.109375" style="75"/>
    <col min="15" max="15" width="11.44140625" style="75" bestFit="1" customWidth="1"/>
    <col min="16" max="16384" width="9.109375" style="75"/>
  </cols>
  <sheetData>
    <row r="1" spans="1:9" ht="40.200000000000003" customHeight="1" x14ac:dyDescent="0.25">
      <c r="A1" s="502" t="s">
        <v>65</v>
      </c>
      <c r="B1" s="502"/>
      <c r="C1" s="502"/>
      <c r="D1" s="502"/>
      <c r="E1" s="502"/>
      <c r="F1" s="9"/>
      <c r="G1" s="9"/>
    </row>
    <row r="2" spans="1:9" ht="21.75" customHeight="1" thickBot="1" x14ac:dyDescent="0.3">
      <c r="A2" s="1"/>
      <c r="B2" s="1"/>
      <c r="C2" s="12"/>
      <c r="D2" s="1"/>
      <c r="E2" s="16"/>
      <c r="F2" s="1"/>
      <c r="G2" s="1"/>
    </row>
    <row r="3" spans="1:9" ht="21.75" customHeight="1" x14ac:dyDescent="0.25">
      <c r="A3" s="500" t="s">
        <v>528</v>
      </c>
      <c r="B3" s="501"/>
      <c r="C3" s="501"/>
      <c r="D3" s="501"/>
      <c r="E3" s="503"/>
      <c r="F3" s="7"/>
      <c r="G3" s="8"/>
    </row>
    <row r="4" spans="1:9" ht="45.6" customHeight="1" thickBot="1" x14ac:dyDescent="0.3">
      <c r="A4" s="6" t="s">
        <v>17</v>
      </c>
      <c r="B4" s="10" t="s">
        <v>0</v>
      </c>
      <c r="C4" s="4" t="s">
        <v>1</v>
      </c>
      <c r="D4" s="11" t="s">
        <v>2</v>
      </c>
      <c r="E4" s="17" t="s">
        <v>3</v>
      </c>
      <c r="F4" s="15" t="s">
        <v>19</v>
      </c>
      <c r="G4" s="5" t="s">
        <v>4</v>
      </c>
    </row>
    <row r="5" spans="1:9" x14ac:dyDescent="0.25">
      <c r="A5" s="76" t="s">
        <v>5</v>
      </c>
      <c r="B5" s="77" t="s">
        <v>7</v>
      </c>
      <c r="C5" s="78" t="s">
        <v>40</v>
      </c>
      <c r="D5" s="79" t="s">
        <v>46</v>
      </c>
      <c r="E5" s="80">
        <v>1.8999999999999986</v>
      </c>
      <c r="F5" s="48">
        <v>414.12</v>
      </c>
      <c r="G5" s="81">
        <f t="shared" ref="G5:G60" si="0">ROUND((E5*F5),2)</f>
        <v>786.83</v>
      </c>
    </row>
    <row r="6" spans="1:9" x14ac:dyDescent="0.25">
      <c r="A6" s="82" t="s">
        <v>5</v>
      </c>
      <c r="B6" s="83" t="s">
        <v>8</v>
      </c>
      <c r="C6" s="84" t="s">
        <v>53</v>
      </c>
      <c r="D6" s="85" t="s">
        <v>47</v>
      </c>
      <c r="E6" s="86">
        <v>2</v>
      </c>
      <c r="F6" s="37">
        <v>8.94</v>
      </c>
      <c r="G6" s="87">
        <f t="shared" si="0"/>
        <v>17.88</v>
      </c>
    </row>
    <row r="7" spans="1:9" x14ac:dyDescent="0.25">
      <c r="A7" s="82" t="s">
        <v>5</v>
      </c>
      <c r="B7" s="83" t="s">
        <v>9</v>
      </c>
      <c r="C7" s="84" t="s">
        <v>55</v>
      </c>
      <c r="D7" s="85" t="s">
        <v>47</v>
      </c>
      <c r="E7" s="86">
        <v>2</v>
      </c>
      <c r="F7" s="37">
        <v>1.32</v>
      </c>
      <c r="G7" s="87">
        <f t="shared" si="0"/>
        <v>2.64</v>
      </c>
    </row>
    <row r="8" spans="1:9" x14ac:dyDescent="0.25">
      <c r="A8" s="82" t="s">
        <v>5</v>
      </c>
      <c r="B8" s="83" t="s">
        <v>10</v>
      </c>
      <c r="C8" s="84" t="s">
        <v>1105</v>
      </c>
      <c r="D8" s="85" t="s">
        <v>47</v>
      </c>
      <c r="E8" s="86">
        <v>2</v>
      </c>
      <c r="F8" s="37">
        <v>18.920000000000002</v>
      </c>
      <c r="G8" s="87">
        <f t="shared" si="0"/>
        <v>37.840000000000003</v>
      </c>
    </row>
    <row r="9" spans="1:9" x14ac:dyDescent="0.25">
      <c r="A9" s="82" t="s">
        <v>5</v>
      </c>
      <c r="B9" s="83" t="s">
        <v>11</v>
      </c>
      <c r="C9" s="84" t="s">
        <v>1111</v>
      </c>
      <c r="D9" s="85" t="s">
        <v>48</v>
      </c>
      <c r="E9" s="86">
        <v>0.48</v>
      </c>
      <c r="F9" s="37">
        <v>2836.96</v>
      </c>
      <c r="G9" s="87">
        <f t="shared" si="0"/>
        <v>1361.74</v>
      </c>
      <c r="H9" s="88"/>
    </row>
    <row r="10" spans="1:9" ht="27.6" x14ac:dyDescent="0.25">
      <c r="A10" s="82" t="s">
        <v>5</v>
      </c>
      <c r="B10" s="83" t="s">
        <v>12</v>
      </c>
      <c r="C10" s="84" t="s">
        <v>41</v>
      </c>
      <c r="D10" s="85" t="s">
        <v>45</v>
      </c>
      <c r="E10" s="86">
        <v>11750</v>
      </c>
      <c r="F10" s="37">
        <v>0.53</v>
      </c>
      <c r="G10" s="87">
        <f t="shared" si="0"/>
        <v>6227.5</v>
      </c>
      <c r="H10" s="75"/>
    </row>
    <row r="11" spans="1:9" ht="41.4" x14ac:dyDescent="0.25">
      <c r="A11" s="82" t="s">
        <v>5</v>
      </c>
      <c r="B11" s="83" t="s">
        <v>13</v>
      </c>
      <c r="C11" s="89" t="s">
        <v>42</v>
      </c>
      <c r="D11" s="85" t="s">
        <v>6</v>
      </c>
      <c r="E11" s="86">
        <v>1</v>
      </c>
      <c r="F11" s="37">
        <v>0</v>
      </c>
      <c r="G11" s="87">
        <f t="shared" si="0"/>
        <v>0</v>
      </c>
      <c r="H11" s="90"/>
      <c r="I11" s="91"/>
    </row>
    <row r="12" spans="1:9" x14ac:dyDescent="0.25">
      <c r="A12" s="82" t="s">
        <v>5</v>
      </c>
      <c r="B12" s="83" t="s">
        <v>14</v>
      </c>
      <c r="C12" s="89" t="s">
        <v>73</v>
      </c>
      <c r="D12" s="85" t="s">
        <v>45</v>
      </c>
      <c r="E12" s="86">
        <v>14250</v>
      </c>
      <c r="F12" s="37">
        <v>1.06</v>
      </c>
      <c r="G12" s="87">
        <f t="shared" si="0"/>
        <v>15105</v>
      </c>
      <c r="H12" s="90"/>
      <c r="I12" s="91"/>
    </row>
    <row r="13" spans="1:9" ht="27.6" x14ac:dyDescent="0.25">
      <c r="A13" s="82" t="s">
        <v>5</v>
      </c>
      <c r="B13" s="83" t="s">
        <v>15</v>
      </c>
      <c r="C13" s="89" t="s">
        <v>1086</v>
      </c>
      <c r="D13" s="85" t="s">
        <v>51</v>
      </c>
      <c r="E13" s="86">
        <v>5814</v>
      </c>
      <c r="F13" s="37">
        <v>2.1</v>
      </c>
      <c r="G13" s="87">
        <f t="shared" si="0"/>
        <v>12209.4</v>
      </c>
      <c r="H13" s="90"/>
      <c r="I13" s="91"/>
    </row>
    <row r="14" spans="1:9" x14ac:dyDescent="0.25">
      <c r="A14" s="82" t="s">
        <v>5</v>
      </c>
      <c r="B14" s="83" t="s">
        <v>20</v>
      </c>
      <c r="C14" s="89" t="s">
        <v>84</v>
      </c>
      <c r="D14" s="85" t="s">
        <v>45</v>
      </c>
      <c r="E14" s="86">
        <v>17336</v>
      </c>
      <c r="F14" s="37">
        <v>1.3</v>
      </c>
      <c r="G14" s="87">
        <f t="shared" si="0"/>
        <v>22536.799999999999</v>
      </c>
      <c r="H14" s="90"/>
      <c r="I14" s="91"/>
    </row>
    <row r="15" spans="1:9" x14ac:dyDescent="0.25">
      <c r="A15" s="82" t="s">
        <v>5</v>
      </c>
      <c r="B15" s="83" t="s">
        <v>21</v>
      </c>
      <c r="C15" s="89" t="s">
        <v>83</v>
      </c>
      <c r="D15" s="85" t="s">
        <v>45</v>
      </c>
      <c r="E15" s="86">
        <v>540</v>
      </c>
      <c r="F15" s="37">
        <v>2.58</v>
      </c>
      <c r="G15" s="87">
        <f t="shared" si="0"/>
        <v>1393.2</v>
      </c>
      <c r="H15" s="90"/>
      <c r="I15" s="91"/>
    </row>
    <row r="16" spans="1:9" ht="16.8" x14ac:dyDescent="0.25">
      <c r="A16" s="82" t="s">
        <v>5</v>
      </c>
      <c r="B16" s="83" t="s">
        <v>22</v>
      </c>
      <c r="C16" s="89" t="s">
        <v>44</v>
      </c>
      <c r="D16" s="85" t="s">
        <v>49</v>
      </c>
      <c r="E16" s="86">
        <v>3130.9999999999995</v>
      </c>
      <c r="F16" s="37">
        <v>-10.55</v>
      </c>
      <c r="G16" s="87">
        <f t="shared" si="0"/>
        <v>-33032.050000000003</v>
      </c>
      <c r="H16" s="90"/>
      <c r="I16" s="91"/>
    </row>
    <row r="17" spans="1:9" ht="27.6" x14ac:dyDescent="0.25">
      <c r="A17" s="82" t="s">
        <v>5</v>
      </c>
      <c r="B17" s="83" t="s">
        <v>23</v>
      </c>
      <c r="C17" s="89" t="s">
        <v>1087</v>
      </c>
      <c r="D17" s="85" t="s">
        <v>49</v>
      </c>
      <c r="E17" s="86">
        <v>3130.9999999999995</v>
      </c>
      <c r="F17" s="37">
        <v>3.55</v>
      </c>
      <c r="G17" s="87">
        <f t="shared" si="0"/>
        <v>11115.05</v>
      </c>
      <c r="H17" s="90"/>
      <c r="I17" s="91"/>
    </row>
    <row r="18" spans="1:9" x14ac:dyDescent="0.25">
      <c r="A18" s="82" t="s">
        <v>5</v>
      </c>
      <c r="B18" s="83" t="s">
        <v>26</v>
      </c>
      <c r="C18" s="92" t="s">
        <v>1088</v>
      </c>
      <c r="D18" s="85" t="s">
        <v>45</v>
      </c>
      <c r="E18" s="86">
        <v>5377</v>
      </c>
      <c r="F18" s="37">
        <v>1.39</v>
      </c>
      <c r="G18" s="87">
        <f t="shared" si="0"/>
        <v>7474.03</v>
      </c>
      <c r="H18" s="90"/>
      <c r="I18" s="91"/>
    </row>
    <row r="19" spans="1:9" x14ac:dyDescent="0.25">
      <c r="A19" s="82" t="s">
        <v>5</v>
      </c>
      <c r="B19" s="83" t="s">
        <v>27</v>
      </c>
      <c r="C19" s="89" t="s">
        <v>1102</v>
      </c>
      <c r="D19" s="85" t="s">
        <v>45</v>
      </c>
      <c r="E19" s="86">
        <v>17336</v>
      </c>
      <c r="F19" s="37">
        <v>1.46</v>
      </c>
      <c r="G19" s="87">
        <f t="shared" si="0"/>
        <v>25310.560000000001</v>
      </c>
      <c r="H19" s="90"/>
      <c r="I19" s="91"/>
    </row>
    <row r="20" spans="1:9" x14ac:dyDescent="0.25">
      <c r="A20" s="82" t="s">
        <v>5</v>
      </c>
      <c r="B20" s="83" t="s">
        <v>28</v>
      </c>
      <c r="C20" s="84" t="s">
        <v>1103</v>
      </c>
      <c r="D20" s="85" t="s">
        <v>47</v>
      </c>
      <c r="E20" s="86">
        <v>5</v>
      </c>
      <c r="F20" s="37">
        <v>23.18</v>
      </c>
      <c r="G20" s="87">
        <f t="shared" si="0"/>
        <v>115.9</v>
      </c>
      <c r="H20" s="90"/>
      <c r="I20" s="91"/>
    </row>
    <row r="21" spans="1:9" x14ac:dyDescent="0.25">
      <c r="A21" s="82" t="s">
        <v>5</v>
      </c>
      <c r="B21" s="83" t="s">
        <v>29</v>
      </c>
      <c r="C21" s="84" t="s">
        <v>1092</v>
      </c>
      <c r="D21" s="85" t="s">
        <v>47</v>
      </c>
      <c r="E21" s="86">
        <v>6</v>
      </c>
      <c r="F21" s="37">
        <v>10</v>
      </c>
      <c r="G21" s="87">
        <f t="shared" si="0"/>
        <v>60</v>
      </c>
      <c r="H21" s="90"/>
      <c r="I21" s="91"/>
    </row>
    <row r="22" spans="1:9" x14ac:dyDescent="0.25">
      <c r="A22" s="82" t="s">
        <v>5</v>
      </c>
      <c r="B22" s="122" t="s">
        <v>30</v>
      </c>
      <c r="C22" s="84" t="s">
        <v>1110</v>
      </c>
      <c r="D22" s="129" t="s">
        <v>50</v>
      </c>
      <c r="E22" s="86">
        <v>1132</v>
      </c>
      <c r="F22" s="37">
        <v>7.34</v>
      </c>
      <c r="G22" s="87">
        <f t="shared" si="0"/>
        <v>8308.8799999999992</v>
      </c>
      <c r="H22" s="90"/>
      <c r="I22" s="91"/>
    </row>
    <row r="23" spans="1:9" ht="14.4" thickBot="1" x14ac:dyDescent="0.3">
      <c r="A23" s="386" t="s">
        <v>5</v>
      </c>
      <c r="B23" s="392" t="s">
        <v>31</v>
      </c>
      <c r="C23" s="453" t="s">
        <v>1162</v>
      </c>
      <c r="D23" s="438" t="s">
        <v>47</v>
      </c>
      <c r="E23" s="462">
        <v>105</v>
      </c>
      <c r="F23" s="37">
        <v>4.78</v>
      </c>
      <c r="G23" s="87">
        <f t="shared" si="0"/>
        <v>501.9</v>
      </c>
      <c r="H23" s="90"/>
      <c r="I23" s="91"/>
    </row>
    <row r="24" spans="1:9" ht="28.2" thickBot="1" x14ac:dyDescent="0.3">
      <c r="A24" s="454" t="s">
        <v>5</v>
      </c>
      <c r="B24" s="378" t="s">
        <v>32</v>
      </c>
      <c r="C24" s="455" t="s">
        <v>1163</v>
      </c>
      <c r="D24" s="456" t="s">
        <v>51</v>
      </c>
      <c r="E24" s="461">
        <v>18</v>
      </c>
      <c r="F24" s="71">
        <v>29.47</v>
      </c>
      <c r="G24" s="117">
        <f t="shared" si="0"/>
        <v>530.46</v>
      </c>
      <c r="H24" s="93" t="s">
        <v>368</v>
      </c>
      <c r="I24" s="94">
        <f>ROUND(SUM(G5:G24),2)</f>
        <v>80063.56</v>
      </c>
    </row>
    <row r="25" spans="1:9" s="97" customFormat="1" ht="16.8" x14ac:dyDescent="0.25">
      <c r="A25" s="76" t="s">
        <v>18</v>
      </c>
      <c r="B25" s="77" t="s">
        <v>16</v>
      </c>
      <c r="C25" s="95" t="s">
        <v>1098</v>
      </c>
      <c r="D25" s="79" t="s">
        <v>52</v>
      </c>
      <c r="E25" s="80">
        <v>5237</v>
      </c>
      <c r="F25" s="363">
        <v>4.2</v>
      </c>
      <c r="G25" s="81">
        <f t="shared" si="0"/>
        <v>21995.4</v>
      </c>
      <c r="H25" s="96"/>
    </row>
    <row r="26" spans="1:9" ht="16.8" x14ac:dyDescent="0.25">
      <c r="A26" s="82" t="s">
        <v>18</v>
      </c>
      <c r="B26" s="83" t="s">
        <v>87</v>
      </c>
      <c r="C26" s="98" t="s">
        <v>88</v>
      </c>
      <c r="D26" s="99" t="s">
        <v>43</v>
      </c>
      <c r="E26" s="86">
        <v>2667.5999999999981</v>
      </c>
      <c r="F26" s="364">
        <v>1.61</v>
      </c>
      <c r="G26" s="87">
        <f t="shared" si="0"/>
        <v>4294.84</v>
      </c>
      <c r="H26" s="96"/>
      <c r="I26" s="97"/>
    </row>
    <row r="27" spans="1:9" ht="16.8" x14ac:dyDescent="0.25">
      <c r="A27" s="82" t="s">
        <v>18</v>
      </c>
      <c r="B27" s="83" t="s">
        <v>89</v>
      </c>
      <c r="C27" s="98" t="s">
        <v>24</v>
      </c>
      <c r="D27" s="99" t="s">
        <v>43</v>
      </c>
      <c r="E27" s="86">
        <v>2569.4000000000019</v>
      </c>
      <c r="F27" s="364">
        <v>4.9000000000000004</v>
      </c>
      <c r="G27" s="87">
        <f t="shared" si="0"/>
        <v>12590.06</v>
      </c>
      <c r="H27" s="96"/>
      <c r="I27" s="97"/>
    </row>
    <row r="28" spans="1:9" ht="16.8" x14ac:dyDescent="0.25">
      <c r="A28" s="82" t="s">
        <v>18</v>
      </c>
      <c r="B28" s="83" t="s">
        <v>90</v>
      </c>
      <c r="C28" s="98" t="s">
        <v>91</v>
      </c>
      <c r="D28" s="99" t="s">
        <v>43</v>
      </c>
      <c r="E28" s="86">
        <v>10660.899999999994</v>
      </c>
      <c r="F28" s="364">
        <v>3.27</v>
      </c>
      <c r="G28" s="87">
        <f t="shared" si="0"/>
        <v>34861.14</v>
      </c>
      <c r="H28" s="96"/>
      <c r="I28" s="97"/>
    </row>
    <row r="29" spans="1:9" ht="27.6" x14ac:dyDescent="0.25">
      <c r="A29" s="82" t="s">
        <v>18</v>
      </c>
      <c r="B29" s="83" t="s">
        <v>92</v>
      </c>
      <c r="C29" s="100" t="s">
        <v>93</v>
      </c>
      <c r="D29" s="99" t="s">
        <v>43</v>
      </c>
      <c r="E29" s="86">
        <v>3562.4999999999973</v>
      </c>
      <c r="F29" s="364">
        <v>4.9000000000000004</v>
      </c>
      <c r="G29" s="87">
        <f t="shared" si="0"/>
        <v>17456.25</v>
      </c>
      <c r="H29" s="96"/>
      <c r="I29" s="97"/>
    </row>
    <row r="30" spans="1:9" ht="16.8" x14ac:dyDescent="0.25">
      <c r="A30" s="82" t="s">
        <v>18</v>
      </c>
      <c r="B30" s="83" t="s">
        <v>94</v>
      </c>
      <c r="C30" s="98" t="s">
        <v>25</v>
      </c>
      <c r="D30" s="99" t="s">
        <v>43</v>
      </c>
      <c r="E30" s="86">
        <v>86239.09</v>
      </c>
      <c r="F30" s="364">
        <v>0.11</v>
      </c>
      <c r="G30" s="87">
        <f t="shared" si="0"/>
        <v>9486.2999999999993</v>
      </c>
      <c r="H30" s="96"/>
      <c r="I30" s="97"/>
    </row>
    <row r="31" spans="1:9" ht="30.75" customHeight="1" x14ac:dyDescent="0.25">
      <c r="A31" s="82" t="s">
        <v>18</v>
      </c>
      <c r="B31" s="83" t="s">
        <v>95</v>
      </c>
      <c r="C31" s="100" t="s">
        <v>96</v>
      </c>
      <c r="D31" s="99" t="s">
        <v>43</v>
      </c>
      <c r="E31" s="86">
        <v>4580.8999999999996</v>
      </c>
      <c r="F31" s="364">
        <v>4.51</v>
      </c>
      <c r="G31" s="87">
        <f t="shared" si="0"/>
        <v>20659.86</v>
      </c>
      <c r="H31" s="96"/>
      <c r="I31" s="97"/>
    </row>
    <row r="32" spans="1:9" x14ac:dyDescent="0.25">
      <c r="A32" s="82" t="s">
        <v>18</v>
      </c>
      <c r="B32" s="83" t="s">
        <v>405</v>
      </c>
      <c r="C32" s="98" t="s">
        <v>98</v>
      </c>
      <c r="D32" s="85" t="s">
        <v>45</v>
      </c>
      <c r="E32" s="86">
        <v>45124.999999999964</v>
      </c>
      <c r="F32" s="364">
        <v>0.39</v>
      </c>
      <c r="G32" s="87">
        <f t="shared" si="0"/>
        <v>17598.75</v>
      </c>
      <c r="H32" s="88"/>
      <c r="I32" s="97"/>
    </row>
    <row r="33" spans="1:9" x14ac:dyDescent="0.25">
      <c r="A33" s="101" t="s">
        <v>18</v>
      </c>
      <c r="B33" s="83" t="s">
        <v>406</v>
      </c>
      <c r="C33" s="98" t="s">
        <v>100</v>
      </c>
      <c r="D33" s="102" t="s">
        <v>45</v>
      </c>
      <c r="E33" s="103">
        <v>2374.9999999999982</v>
      </c>
      <c r="F33" s="365">
        <v>0.82</v>
      </c>
      <c r="G33" s="104">
        <f t="shared" si="0"/>
        <v>1947.5</v>
      </c>
      <c r="H33" s="97"/>
      <c r="I33" s="97"/>
    </row>
    <row r="34" spans="1:9" x14ac:dyDescent="0.25">
      <c r="A34" s="82" t="s">
        <v>18</v>
      </c>
      <c r="B34" s="83" t="s">
        <v>97</v>
      </c>
      <c r="C34" s="98" t="s">
        <v>102</v>
      </c>
      <c r="D34" s="85" t="s">
        <v>45</v>
      </c>
      <c r="E34" s="86">
        <v>31121.999999999978</v>
      </c>
      <c r="F34" s="364">
        <v>0.76</v>
      </c>
      <c r="G34" s="87">
        <f t="shared" si="0"/>
        <v>23652.720000000001</v>
      </c>
      <c r="H34" s="90"/>
      <c r="I34" s="91"/>
    </row>
    <row r="35" spans="1:9" x14ac:dyDescent="0.25">
      <c r="A35" s="82" t="s">
        <v>18</v>
      </c>
      <c r="B35" s="83" t="s">
        <v>99</v>
      </c>
      <c r="C35" s="98" t="s">
        <v>104</v>
      </c>
      <c r="D35" s="85" t="s">
        <v>45</v>
      </c>
      <c r="E35" s="86">
        <v>3077.9999999999973</v>
      </c>
      <c r="F35" s="364">
        <v>0.93</v>
      </c>
      <c r="G35" s="87">
        <f t="shared" si="0"/>
        <v>2862.54</v>
      </c>
      <c r="H35" s="90"/>
      <c r="I35" s="91"/>
    </row>
    <row r="36" spans="1:9" x14ac:dyDescent="0.25">
      <c r="A36" s="82" t="s">
        <v>18</v>
      </c>
      <c r="B36" s="83" t="s">
        <v>101</v>
      </c>
      <c r="C36" s="98" t="s">
        <v>106</v>
      </c>
      <c r="D36" s="85" t="s">
        <v>45</v>
      </c>
      <c r="E36" s="86">
        <v>44459.999999999971</v>
      </c>
      <c r="F36" s="364">
        <v>1.53</v>
      </c>
      <c r="G36" s="87">
        <f t="shared" si="0"/>
        <v>68023.8</v>
      </c>
      <c r="H36" s="90"/>
      <c r="I36" s="91"/>
    </row>
    <row r="37" spans="1:9" x14ac:dyDescent="0.25">
      <c r="A37" s="82" t="s">
        <v>18</v>
      </c>
      <c r="B37" s="83" t="s">
        <v>103</v>
      </c>
      <c r="C37" s="105" t="s">
        <v>108</v>
      </c>
      <c r="D37" s="85" t="s">
        <v>45</v>
      </c>
      <c r="E37" s="86">
        <v>1794</v>
      </c>
      <c r="F37" s="364">
        <v>6.78</v>
      </c>
      <c r="G37" s="87">
        <f t="shared" si="0"/>
        <v>12163.32</v>
      </c>
      <c r="H37" s="90"/>
      <c r="I37" s="91"/>
    </row>
    <row r="38" spans="1:9" x14ac:dyDescent="0.25">
      <c r="A38" s="82" t="s">
        <v>18</v>
      </c>
      <c r="B38" s="83" t="s">
        <v>105</v>
      </c>
      <c r="C38" s="105" t="s">
        <v>110</v>
      </c>
      <c r="D38" s="85" t="s">
        <v>45</v>
      </c>
      <c r="E38" s="86">
        <v>112</v>
      </c>
      <c r="F38" s="364">
        <v>8.4499999999999993</v>
      </c>
      <c r="G38" s="87">
        <f t="shared" si="0"/>
        <v>946.4</v>
      </c>
      <c r="H38" s="90"/>
      <c r="I38" s="91"/>
    </row>
    <row r="39" spans="1:9" x14ac:dyDescent="0.25">
      <c r="A39" s="82" t="s">
        <v>18</v>
      </c>
      <c r="B39" s="83" t="s">
        <v>107</v>
      </c>
      <c r="C39" s="105" t="s">
        <v>112</v>
      </c>
      <c r="D39" s="106" t="s">
        <v>50</v>
      </c>
      <c r="E39" s="86">
        <v>110</v>
      </c>
      <c r="F39" s="364">
        <v>52.88</v>
      </c>
      <c r="G39" s="87">
        <f t="shared" si="0"/>
        <v>5816.8</v>
      </c>
      <c r="H39" s="90"/>
      <c r="I39" s="91"/>
    </row>
    <row r="40" spans="1:9" x14ac:dyDescent="0.25">
      <c r="A40" s="82" t="s">
        <v>18</v>
      </c>
      <c r="B40" s="83" t="s">
        <v>109</v>
      </c>
      <c r="C40" s="105" t="s">
        <v>114</v>
      </c>
      <c r="D40" s="85" t="s">
        <v>45</v>
      </c>
      <c r="E40" s="86">
        <v>27</v>
      </c>
      <c r="F40" s="364">
        <v>67.209999999999994</v>
      </c>
      <c r="G40" s="87">
        <f t="shared" si="0"/>
        <v>1814.67</v>
      </c>
      <c r="H40" s="90"/>
      <c r="I40" s="91"/>
    </row>
    <row r="41" spans="1:9" x14ac:dyDescent="0.25">
      <c r="A41" s="82" t="s">
        <v>18</v>
      </c>
      <c r="B41" s="83" t="s">
        <v>111</v>
      </c>
      <c r="C41" s="107" t="s">
        <v>116</v>
      </c>
      <c r="D41" s="85" t="s">
        <v>45</v>
      </c>
      <c r="E41" s="86">
        <v>65</v>
      </c>
      <c r="F41" s="364">
        <v>92.3</v>
      </c>
      <c r="G41" s="87">
        <f t="shared" si="0"/>
        <v>5999.5</v>
      </c>
      <c r="H41" s="108"/>
      <c r="I41" s="109"/>
    </row>
    <row r="42" spans="1:9" ht="16.8" x14ac:dyDescent="0.25">
      <c r="A42" s="82" t="s">
        <v>18</v>
      </c>
      <c r="B42" s="83" t="s">
        <v>113</v>
      </c>
      <c r="C42" s="110" t="s">
        <v>118</v>
      </c>
      <c r="D42" s="99" t="s">
        <v>43</v>
      </c>
      <c r="E42" s="86">
        <v>36.340000000000003</v>
      </c>
      <c r="F42" s="364">
        <v>352.15</v>
      </c>
      <c r="G42" s="87">
        <f t="shared" si="0"/>
        <v>12797.13</v>
      </c>
      <c r="H42" s="108"/>
      <c r="I42" s="109"/>
    </row>
    <row r="43" spans="1:9" x14ac:dyDescent="0.25">
      <c r="A43" s="82" t="s">
        <v>18</v>
      </c>
      <c r="B43" s="83" t="s">
        <v>115</v>
      </c>
      <c r="C43" s="98" t="s">
        <v>120</v>
      </c>
      <c r="D43" s="85" t="s">
        <v>45</v>
      </c>
      <c r="E43" s="86">
        <v>40759.999999999985</v>
      </c>
      <c r="F43" s="364">
        <v>9.3800000000000008</v>
      </c>
      <c r="G43" s="87">
        <f t="shared" si="0"/>
        <v>382328.8</v>
      </c>
      <c r="H43" s="90"/>
      <c r="I43" s="91"/>
    </row>
    <row r="44" spans="1:9" x14ac:dyDescent="0.25">
      <c r="A44" s="386" t="s">
        <v>18</v>
      </c>
      <c r="B44" s="392" t="s">
        <v>117</v>
      </c>
      <c r="C44" s="437" t="s">
        <v>122</v>
      </c>
      <c r="D44" s="438" t="s">
        <v>45</v>
      </c>
      <c r="E44" s="439">
        <v>6330</v>
      </c>
      <c r="F44" s="364">
        <v>1.1299999999999999</v>
      </c>
      <c r="G44" s="87">
        <f t="shared" si="0"/>
        <v>7152.9</v>
      </c>
      <c r="H44" s="90"/>
      <c r="I44" s="91"/>
    </row>
    <row r="45" spans="1:9" x14ac:dyDescent="0.25">
      <c r="A45" s="386" t="s">
        <v>18</v>
      </c>
      <c r="B45" s="392" t="s">
        <v>119</v>
      </c>
      <c r="C45" s="437" t="s">
        <v>372</v>
      </c>
      <c r="D45" s="438" t="s">
        <v>45</v>
      </c>
      <c r="E45" s="439">
        <v>3800</v>
      </c>
      <c r="F45" s="364">
        <v>2.52</v>
      </c>
      <c r="G45" s="87">
        <f t="shared" si="0"/>
        <v>9576</v>
      </c>
      <c r="H45" s="90"/>
      <c r="I45" s="91"/>
    </row>
    <row r="46" spans="1:9" x14ac:dyDescent="0.25">
      <c r="A46" s="386" t="s">
        <v>18</v>
      </c>
      <c r="B46" s="392" t="s">
        <v>121</v>
      </c>
      <c r="C46" s="437" t="s">
        <v>373</v>
      </c>
      <c r="D46" s="438" t="s">
        <v>45</v>
      </c>
      <c r="E46" s="439">
        <v>4840</v>
      </c>
      <c r="F46" s="364">
        <v>4.16</v>
      </c>
      <c r="G46" s="87">
        <f t="shared" si="0"/>
        <v>20134.400000000001</v>
      </c>
      <c r="H46" s="90"/>
      <c r="I46" s="91"/>
    </row>
    <row r="47" spans="1:9" ht="17.399999999999999" thickBot="1" x14ac:dyDescent="0.3">
      <c r="A47" s="82" t="s">
        <v>18</v>
      </c>
      <c r="B47" s="83" t="s">
        <v>123</v>
      </c>
      <c r="C47" s="98" t="s">
        <v>25</v>
      </c>
      <c r="D47" s="99" t="s">
        <v>43</v>
      </c>
      <c r="E47" s="112">
        <v>1650</v>
      </c>
      <c r="F47" s="364">
        <v>0.11</v>
      </c>
      <c r="G47" s="87">
        <f t="shared" si="0"/>
        <v>181.5</v>
      </c>
      <c r="H47" s="90"/>
      <c r="I47" s="91"/>
    </row>
    <row r="48" spans="1:9" ht="28.2" thickBot="1" x14ac:dyDescent="0.3">
      <c r="A48" s="130" t="s">
        <v>18</v>
      </c>
      <c r="B48" s="148" t="s">
        <v>124</v>
      </c>
      <c r="C48" s="305" t="s">
        <v>125</v>
      </c>
      <c r="D48" s="145" t="s">
        <v>43</v>
      </c>
      <c r="E48" s="328">
        <v>1650</v>
      </c>
      <c r="F48" s="365">
        <v>18.27</v>
      </c>
      <c r="G48" s="104">
        <f t="shared" si="0"/>
        <v>30145.5</v>
      </c>
      <c r="H48" s="93" t="s">
        <v>126</v>
      </c>
      <c r="I48" s="94">
        <f>ROUND(SUM(G25:G48),2)</f>
        <v>724486.08</v>
      </c>
    </row>
    <row r="49" spans="1:9" x14ac:dyDescent="0.25">
      <c r="A49" s="82" t="s">
        <v>392</v>
      </c>
      <c r="B49" s="122" t="s">
        <v>128</v>
      </c>
      <c r="C49" s="123" t="s">
        <v>146</v>
      </c>
      <c r="D49" s="124" t="s">
        <v>47</v>
      </c>
      <c r="E49" s="86">
        <v>29</v>
      </c>
      <c r="F49" s="49">
        <v>138.22</v>
      </c>
      <c r="G49" s="81">
        <f t="shared" si="0"/>
        <v>4008.38</v>
      </c>
      <c r="H49" s="90"/>
      <c r="I49" s="91"/>
    </row>
    <row r="50" spans="1:9" ht="27.6" x14ac:dyDescent="0.25">
      <c r="A50" s="82" t="s">
        <v>392</v>
      </c>
      <c r="B50" s="122" t="s">
        <v>130</v>
      </c>
      <c r="C50" s="123" t="s">
        <v>148</v>
      </c>
      <c r="D50" s="124" t="s">
        <v>50</v>
      </c>
      <c r="E50" s="86">
        <v>165</v>
      </c>
      <c r="F50" s="45">
        <v>33.49</v>
      </c>
      <c r="G50" s="87">
        <f t="shared" si="0"/>
        <v>5525.85</v>
      </c>
      <c r="H50" s="90"/>
      <c r="I50" s="91"/>
    </row>
    <row r="51" spans="1:9" ht="16.8" x14ac:dyDescent="0.25">
      <c r="A51" s="82" t="s">
        <v>392</v>
      </c>
      <c r="B51" s="122" t="s">
        <v>132</v>
      </c>
      <c r="C51" s="123" t="s">
        <v>150</v>
      </c>
      <c r="D51" s="126" t="s">
        <v>43</v>
      </c>
      <c r="E51" s="86">
        <v>825</v>
      </c>
      <c r="F51" s="45">
        <v>3.27</v>
      </c>
      <c r="G51" s="87">
        <f t="shared" si="0"/>
        <v>2697.75</v>
      </c>
      <c r="H51" s="90"/>
      <c r="I51" s="91"/>
    </row>
    <row r="52" spans="1:9" ht="16.8" x14ac:dyDescent="0.25">
      <c r="A52" s="82" t="s">
        <v>392</v>
      </c>
      <c r="B52" s="122" t="s">
        <v>133</v>
      </c>
      <c r="C52" s="123" t="s">
        <v>152</v>
      </c>
      <c r="D52" s="126" t="s">
        <v>43</v>
      </c>
      <c r="E52" s="86">
        <v>401.94</v>
      </c>
      <c r="F52" s="45">
        <v>3.72</v>
      </c>
      <c r="G52" s="87">
        <f t="shared" si="0"/>
        <v>1495.22</v>
      </c>
      <c r="H52" s="90"/>
      <c r="I52" s="91"/>
    </row>
    <row r="53" spans="1:9" ht="27.6" x14ac:dyDescent="0.25">
      <c r="A53" s="82" t="s">
        <v>392</v>
      </c>
      <c r="B53" s="122" t="s">
        <v>135</v>
      </c>
      <c r="C53" s="123" t="s">
        <v>154</v>
      </c>
      <c r="D53" s="124" t="s">
        <v>47</v>
      </c>
      <c r="E53" s="86">
        <v>29</v>
      </c>
      <c r="F53" s="45">
        <v>207.4</v>
      </c>
      <c r="G53" s="87">
        <f t="shared" si="0"/>
        <v>6014.6</v>
      </c>
      <c r="H53" s="90"/>
      <c r="I53" s="91"/>
    </row>
    <row r="54" spans="1:9" ht="16.8" x14ac:dyDescent="0.25">
      <c r="A54" s="82" t="s">
        <v>392</v>
      </c>
      <c r="B54" s="122" t="s">
        <v>137</v>
      </c>
      <c r="C54" s="123" t="s">
        <v>158</v>
      </c>
      <c r="D54" s="126" t="s">
        <v>43</v>
      </c>
      <c r="E54" s="86">
        <v>725</v>
      </c>
      <c r="F54" s="45">
        <v>4.2</v>
      </c>
      <c r="G54" s="87">
        <f t="shared" si="0"/>
        <v>3045</v>
      </c>
      <c r="H54" s="90"/>
      <c r="I54" s="91"/>
    </row>
    <row r="55" spans="1:9" ht="16.8" x14ac:dyDescent="0.25">
      <c r="A55" s="82" t="s">
        <v>392</v>
      </c>
      <c r="B55" s="122" t="s">
        <v>139</v>
      </c>
      <c r="C55" s="123" t="s">
        <v>160</v>
      </c>
      <c r="D55" s="126" t="s">
        <v>43</v>
      </c>
      <c r="E55" s="86">
        <v>41.25</v>
      </c>
      <c r="F55" s="45">
        <v>21.55</v>
      </c>
      <c r="G55" s="87">
        <f t="shared" si="0"/>
        <v>888.94</v>
      </c>
      <c r="H55" s="90"/>
      <c r="I55" s="91"/>
    </row>
    <row r="56" spans="1:9" ht="16.8" x14ac:dyDescent="0.25">
      <c r="A56" s="82" t="s">
        <v>392</v>
      </c>
      <c r="B56" s="122" t="s">
        <v>416</v>
      </c>
      <c r="C56" s="123" t="s">
        <v>162</v>
      </c>
      <c r="D56" s="126" t="s">
        <v>43</v>
      </c>
      <c r="E56" s="86">
        <v>330</v>
      </c>
      <c r="F56" s="45">
        <v>21.55</v>
      </c>
      <c r="G56" s="87">
        <f t="shared" si="0"/>
        <v>7111.5</v>
      </c>
      <c r="H56" s="90"/>
      <c r="I56" s="91"/>
    </row>
    <row r="57" spans="1:9" ht="16.8" x14ac:dyDescent="0.25">
      <c r="A57" s="82" t="s">
        <v>392</v>
      </c>
      <c r="B57" s="122" t="s">
        <v>417</v>
      </c>
      <c r="C57" s="98" t="s">
        <v>25</v>
      </c>
      <c r="D57" s="126" t="s">
        <v>43</v>
      </c>
      <c r="E57" s="86">
        <v>423.06</v>
      </c>
      <c r="F57" s="45">
        <v>0.11</v>
      </c>
      <c r="G57" s="87">
        <f t="shared" si="0"/>
        <v>46.54</v>
      </c>
      <c r="H57" s="90"/>
      <c r="I57" s="91"/>
    </row>
    <row r="58" spans="1:9" x14ac:dyDescent="0.25">
      <c r="A58" s="82" t="s">
        <v>392</v>
      </c>
      <c r="B58" s="122" t="s">
        <v>418</v>
      </c>
      <c r="C58" s="123" t="s">
        <v>165</v>
      </c>
      <c r="D58" s="124" t="s">
        <v>50</v>
      </c>
      <c r="E58" s="86">
        <v>165</v>
      </c>
      <c r="F58" s="45">
        <v>4.38</v>
      </c>
      <c r="G58" s="87">
        <f t="shared" si="0"/>
        <v>722.7</v>
      </c>
      <c r="H58" s="90"/>
      <c r="I58" s="91"/>
    </row>
    <row r="59" spans="1:9" x14ac:dyDescent="0.25">
      <c r="A59" s="82" t="s">
        <v>392</v>
      </c>
      <c r="B59" s="122" t="s">
        <v>419</v>
      </c>
      <c r="C59" s="123" t="s">
        <v>167</v>
      </c>
      <c r="D59" s="124" t="s">
        <v>50</v>
      </c>
      <c r="E59" s="86">
        <v>165</v>
      </c>
      <c r="F59" s="45">
        <v>4.38</v>
      </c>
      <c r="G59" s="87">
        <f t="shared" si="0"/>
        <v>722.7</v>
      </c>
      <c r="H59" s="90"/>
      <c r="I59" s="91"/>
    </row>
    <row r="60" spans="1:9" ht="27.6" x14ac:dyDescent="0.25">
      <c r="A60" s="82" t="s">
        <v>392</v>
      </c>
      <c r="B60" s="122" t="s">
        <v>420</v>
      </c>
      <c r="C60" s="123" t="s">
        <v>169</v>
      </c>
      <c r="D60" s="124" t="s">
        <v>50</v>
      </c>
      <c r="E60" s="86">
        <v>90</v>
      </c>
      <c r="F60" s="45">
        <v>63.4</v>
      </c>
      <c r="G60" s="87">
        <f t="shared" si="0"/>
        <v>5706</v>
      </c>
      <c r="H60" s="90"/>
      <c r="I60" s="91"/>
    </row>
    <row r="61" spans="1:9" x14ac:dyDescent="0.25">
      <c r="A61" s="82" t="s">
        <v>392</v>
      </c>
      <c r="B61" s="122" t="s">
        <v>421</v>
      </c>
      <c r="C61" s="127" t="s">
        <v>379</v>
      </c>
      <c r="D61" s="128" t="s">
        <v>50</v>
      </c>
      <c r="E61" s="112">
        <v>80.900000000000006</v>
      </c>
      <c r="F61" s="45">
        <v>56.11</v>
      </c>
      <c r="G61" s="87">
        <f t="shared" ref="G61:G127" si="1">ROUND((E61*F61),2)</f>
        <v>4539.3</v>
      </c>
      <c r="H61" s="90"/>
      <c r="I61" s="91"/>
    </row>
    <row r="62" spans="1:9" x14ac:dyDescent="0.25">
      <c r="A62" s="82" t="s">
        <v>392</v>
      </c>
      <c r="B62" s="122" t="s">
        <v>422</v>
      </c>
      <c r="C62" s="127" t="s">
        <v>374</v>
      </c>
      <c r="D62" s="128" t="s">
        <v>50</v>
      </c>
      <c r="E62" s="112">
        <v>36.700000000000003</v>
      </c>
      <c r="F62" s="45">
        <v>84.17</v>
      </c>
      <c r="G62" s="87">
        <f t="shared" si="1"/>
        <v>3089.04</v>
      </c>
      <c r="H62" s="90"/>
      <c r="I62" s="91"/>
    </row>
    <row r="63" spans="1:9" ht="16.8" x14ac:dyDescent="0.25">
      <c r="A63" s="82" t="s">
        <v>392</v>
      </c>
      <c r="B63" s="122" t="s">
        <v>423</v>
      </c>
      <c r="C63" s="123" t="s">
        <v>179</v>
      </c>
      <c r="D63" s="126" t="s">
        <v>43</v>
      </c>
      <c r="E63" s="86">
        <v>23.520000000000003</v>
      </c>
      <c r="F63" s="45">
        <v>21.55</v>
      </c>
      <c r="G63" s="87">
        <f t="shared" si="1"/>
        <v>506.86</v>
      </c>
      <c r="H63" s="90"/>
      <c r="I63" s="91"/>
    </row>
    <row r="64" spans="1:9" x14ac:dyDescent="0.25">
      <c r="A64" s="82" t="s">
        <v>392</v>
      </c>
      <c r="B64" s="122" t="s">
        <v>424</v>
      </c>
      <c r="C64" s="123" t="s">
        <v>181</v>
      </c>
      <c r="D64" s="129" t="s">
        <v>47</v>
      </c>
      <c r="E64" s="86">
        <v>8</v>
      </c>
      <c r="F64" s="45">
        <v>56.67</v>
      </c>
      <c r="G64" s="87">
        <f t="shared" si="1"/>
        <v>453.36</v>
      </c>
      <c r="H64" s="90"/>
      <c r="I64" s="91"/>
    </row>
    <row r="65" spans="1:9" x14ac:dyDescent="0.25">
      <c r="A65" s="82" t="s">
        <v>392</v>
      </c>
      <c r="B65" s="122" t="s">
        <v>425</v>
      </c>
      <c r="C65" s="123" t="s">
        <v>183</v>
      </c>
      <c r="D65" s="129" t="s">
        <v>47</v>
      </c>
      <c r="E65" s="86">
        <v>4</v>
      </c>
      <c r="F65" s="45">
        <v>106.91</v>
      </c>
      <c r="G65" s="87">
        <f t="shared" si="1"/>
        <v>427.64</v>
      </c>
      <c r="H65" s="90"/>
      <c r="I65" s="91"/>
    </row>
    <row r="66" spans="1:9" ht="14.4" thickBot="1" x14ac:dyDescent="0.3">
      <c r="A66" s="82" t="s">
        <v>392</v>
      </c>
      <c r="B66" s="122" t="s">
        <v>438</v>
      </c>
      <c r="C66" s="123" t="s">
        <v>185</v>
      </c>
      <c r="D66" s="129" t="s">
        <v>45</v>
      </c>
      <c r="E66" s="86">
        <v>940.80000000000007</v>
      </c>
      <c r="F66" s="45">
        <v>1.1299999999999999</v>
      </c>
      <c r="G66" s="87">
        <f t="shared" si="1"/>
        <v>1063.0999999999999</v>
      </c>
      <c r="H66" s="90"/>
      <c r="I66" s="91"/>
    </row>
    <row r="67" spans="1:9" ht="28.2" thickBot="1" x14ac:dyDescent="0.3">
      <c r="A67" s="130" t="s">
        <v>392</v>
      </c>
      <c r="B67" s="131" t="s">
        <v>439</v>
      </c>
      <c r="C67" s="132" t="s">
        <v>187</v>
      </c>
      <c r="D67" s="133" t="s">
        <v>43</v>
      </c>
      <c r="E67" s="134">
        <v>317.52000000000004</v>
      </c>
      <c r="F67" s="51">
        <v>17.510000000000002</v>
      </c>
      <c r="G67" s="117">
        <f t="shared" si="1"/>
        <v>5559.78</v>
      </c>
      <c r="H67" s="136" t="s">
        <v>141</v>
      </c>
      <c r="I67" s="94">
        <f>ROUND(SUM(G49:G67),2)</f>
        <v>53624.26</v>
      </c>
    </row>
    <row r="68" spans="1:9" ht="27.6" x14ac:dyDescent="0.25">
      <c r="A68" s="82" t="s">
        <v>394</v>
      </c>
      <c r="B68" s="83" t="s">
        <v>143</v>
      </c>
      <c r="C68" s="137" t="s">
        <v>369</v>
      </c>
      <c r="D68" s="99" t="s">
        <v>43</v>
      </c>
      <c r="E68" s="138">
        <v>21738.199999999997</v>
      </c>
      <c r="F68" s="40">
        <v>17.29</v>
      </c>
      <c r="G68" s="87">
        <f t="shared" si="1"/>
        <v>375853.48</v>
      </c>
      <c r="H68" s="491" t="s">
        <v>192</v>
      </c>
      <c r="I68" s="91"/>
    </row>
    <row r="69" spans="1:9" ht="27.6" x14ac:dyDescent="0.25">
      <c r="A69" s="82" t="s">
        <v>394</v>
      </c>
      <c r="B69" s="83" t="s">
        <v>145</v>
      </c>
      <c r="C69" s="139" t="s">
        <v>194</v>
      </c>
      <c r="D69" s="85" t="s">
        <v>45</v>
      </c>
      <c r="E69" s="138">
        <v>29211.16</v>
      </c>
      <c r="F69" s="40">
        <v>10.35</v>
      </c>
      <c r="G69" s="87">
        <f t="shared" si="1"/>
        <v>302335.51</v>
      </c>
      <c r="H69" s="491"/>
      <c r="I69" s="91"/>
    </row>
    <row r="70" spans="1:9" ht="27.6" x14ac:dyDescent="0.25">
      <c r="A70" s="82" t="s">
        <v>394</v>
      </c>
      <c r="B70" s="83" t="s">
        <v>147</v>
      </c>
      <c r="C70" s="139" t="s">
        <v>223</v>
      </c>
      <c r="D70" s="85" t="s">
        <v>45</v>
      </c>
      <c r="E70" s="138">
        <v>26895.88</v>
      </c>
      <c r="F70" s="40">
        <v>14.72</v>
      </c>
      <c r="G70" s="87">
        <f t="shared" si="1"/>
        <v>395907.35</v>
      </c>
      <c r="H70" s="491"/>
      <c r="I70" s="91"/>
    </row>
    <row r="71" spans="1:9" ht="27.6" x14ac:dyDescent="0.25">
      <c r="A71" s="82" t="s">
        <v>394</v>
      </c>
      <c r="B71" s="83" t="s">
        <v>149</v>
      </c>
      <c r="C71" s="447" t="s">
        <v>1159</v>
      </c>
      <c r="D71" s="140" t="s">
        <v>45</v>
      </c>
      <c r="E71" s="138">
        <v>26780.11</v>
      </c>
      <c r="F71" s="40">
        <v>0.33</v>
      </c>
      <c r="G71" s="87">
        <f t="shared" si="1"/>
        <v>8837.44</v>
      </c>
      <c r="H71" s="491"/>
      <c r="I71" s="91"/>
    </row>
    <row r="72" spans="1:9" ht="27.6" x14ac:dyDescent="0.25">
      <c r="A72" s="82" t="s">
        <v>394</v>
      </c>
      <c r="B72" s="83" t="s">
        <v>151</v>
      </c>
      <c r="C72" s="139" t="s">
        <v>225</v>
      </c>
      <c r="D72" s="85" t="s">
        <v>45</v>
      </c>
      <c r="E72" s="138">
        <v>26702.94</v>
      </c>
      <c r="F72" s="40">
        <v>13.99</v>
      </c>
      <c r="G72" s="87">
        <f t="shared" si="1"/>
        <v>373574.13</v>
      </c>
      <c r="H72" s="491"/>
      <c r="I72" s="91"/>
    </row>
    <row r="73" spans="1:9" ht="27.6" x14ac:dyDescent="0.25">
      <c r="A73" s="82" t="s">
        <v>394</v>
      </c>
      <c r="B73" s="83" t="s">
        <v>153</v>
      </c>
      <c r="C73" s="447" t="s">
        <v>1160</v>
      </c>
      <c r="D73" s="85" t="s">
        <v>45</v>
      </c>
      <c r="E73" s="138">
        <v>26625.759999999998</v>
      </c>
      <c r="F73" s="40">
        <v>0.27</v>
      </c>
      <c r="G73" s="87">
        <f t="shared" si="1"/>
        <v>7188.96</v>
      </c>
      <c r="H73" s="491"/>
      <c r="I73" s="91"/>
    </row>
    <row r="74" spans="1:9" ht="27.6" x14ac:dyDescent="0.25">
      <c r="A74" s="82" t="s">
        <v>394</v>
      </c>
      <c r="B74" s="83" t="s">
        <v>155</v>
      </c>
      <c r="C74" s="139" t="s">
        <v>226</v>
      </c>
      <c r="D74" s="85" t="s">
        <v>45</v>
      </c>
      <c r="E74" s="138">
        <v>26587.17</v>
      </c>
      <c r="F74" s="40">
        <v>9.99</v>
      </c>
      <c r="G74" s="87">
        <f t="shared" si="1"/>
        <v>265605.83</v>
      </c>
      <c r="H74" s="491"/>
      <c r="I74" s="91"/>
    </row>
    <row r="75" spans="1:9" ht="28.2" thickBot="1" x14ac:dyDescent="0.3">
      <c r="A75" s="82" t="s">
        <v>394</v>
      </c>
      <c r="B75" s="83" t="s">
        <v>157</v>
      </c>
      <c r="C75" s="132" t="s">
        <v>227</v>
      </c>
      <c r="D75" s="85" t="s">
        <v>45</v>
      </c>
      <c r="E75" s="141">
        <v>26510</v>
      </c>
      <c r="F75" s="40">
        <v>0.23</v>
      </c>
      <c r="G75" s="87">
        <f t="shared" si="1"/>
        <v>6097.3</v>
      </c>
      <c r="H75" s="491"/>
      <c r="I75" s="91"/>
    </row>
    <row r="76" spans="1:9" ht="28.2" thickBot="1" x14ac:dyDescent="0.3">
      <c r="A76" s="142" t="s">
        <v>394</v>
      </c>
      <c r="B76" s="143" t="s">
        <v>159</v>
      </c>
      <c r="C76" s="144" t="s">
        <v>228</v>
      </c>
      <c r="D76" s="145" t="s">
        <v>43</v>
      </c>
      <c r="E76" s="134">
        <v>6080</v>
      </c>
      <c r="F76" s="41">
        <v>16.75</v>
      </c>
      <c r="G76" s="117">
        <f t="shared" si="1"/>
        <v>101840</v>
      </c>
      <c r="H76" s="491"/>
      <c r="I76" s="91"/>
    </row>
    <row r="77" spans="1:9" ht="27.6" x14ac:dyDescent="0.25">
      <c r="A77" s="82" t="s">
        <v>396</v>
      </c>
      <c r="B77" s="83" t="s">
        <v>143</v>
      </c>
      <c r="C77" s="137" t="s">
        <v>236</v>
      </c>
      <c r="D77" s="99" t="s">
        <v>43</v>
      </c>
      <c r="E77" s="138">
        <v>19087.2</v>
      </c>
      <c r="F77" s="40">
        <v>0</v>
      </c>
      <c r="G77" s="87">
        <f t="shared" si="1"/>
        <v>0</v>
      </c>
      <c r="H77" s="491"/>
      <c r="I77" s="91"/>
    </row>
    <row r="78" spans="1:9" ht="27.6" x14ac:dyDescent="0.25">
      <c r="A78" s="82" t="s">
        <v>396</v>
      </c>
      <c r="B78" s="83" t="s">
        <v>145</v>
      </c>
      <c r="C78" s="139" t="s">
        <v>235</v>
      </c>
      <c r="D78" s="85" t="s">
        <v>45</v>
      </c>
      <c r="E78" s="138">
        <v>29519.86</v>
      </c>
      <c r="F78" s="40">
        <v>0</v>
      </c>
      <c r="G78" s="87">
        <f t="shared" si="1"/>
        <v>0</v>
      </c>
      <c r="H78" s="491"/>
      <c r="I78" s="91"/>
    </row>
    <row r="79" spans="1:9" ht="27.6" x14ac:dyDescent="0.25">
      <c r="A79" s="82" t="s">
        <v>396</v>
      </c>
      <c r="B79" s="83" t="s">
        <v>147</v>
      </c>
      <c r="C79" s="139" t="s">
        <v>223</v>
      </c>
      <c r="D79" s="85" t="s">
        <v>45</v>
      </c>
      <c r="E79" s="138">
        <v>26895.88</v>
      </c>
      <c r="F79" s="40">
        <v>0</v>
      </c>
      <c r="G79" s="87">
        <f t="shared" si="1"/>
        <v>0</v>
      </c>
      <c r="H79" s="491"/>
      <c r="I79" s="91"/>
    </row>
    <row r="80" spans="1:9" ht="27.6" x14ac:dyDescent="0.25">
      <c r="A80" s="82" t="s">
        <v>396</v>
      </c>
      <c r="B80" s="83" t="s">
        <v>149</v>
      </c>
      <c r="C80" s="447" t="s">
        <v>1159</v>
      </c>
      <c r="D80" s="140" t="s">
        <v>45</v>
      </c>
      <c r="E80" s="138">
        <v>26780.11</v>
      </c>
      <c r="F80" s="40">
        <v>0</v>
      </c>
      <c r="G80" s="87">
        <f t="shared" si="1"/>
        <v>0</v>
      </c>
      <c r="H80" s="491"/>
      <c r="I80" s="91"/>
    </row>
    <row r="81" spans="1:9" ht="27.6" x14ac:dyDescent="0.25">
      <c r="A81" s="82" t="s">
        <v>396</v>
      </c>
      <c r="B81" s="83" t="s">
        <v>151</v>
      </c>
      <c r="C81" s="139" t="s">
        <v>225</v>
      </c>
      <c r="D81" s="85" t="s">
        <v>45</v>
      </c>
      <c r="E81" s="138">
        <v>26702.94</v>
      </c>
      <c r="F81" s="40">
        <v>0</v>
      </c>
      <c r="G81" s="87">
        <f t="shared" si="1"/>
        <v>0</v>
      </c>
      <c r="H81" s="491"/>
      <c r="I81" s="91"/>
    </row>
    <row r="82" spans="1:9" ht="27.6" x14ac:dyDescent="0.25">
      <c r="A82" s="82" t="s">
        <v>396</v>
      </c>
      <c r="B82" s="83" t="s">
        <v>153</v>
      </c>
      <c r="C82" s="447" t="s">
        <v>1160</v>
      </c>
      <c r="D82" s="85" t="s">
        <v>45</v>
      </c>
      <c r="E82" s="138">
        <v>26625.759999999998</v>
      </c>
      <c r="F82" s="40">
        <v>0</v>
      </c>
      <c r="G82" s="87">
        <f t="shared" si="1"/>
        <v>0</v>
      </c>
      <c r="H82" s="491"/>
      <c r="I82" s="91"/>
    </row>
    <row r="83" spans="1:9" ht="27.6" x14ac:dyDescent="0.25">
      <c r="A83" s="82" t="s">
        <v>396</v>
      </c>
      <c r="B83" s="83" t="s">
        <v>155</v>
      </c>
      <c r="C83" s="139" t="s">
        <v>226</v>
      </c>
      <c r="D83" s="85" t="s">
        <v>45</v>
      </c>
      <c r="E83" s="138">
        <v>26587.17</v>
      </c>
      <c r="F83" s="40">
        <v>0</v>
      </c>
      <c r="G83" s="87">
        <f t="shared" si="1"/>
        <v>0</v>
      </c>
      <c r="H83" s="491"/>
      <c r="I83" s="91"/>
    </row>
    <row r="84" spans="1:9" ht="28.2" thickBot="1" x14ac:dyDescent="0.3">
      <c r="A84" s="82" t="s">
        <v>396</v>
      </c>
      <c r="B84" s="83" t="s">
        <v>157</v>
      </c>
      <c r="C84" s="132" t="s">
        <v>227</v>
      </c>
      <c r="D84" s="85" t="s">
        <v>45</v>
      </c>
      <c r="E84" s="138">
        <v>26510</v>
      </c>
      <c r="F84" s="40">
        <v>0</v>
      </c>
      <c r="G84" s="87">
        <f t="shared" si="1"/>
        <v>0</v>
      </c>
      <c r="H84" s="491"/>
      <c r="I84" s="91"/>
    </row>
    <row r="85" spans="1:9" ht="28.2" thickBot="1" x14ac:dyDescent="0.3">
      <c r="A85" s="130" t="s">
        <v>396</v>
      </c>
      <c r="B85" s="143" t="s">
        <v>159</v>
      </c>
      <c r="C85" s="144" t="s">
        <v>228</v>
      </c>
      <c r="D85" s="133" t="s">
        <v>43</v>
      </c>
      <c r="E85" s="134">
        <v>6079.9999999999964</v>
      </c>
      <c r="F85" s="39">
        <v>0</v>
      </c>
      <c r="G85" s="117">
        <f t="shared" si="1"/>
        <v>0</v>
      </c>
      <c r="H85" s="136" t="s">
        <v>188</v>
      </c>
      <c r="I85" s="94">
        <f>ROUND(SUM(G68:G85),2)</f>
        <v>1837240</v>
      </c>
    </row>
    <row r="86" spans="1:9" ht="27.6" x14ac:dyDescent="0.25">
      <c r="A86" s="76" t="s">
        <v>440</v>
      </c>
      <c r="B86" s="77" t="s">
        <v>190</v>
      </c>
      <c r="C86" s="146" t="s">
        <v>384</v>
      </c>
      <c r="D86" s="147" t="s">
        <v>43</v>
      </c>
      <c r="E86" s="80">
        <v>191.10000000000002</v>
      </c>
      <c r="F86" s="42">
        <v>21.02</v>
      </c>
      <c r="G86" s="81">
        <f t="shared" si="1"/>
        <v>4016.92</v>
      </c>
      <c r="H86" s="490" t="s">
        <v>192</v>
      </c>
      <c r="I86" s="97"/>
    </row>
    <row r="87" spans="1:9" ht="27.6" x14ac:dyDescent="0.25">
      <c r="A87" s="82" t="s">
        <v>440</v>
      </c>
      <c r="B87" s="83" t="s">
        <v>193</v>
      </c>
      <c r="C87" s="139" t="s">
        <v>194</v>
      </c>
      <c r="D87" s="85" t="s">
        <v>45</v>
      </c>
      <c r="E87" s="86">
        <v>226.6</v>
      </c>
      <c r="F87" s="38">
        <v>15.74</v>
      </c>
      <c r="G87" s="87">
        <f t="shared" si="1"/>
        <v>3566.68</v>
      </c>
      <c r="H87" s="491"/>
      <c r="I87" s="97"/>
    </row>
    <row r="88" spans="1:9" ht="28.2" thickBot="1" x14ac:dyDescent="0.3">
      <c r="A88" s="130" t="s">
        <v>440</v>
      </c>
      <c r="B88" s="148" t="s">
        <v>195</v>
      </c>
      <c r="C88" s="132" t="s">
        <v>242</v>
      </c>
      <c r="D88" s="149" t="s">
        <v>45</v>
      </c>
      <c r="E88" s="134">
        <v>205</v>
      </c>
      <c r="F88" s="39">
        <v>19.260000000000002</v>
      </c>
      <c r="G88" s="117">
        <f t="shared" si="1"/>
        <v>3948.3</v>
      </c>
      <c r="H88" s="491"/>
      <c r="I88" s="97"/>
    </row>
    <row r="89" spans="1:9" ht="27.6" x14ac:dyDescent="0.25">
      <c r="A89" s="76" t="s">
        <v>441</v>
      </c>
      <c r="B89" s="77" t="s">
        <v>190</v>
      </c>
      <c r="C89" s="146" t="s">
        <v>385</v>
      </c>
      <c r="D89" s="147" t="s">
        <v>43</v>
      </c>
      <c r="E89" s="80">
        <v>191.10000000000002</v>
      </c>
      <c r="F89" s="42">
        <v>0</v>
      </c>
      <c r="G89" s="81">
        <f t="shared" si="1"/>
        <v>0</v>
      </c>
      <c r="H89" s="491"/>
      <c r="I89" s="91"/>
    </row>
    <row r="90" spans="1:9" ht="28.2" thickBot="1" x14ac:dyDescent="0.3">
      <c r="A90" s="82" t="s">
        <v>441</v>
      </c>
      <c r="B90" s="83" t="s">
        <v>193</v>
      </c>
      <c r="C90" s="139" t="s">
        <v>194</v>
      </c>
      <c r="D90" s="85" t="s">
        <v>45</v>
      </c>
      <c r="E90" s="86">
        <v>226.6</v>
      </c>
      <c r="F90" s="38">
        <v>0</v>
      </c>
      <c r="G90" s="87">
        <f t="shared" si="1"/>
        <v>0</v>
      </c>
      <c r="H90" s="506"/>
      <c r="I90" s="91"/>
    </row>
    <row r="91" spans="1:9" ht="28.2" thickBot="1" x14ac:dyDescent="0.3">
      <c r="A91" s="130" t="s">
        <v>441</v>
      </c>
      <c r="B91" s="148" t="s">
        <v>195</v>
      </c>
      <c r="C91" s="132" t="s">
        <v>242</v>
      </c>
      <c r="D91" s="149" t="s">
        <v>45</v>
      </c>
      <c r="E91" s="134">
        <v>205</v>
      </c>
      <c r="F91" s="39">
        <v>0</v>
      </c>
      <c r="G91" s="117">
        <f t="shared" si="1"/>
        <v>0</v>
      </c>
      <c r="H91" s="93" t="s">
        <v>237</v>
      </c>
      <c r="I91" s="94">
        <f>ROUND(SUM(G86:G91),2)</f>
        <v>11531.9</v>
      </c>
    </row>
    <row r="92" spans="1:9" ht="27.6" x14ac:dyDescent="0.25">
      <c r="A92" s="82" t="s">
        <v>442</v>
      </c>
      <c r="B92" s="83" t="s">
        <v>239</v>
      </c>
      <c r="C92" s="139" t="s">
        <v>255</v>
      </c>
      <c r="D92" s="150" t="s">
        <v>50</v>
      </c>
      <c r="E92" s="86">
        <v>1430</v>
      </c>
      <c r="F92" s="38">
        <v>38.619999999999997</v>
      </c>
      <c r="G92" s="87">
        <f t="shared" si="1"/>
        <v>55226.6</v>
      </c>
      <c r="H92" s="96"/>
      <c r="I92" s="97"/>
    </row>
    <row r="93" spans="1:9" ht="27.6" x14ac:dyDescent="0.25">
      <c r="A93" s="82" t="s">
        <v>442</v>
      </c>
      <c r="B93" s="83" t="s">
        <v>240</v>
      </c>
      <c r="C93" s="139" t="s">
        <v>256</v>
      </c>
      <c r="D93" s="150" t="s">
        <v>50</v>
      </c>
      <c r="E93" s="86">
        <v>2130</v>
      </c>
      <c r="F93" s="38">
        <v>0.35</v>
      </c>
      <c r="G93" s="87">
        <f t="shared" si="1"/>
        <v>745.5</v>
      </c>
      <c r="H93" s="90"/>
      <c r="I93" s="91"/>
    </row>
    <row r="94" spans="1:9" ht="27.6" x14ac:dyDescent="0.25">
      <c r="A94" s="82" t="s">
        <v>442</v>
      </c>
      <c r="B94" s="83" t="s">
        <v>241</v>
      </c>
      <c r="C94" s="139" t="s">
        <v>257</v>
      </c>
      <c r="D94" s="150" t="s">
        <v>50</v>
      </c>
      <c r="E94" s="86">
        <v>2130</v>
      </c>
      <c r="F94" s="38">
        <v>0.47</v>
      </c>
      <c r="G94" s="87">
        <f t="shared" si="1"/>
        <v>1001.1</v>
      </c>
      <c r="H94" s="90"/>
      <c r="I94" s="91"/>
    </row>
    <row r="95" spans="1:9" ht="27.6" x14ac:dyDescent="0.25">
      <c r="A95" s="82" t="s">
        <v>442</v>
      </c>
      <c r="B95" s="83" t="s">
        <v>408</v>
      </c>
      <c r="C95" s="139" t="s">
        <v>258</v>
      </c>
      <c r="D95" s="150" t="s">
        <v>50</v>
      </c>
      <c r="E95" s="86">
        <v>2130</v>
      </c>
      <c r="F95" s="38">
        <v>0.53</v>
      </c>
      <c r="G95" s="87">
        <f t="shared" si="1"/>
        <v>1128.9000000000001</v>
      </c>
      <c r="H95" s="90"/>
      <c r="I95" s="91"/>
    </row>
    <row r="96" spans="1:9" ht="27.6" x14ac:dyDescent="0.25">
      <c r="A96" s="82" t="s">
        <v>442</v>
      </c>
      <c r="B96" s="83" t="s">
        <v>409</v>
      </c>
      <c r="C96" s="139" t="s">
        <v>259</v>
      </c>
      <c r="D96" s="150" t="s">
        <v>50</v>
      </c>
      <c r="E96" s="86">
        <v>1430</v>
      </c>
      <c r="F96" s="38">
        <v>2.27</v>
      </c>
      <c r="G96" s="87">
        <f t="shared" si="1"/>
        <v>3246.1</v>
      </c>
      <c r="H96" s="90"/>
      <c r="I96" s="91"/>
    </row>
    <row r="97" spans="1:9" ht="27.6" x14ac:dyDescent="0.25">
      <c r="A97" s="82" t="s">
        <v>442</v>
      </c>
      <c r="B97" s="83" t="s">
        <v>410</v>
      </c>
      <c r="C97" s="139" t="s">
        <v>260</v>
      </c>
      <c r="D97" s="150" t="s">
        <v>50</v>
      </c>
      <c r="E97" s="86">
        <v>1430</v>
      </c>
      <c r="F97" s="38">
        <v>0.51</v>
      </c>
      <c r="G97" s="87">
        <f t="shared" si="1"/>
        <v>729.3</v>
      </c>
      <c r="H97" s="90"/>
      <c r="I97" s="91"/>
    </row>
    <row r="98" spans="1:9" ht="27.6" x14ac:dyDescent="0.25">
      <c r="A98" s="82" t="s">
        <v>442</v>
      </c>
      <c r="B98" s="83" t="s">
        <v>411</v>
      </c>
      <c r="C98" s="139" t="s">
        <v>261</v>
      </c>
      <c r="D98" s="85" t="s">
        <v>45</v>
      </c>
      <c r="E98" s="86">
        <v>5710</v>
      </c>
      <c r="F98" s="38">
        <v>4.1500000000000004</v>
      </c>
      <c r="G98" s="87">
        <f t="shared" si="1"/>
        <v>23696.5</v>
      </c>
      <c r="H98" s="90"/>
      <c r="I98" s="91"/>
    </row>
    <row r="99" spans="1:9" ht="28.2" thickBot="1" x14ac:dyDescent="0.3">
      <c r="A99" s="82" t="s">
        <v>442</v>
      </c>
      <c r="B99" s="83" t="s">
        <v>443</v>
      </c>
      <c r="C99" s="139" t="s">
        <v>262</v>
      </c>
      <c r="D99" s="85" t="s">
        <v>45</v>
      </c>
      <c r="E99" s="86">
        <v>5710</v>
      </c>
      <c r="F99" s="38">
        <v>1.94</v>
      </c>
      <c r="G99" s="87">
        <f t="shared" si="1"/>
        <v>11077.4</v>
      </c>
      <c r="H99" s="90"/>
      <c r="I99" s="91"/>
    </row>
    <row r="100" spans="1:9" ht="28.2" thickBot="1" x14ac:dyDescent="0.3">
      <c r="A100" s="130" t="s">
        <v>442</v>
      </c>
      <c r="B100" s="148" t="s">
        <v>444</v>
      </c>
      <c r="C100" s="132" t="s">
        <v>263</v>
      </c>
      <c r="D100" s="149" t="s">
        <v>45</v>
      </c>
      <c r="E100" s="134">
        <v>30</v>
      </c>
      <c r="F100" s="39">
        <v>3.68</v>
      </c>
      <c r="G100" s="117">
        <f t="shared" si="1"/>
        <v>110.4</v>
      </c>
      <c r="H100" s="136" t="s">
        <v>244</v>
      </c>
      <c r="I100" s="94">
        <f>ROUND(SUM(G92:G100),2)</f>
        <v>96961.8</v>
      </c>
    </row>
    <row r="101" spans="1:9" ht="41.4" x14ac:dyDescent="0.25">
      <c r="A101" s="76" t="s">
        <v>445</v>
      </c>
      <c r="B101" s="77" t="s">
        <v>246</v>
      </c>
      <c r="C101" s="146" t="s">
        <v>267</v>
      </c>
      <c r="D101" s="151" t="s">
        <v>50</v>
      </c>
      <c r="E101" s="320">
        <v>2300</v>
      </c>
      <c r="F101" s="49">
        <v>33.65</v>
      </c>
      <c r="G101" s="81">
        <f t="shared" si="1"/>
        <v>77395</v>
      </c>
      <c r="H101" s="90"/>
      <c r="I101" s="91"/>
    </row>
    <row r="102" spans="1:9" ht="41.4" x14ac:dyDescent="0.25">
      <c r="A102" s="82" t="s">
        <v>445</v>
      </c>
      <c r="B102" s="83" t="s">
        <v>248</v>
      </c>
      <c r="C102" s="139" t="s">
        <v>269</v>
      </c>
      <c r="D102" s="150" t="s">
        <v>50</v>
      </c>
      <c r="E102" s="190">
        <v>84</v>
      </c>
      <c r="F102" s="45">
        <v>71.56</v>
      </c>
      <c r="G102" s="87">
        <f t="shared" si="1"/>
        <v>6011.04</v>
      </c>
      <c r="H102" s="90"/>
      <c r="I102" s="91"/>
    </row>
    <row r="103" spans="1:9" ht="42" thickBot="1" x14ac:dyDescent="0.3">
      <c r="A103" s="386" t="s">
        <v>445</v>
      </c>
      <c r="B103" s="392" t="s">
        <v>250</v>
      </c>
      <c r="C103" s="393" t="s">
        <v>1133</v>
      </c>
      <c r="D103" s="495" t="s">
        <v>50</v>
      </c>
      <c r="E103" s="497">
        <v>1890</v>
      </c>
      <c r="F103" s="45">
        <v>111.34</v>
      </c>
      <c r="G103" s="87">
        <f t="shared" si="1"/>
        <v>210432.6</v>
      </c>
      <c r="H103" s="396" t="s">
        <v>1144</v>
      </c>
      <c r="I103" s="91"/>
    </row>
    <row r="104" spans="1:9" ht="42" thickBot="1" x14ac:dyDescent="0.3">
      <c r="A104" s="386" t="s">
        <v>445</v>
      </c>
      <c r="B104" s="392" t="s">
        <v>1139</v>
      </c>
      <c r="C104" s="393" t="s">
        <v>1135</v>
      </c>
      <c r="D104" s="505"/>
      <c r="E104" s="504"/>
      <c r="F104" s="51">
        <v>0</v>
      </c>
      <c r="G104" s="117">
        <f>ROUND((E103*F104),2)</f>
        <v>0</v>
      </c>
      <c r="H104" s="136" t="s">
        <v>264</v>
      </c>
      <c r="I104" s="94">
        <f>ROUND(SUM(G101:G104),2)</f>
        <v>293838.64</v>
      </c>
    </row>
    <row r="105" spans="1:9" ht="41.4" x14ac:dyDescent="0.25">
      <c r="A105" s="76" t="s">
        <v>446</v>
      </c>
      <c r="B105" s="77" t="s">
        <v>266</v>
      </c>
      <c r="C105" s="78" t="s">
        <v>281</v>
      </c>
      <c r="D105" s="151" t="s">
        <v>50</v>
      </c>
      <c r="E105" s="80">
        <v>3460</v>
      </c>
      <c r="F105" s="40">
        <v>27.16</v>
      </c>
      <c r="G105" s="208">
        <f t="shared" si="1"/>
        <v>93973.6</v>
      </c>
      <c r="H105" s="90"/>
      <c r="I105" s="91"/>
    </row>
    <row r="106" spans="1:9" ht="55.2" x14ac:dyDescent="0.25">
      <c r="A106" s="82" t="s">
        <v>446</v>
      </c>
      <c r="B106" s="83" t="s">
        <v>268</v>
      </c>
      <c r="C106" s="84" t="s">
        <v>283</v>
      </c>
      <c r="D106" s="150" t="s">
        <v>50</v>
      </c>
      <c r="E106" s="86">
        <v>730</v>
      </c>
      <c r="F106" s="38">
        <v>46.64</v>
      </c>
      <c r="G106" s="87">
        <f t="shared" si="1"/>
        <v>34047.199999999997</v>
      </c>
      <c r="H106" s="90"/>
      <c r="I106" s="91"/>
    </row>
    <row r="107" spans="1:9" ht="31.8" x14ac:dyDescent="0.25">
      <c r="A107" s="82" t="s">
        <v>446</v>
      </c>
      <c r="B107" s="83" t="s">
        <v>270</v>
      </c>
      <c r="C107" s="152" t="s">
        <v>462</v>
      </c>
      <c r="D107" s="150" t="s">
        <v>47</v>
      </c>
      <c r="E107" s="86">
        <v>4</v>
      </c>
      <c r="F107" s="38">
        <v>5529.21</v>
      </c>
      <c r="G107" s="87">
        <f t="shared" si="1"/>
        <v>22116.84</v>
      </c>
      <c r="H107" s="90"/>
      <c r="I107" s="91"/>
    </row>
    <row r="108" spans="1:9" ht="31.8" x14ac:dyDescent="0.25">
      <c r="A108" s="82" t="s">
        <v>446</v>
      </c>
      <c r="B108" s="83" t="s">
        <v>271</v>
      </c>
      <c r="C108" s="441" t="s">
        <v>1156</v>
      </c>
      <c r="D108" s="150" t="s">
        <v>47</v>
      </c>
      <c r="E108" s="86">
        <v>2</v>
      </c>
      <c r="F108" s="38">
        <v>6835.9</v>
      </c>
      <c r="G108" s="87">
        <f t="shared" si="1"/>
        <v>13671.8</v>
      </c>
      <c r="H108" s="90"/>
      <c r="I108" s="91"/>
    </row>
    <row r="109" spans="1:9" ht="31.8" x14ac:dyDescent="0.25">
      <c r="A109" s="82" t="s">
        <v>446</v>
      </c>
      <c r="B109" s="83" t="s">
        <v>272</v>
      </c>
      <c r="C109" s="152" t="s">
        <v>463</v>
      </c>
      <c r="D109" s="312" t="s">
        <v>47</v>
      </c>
      <c r="E109" s="198">
        <v>8</v>
      </c>
      <c r="F109" s="38">
        <v>4535.68</v>
      </c>
      <c r="G109" s="87">
        <f t="shared" si="1"/>
        <v>36285.440000000002</v>
      </c>
      <c r="H109" s="90"/>
      <c r="I109" s="91"/>
    </row>
    <row r="110" spans="1:9" x14ac:dyDescent="0.25">
      <c r="A110" s="82" t="s">
        <v>446</v>
      </c>
      <c r="B110" s="83" t="s">
        <v>274</v>
      </c>
      <c r="C110" s="139" t="s">
        <v>294</v>
      </c>
      <c r="D110" s="150" t="s">
        <v>47</v>
      </c>
      <c r="E110" s="86">
        <v>28</v>
      </c>
      <c r="F110" s="38">
        <v>1212.97</v>
      </c>
      <c r="G110" s="87">
        <f t="shared" si="1"/>
        <v>33963.160000000003</v>
      </c>
      <c r="H110" s="90"/>
      <c r="I110" s="91"/>
    </row>
    <row r="111" spans="1:9" x14ac:dyDescent="0.25">
      <c r="A111" s="82" t="s">
        <v>446</v>
      </c>
      <c r="B111" s="83" t="s">
        <v>276</v>
      </c>
      <c r="C111" s="139" t="s">
        <v>300</v>
      </c>
      <c r="D111" s="129" t="s">
        <v>45</v>
      </c>
      <c r="E111" s="86">
        <v>40</v>
      </c>
      <c r="F111" s="45">
        <v>84.01</v>
      </c>
      <c r="G111" s="87">
        <f t="shared" si="1"/>
        <v>3360.4</v>
      </c>
      <c r="H111" s="90"/>
      <c r="I111" s="91"/>
    </row>
    <row r="112" spans="1:9" ht="14.4" thickBot="1" x14ac:dyDescent="0.3">
      <c r="A112" s="82" t="s">
        <v>446</v>
      </c>
      <c r="B112" s="83" t="s">
        <v>414</v>
      </c>
      <c r="C112" s="139" t="s">
        <v>298</v>
      </c>
      <c r="D112" s="153" t="s">
        <v>50</v>
      </c>
      <c r="E112" s="86">
        <v>60</v>
      </c>
      <c r="F112" s="43">
        <v>35.28</v>
      </c>
      <c r="G112" s="87">
        <f t="shared" si="1"/>
        <v>2116.8000000000002</v>
      </c>
      <c r="H112" s="90"/>
      <c r="I112" s="91"/>
    </row>
    <row r="113" spans="1:9" ht="28.2" thickBot="1" x14ac:dyDescent="0.3">
      <c r="A113" s="101" t="s">
        <v>446</v>
      </c>
      <c r="B113" s="83" t="s">
        <v>450</v>
      </c>
      <c r="C113" s="154" t="s">
        <v>299</v>
      </c>
      <c r="D113" s="153" t="s">
        <v>47</v>
      </c>
      <c r="E113" s="103">
        <v>24</v>
      </c>
      <c r="F113" s="43">
        <v>58.81</v>
      </c>
      <c r="G113" s="104">
        <f t="shared" si="1"/>
        <v>1411.44</v>
      </c>
      <c r="H113" s="136" t="s">
        <v>278</v>
      </c>
      <c r="I113" s="94">
        <f>ROUND(SUM(G105:G113),2)</f>
        <v>240946.68</v>
      </c>
    </row>
    <row r="114" spans="1:9" ht="27.6" x14ac:dyDescent="0.25">
      <c r="A114" s="76" t="s">
        <v>447</v>
      </c>
      <c r="B114" s="77" t="s">
        <v>280</v>
      </c>
      <c r="C114" s="146" t="s">
        <v>306</v>
      </c>
      <c r="D114" s="151" t="s">
        <v>47</v>
      </c>
      <c r="E114" s="80">
        <v>65</v>
      </c>
      <c r="F114" s="42">
        <v>18.829999999999998</v>
      </c>
      <c r="G114" s="81">
        <f t="shared" si="1"/>
        <v>1223.95</v>
      </c>
      <c r="H114" s="96"/>
      <c r="I114" s="97"/>
    </row>
    <row r="115" spans="1:9" ht="27.6" x14ac:dyDescent="0.25">
      <c r="A115" s="82" t="s">
        <v>447</v>
      </c>
      <c r="B115" s="83" t="s">
        <v>282</v>
      </c>
      <c r="C115" s="139" t="s">
        <v>310</v>
      </c>
      <c r="D115" s="150" t="s">
        <v>47</v>
      </c>
      <c r="E115" s="86">
        <v>8</v>
      </c>
      <c r="F115" s="38">
        <v>65.53</v>
      </c>
      <c r="G115" s="87">
        <f t="shared" si="1"/>
        <v>524.24</v>
      </c>
      <c r="H115" s="96"/>
      <c r="I115" s="97"/>
    </row>
    <row r="116" spans="1:9" ht="27.6" x14ac:dyDescent="0.25">
      <c r="A116" s="82" t="s">
        <v>447</v>
      </c>
      <c r="B116" s="83" t="s">
        <v>284</v>
      </c>
      <c r="C116" s="139" t="s">
        <v>312</v>
      </c>
      <c r="D116" s="150" t="s">
        <v>50</v>
      </c>
      <c r="E116" s="86">
        <v>32</v>
      </c>
      <c r="F116" s="38">
        <v>10.42</v>
      </c>
      <c r="G116" s="87">
        <f t="shared" si="1"/>
        <v>333.44</v>
      </c>
      <c r="H116" s="96"/>
      <c r="I116" s="97"/>
    </row>
    <row r="117" spans="1:9" ht="28.2" thickBot="1" x14ac:dyDescent="0.3">
      <c r="A117" s="82" t="s">
        <v>447</v>
      </c>
      <c r="B117" s="83" t="s">
        <v>286</v>
      </c>
      <c r="C117" s="139" t="s">
        <v>314</v>
      </c>
      <c r="D117" s="150" t="s">
        <v>47</v>
      </c>
      <c r="E117" s="86">
        <v>13</v>
      </c>
      <c r="F117" s="38">
        <v>12.31</v>
      </c>
      <c r="G117" s="87">
        <f t="shared" si="1"/>
        <v>160.03</v>
      </c>
      <c r="H117" s="96"/>
      <c r="I117" s="97"/>
    </row>
    <row r="118" spans="1:9" ht="28.2" thickBot="1" x14ac:dyDescent="0.3">
      <c r="A118" s="130" t="s">
        <v>447</v>
      </c>
      <c r="B118" s="148" t="s">
        <v>288</v>
      </c>
      <c r="C118" s="132" t="s">
        <v>318</v>
      </c>
      <c r="D118" s="155" t="s">
        <v>45</v>
      </c>
      <c r="E118" s="134">
        <v>7.8</v>
      </c>
      <c r="F118" s="39">
        <v>82.24</v>
      </c>
      <c r="G118" s="117">
        <f t="shared" si="1"/>
        <v>641.47</v>
      </c>
      <c r="H118" s="93" t="s">
        <v>301</v>
      </c>
      <c r="I118" s="94">
        <f>ROUND(SUM(G114:G118),2)</f>
        <v>2883.13</v>
      </c>
    </row>
    <row r="119" spans="1:9" ht="41.4" x14ac:dyDescent="0.25">
      <c r="A119" s="156" t="s">
        <v>448</v>
      </c>
      <c r="B119" s="157" t="s">
        <v>303</v>
      </c>
      <c r="C119" s="158" t="s">
        <v>322</v>
      </c>
      <c r="D119" s="159" t="s">
        <v>50</v>
      </c>
      <c r="E119" s="160">
        <v>490</v>
      </c>
      <c r="F119" s="53">
        <v>2.0699999999999998</v>
      </c>
      <c r="G119" s="161">
        <f t="shared" si="1"/>
        <v>1014.3</v>
      </c>
      <c r="H119" s="97"/>
      <c r="I119" s="97"/>
    </row>
    <row r="120" spans="1:9" ht="41.4" x14ac:dyDescent="0.25">
      <c r="A120" s="82" t="s">
        <v>448</v>
      </c>
      <c r="B120" s="122" t="s">
        <v>305</v>
      </c>
      <c r="C120" s="139" t="s">
        <v>324</v>
      </c>
      <c r="D120" s="124" t="s">
        <v>50</v>
      </c>
      <c r="E120" s="86">
        <v>7480</v>
      </c>
      <c r="F120" s="38">
        <v>2.78</v>
      </c>
      <c r="G120" s="87">
        <f t="shared" si="1"/>
        <v>20794.400000000001</v>
      </c>
      <c r="H120" s="90"/>
      <c r="I120" s="91"/>
    </row>
    <row r="121" spans="1:9" ht="41.4" x14ac:dyDescent="0.25">
      <c r="A121" s="82" t="s">
        <v>448</v>
      </c>
      <c r="B121" s="122" t="s">
        <v>307</v>
      </c>
      <c r="C121" s="139" t="s">
        <v>328</v>
      </c>
      <c r="D121" s="124" t="s">
        <v>50</v>
      </c>
      <c r="E121" s="86">
        <v>1678</v>
      </c>
      <c r="F121" s="38">
        <v>0.52</v>
      </c>
      <c r="G121" s="87">
        <f t="shared" si="1"/>
        <v>872.56</v>
      </c>
      <c r="H121" s="90"/>
      <c r="I121" s="91"/>
    </row>
    <row r="122" spans="1:9" ht="41.4" x14ac:dyDescent="0.25">
      <c r="A122" s="82" t="s">
        <v>448</v>
      </c>
      <c r="B122" s="122" t="s">
        <v>309</v>
      </c>
      <c r="C122" s="139" t="s">
        <v>332</v>
      </c>
      <c r="D122" s="124" t="s">
        <v>50</v>
      </c>
      <c r="E122" s="86">
        <v>106</v>
      </c>
      <c r="F122" s="38">
        <v>1.03</v>
      </c>
      <c r="G122" s="87">
        <f t="shared" si="1"/>
        <v>109.18</v>
      </c>
      <c r="H122" s="90"/>
      <c r="I122" s="91"/>
    </row>
    <row r="123" spans="1:9" ht="41.4" x14ac:dyDescent="0.25">
      <c r="A123" s="82" t="s">
        <v>448</v>
      </c>
      <c r="B123" s="122" t="s">
        <v>311</v>
      </c>
      <c r="C123" s="139" t="s">
        <v>336</v>
      </c>
      <c r="D123" s="153" t="s">
        <v>45</v>
      </c>
      <c r="E123" s="86">
        <v>6</v>
      </c>
      <c r="F123" s="38">
        <v>17.23</v>
      </c>
      <c r="G123" s="87">
        <f t="shared" si="1"/>
        <v>103.38</v>
      </c>
      <c r="H123" s="90"/>
      <c r="I123" s="91"/>
    </row>
    <row r="124" spans="1:9" ht="42" thickBot="1" x14ac:dyDescent="0.3">
      <c r="A124" s="82" t="s">
        <v>448</v>
      </c>
      <c r="B124" s="122" t="s">
        <v>313</v>
      </c>
      <c r="C124" s="139" t="s">
        <v>338</v>
      </c>
      <c r="D124" s="124" t="s">
        <v>45</v>
      </c>
      <c r="E124" s="86">
        <v>210</v>
      </c>
      <c r="F124" s="38">
        <v>17.23</v>
      </c>
      <c r="G124" s="87">
        <f t="shared" si="1"/>
        <v>3618.3</v>
      </c>
      <c r="H124" s="90"/>
      <c r="I124" s="91"/>
    </row>
    <row r="125" spans="1:9" ht="42" thickBot="1" x14ac:dyDescent="0.3">
      <c r="A125" s="101" t="s">
        <v>448</v>
      </c>
      <c r="B125" s="162" t="s">
        <v>315</v>
      </c>
      <c r="C125" s="154" t="s">
        <v>340</v>
      </c>
      <c r="D125" s="163" t="s">
        <v>45</v>
      </c>
      <c r="E125" s="103">
        <v>6</v>
      </c>
      <c r="F125" s="43">
        <v>17.23</v>
      </c>
      <c r="G125" s="104">
        <f t="shared" si="1"/>
        <v>103.38</v>
      </c>
      <c r="H125" s="93" t="s">
        <v>319</v>
      </c>
      <c r="I125" s="94">
        <f>ROUND(SUM(G119:G125),2)</f>
        <v>26615.5</v>
      </c>
    </row>
    <row r="126" spans="1:9" ht="14.4" thickBot="1" x14ac:dyDescent="0.3">
      <c r="A126" s="76" t="s">
        <v>403</v>
      </c>
      <c r="B126" s="118" t="s">
        <v>321</v>
      </c>
      <c r="C126" s="146" t="s">
        <v>361</v>
      </c>
      <c r="D126" s="164" t="s">
        <v>45</v>
      </c>
      <c r="E126" s="80">
        <v>1010</v>
      </c>
      <c r="F126" s="42">
        <v>5.26</v>
      </c>
      <c r="G126" s="81">
        <f t="shared" si="1"/>
        <v>5312.6</v>
      </c>
      <c r="H126" s="90"/>
      <c r="I126" s="91"/>
    </row>
    <row r="127" spans="1:9" ht="42" thickBot="1" x14ac:dyDescent="0.3">
      <c r="A127" s="165" t="s">
        <v>403</v>
      </c>
      <c r="B127" s="166" t="s">
        <v>323</v>
      </c>
      <c r="C127" s="167" t="s">
        <v>366</v>
      </c>
      <c r="D127" s="168" t="s">
        <v>6</v>
      </c>
      <c r="E127" s="169">
        <v>1</v>
      </c>
      <c r="F127" s="54">
        <v>3216.49</v>
      </c>
      <c r="G127" s="117">
        <f t="shared" si="1"/>
        <v>3216.49</v>
      </c>
      <c r="H127" s="93" t="s">
        <v>343</v>
      </c>
      <c r="I127" s="94">
        <f>ROUND(SUM(G126:G127),2)</f>
        <v>8529.09</v>
      </c>
    </row>
    <row r="128" spans="1:9" ht="42" thickBot="1" x14ac:dyDescent="0.3">
      <c r="A128" s="172"/>
      <c r="B128" s="172"/>
      <c r="C128" s="172"/>
      <c r="D128" s="173"/>
      <c r="E128" s="174"/>
      <c r="F128" s="171" t="s">
        <v>529</v>
      </c>
      <c r="G128" s="94">
        <f>ROUND(SUM(G5:G127),2)</f>
        <v>3376720.64</v>
      </c>
      <c r="H128" s="88"/>
      <c r="I128" s="91"/>
    </row>
  </sheetData>
  <sheetProtection algorithmName="SHA-512" hashValue="9ir0I4WQhcnrcEsgZSmDUZ2+KSlZfbjn9WiWlNL46GvWphtXF7OToEowDlCpPZrRXtdCyJpT7Gtw0s3D+nIOiA==" saltValue="AUk5qoBK1x+HoKgRzl+jSg==" spinCount="100000" sheet="1" objects="1" scenarios="1"/>
  <mergeCells count="6">
    <mergeCell ref="A1:E1"/>
    <mergeCell ref="A3:E3"/>
    <mergeCell ref="H68:H84"/>
    <mergeCell ref="H86:H90"/>
    <mergeCell ref="E103:E104"/>
    <mergeCell ref="D103:D104"/>
  </mergeCells>
  <pageMargins left="0.7" right="0.34375" top="0.75" bottom="0.75" header="0.3" footer="0.3"/>
  <pageSetup paperSize="9" scale="39" orientation="portrait" r:id="rId1"/>
  <ignoredErrors>
    <ignoredError sqref="G104"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6F674-F920-4CCF-9219-5276FA28BC60}">
  <dimension ref="A1:K45"/>
  <sheetViews>
    <sheetView topLeftCell="B22" zoomScaleNormal="100" zoomScaleSheetLayoutView="84" workbookViewId="0">
      <selection activeCell="F5" sqref="F5:F44"/>
    </sheetView>
  </sheetViews>
  <sheetFormatPr defaultColWidth="9.109375" defaultRowHeight="13.8" x14ac:dyDescent="0.25"/>
  <cols>
    <col min="1" max="1" width="31.6640625" style="97" bestFit="1" customWidth="1"/>
    <col min="2" max="2" width="8.33203125" style="97" bestFit="1" customWidth="1"/>
    <col min="3" max="3" width="87.88671875" style="175" customWidth="1"/>
    <col min="4" max="4" width="9.109375" style="75"/>
    <col min="5" max="5" width="16.33203125" style="176" customWidth="1"/>
    <col min="6" max="6" width="21.5546875" style="177" customWidth="1"/>
    <col min="7" max="7" width="14.6640625" style="75" customWidth="1"/>
    <col min="8" max="8" width="21.5546875" style="74" customWidth="1"/>
    <col min="9" max="9" width="16.109375" style="75" customWidth="1"/>
    <col min="10" max="10" width="9.109375" style="75"/>
    <col min="11" max="11" width="11.44140625" style="75" bestFit="1" customWidth="1"/>
    <col min="12" max="14" width="9.109375" style="75"/>
    <col min="15" max="15" width="11.44140625" style="75" bestFit="1" customWidth="1"/>
    <col min="16" max="16384" width="9.109375" style="75"/>
  </cols>
  <sheetData>
    <row r="1" spans="1:11" ht="40.200000000000003" customHeight="1" x14ac:dyDescent="0.25">
      <c r="A1" s="502" t="s">
        <v>65</v>
      </c>
      <c r="B1" s="502"/>
      <c r="C1" s="502"/>
      <c r="D1" s="502"/>
      <c r="E1" s="502"/>
      <c r="F1" s="9"/>
      <c r="G1" s="9"/>
    </row>
    <row r="2" spans="1:11" ht="21.75" customHeight="1" thickBot="1" x14ac:dyDescent="0.3">
      <c r="A2" s="1"/>
      <c r="B2" s="1"/>
      <c r="C2" s="12"/>
      <c r="D2" s="1"/>
      <c r="E2" s="16"/>
      <c r="F2" s="1"/>
      <c r="G2" s="1"/>
    </row>
    <row r="3" spans="1:11" ht="21.75" customHeight="1" x14ac:dyDescent="0.25">
      <c r="A3" s="500" t="s">
        <v>687</v>
      </c>
      <c r="B3" s="501"/>
      <c r="C3" s="501"/>
      <c r="D3" s="501"/>
      <c r="E3" s="501"/>
      <c r="F3" s="35"/>
      <c r="G3" s="8"/>
    </row>
    <row r="4" spans="1:11" ht="27.6" x14ac:dyDescent="0.25">
      <c r="A4" s="34" t="s">
        <v>17</v>
      </c>
      <c r="B4" s="33" t="s">
        <v>0</v>
      </c>
      <c r="C4" s="32" t="s">
        <v>1</v>
      </c>
      <c r="D4" s="31" t="s">
        <v>2</v>
      </c>
      <c r="E4" s="30" t="s">
        <v>3</v>
      </c>
      <c r="F4" s="29" t="s">
        <v>19</v>
      </c>
      <c r="G4" s="13" t="s">
        <v>4</v>
      </c>
    </row>
    <row r="5" spans="1:11" x14ac:dyDescent="0.25">
      <c r="A5" s="183" t="s">
        <v>623</v>
      </c>
      <c r="B5" s="122" t="s">
        <v>7</v>
      </c>
      <c r="C5" s="184" t="s">
        <v>1099</v>
      </c>
      <c r="D5" s="185" t="s">
        <v>49</v>
      </c>
      <c r="E5" s="186">
        <v>15425</v>
      </c>
      <c r="F5" s="68">
        <v>4.9000000000000004</v>
      </c>
      <c r="G5" s="87">
        <f t="shared" ref="G5:G44" si="0">ROUND((E5*F5),2)</f>
        <v>75582.5</v>
      </c>
      <c r="K5" s="177"/>
    </row>
    <row r="6" spans="1:11" x14ac:dyDescent="0.25">
      <c r="A6" s="183" t="s">
        <v>623</v>
      </c>
      <c r="B6" s="122" t="s">
        <v>8</v>
      </c>
      <c r="C6" s="184" t="s">
        <v>642</v>
      </c>
      <c r="D6" s="129" t="s">
        <v>49</v>
      </c>
      <c r="E6" s="186">
        <v>1489</v>
      </c>
      <c r="F6" s="68">
        <v>3.27</v>
      </c>
      <c r="G6" s="87">
        <f t="shared" si="0"/>
        <v>4869.03</v>
      </c>
      <c r="K6" s="177"/>
    </row>
    <row r="7" spans="1:11" x14ac:dyDescent="0.25">
      <c r="A7" s="183" t="s">
        <v>623</v>
      </c>
      <c r="B7" s="122" t="s">
        <v>9</v>
      </c>
      <c r="C7" s="184" t="s">
        <v>641</v>
      </c>
      <c r="D7" s="129" t="s">
        <v>49</v>
      </c>
      <c r="E7" s="186">
        <v>1489</v>
      </c>
      <c r="F7" s="68">
        <v>3.72</v>
      </c>
      <c r="G7" s="87">
        <f t="shared" si="0"/>
        <v>5539.08</v>
      </c>
      <c r="K7" s="177"/>
    </row>
    <row r="8" spans="1:11" x14ac:dyDescent="0.25">
      <c r="A8" s="183" t="s">
        <v>623</v>
      </c>
      <c r="B8" s="122" t="s">
        <v>10</v>
      </c>
      <c r="C8" s="184" t="s">
        <v>671</v>
      </c>
      <c r="D8" s="129" t="s">
        <v>49</v>
      </c>
      <c r="E8" s="186">
        <v>12786</v>
      </c>
      <c r="F8" s="68">
        <v>17.510000000000002</v>
      </c>
      <c r="G8" s="87">
        <f t="shared" si="0"/>
        <v>223882.86</v>
      </c>
      <c r="K8" s="177"/>
    </row>
    <row r="9" spans="1:11" x14ac:dyDescent="0.25">
      <c r="A9" s="183" t="s">
        <v>623</v>
      </c>
      <c r="B9" s="122" t="s">
        <v>11</v>
      </c>
      <c r="C9" s="184" t="s">
        <v>640</v>
      </c>
      <c r="D9" s="129" t="s">
        <v>49</v>
      </c>
      <c r="E9" s="186">
        <v>183</v>
      </c>
      <c r="F9" s="68">
        <v>5.4</v>
      </c>
      <c r="G9" s="87">
        <f t="shared" si="0"/>
        <v>988.2</v>
      </c>
      <c r="K9" s="177"/>
    </row>
    <row r="10" spans="1:11" x14ac:dyDescent="0.25">
      <c r="A10" s="183" t="s">
        <v>623</v>
      </c>
      <c r="B10" s="122" t="s">
        <v>12</v>
      </c>
      <c r="C10" s="184" t="s">
        <v>639</v>
      </c>
      <c r="D10" s="129" t="s">
        <v>51</v>
      </c>
      <c r="E10" s="186">
        <v>160</v>
      </c>
      <c r="F10" s="68">
        <v>29.46</v>
      </c>
      <c r="G10" s="87">
        <f t="shared" si="0"/>
        <v>4713.6000000000004</v>
      </c>
      <c r="K10" s="177"/>
    </row>
    <row r="11" spans="1:11" ht="27.6" x14ac:dyDescent="0.25">
      <c r="A11" s="183" t="s">
        <v>623</v>
      </c>
      <c r="B11" s="122" t="s">
        <v>13</v>
      </c>
      <c r="C11" s="184" t="s">
        <v>645</v>
      </c>
      <c r="D11" s="129" t="s">
        <v>50</v>
      </c>
      <c r="E11" s="186">
        <v>54.53</v>
      </c>
      <c r="F11" s="68">
        <v>426.93</v>
      </c>
      <c r="G11" s="87">
        <f t="shared" si="0"/>
        <v>23280.49</v>
      </c>
      <c r="K11" s="177"/>
    </row>
    <row r="12" spans="1:11" ht="27.6" x14ac:dyDescent="0.25">
      <c r="A12" s="183" t="s">
        <v>623</v>
      </c>
      <c r="B12" s="122" t="s">
        <v>14</v>
      </c>
      <c r="C12" s="184" t="s">
        <v>686</v>
      </c>
      <c r="D12" s="129" t="s">
        <v>50</v>
      </c>
      <c r="E12" s="186">
        <v>35.44</v>
      </c>
      <c r="F12" s="68">
        <v>4261.24</v>
      </c>
      <c r="G12" s="87">
        <f t="shared" si="0"/>
        <v>151018.35</v>
      </c>
      <c r="K12" s="177"/>
    </row>
    <row r="13" spans="1:11" x14ac:dyDescent="0.25">
      <c r="A13" s="187" t="s">
        <v>623</v>
      </c>
      <c r="B13" s="122" t="s">
        <v>15</v>
      </c>
      <c r="C13" s="184" t="s">
        <v>685</v>
      </c>
      <c r="D13" s="129" t="s">
        <v>49</v>
      </c>
      <c r="E13" s="186">
        <v>26.7</v>
      </c>
      <c r="F13" s="68">
        <v>0.11</v>
      </c>
      <c r="G13" s="87">
        <f t="shared" si="0"/>
        <v>2.94</v>
      </c>
      <c r="K13" s="177"/>
    </row>
    <row r="14" spans="1:11" ht="27.6" x14ac:dyDescent="0.25">
      <c r="A14" s="187" t="s">
        <v>623</v>
      </c>
      <c r="B14" s="122" t="s">
        <v>20</v>
      </c>
      <c r="C14" s="184" t="s">
        <v>659</v>
      </c>
      <c r="D14" s="129" t="s">
        <v>45</v>
      </c>
      <c r="E14" s="186">
        <v>66</v>
      </c>
      <c r="F14" s="68">
        <v>0.11</v>
      </c>
      <c r="G14" s="87">
        <f t="shared" si="0"/>
        <v>7.26</v>
      </c>
      <c r="K14" s="177"/>
    </row>
    <row r="15" spans="1:11" ht="27.6" x14ac:dyDescent="0.25">
      <c r="A15" s="183" t="s">
        <v>623</v>
      </c>
      <c r="B15" s="122" t="s">
        <v>21</v>
      </c>
      <c r="C15" s="184" t="s">
        <v>637</v>
      </c>
      <c r="D15" s="129" t="s">
        <v>45</v>
      </c>
      <c r="E15" s="186">
        <v>1396.2</v>
      </c>
      <c r="F15" s="68">
        <v>0.71</v>
      </c>
      <c r="G15" s="87">
        <f t="shared" si="0"/>
        <v>991.3</v>
      </c>
      <c r="K15" s="177"/>
    </row>
    <row r="16" spans="1:11" x14ac:dyDescent="0.25">
      <c r="A16" s="183" t="s">
        <v>623</v>
      </c>
      <c r="B16" s="122" t="s">
        <v>22</v>
      </c>
      <c r="C16" s="188" t="s">
        <v>636</v>
      </c>
      <c r="D16" s="129" t="s">
        <v>45</v>
      </c>
      <c r="E16" s="186">
        <v>111.1</v>
      </c>
      <c r="F16" s="68">
        <v>0.71</v>
      </c>
      <c r="G16" s="87">
        <f t="shared" si="0"/>
        <v>78.88</v>
      </c>
      <c r="H16" s="88"/>
      <c r="K16" s="177"/>
    </row>
    <row r="17" spans="1:11" x14ac:dyDescent="0.25">
      <c r="A17" s="183" t="s">
        <v>623</v>
      </c>
      <c r="B17" s="122" t="s">
        <v>23</v>
      </c>
      <c r="C17" s="188" t="s">
        <v>635</v>
      </c>
      <c r="D17" s="129" t="s">
        <v>45</v>
      </c>
      <c r="E17" s="186">
        <v>79.599999999999994</v>
      </c>
      <c r="F17" s="68">
        <v>0.8</v>
      </c>
      <c r="G17" s="87">
        <f t="shared" si="0"/>
        <v>63.68</v>
      </c>
      <c r="H17" s="75"/>
      <c r="K17" s="177"/>
    </row>
    <row r="18" spans="1:11" x14ac:dyDescent="0.25">
      <c r="A18" s="183" t="s">
        <v>623</v>
      </c>
      <c r="B18" s="122" t="s">
        <v>26</v>
      </c>
      <c r="C18" s="189" t="s">
        <v>634</v>
      </c>
      <c r="D18" s="129" t="s">
        <v>45</v>
      </c>
      <c r="E18" s="186">
        <v>13.8</v>
      </c>
      <c r="F18" s="68">
        <v>6.39</v>
      </c>
      <c r="G18" s="87">
        <f t="shared" si="0"/>
        <v>88.18</v>
      </c>
      <c r="H18" s="90"/>
      <c r="I18" s="91"/>
      <c r="K18" s="177"/>
    </row>
    <row r="19" spans="1:11" x14ac:dyDescent="0.25">
      <c r="A19" s="183" t="s">
        <v>623</v>
      </c>
      <c r="B19" s="122" t="s">
        <v>27</v>
      </c>
      <c r="C19" s="188" t="s">
        <v>633</v>
      </c>
      <c r="D19" s="129" t="s">
        <v>49</v>
      </c>
      <c r="E19" s="186">
        <v>32.4</v>
      </c>
      <c r="F19" s="68">
        <v>21.55</v>
      </c>
      <c r="G19" s="87">
        <f t="shared" si="0"/>
        <v>698.22</v>
      </c>
      <c r="H19" s="90"/>
      <c r="I19" s="91"/>
      <c r="K19" s="177"/>
    </row>
    <row r="20" spans="1:11" x14ac:dyDescent="0.25">
      <c r="A20" s="187" t="s">
        <v>623</v>
      </c>
      <c r="B20" s="122" t="s">
        <v>28</v>
      </c>
      <c r="C20" s="188" t="s">
        <v>658</v>
      </c>
      <c r="D20" s="129" t="s">
        <v>49</v>
      </c>
      <c r="E20" s="186">
        <v>15.7</v>
      </c>
      <c r="F20" s="68">
        <v>77.17</v>
      </c>
      <c r="G20" s="87">
        <f t="shared" si="0"/>
        <v>1211.57</v>
      </c>
      <c r="H20" s="90"/>
      <c r="I20" s="91"/>
      <c r="K20" s="177"/>
    </row>
    <row r="21" spans="1:11" x14ac:dyDescent="0.25">
      <c r="A21" s="183" t="s">
        <v>623</v>
      </c>
      <c r="B21" s="122" t="s">
        <v>29</v>
      </c>
      <c r="C21" s="188" t="s">
        <v>632</v>
      </c>
      <c r="D21" s="129" t="s">
        <v>49</v>
      </c>
      <c r="E21" s="186">
        <v>43.3</v>
      </c>
      <c r="F21" s="68">
        <v>21.55</v>
      </c>
      <c r="G21" s="87">
        <f t="shared" si="0"/>
        <v>933.12</v>
      </c>
      <c r="H21" s="90"/>
      <c r="I21" s="91"/>
      <c r="K21" s="177"/>
    </row>
    <row r="22" spans="1:11" ht="27.6" x14ac:dyDescent="0.25">
      <c r="A22" s="183" t="s">
        <v>623</v>
      </c>
      <c r="B22" s="122" t="s">
        <v>30</v>
      </c>
      <c r="C22" s="188" t="s">
        <v>631</v>
      </c>
      <c r="D22" s="129" t="s">
        <v>49</v>
      </c>
      <c r="E22" s="186">
        <v>714.4</v>
      </c>
      <c r="F22" s="68">
        <v>17.510000000000002</v>
      </c>
      <c r="G22" s="87">
        <f t="shared" si="0"/>
        <v>12509.14</v>
      </c>
      <c r="H22" s="90"/>
      <c r="I22" s="91"/>
      <c r="K22" s="177"/>
    </row>
    <row r="23" spans="1:11" x14ac:dyDescent="0.25">
      <c r="A23" s="183" t="s">
        <v>623</v>
      </c>
      <c r="B23" s="122" t="s">
        <v>31</v>
      </c>
      <c r="C23" s="184" t="s">
        <v>630</v>
      </c>
      <c r="D23" s="129" t="s">
        <v>49</v>
      </c>
      <c r="E23" s="186">
        <v>61.7</v>
      </c>
      <c r="F23" s="68">
        <v>77.17</v>
      </c>
      <c r="G23" s="87">
        <f t="shared" si="0"/>
        <v>4761.3900000000003</v>
      </c>
      <c r="H23" s="90"/>
      <c r="I23" s="91"/>
      <c r="K23" s="177"/>
    </row>
    <row r="24" spans="1:11" x14ac:dyDescent="0.25">
      <c r="A24" s="183" t="s">
        <v>623</v>
      </c>
      <c r="B24" s="122" t="s">
        <v>32</v>
      </c>
      <c r="C24" s="184" t="s">
        <v>629</v>
      </c>
      <c r="D24" s="129" t="s">
        <v>50</v>
      </c>
      <c r="E24" s="186">
        <v>877</v>
      </c>
      <c r="F24" s="68">
        <v>3.53</v>
      </c>
      <c r="G24" s="87">
        <f t="shared" si="0"/>
        <v>3095.81</v>
      </c>
      <c r="H24" s="90"/>
      <c r="I24" s="91"/>
      <c r="K24" s="177"/>
    </row>
    <row r="25" spans="1:11" x14ac:dyDescent="0.25">
      <c r="A25" s="183" t="s">
        <v>623</v>
      </c>
      <c r="B25" s="122" t="s">
        <v>33</v>
      </c>
      <c r="C25" s="184" t="s">
        <v>628</v>
      </c>
      <c r="D25" s="129" t="s">
        <v>627</v>
      </c>
      <c r="E25" s="186">
        <v>1657</v>
      </c>
      <c r="F25" s="68">
        <v>1.97</v>
      </c>
      <c r="G25" s="87">
        <f t="shared" si="0"/>
        <v>3264.29</v>
      </c>
      <c r="H25" s="90"/>
      <c r="I25" s="91"/>
      <c r="K25" s="177"/>
    </row>
    <row r="26" spans="1:11" x14ac:dyDescent="0.25">
      <c r="A26" s="183" t="s">
        <v>623</v>
      </c>
      <c r="B26" s="122" t="s">
        <v>34</v>
      </c>
      <c r="C26" s="184" t="s">
        <v>626</v>
      </c>
      <c r="D26" s="129" t="s">
        <v>49</v>
      </c>
      <c r="E26" s="186">
        <v>14.9</v>
      </c>
      <c r="F26" s="68">
        <v>352.15</v>
      </c>
      <c r="G26" s="87">
        <f t="shared" si="0"/>
        <v>5247.04</v>
      </c>
      <c r="H26" s="90"/>
      <c r="I26" s="91"/>
      <c r="K26" s="177"/>
    </row>
    <row r="27" spans="1:11" x14ac:dyDescent="0.25">
      <c r="A27" s="183" t="s">
        <v>623</v>
      </c>
      <c r="B27" s="122" t="s">
        <v>35</v>
      </c>
      <c r="C27" s="184" t="s">
        <v>625</v>
      </c>
      <c r="D27" s="129" t="s">
        <v>49</v>
      </c>
      <c r="E27" s="186">
        <v>43.2</v>
      </c>
      <c r="F27" s="68">
        <v>352.15</v>
      </c>
      <c r="G27" s="87">
        <f t="shared" si="0"/>
        <v>15212.88</v>
      </c>
      <c r="H27" s="90"/>
      <c r="I27" s="91"/>
      <c r="K27" s="177"/>
    </row>
    <row r="28" spans="1:11" x14ac:dyDescent="0.25">
      <c r="A28" s="187" t="s">
        <v>623</v>
      </c>
      <c r="B28" s="122" t="s">
        <v>36</v>
      </c>
      <c r="C28" s="188" t="s">
        <v>684</v>
      </c>
      <c r="D28" s="129" t="s">
        <v>49</v>
      </c>
      <c r="E28" s="186">
        <v>1.7</v>
      </c>
      <c r="F28" s="68">
        <v>623.47</v>
      </c>
      <c r="G28" s="87">
        <f t="shared" si="0"/>
        <v>1059.9000000000001</v>
      </c>
      <c r="H28" s="90"/>
      <c r="I28" s="91"/>
      <c r="K28" s="177"/>
    </row>
    <row r="29" spans="1:11" x14ac:dyDescent="0.25">
      <c r="A29" s="187" t="s">
        <v>623</v>
      </c>
      <c r="B29" s="122" t="s">
        <v>37</v>
      </c>
      <c r="C29" s="188" t="s">
        <v>683</v>
      </c>
      <c r="D29" s="129" t="s">
        <v>49</v>
      </c>
      <c r="E29" s="186">
        <v>1.7</v>
      </c>
      <c r="F29" s="68">
        <v>288.88</v>
      </c>
      <c r="G29" s="87">
        <f t="shared" si="0"/>
        <v>491.1</v>
      </c>
      <c r="H29" s="90"/>
      <c r="I29" s="91"/>
      <c r="K29" s="177"/>
    </row>
    <row r="30" spans="1:11" x14ac:dyDescent="0.25">
      <c r="A30" s="187" t="s">
        <v>623</v>
      </c>
      <c r="B30" s="122" t="s">
        <v>38</v>
      </c>
      <c r="C30" s="188" t="s">
        <v>682</v>
      </c>
      <c r="D30" s="129" t="s">
        <v>627</v>
      </c>
      <c r="E30" s="186">
        <v>192</v>
      </c>
      <c r="F30" s="68">
        <v>2.2200000000000002</v>
      </c>
      <c r="G30" s="87">
        <f t="shared" si="0"/>
        <v>426.24</v>
      </c>
      <c r="H30" s="90"/>
      <c r="I30" s="91"/>
      <c r="K30" s="177"/>
    </row>
    <row r="31" spans="1:11" x14ac:dyDescent="0.25">
      <c r="A31" s="187" t="s">
        <v>623</v>
      </c>
      <c r="B31" s="122" t="s">
        <v>39</v>
      </c>
      <c r="C31" s="188" t="s">
        <v>681</v>
      </c>
      <c r="D31" s="129" t="s">
        <v>49</v>
      </c>
      <c r="E31" s="186">
        <v>57.4</v>
      </c>
      <c r="F31" s="68">
        <v>0.11</v>
      </c>
      <c r="G31" s="87">
        <f t="shared" si="0"/>
        <v>6.31</v>
      </c>
      <c r="H31" s="90"/>
      <c r="I31" s="91"/>
      <c r="K31" s="177"/>
    </row>
    <row r="32" spans="1:11" x14ac:dyDescent="0.25">
      <c r="A32" s="187" t="s">
        <v>623</v>
      </c>
      <c r="B32" s="122" t="s">
        <v>557</v>
      </c>
      <c r="C32" s="188" t="s">
        <v>680</v>
      </c>
      <c r="D32" s="129" t="s">
        <v>627</v>
      </c>
      <c r="E32" s="186">
        <v>5110</v>
      </c>
      <c r="F32" s="68">
        <v>0.11</v>
      </c>
      <c r="G32" s="87">
        <f t="shared" si="0"/>
        <v>562.1</v>
      </c>
      <c r="H32" s="90"/>
      <c r="I32" s="91"/>
      <c r="K32" s="177"/>
    </row>
    <row r="33" spans="1:11" customFormat="1" ht="27.6" x14ac:dyDescent="0.3">
      <c r="A33" s="82" t="s">
        <v>623</v>
      </c>
      <c r="B33" s="122" t="s">
        <v>558</v>
      </c>
      <c r="C33" s="302" t="s">
        <v>679</v>
      </c>
      <c r="D33" s="85" t="s">
        <v>47</v>
      </c>
      <c r="E33" s="190">
        <v>2</v>
      </c>
      <c r="F33" s="68">
        <v>207.41</v>
      </c>
      <c r="G33" s="87">
        <f t="shared" si="0"/>
        <v>414.82</v>
      </c>
      <c r="H33" s="90"/>
      <c r="I33" s="91"/>
    </row>
    <row r="34" spans="1:11" customFormat="1" ht="14.4" x14ac:dyDescent="0.3">
      <c r="A34" s="82" t="s">
        <v>623</v>
      </c>
      <c r="B34" s="122" t="s">
        <v>559</v>
      </c>
      <c r="C34" s="302" t="s">
        <v>678</v>
      </c>
      <c r="D34" s="85" t="s">
        <v>627</v>
      </c>
      <c r="E34" s="190">
        <v>30</v>
      </c>
      <c r="F34" s="68">
        <v>1.97</v>
      </c>
      <c r="G34" s="87">
        <f t="shared" si="0"/>
        <v>59.1</v>
      </c>
      <c r="H34" s="90"/>
      <c r="I34" s="91"/>
    </row>
    <row r="35" spans="1:11" customFormat="1" ht="14.4" x14ac:dyDescent="0.3">
      <c r="A35" s="82" t="s">
        <v>623</v>
      </c>
      <c r="B35" s="122" t="s">
        <v>560</v>
      </c>
      <c r="C35" s="302" t="s">
        <v>677</v>
      </c>
      <c r="D35" s="85" t="s">
        <v>50</v>
      </c>
      <c r="E35" s="190">
        <v>18</v>
      </c>
      <c r="F35" s="68">
        <v>33.49</v>
      </c>
      <c r="G35" s="87">
        <f t="shared" si="0"/>
        <v>602.82000000000005</v>
      </c>
      <c r="H35" s="90"/>
      <c r="I35" s="91"/>
    </row>
    <row r="36" spans="1:11" x14ac:dyDescent="0.25">
      <c r="A36" s="183" t="s">
        <v>623</v>
      </c>
      <c r="B36" s="122" t="s">
        <v>561</v>
      </c>
      <c r="C36" s="184" t="s">
        <v>624</v>
      </c>
      <c r="D36" s="129" t="s">
        <v>49</v>
      </c>
      <c r="E36" s="186">
        <v>4.2</v>
      </c>
      <c r="F36" s="68">
        <v>352.15</v>
      </c>
      <c r="G36" s="87">
        <f t="shared" si="0"/>
        <v>1479.03</v>
      </c>
      <c r="H36" s="90"/>
      <c r="I36" s="91"/>
      <c r="K36" s="177"/>
    </row>
    <row r="37" spans="1:11" x14ac:dyDescent="0.25">
      <c r="A37" s="443" t="s">
        <v>623</v>
      </c>
      <c r="B37" s="375" t="s">
        <v>562</v>
      </c>
      <c r="C37" s="444" t="s">
        <v>670</v>
      </c>
      <c r="D37" s="445" t="s">
        <v>45</v>
      </c>
      <c r="E37" s="446">
        <v>4067</v>
      </c>
      <c r="F37" s="68">
        <v>4.16</v>
      </c>
      <c r="G37" s="194">
        <f t="shared" ref="G37" si="1">ROUND((E37*F37),2)</f>
        <v>16918.72</v>
      </c>
      <c r="H37" s="90"/>
      <c r="I37" s="91"/>
      <c r="K37" s="177"/>
    </row>
    <row r="38" spans="1:11" s="197" customFormat="1" x14ac:dyDescent="0.25">
      <c r="A38" s="443" t="s">
        <v>623</v>
      </c>
      <c r="B38" s="375" t="s">
        <v>563</v>
      </c>
      <c r="C38" s="444" t="s">
        <v>1158</v>
      </c>
      <c r="D38" s="445" t="s">
        <v>45</v>
      </c>
      <c r="E38" s="446">
        <v>1224</v>
      </c>
      <c r="F38" s="68">
        <v>2.58</v>
      </c>
      <c r="G38" s="194">
        <f t="shared" si="0"/>
        <v>3157.92</v>
      </c>
      <c r="H38" s="195"/>
      <c r="I38" s="196"/>
    </row>
    <row r="39" spans="1:11" s="197" customFormat="1" x14ac:dyDescent="0.25">
      <c r="A39" s="187" t="s">
        <v>623</v>
      </c>
      <c r="B39" s="375" t="s">
        <v>564</v>
      </c>
      <c r="C39" s="184" t="s">
        <v>669</v>
      </c>
      <c r="D39" s="129" t="s">
        <v>45</v>
      </c>
      <c r="E39" s="186">
        <v>854</v>
      </c>
      <c r="F39" s="68">
        <v>5.26</v>
      </c>
      <c r="G39" s="194">
        <f t="shared" si="0"/>
        <v>4492.04</v>
      </c>
      <c r="H39" s="195"/>
      <c r="I39" s="196"/>
    </row>
    <row r="40" spans="1:11" customFormat="1" ht="14.4" x14ac:dyDescent="0.3">
      <c r="A40" s="82" t="s">
        <v>623</v>
      </c>
      <c r="B40" s="375" t="s">
        <v>565</v>
      </c>
      <c r="C40" s="302" t="s">
        <v>676</v>
      </c>
      <c r="D40" s="85" t="s">
        <v>45</v>
      </c>
      <c r="E40" s="190">
        <v>553</v>
      </c>
      <c r="F40" s="68">
        <v>0.71</v>
      </c>
      <c r="G40" s="87">
        <f t="shared" si="0"/>
        <v>392.63</v>
      </c>
      <c r="H40" s="90"/>
      <c r="I40" s="91"/>
    </row>
    <row r="41" spans="1:11" s="197" customFormat="1" x14ac:dyDescent="0.25">
      <c r="A41" s="187" t="s">
        <v>623</v>
      </c>
      <c r="B41" s="375" t="s">
        <v>566</v>
      </c>
      <c r="C41" s="184" t="s">
        <v>668</v>
      </c>
      <c r="D41" s="129" t="s">
        <v>49</v>
      </c>
      <c r="E41" s="186">
        <v>45.2</v>
      </c>
      <c r="F41" s="68">
        <v>21.55</v>
      </c>
      <c r="G41" s="194">
        <f t="shared" si="0"/>
        <v>974.06</v>
      </c>
      <c r="H41" s="195"/>
      <c r="I41" s="196"/>
    </row>
    <row r="42" spans="1:11" s="197" customFormat="1" x14ac:dyDescent="0.25">
      <c r="A42" s="187" t="s">
        <v>623</v>
      </c>
      <c r="B42" s="375" t="s">
        <v>567</v>
      </c>
      <c r="C42" s="191" t="s">
        <v>622</v>
      </c>
      <c r="D42" s="192" t="s">
        <v>49</v>
      </c>
      <c r="E42" s="193">
        <v>7.8</v>
      </c>
      <c r="F42" s="68">
        <v>77.17</v>
      </c>
      <c r="G42" s="194">
        <f t="shared" si="0"/>
        <v>601.92999999999995</v>
      </c>
      <c r="H42" s="195"/>
      <c r="I42" s="196"/>
    </row>
    <row r="43" spans="1:11" s="197" customFormat="1" ht="14.4" thickBot="1" x14ac:dyDescent="0.3">
      <c r="A43" s="187" t="s">
        <v>623</v>
      </c>
      <c r="B43" s="375" t="s">
        <v>568</v>
      </c>
      <c r="C43" s="184" t="s">
        <v>675</v>
      </c>
      <c r="D43" s="129" t="s">
        <v>50</v>
      </c>
      <c r="E43" s="186">
        <v>80</v>
      </c>
      <c r="F43" s="68">
        <v>239.8</v>
      </c>
      <c r="G43" s="194">
        <f t="shared" si="0"/>
        <v>19184</v>
      </c>
      <c r="H43" s="195"/>
      <c r="I43" s="196"/>
    </row>
    <row r="44" spans="1:11" ht="28.2" thickBot="1" x14ac:dyDescent="0.3">
      <c r="A44" s="199" t="s">
        <v>623</v>
      </c>
      <c r="B44" s="375" t="s">
        <v>569</v>
      </c>
      <c r="C44" s="200" t="s">
        <v>674</v>
      </c>
      <c r="D44" s="170" t="s">
        <v>50</v>
      </c>
      <c r="E44" s="201">
        <v>80</v>
      </c>
      <c r="F44" s="69">
        <v>34.19</v>
      </c>
      <c r="G44" s="117">
        <f t="shared" si="0"/>
        <v>2735.2</v>
      </c>
      <c r="H44" s="136" t="s">
        <v>368</v>
      </c>
      <c r="I44" s="94">
        <f>ROUND(SUM(G5:G44),2)</f>
        <v>591597.73</v>
      </c>
      <c r="K44" s="177"/>
    </row>
    <row r="45" spans="1:11" ht="42" thickBot="1" x14ac:dyDescent="0.3">
      <c r="A45" s="172"/>
      <c r="B45" s="172"/>
      <c r="C45" s="172"/>
      <c r="D45" s="173"/>
      <c r="E45" s="174"/>
      <c r="F45" s="171" t="s">
        <v>673</v>
      </c>
      <c r="G45" s="202">
        <f>ROUND(SUM(G5:G44),2)</f>
        <v>591597.73</v>
      </c>
      <c r="H45" s="88"/>
      <c r="I45" s="91"/>
      <c r="K45" s="177"/>
    </row>
  </sheetData>
  <sheetProtection algorithmName="SHA-512" hashValue="Mc3aNfvcRRbvIJJOD17ur1UfsYZmMYTdutJZwLztXIj83AWQItSsL2soZGUNpLx8CXMXVr/ZVUA8O/YhSeqgUw==" saltValue="e903IAm+yUkZ1l8yzUvLbg==" spinCount="100000" sheet="1" objects="1" scenarios="1"/>
  <mergeCells count="2">
    <mergeCell ref="A1:E1"/>
    <mergeCell ref="A3:E3"/>
  </mergeCells>
  <phoneticPr fontId="32" type="noConversion"/>
  <pageMargins left="0.7" right="0.33823529411764708" top="0.75" bottom="0.75" header="0.3" footer="0.3"/>
  <pageSetup paperSize="9" scale="4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31"/>
  <sheetViews>
    <sheetView topLeftCell="D117" zoomScaleNormal="100" zoomScaleSheetLayoutView="75" workbookViewId="0">
      <selection activeCell="F5" sqref="F5:F129"/>
    </sheetView>
  </sheetViews>
  <sheetFormatPr defaultColWidth="9.109375" defaultRowHeight="13.8" x14ac:dyDescent="0.25"/>
  <cols>
    <col min="1" max="1" width="31.6640625" style="97" bestFit="1" customWidth="1"/>
    <col min="2" max="2" width="8.33203125" style="97" bestFit="1" customWidth="1"/>
    <col min="3" max="3" width="97.88671875" style="175" customWidth="1"/>
    <col min="4" max="4" width="9.109375" style="75"/>
    <col min="5" max="5" width="16.33203125" style="176" customWidth="1"/>
    <col min="6" max="6" width="21.5546875" style="3" customWidth="1"/>
    <col min="7" max="7" width="14.6640625" style="75" customWidth="1"/>
    <col min="8" max="8" width="21.5546875" style="74" customWidth="1"/>
    <col min="9" max="9" width="16.109375" style="75" customWidth="1"/>
    <col min="10" max="10" width="9.109375" style="75"/>
    <col min="11" max="11" width="11.44140625" style="75" bestFit="1" customWidth="1"/>
    <col min="12" max="14" width="9.109375" style="75"/>
    <col min="15" max="15" width="11.44140625" style="75" bestFit="1" customWidth="1"/>
    <col min="16" max="16384" width="9.109375" style="75"/>
  </cols>
  <sheetData>
    <row r="1" spans="1:9" ht="40.200000000000003" customHeight="1" x14ac:dyDescent="0.25">
      <c r="A1" s="502" t="s">
        <v>66</v>
      </c>
      <c r="B1" s="502"/>
      <c r="C1" s="502"/>
      <c r="D1" s="502"/>
      <c r="E1" s="502"/>
      <c r="F1" s="178"/>
      <c r="G1" s="9"/>
    </row>
    <row r="2" spans="1:9" ht="21.75" customHeight="1" thickBot="1" x14ac:dyDescent="0.3">
      <c r="A2" s="1"/>
      <c r="B2" s="1"/>
      <c r="C2" s="12"/>
      <c r="D2" s="1"/>
      <c r="E2" s="16"/>
      <c r="F2" s="179"/>
      <c r="G2" s="1"/>
    </row>
    <row r="3" spans="1:9" ht="21.75" customHeight="1" x14ac:dyDescent="0.25">
      <c r="A3" s="500" t="s">
        <v>530</v>
      </c>
      <c r="B3" s="501"/>
      <c r="C3" s="501"/>
      <c r="D3" s="501"/>
      <c r="E3" s="503"/>
      <c r="F3" s="180"/>
      <c r="G3" s="8"/>
    </row>
    <row r="4" spans="1:9" ht="43.95" customHeight="1" thickBot="1" x14ac:dyDescent="0.3">
      <c r="A4" s="6" t="s">
        <v>17</v>
      </c>
      <c r="B4" s="10" t="s">
        <v>0</v>
      </c>
      <c r="C4" s="4" t="s">
        <v>1</v>
      </c>
      <c r="D4" s="11" t="s">
        <v>2</v>
      </c>
      <c r="E4" s="17" t="s">
        <v>3</v>
      </c>
      <c r="F4" s="181" t="s">
        <v>19</v>
      </c>
      <c r="G4" s="5" t="s">
        <v>4</v>
      </c>
    </row>
    <row r="5" spans="1:9" x14ac:dyDescent="0.25">
      <c r="A5" s="76" t="s">
        <v>5</v>
      </c>
      <c r="B5" s="77" t="s">
        <v>7</v>
      </c>
      <c r="C5" s="78" t="s">
        <v>40</v>
      </c>
      <c r="D5" s="79" t="s">
        <v>46</v>
      </c>
      <c r="E5" s="80">
        <v>1.6499999999999986</v>
      </c>
      <c r="F5" s="48">
        <v>414.12</v>
      </c>
      <c r="G5" s="81">
        <f t="shared" ref="G5:G56" si="0">ROUND((E5*F5),2)</f>
        <v>683.3</v>
      </c>
    </row>
    <row r="6" spans="1:9" x14ac:dyDescent="0.25">
      <c r="A6" s="82" t="s">
        <v>5</v>
      </c>
      <c r="B6" s="83" t="s">
        <v>8</v>
      </c>
      <c r="C6" s="84" t="s">
        <v>1100</v>
      </c>
      <c r="D6" s="85" t="s">
        <v>48</v>
      </c>
      <c r="E6" s="86">
        <v>0.28999999999999998</v>
      </c>
      <c r="F6" s="37">
        <v>2836.97</v>
      </c>
      <c r="G6" s="87">
        <f t="shared" si="0"/>
        <v>822.72</v>
      </c>
      <c r="H6" s="88"/>
    </row>
    <row r="7" spans="1:9" ht="27.6" x14ac:dyDescent="0.25">
      <c r="A7" s="82" t="s">
        <v>5</v>
      </c>
      <c r="B7" s="83" t="s">
        <v>9</v>
      </c>
      <c r="C7" s="84" t="s">
        <v>41</v>
      </c>
      <c r="D7" s="85" t="s">
        <v>45</v>
      </c>
      <c r="E7" s="86">
        <v>2050</v>
      </c>
      <c r="F7" s="37">
        <v>0.53</v>
      </c>
      <c r="G7" s="87">
        <f t="shared" si="0"/>
        <v>1086.5</v>
      </c>
      <c r="H7" s="75"/>
    </row>
    <row r="8" spans="1:9" ht="41.4" x14ac:dyDescent="0.25">
      <c r="A8" s="82" t="s">
        <v>5</v>
      </c>
      <c r="B8" s="83" t="s">
        <v>10</v>
      </c>
      <c r="C8" s="89" t="s">
        <v>42</v>
      </c>
      <c r="D8" s="85" t="s">
        <v>6</v>
      </c>
      <c r="E8" s="86">
        <v>1</v>
      </c>
      <c r="F8" s="37">
        <v>0</v>
      </c>
      <c r="G8" s="87">
        <f t="shared" si="0"/>
        <v>0</v>
      </c>
      <c r="H8" s="90"/>
      <c r="I8" s="91"/>
    </row>
    <row r="9" spans="1:9" x14ac:dyDescent="0.25">
      <c r="A9" s="82" t="s">
        <v>5</v>
      </c>
      <c r="B9" s="83" t="s">
        <v>11</v>
      </c>
      <c r="C9" s="89" t="s">
        <v>70</v>
      </c>
      <c r="D9" s="85" t="s">
        <v>45</v>
      </c>
      <c r="E9" s="86">
        <v>12375</v>
      </c>
      <c r="F9" s="37">
        <v>1.06</v>
      </c>
      <c r="G9" s="87">
        <f t="shared" si="0"/>
        <v>13117.5</v>
      </c>
      <c r="H9" s="90"/>
      <c r="I9" s="91"/>
    </row>
    <row r="10" spans="1:9" ht="27.6" x14ac:dyDescent="0.25">
      <c r="A10" s="82" t="s">
        <v>5</v>
      </c>
      <c r="B10" s="83" t="s">
        <v>12</v>
      </c>
      <c r="C10" s="89" t="s">
        <v>1086</v>
      </c>
      <c r="D10" s="85" t="s">
        <v>51</v>
      </c>
      <c r="E10" s="86">
        <v>5643</v>
      </c>
      <c r="F10" s="37">
        <v>2.1</v>
      </c>
      <c r="G10" s="87">
        <f t="shared" si="0"/>
        <v>11850.3</v>
      </c>
      <c r="H10" s="90"/>
      <c r="I10" s="91"/>
    </row>
    <row r="11" spans="1:9" x14ac:dyDescent="0.25">
      <c r="A11" s="82" t="s">
        <v>5</v>
      </c>
      <c r="B11" s="83" t="s">
        <v>13</v>
      </c>
      <c r="C11" s="89" t="s">
        <v>86</v>
      </c>
      <c r="D11" s="85" t="s">
        <v>45</v>
      </c>
      <c r="E11" s="86">
        <v>14990</v>
      </c>
      <c r="F11" s="37">
        <v>1.3</v>
      </c>
      <c r="G11" s="87">
        <f t="shared" si="0"/>
        <v>19487</v>
      </c>
      <c r="H11" s="90"/>
      <c r="I11" s="91"/>
    </row>
    <row r="12" spans="1:9" x14ac:dyDescent="0.25">
      <c r="A12" s="82" t="s">
        <v>5</v>
      </c>
      <c r="B12" s="83" t="s">
        <v>14</v>
      </c>
      <c r="C12" s="89" t="s">
        <v>76</v>
      </c>
      <c r="D12" s="85" t="s">
        <v>45</v>
      </c>
      <c r="E12" s="86">
        <v>134</v>
      </c>
      <c r="F12" s="37">
        <v>2.58</v>
      </c>
      <c r="G12" s="87">
        <f t="shared" si="0"/>
        <v>345.72</v>
      </c>
      <c r="H12" s="90"/>
      <c r="I12" s="91"/>
    </row>
    <row r="13" spans="1:9" ht="16.8" x14ac:dyDescent="0.25">
      <c r="A13" s="82" t="s">
        <v>5</v>
      </c>
      <c r="B13" s="83" t="s">
        <v>15</v>
      </c>
      <c r="C13" s="89" t="s">
        <v>44</v>
      </c>
      <c r="D13" s="85" t="s">
        <v>49</v>
      </c>
      <c r="E13" s="86">
        <v>2797.52</v>
      </c>
      <c r="F13" s="37">
        <v>-10.55</v>
      </c>
      <c r="G13" s="87">
        <f t="shared" si="0"/>
        <v>-29513.84</v>
      </c>
      <c r="H13" s="90"/>
      <c r="I13" s="91"/>
    </row>
    <row r="14" spans="1:9" ht="27.6" x14ac:dyDescent="0.25">
      <c r="A14" s="82" t="s">
        <v>5</v>
      </c>
      <c r="B14" s="83" t="s">
        <v>20</v>
      </c>
      <c r="C14" s="89" t="s">
        <v>1087</v>
      </c>
      <c r="D14" s="85" t="s">
        <v>49</v>
      </c>
      <c r="E14" s="86">
        <v>2797.52</v>
      </c>
      <c r="F14" s="37">
        <v>3.55</v>
      </c>
      <c r="G14" s="87">
        <f t="shared" si="0"/>
        <v>9931.2000000000007</v>
      </c>
      <c r="H14" s="90"/>
      <c r="I14" s="91"/>
    </row>
    <row r="15" spans="1:9" x14ac:dyDescent="0.25">
      <c r="A15" s="82" t="s">
        <v>5</v>
      </c>
      <c r="B15" s="83" t="s">
        <v>21</v>
      </c>
      <c r="C15" s="92" t="s">
        <v>1088</v>
      </c>
      <c r="D15" s="85" t="s">
        <v>45</v>
      </c>
      <c r="E15" s="86">
        <v>4669.5</v>
      </c>
      <c r="F15" s="37">
        <v>1.39</v>
      </c>
      <c r="G15" s="87">
        <f t="shared" si="0"/>
        <v>6490.61</v>
      </c>
      <c r="H15" s="90"/>
      <c r="I15" s="91"/>
    </row>
    <row r="16" spans="1:9" x14ac:dyDescent="0.25">
      <c r="A16" s="82" t="s">
        <v>5</v>
      </c>
      <c r="B16" s="83" t="s">
        <v>22</v>
      </c>
      <c r="C16" s="89" t="s">
        <v>1102</v>
      </c>
      <c r="D16" s="85" t="s">
        <v>45</v>
      </c>
      <c r="E16" s="86">
        <v>14990</v>
      </c>
      <c r="F16" s="37">
        <v>1.46</v>
      </c>
      <c r="G16" s="87">
        <f t="shared" si="0"/>
        <v>21885.4</v>
      </c>
      <c r="H16" s="90"/>
      <c r="I16" s="91"/>
    </row>
    <row r="17" spans="1:9" x14ac:dyDescent="0.25">
      <c r="A17" s="82" t="s">
        <v>5</v>
      </c>
      <c r="B17" s="83" t="s">
        <v>23</v>
      </c>
      <c r="C17" s="84" t="s">
        <v>1103</v>
      </c>
      <c r="D17" s="85" t="s">
        <v>47</v>
      </c>
      <c r="E17" s="86">
        <v>3</v>
      </c>
      <c r="F17" s="37">
        <v>23.18</v>
      </c>
      <c r="G17" s="87">
        <f t="shared" si="0"/>
        <v>69.540000000000006</v>
      </c>
      <c r="H17" s="90"/>
      <c r="I17" s="91"/>
    </row>
    <row r="18" spans="1:9" x14ac:dyDescent="0.25">
      <c r="A18" s="82" t="s">
        <v>5</v>
      </c>
      <c r="B18" s="83" t="s">
        <v>26</v>
      </c>
      <c r="C18" s="84" t="s">
        <v>1092</v>
      </c>
      <c r="D18" s="85" t="s">
        <v>47</v>
      </c>
      <c r="E18" s="86">
        <v>6</v>
      </c>
      <c r="F18" s="37">
        <v>10</v>
      </c>
      <c r="G18" s="87">
        <f t="shared" si="0"/>
        <v>60</v>
      </c>
      <c r="H18" s="90"/>
      <c r="I18" s="91"/>
    </row>
    <row r="19" spans="1:9" x14ac:dyDescent="0.25">
      <c r="A19" s="82" t="s">
        <v>5</v>
      </c>
      <c r="B19" s="122" t="s">
        <v>27</v>
      </c>
      <c r="C19" s="84" t="s">
        <v>1110</v>
      </c>
      <c r="D19" s="129" t="s">
        <v>50</v>
      </c>
      <c r="E19" s="86">
        <v>1268</v>
      </c>
      <c r="F19" s="68">
        <v>7.33</v>
      </c>
      <c r="G19" s="87">
        <f t="shared" si="0"/>
        <v>9294.44</v>
      </c>
      <c r="H19" s="90"/>
      <c r="I19" s="91"/>
    </row>
    <row r="20" spans="1:9" ht="14.4" thickBot="1" x14ac:dyDescent="0.3">
      <c r="A20" s="386" t="s">
        <v>5</v>
      </c>
      <c r="B20" s="392" t="s">
        <v>28</v>
      </c>
      <c r="C20" s="453" t="s">
        <v>1162</v>
      </c>
      <c r="D20" s="438" t="s">
        <v>47</v>
      </c>
      <c r="E20" s="462">
        <v>88</v>
      </c>
      <c r="F20" s="68">
        <v>4.78</v>
      </c>
      <c r="G20" s="87">
        <f t="shared" si="0"/>
        <v>420.64</v>
      </c>
      <c r="H20" s="90"/>
      <c r="I20" s="91"/>
    </row>
    <row r="21" spans="1:9" ht="28.2" thickBot="1" x14ac:dyDescent="0.3">
      <c r="A21" s="454" t="s">
        <v>5</v>
      </c>
      <c r="B21" s="378" t="s">
        <v>29</v>
      </c>
      <c r="C21" s="455" t="s">
        <v>1163</v>
      </c>
      <c r="D21" s="456" t="s">
        <v>51</v>
      </c>
      <c r="E21" s="461">
        <v>14</v>
      </c>
      <c r="F21" s="69">
        <v>29.47</v>
      </c>
      <c r="G21" s="117">
        <f t="shared" si="0"/>
        <v>412.58</v>
      </c>
      <c r="H21" s="93" t="s">
        <v>368</v>
      </c>
      <c r="I21" s="94">
        <f>ROUND(SUM(G5:G21),2)</f>
        <v>66443.61</v>
      </c>
    </row>
    <row r="22" spans="1:9" s="97" customFormat="1" ht="16.8" x14ac:dyDescent="0.25">
      <c r="A22" s="76" t="s">
        <v>18</v>
      </c>
      <c r="B22" s="77" t="s">
        <v>16</v>
      </c>
      <c r="C22" s="95" t="s">
        <v>1098</v>
      </c>
      <c r="D22" s="79" t="s">
        <v>52</v>
      </c>
      <c r="E22" s="80">
        <v>7172</v>
      </c>
      <c r="F22" s="359">
        <v>4.2</v>
      </c>
      <c r="G22" s="81">
        <f t="shared" si="0"/>
        <v>30122.400000000001</v>
      </c>
      <c r="H22" s="96"/>
    </row>
    <row r="23" spans="1:9" ht="16.8" x14ac:dyDescent="0.25">
      <c r="A23" s="82" t="s">
        <v>18</v>
      </c>
      <c r="B23" s="83" t="s">
        <v>87</v>
      </c>
      <c r="C23" s="98" t="s">
        <v>88</v>
      </c>
      <c r="D23" s="99" t="s">
        <v>43</v>
      </c>
      <c r="E23" s="86">
        <v>2316.5999999999981</v>
      </c>
      <c r="F23" s="360">
        <v>1.61</v>
      </c>
      <c r="G23" s="87">
        <f t="shared" si="0"/>
        <v>3729.73</v>
      </c>
      <c r="H23" s="96"/>
      <c r="I23" s="97"/>
    </row>
    <row r="24" spans="1:9" ht="16.8" x14ac:dyDescent="0.25">
      <c r="A24" s="82" t="s">
        <v>18</v>
      </c>
      <c r="B24" s="83" t="s">
        <v>89</v>
      </c>
      <c r="C24" s="98" t="s">
        <v>24</v>
      </c>
      <c r="D24" s="99" t="s">
        <v>43</v>
      </c>
      <c r="E24" s="86">
        <v>4855.4000000000015</v>
      </c>
      <c r="F24" s="360">
        <v>4.9000000000000004</v>
      </c>
      <c r="G24" s="87">
        <f t="shared" si="0"/>
        <v>23791.46</v>
      </c>
      <c r="H24" s="96"/>
      <c r="I24" s="97"/>
    </row>
    <row r="25" spans="1:9" ht="16.8" x14ac:dyDescent="0.25">
      <c r="A25" s="82" t="s">
        <v>18</v>
      </c>
      <c r="B25" s="83" t="s">
        <v>90</v>
      </c>
      <c r="C25" s="98" t="s">
        <v>91</v>
      </c>
      <c r="D25" s="99" t="s">
        <v>43</v>
      </c>
      <c r="E25" s="86">
        <v>9258.14</v>
      </c>
      <c r="F25" s="360">
        <v>3.27</v>
      </c>
      <c r="G25" s="87">
        <f t="shared" si="0"/>
        <v>30274.12</v>
      </c>
      <c r="H25" s="96"/>
      <c r="I25" s="97"/>
    </row>
    <row r="26" spans="1:9" ht="27.6" x14ac:dyDescent="0.25">
      <c r="A26" s="82" t="s">
        <v>18</v>
      </c>
      <c r="B26" s="83" t="s">
        <v>92</v>
      </c>
      <c r="C26" s="100" t="s">
        <v>93</v>
      </c>
      <c r="D26" s="99" t="s">
        <v>43</v>
      </c>
      <c r="E26" s="86">
        <v>3093.75</v>
      </c>
      <c r="F26" s="360">
        <v>4.9000000000000004</v>
      </c>
      <c r="G26" s="87">
        <f t="shared" si="0"/>
        <v>15159.38</v>
      </c>
      <c r="H26" s="96"/>
      <c r="I26" s="97"/>
    </row>
    <row r="27" spans="1:9" ht="16.8" x14ac:dyDescent="0.25">
      <c r="A27" s="82" t="s">
        <v>18</v>
      </c>
      <c r="B27" s="83" t="s">
        <v>94</v>
      </c>
      <c r="C27" s="98" t="s">
        <v>25</v>
      </c>
      <c r="D27" s="99" t="s">
        <v>43</v>
      </c>
      <c r="E27" s="86">
        <v>74891.839999999997</v>
      </c>
      <c r="F27" s="360">
        <v>0.11</v>
      </c>
      <c r="G27" s="87">
        <f t="shared" si="0"/>
        <v>8238.1</v>
      </c>
      <c r="H27" s="96"/>
      <c r="I27" s="97"/>
    </row>
    <row r="28" spans="1:9" ht="35.25" customHeight="1" x14ac:dyDescent="0.25">
      <c r="A28" s="82" t="s">
        <v>18</v>
      </c>
      <c r="B28" s="83" t="s">
        <v>95</v>
      </c>
      <c r="C28" s="100" t="s">
        <v>96</v>
      </c>
      <c r="D28" s="99" t="s">
        <v>43</v>
      </c>
      <c r="E28" s="86">
        <v>3978.1499999999965</v>
      </c>
      <c r="F28" s="360">
        <v>4.51</v>
      </c>
      <c r="G28" s="87">
        <f t="shared" si="0"/>
        <v>17941.46</v>
      </c>
      <c r="H28" s="96"/>
      <c r="I28" s="97"/>
    </row>
    <row r="29" spans="1:9" x14ac:dyDescent="0.25">
      <c r="A29" s="82" t="s">
        <v>18</v>
      </c>
      <c r="B29" s="83" t="s">
        <v>405</v>
      </c>
      <c r="C29" s="98" t="s">
        <v>98</v>
      </c>
      <c r="D29" s="85" t="s">
        <v>45</v>
      </c>
      <c r="E29" s="86">
        <v>39187.499999999964</v>
      </c>
      <c r="F29" s="360">
        <v>0.39</v>
      </c>
      <c r="G29" s="87">
        <f t="shared" si="0"/>
        <v>15283.13</v>
      </c>
      <c r="H29" s="88"/>
      <c r="I29" s="97"/>
    </row>
    <row r="30" spans="1:9" x14ac:dyDescent="0.25">
      <c r="A30" s="101" t="s">
        <v>18</v>
      </c>
      <c r="B30" s="83" t="s">
        <v>406</v>
      </c>
      <c r="C30" s="98" t="s">
        <v>100</v>
      </c>
      <c r="D30" s="102" t="s">
        <v>45</v>
      </c>
      <c r="E30" s="103">
        <v>2062.4999999999982</v>
      </c>
      <c r="F30" s="361">
        <v>0.82</v>
      </c>
      <c r="G30" s="104">
        <f t="shared" si="0"/>
        <v>1691.25</v>
      </c>
      <c r="H30" s="97"/>
      <c r="I30" s="97"/>
    </row>
    <row r="31" spans="1:9" x14ac:dyDescent="0.25">
      <c r="A31" s="82" t="s">
        <v>18</v>
      </c>
      <c r="B31" s="83" t="s">
        <v>97</v>
      </c>
      <c r="C31" s="98" t="s">
        <v>102</v>
      </c>
      <c r="D31" s="85" t="s">
        <v>45</v>
      </c>
      <c r="E31" s="86">
        <v>27026.999999999978</v>
      </c>
      <c r="F31" s="360">
        <v>0.76</v>
      </c>
      <c r="G31" s="87">
        <f t="shared" si="0"/>
        <v>20540.52</v>
      </c>
      <c r="H31" s="90"/>
      <c r="I31" s="91"/>
    </row>
    <row r="32" spans="1:9" x14ac:dyDescent="0.25">
      <c r="A32" s="82" t="s">
        <v>18</v>
      </c>
      <c r="B32" s="83" t="s">
        <v>99</v>
      </c>
      <c r="C32" s="98" t="s">
        <v>104</v>
      </c>
      <c r="D32" s="85" t="s">
        <v>45</v>
      </c>
      <c r="E32" s="86">
        <v>2672.9999999999973</v>
      </c>
      <c r="F32" s="360">
        <v>0.93</v>
      </c>
      <c r="G32" s="87">
        <f t="shared" si="0"/>
        <v>2485.89</v>
      </c>
      <c r="H32" s="90"/>
      <c r="I32" s="91"/>
    </row>
    <row r="33" spans="1:9" x14ac:dyDescent="0.25">
      <c r="A33" s="82" t="s">
        <v>18</v>
      </c>
      <c r="B33" s="83" t="s">
        <v>101</v>
      </c>
      <c r="C33" s="98" t="s">
        <v>106</v>
      </c>
      <c r="D33" s="85" t="s">
        <v>45</v>
      </c>
      <c r="E33" s="86">
        <v>38609.999999999971</v>
      </c>
      <c r="F33" s="360">
        <v>1.53</v>
      </c>
      <c r="G33" s="87">
        <f t="shared" si="0"/>
        <v>59073.3</v>
      </c>
      <c r="H33" s="90"/>
      <c r="I33" s="91"/>
    </row>
    <row r="34" spans="1:9" x14ac:dyDescent="0.25">
      <c r="A34" s="82" t="s">
        <v>18</v>
      </c>
      <c r="B34" s="83" t="s">
        <v>103</v>
      </c>
      <c r="C34" s="105" t="s">
        <v>108</v>
      </c>
      <c r="D34" s="85" t="s">
        <v>45</v>
      </c>
      <c r="E34" s="86">
        <v>1590</v>
      </c>
      <c r="F34" s="360">
        <v>6.78</v>
      </c>
      <c r="G34" s="87">
        <f t="shared" si="0"/>
        <v>10780.2</v>
      </c>
      <c r="H34" s="90"/>
      <c r="I34" s="91"/>
    </row>
    <row r="35" spans="1:9" x14ac:dyDescent="0.25">
      <c r="A35" s="82" t="s">
        <v>18</v>
      </c>
      <c r="B35" s="83" t="s">
        <v>105</v>
      </c>
      <c r="C35" s="105" t="s">
        <v>110</v>
      </c>
      <c r="D35" s="85" t="s">
        <v>45</v>
      </c>
      <c r="E35" s="86">
        <v>71</v>
      </c>
      <c r="F35" s="360">
        <v>8.4499999999999993</v>
      </c>
      <c r="G35" s="87">
        <f t="shared" si="0"/>
        <v>599.95000000000005</v>
      </c>
      <c r="H35" s="90"/>
      <c r="I35" s="91"/>
    </row>
    <row r="36" spans="1:9" x14ac:dyDescent="0.25">
      <c r="A36" s="82" t="s">
        <v>18</v>
      </c>
      <c r="B36" s="83" t="s">
        <v>107</v>
      </c>
      <c r="C36" s="105" t="s">
        <v>112</v>
      </c>
      <c r="D36" s="106" t="s">
        <v>50</v>
      </c>
      <c r="E36" s="86">
        <v>52</v>
      </c>
      <c r="F36" s="360">
        <v>52.88</v>
      </c>
      <c r="G36" s="87">
        <f t="shared" si="0"/>
        <v>2749.76</v>
      </c>
      <c r="H36" s="90"/>
      <c r="I36" s="91"/>
    </row>
    <row r="37" spans="1:9" x14ac:dyDescent="0.25">
      <c r="A37" s="82" t="s">
        <v>18</v>
      </c>
      <c r="B37" s="83" t="s">
        <v>109</v>
      </c>
      <c r="C37" s="105" t="s">
        <v>114</v>
      </c>
      <c r="D37" s="85" t="s">
        <v>45</v>
      </c>
      <c r="E37" s="86">
        <v>48</v>
      </c>
      <c r="F37" s="360">
        <v>67.209999999999994</v>
      </c>
      <c r="G37" s="87">
        <f t="shared" si="0"/>
        <v>3226.08</v>
      </c>
      <c r="H37" s="90"/>
      <c r="I37" s="91"/>
    </row>
    <row r="38" spans="1:9" x14ac:dyDescent="0.25">
      <c r="A38" s="82" t="s">
        <v>18</v>
      </c>
      <c r="B38" s="83" t="s">
        <v>111</v>
      </c>
      <c r="C38" s="107" t="s">
        <v>116</v>
      </c>
      <c r="D38" s="85" t="s">
        <v>45</v>
      </c>
      <c r="E38" s="86">
        <v>102</v>
      </c>
      <c r="F38" s="360">
        <v>92.3</v>
      </c>
      <c r="G38" s="87">
        <f t="shared" si="0"/>
        <v>9414.6</v>
      </c>
      <c r="H38" s="108"/>
      <c r="I38" s="109"/>
    </row>
    <row r="39" spans="1:9" ht="16.8" x14ac:dyDescent="0.25">
      <c r="A39" s="82" t="s">
        <v>18</v>
      </c>
      <c r="B39" s="83" t="s">
        <v>113</v>
      </c>
      <c r="C39" s="110" t="s">
        <v>118</v>
      </c>
      <c r="D39" s="99" t="s">
        <v>43</v>
      </c>
      <c r="E39" s="86">
        <v>37.76</v>
      </c>
      <c r="F39" s="360">
        <v>352.15</v>
      </c>
      <c r="G39" s="87">
        <f t="shared" si="0"/>
        <v>13297.18</v>
      </c>
      <c r="H39" s="108"/>
      <c r="I39" s="109"/>
    </row>
    <row r="40" spans="1:9" x14ac:dyDescent="0.25">
      <c r="A40" s="82" t="s">
        <v>18</v>
      </c>
      <c r="B40" s="83" t="s">
        <v>115</v>
      </c>
      <c r="C40" s="98" t="s">
        <v>120</v>
      </c>
      <c r="D40" s="85" t="s">
        <v>45</v>
      </c>
      <c r="E40" s="86">
        <v>23354.999999999985</v>
      </c>
      <c r="F40" s="360">
        <v>9.3800000000000008</v>
      </c>
      <c r="G40" s="87">
        <f t="shared" si="0"/>
        <v>219069.9</v>
      </c>
      <c r="H40" s="90"/>
      <c r="I40" s="91"/>
    </row>
    <row r="41" spans="1:9" x14ac:dyDescent="0.25">
      <c r="A41" s="82" t="s">
        <v>18</v>
      </c>
      <c r="B41" s="83" t="s">
        <v>117</v>
      </c>
      <c r="C41" s="111" t="s">
        <v>122</v>
      </c>
      <c r="D41" s="85" t="s">
        <v>45</v>
      </c>
      <c r="E41" s="112">
        <v>15300</v>
      </c>
      <c r="F41" s="360">
        <v>1.1299999999999999</v>
      </c>
      <c r="G41" s="87">
        <f t="shared" si="0"/>
        <v>17289</v>
      </c>
      <c r="H41" s="90"/>
      <c r="I41" s="91"/>
    </row>
    <row r="42" spans="1:9" x14ac:dyDescent="0.25">
      <c r="A42" s="82" t="s">
        <v>18</v>
      </c>
      <c r="B42" s="83" t="s">
        <v>119</v>
      </c>
      <c r="C42" s="111" t="s">
        <v>372</v>
      </c>
      <c r="D42" s="85" t="s">
        <v>45</v>
      </c>
      <c r="E42" s="112">
        <v>15300</v>
      </c>
      <c r="F42" s="360">
        <v>2.52</v>
      </c>
      <c r="G42" s="87">
        <f t="shared" si="0"/>
        <v>38556</v>
      </c>
      <c r="H42" s="90"/>
      <c r="I42" s="91"/>
    </row>
    <row r="43" spans="1:9" ht="17.399999999999999" thickBot="1" x14ac:dyDescent="0.3">
      <c r="A43" s="82" t="s">
        <v>18</v>
      </c>
      <c r="B43" s="83" t="s">
        <v>121</v>
      </c>
      <c r="C43" s="98" t="s">
        <v>25</v>
      </c>
      <c r="D43" s="99" t="s">
        <v>43</v>
      </c>
      <c r="E43" s="112">
        <v>5800</v>
      </c>
      <c r="F43" s="360">
        <v>0.11</v>
      </c>
      <c r="G43" s="87">
        <f t="shared" si="0"/>
        <v>638</v>
      </c>
      <c r="H43" s="90"/>
      <c r="I43" s="91"/>
    </row>
    <row r="44" spans="1:9" ht="28.2" thickBot="1" x14ac:dyDescent="0.3">
      <c r="A44" s="101" t="s">
        <v>18</v>
      </c>
      <c r="B44" s="113" t="s">
        <v>123</v>
      </c>
      <c r="C44" s="114" t="s">
        <v>125</v>
      </c>
      <c r="D44" s="115" t="s">
        <v>43</v>
      </c>
      <c r="E44" s="116">
        <v>5800</v>
      </c>
      <c r="F44" s="362">
        <v>18.27</v>
      </c>
      <c r="G44" s="117">
        <f t="shared" si="0"/>
        <v>105966</v>
      </c>
      <c r="H44" s="93" t="s">
        <v>126</v>
      </c>
      <c r="I44" s="94">
        <f>ROUND(SUM(G22:G44),2)</f>
        <v>649917.41</v>
      </c>
    </row>
    <row r="45" spans="1:9" x14ac:dyDescent="0.25">
      <c r="A45" s="76" t="s">
        <v>392</v>
      </c>
      <c r="B45" s="118" t="s">
        <v>128</v>
      </c>
      <c r="C45" s="119" t="s">
        <v>146</v>
      </c>
      <c r="D45" s="120" t="s">
        <v>47</v>
      </c>
      <c r="E45" s="80">
        <v>46</v>
      </c>
      <c r="F45" s="55">
        <v>138.22</v>
      </c>
      <c r="G45" s="121">
        <f t="shared" si="0"/>
        <v>6358.12</v>
      </c>
      <c r="H45" s="90"/>
      <c r="I45" s="91"/>
    </row>
    <row r="46" spans="1:9" ht="27.6" x14ac:dyDescent="0.25">
      <c r="A46" s="82" t="s">
        <v>392</v>
      </c>
      <c r="B46" s="122" t="s">
        <v>130</v>
      </c>
      <c r="C46" s="123" t="s">
        <v>148</v>
      </c>
      <c r="D46" s="124" t="s">
        <v>50</v>
      </c>
      <c r="E46" s="86">
        <v>270</v>
      </c>
      <c r="F46" s="56">
        <v>33.49</v>
      </c>
      <c r="G46" s="125">
        <f t="shared" si="0"/>
        <v>9042.2999999999993</v>
      </c>
      <c r="H46" s="90"/>
      <c r="I46" s="91"/>
    </row>
    <row r="47" spans="1:9" ht="16.8" x14ac:dyDescent="0.25">
      <c r="A47" s="82" t="s">
        <v>392</v>
      </c>
      <c r="B47" s="122" t="s">
        <v>132</v>
      </c>
      <c r="C47" s="123" t="s">
        <v>150</v>
      </c>
      <c r="D47" s="126" t="s">
        <v>43</v>
      </c>
      <c r="E47" s="86">
        <v>1350</v>
      </c>
      <c r="F47" s="56">
        <v>3.27</v>
      </c>
      <c r="G47" s="125">
        <f t="shared" si="0"/>
        <v>4414.5</v>
      </c>
      <c r="H47" s="90"/>
      <c r="I47" s="91"/>
    </row>
    <row r="48" spans="1:9" ht="16.8" x14ac:dyDescent="0.25">
      <c r="A48" s="82" t="s">
        <v>392</v>
      </c>
      <c r="B48" s="122" t="s">
        <v>133</v>
      </c>
      <c r="C48" s="123" t="s">
        <v>152</v>
      </c>
      <c r="D48" s="126" t="s">
        <v>43</v>
      </c>
      <c r="E48" s="86">
        <v>657.72</v>
      </c>
      <c r="F48" s="56">
        <v>3.72</v>
      </c>
      <c r="G48" s="125">
        <f t="shared" si="0"/>
        <v>2446.7199999999998</v>
      </c>
      <c r="H48" s="90"/>
      <c r="I48" s="91"/>
    </row>
    <row r="49" spans="1:9" ht="27.6" x14ac:dyDescent="0.25">
      <c r="A49" s="82" t="s">
        <v>392</v>
      </c>
      <c r="B49" s="122" t="s">
        <v>135</v>
      </c>
      <c r="C49" s="123" t="s">
        <v>154</v>
      </c>
      <c r="D49" s="124" t="s">
        <v>47</v>
      </c>
      <c r="E49" s="86">
        <v>46</v>
      </c>
      <c r="F49" s="56">
        <v>207.4</v>
      </c>
      <c r="G49" s="125">
        <f t="shared" si="0"/>
        <v>9540.4</v>
      </c>
      <c r="H49" s="90"/>
      <c r="I49" s="91"/>
    </row>
    <row r="50" spans="1:9" ht="16.8" x14ac:dyDescent="0.25">
      <c r="A50" s="82" t="s">
        <v>392</v>
      </c>
      <c r="B50" s="122" t="s">
        <v>137</v>
      </c>
      <c r="C50" s="123" t="s">
        <v>158</v>
      </c>
      <c r="D50" s="126" t="s">
        <v>43</v>
      </c>
      <c r="E50" s="86">
        <v>1150</v>
      </c>
      <c r="F50" s="56">
        <v>4.2</v>
      </c>
      <c r="G50" s="125">
        <f t="shared" si="0"/>
        <v>4830</v>
      </c>
      <c r="H50" s="90"/>
      <c r="I50" s="91"/>
    </row>
    <row r="51" spans="1:9" ht="16.8" x14ac:dyDescent="0.25">
      <c r="A51" s="82" t="s">
        <v>392</v>
      </c>
      <c r="B51" s="122" t="s">
        <v>139</v>
      </c>
      <c r="C51" s="123" t="s">
        <v>160</v>
      </c>
      <c r="D51" s="126" t="s">
        <v>43</v>
      </c>
      <c r="E51" s="86">
        <v>67.5</v>
      </c>
      <c r="F51" s="56">
        <v>21.55</v>
      </c>
      <c r="G51" s="125">
        <f t="shared" si="0"/>
        <v>1454.63</v>
      </c>
      <c r="H51" s="90"/>
      <c r="I51" s="91"/>
    </row>
    <row r="52" spans="1:9" ht="16.8" x14ac:dyDescent="0.25">
      <c r="A52" s="82" t="s">
        <v>392</v>
      </c>
      <c r="B52" s="122" t="s">
        <v>416</v>
      </c>
      <c r="C52" s="123" t="s">
        <v>162</v>
      </c>
      <c r="D52" s="126" t="s">
        <v>43</v>
      </c>
      <c r="E52" s="86">
        <v>540</v>
      </c>
      <c r="F52" s="56">
        <v>21.55</v>
      </c>
      <c r="G52" s="125">
        <f t="shared" si="0"/>
        <v>11637</v>
      </c>
      <c r="H52" s="90"/>
      <c r="I52" s="91"/>
    </row>
    <row r="53" spans="1:9" ht="16.8" x14ac:dyDescent="0.25">
      <c r="A53" s="82" t="s">
        <v>392</v>
      </c>
      <c r="B53" s="122" t="s">
        <v>417</v>
      </c>
      <c r="C53" s="98" t="s">
        <v>25</v>
      </c>
      <c r="D53" s="126" t="s">
        <v>43</v>
      </c>
      <c r="E53" s="86">
        <v>692.28</v>
      </c>
      <c r="F53" s="56">
        <v>0.11</v>
      </c>
      <c r="G53" s="125">
        <f t="shared" si="0"/>
        <v>76.150000000000006</v>
      </c>
      <c r="H53" s="90"/>
      <c r="I53" s="91"/>
    </row>
    <row r="54" spans="1:9" x14ac:dyDescent="0.25">
      <c r="A54" s="82" t="s">
        <v>392</v>
      </c>
      <c r="B54" s="122" t="s">
        <v>418</v>
      </c>
      <c r="C54" s="123" t="s">
        <v>165</v>
      </c>
      <c r="D54" s="124" t="s">
        <v>50</v>
      </c>
      <c r="E54" s="86">
        <v>270</v>
      </c>
      <c r="F54" s="56">
        <v>4.38</v>
      </c>
      <c r="G54" s="125">
        <f t="shared" si="0"/>
        <v>1182.5999999999999</v>
      </c>
      <c r="H54" s="90"/>
      <c r="I54" s="91"/>
    </row>
    <row r="55" spans="1:9" x14ac:dyDescent="0.25">
      <c r="A55" s="82" t="s">
        <v>392</v>
      </c>
      <c r="B55" s="122" t="s">
        <v>419</v>
      </c>
      <c r="C55" s="123" t="s">
        <v>167</v>
      </c>
      <c r="D55" s="124" t="s">
        <v>50</v>
      </c>
      <c r="E55" s="86">
        <v>270</v>
      </c>
      <c r="F55" s="56">
        <v>4.38</v>
      </c>
      <c r="G55" s="125">
        <f t="shared" si="0"/>
        <v>1182.5999999999999</v>
      </c>
      <c r="H55" s="90"/>
      <c r="I55" s="91"/>
    </row>
    <row r="56" spans="1:9" ht="27.6" x14ac:dyDescent="0.25">
      <c r="A56" s="82" t="s">
        <v>392</v>
      </c>
      <c r="B56" s="122" t="s">
        <v>420</v>
      </c>
      <c r="C56" s="123" t="s">
        <v>169</v>
      </c>
      <c r="D56" s="124" t="s">
        <v>50</v>
      </c>
      <c r="E56" s="86">
        <v>150</v>
      </c>
      <c r="F56" s="56">
        <v>63.4</v>
      </c>
      <c r="G56" s="125">
        <f t="shared" si="0"/>
        <v>9510</v>
      </c>
      <c r="H56" s="90"/>
      <c r="I56" s="91"/>
    </row>
    <row r="57" spans="1:9" x14ac:dyDescent="0.25">
      <c r="A57" s="82" t="s">
        <v>392</v>
      </c>
      <c r="B57" s="122" t="s">
        <v>421</v>
      </c>
      <c r="C57" s="127" t="s">
        <v>376</v>
      </c>
      <c r="D57" s="128" t="s">
        <v>50</v>
      </c>
      <c r="E57" s="112">
        <v>46.1</v>
      </c>
      <c r="F57" s="56">
        <v>56.11</v>
      </c>
      <c r="G57" s="125">
        <f t="shared" ref="G57:G120" si="1">ROUND((E57*F57),2)</f>
        <v>2586.67</v>
      </c>
      <c r="H57" s="90"/>
      <c r="I57" s="91"/>
    </row>
    <row r="58" spans="1:9" ht="16.8" x14ac:dyDescent="0.25">
      <c r="A58" s="82" t="s">
        <v>392</v>
      </c>
      <c r="B58" s="122" t="s">
        <v>422</v>
      </c>
      <c r="C58" s="123" t="s">
        <v>179</v>
      </c>
      <c r="D58" s="126" t="s">
        <v>43</v>
      </c>
      <c r="E58" s="86">
        <v>9.2200000000000006</v>
      </c>
      <c r="F58" s="56">
        <v>21.55</v>
      </c>
      <c r="G58" s="125">
        <f t="shared" si="1"/>
        <v>198.69</v>
      </c>
      <c r="H58" s="90"/>
      <c r="I58" s="91"/>
    </row>
    <row r="59" spans="1:9" x14ac:dyDescent="0.25">
      <c r="A59" s="82" t="s">
        <v>392</v>
      </c>
      <c r="B59" s="122" t="s">
        <v>423</v>
      </c>
      <c r="C59" s="123" t="s">
        <v>181</v>
      </c>
      <c r="D59" s="129" t="s">
        <v>47</v>
      </c>
      <c r="E59" s="86">
        <v>4</v>
      </c>
      <c r="F59" s="56">
        <v>56.67</v>
      </c>
      <c r="G59" s="125">
        <f t="shared" si="1"/>
        <v>226.68</v>
      </c>
      <c r="H59" s="90"/>
      <c r="I59" s="91"/>
    </row>
    <row r="60" spans="1:9" ht="14.4" thickBot="1" x14ac:dyDescent="0.3">
      <c r="A60" s="82" t="s">
        <v>392</v>
      </c>
      <c r="B60" s="122" t="s">
        <v>424</v>
      </c>
      <c r="C60" s="123" t="s">
        <v>185</v>
      </c>
      <c r="D60" s="129" t="s">
        <v>45</v>
      </c>
      <c r="E60" s="86">
        <v>368.8</v>
      </c>
      <c r="F60" s="56">
        <v>1.1299999999999999</v>
      </c>
      <c r="G60" s="125">
        <f t="shared" si="1"/>
        <v>416.74</v>
      </c>
      <c r="H60" s="90"/>
      <c r="I60" s="91"/>
    </row>
    <row r="61" spans="1:9" ht="28.2" thickBot="1" x14ac:dyDescent="0.3">
      <c r="A61" s="130" t="s">
        <v>392</v>
      </c>
      <c r="B61" s="131" t="s">
        <v>425</v>
      </c>
      <c r="C61" s="132" t="s">
        <v>187</v>
      </c>
      <c r="D61" s="133" t="s">
        <v>43</v>
      </c>
      <c r="E61" s="134">
        <v>124.47000000000001</v>
      </c>
      <c r="F61" s="57">
        <v>17.52</v>
      </c>
      <c r="G61" s="135">
        <f t="shared" si="1"/>
        <v>2180.71</v>
      </c>
      <c r="H61" s="136" t="s">
        <v>141</v>
      </c>
      <c r="I61" s="94">
        <f>ROUND(SUM(G45:G61),2)</f>
        <v>67284.509999999995</v>
      </c>
    </row>
    <row r="62" spans="1:9" ht="27.6" x14ac:dyDescent="0.25">
      <c r="A62" s="82" t="s">
        <v>394</v>
      </c>
      <c r="B62" s="83" t="s">
        <v>143</v>
      </c>
      <c r="C62" s="137" t="s">
        <v>369</v>
      </c>
      <c r="D62" s="99" t="s">
        <v>43</v>
      </c>
      <c r="E62" s="138">
        <v>18843.599999999999</v>
      </c>
      <c r="F62" s="40">
        <v>17.29</v>
      </c>
      <c r="G62" s="87">
        <f t="shared" si="1"/>
        <v>325805.84000000003</v>
      </c>
      <c r="H62" s="491" t="s">
        <v>192</v>
      </c>
      <c r="I62" s="91"/>
    </row>
    <row r="63" spans="1:9" ht="27.6" x14ac:dyDescent="0.25">
      <c r="A63" s="82" t="s">
        <v>394</v>
      </c>
      <c r="B63" s="83" t="s">
        <v>145</v>
      </c>
      <c r="C63" s="139" t="s">
        <v>194</v>
      </c>
      <c r="D63" s="85" t="s">
        <v>45</v>
      </c>
      <c r="E63" s="138">
        <v>25321.48</v>
      </c>
      <c r="F63" s="40">
        <v>10.35</v>
      </c>
      <c r="G63" s="87">
        <f t="shared" si="1"/>
        <v>262077.32</v>
      </c>
      <c r="H63" s="491"/>
      <c r="I63" s="91"/>
    </row>
    <row r="64" spans="1:9" ht="27.6" x14ac:dyDescent="0.25">
      <c r="A64" s="82" t="s">
        <v>394</v>
      </c>
      <c r="B64" s="83" t="s">
        <v>147</v>
      </c>
      <c r="C64" s="139" t="s">
        <v>223</v>
      </c>
      <c r="D64" s="85" t="s">
        <v>45</v>
      </c>
      <c r="E64" s="138">
        <v>23314.49</v>
      </c>
      <c r="F64" s="40">
        <v>14.72</v>
      </c>
      <c r="G64" s="87">
        <f t="shared" si="1"/>
        <v>343189.29</v>
      </c>
      <c r="H64" s="491"/>
      <c r="I64" s="91"/>
    </row>
    <row r="65" spans="1:9" ht="27.6" x14ac:dyDescent="0.25">
      <c r="A65" s="82" t="s">
        <v>394</v>
      </c>
      <c r="B65" s="83" t="s">
        <v>149</v>
      </c>
      <c r="C65" s="447" t="s">
        <v>1159</v>
      </c>
      <c r="D65" s="140" t="s">
        <v>45</v>
      </c>
      <c r="E65" s="138">
        <v>23214.14</v>
      </c>
      <c r="F65" s="40">
        <v>0.33</v>
      </c>
      <c r="G65" s="87">
        <f t="shared" si="1"/>
        <v>7660.67</v>
      </c>
      <c r="H65" s="491"/>
      <c r="I65" s="91"/>
    </row>
    <row r="66" spans="1:9" ht="27.6" x14ac:dyDescent="0.25">
      <c r="A66" s="82" t="s">
        <v>394</v>
      </c>
      <c r="B66" s="83" t="s">
        <v>151</v>
      </c>
      <c r="C66" s="139" t="s">
        <v>225</v>
      </c>
      <c r="D66" s="85" t="s">
        <v>45</v>
      </c>
      <c r="E66" s="138">
        <v>23147.24</v>
      </c>
      <c r="F66" s="40">
        <v>13.99</v>
      </c>
      <c r="G66" s="87">
        <f t="shared" si="1"/>
        <v>323829.89</v>
      </c>
      <c r="H66" s="491"/>
      <c r="I66" s="91"/>
    </row>
    <row r="67" spans="1:9" ht="27.6" x14ac:dyDescent="0.25">
      <c r="A67" s="82" t="s">
        <v>394</v>
      </c>
      <c r="B67" s="83" t="s">
        <v>153</v>
      </c>
      <c r="C67" s="447" t="s">
        <v>1160</v>
      </c>
      <c r="D67" s="85" t="s">
        <v>45</v>
      </c>
      <c r="E67" s="138">
        <v>23080.34</v>
      </c>
      <c r="F67" s="40">
        <v>0.27</v>
      </c>
      <c r="G67" s="87">
        <f t="shared" si="1"/>
        <v>6231.69</v>
      </c>
      <c r="H67" s="491"/>
      <c r="I67" s="91"/>
    </row>
    <row r="68" spans="1:9" ht="27.6" x14ac:dyDescent="0.25">
      <c r="A68" s="82" t="s">
        <v>394</v>
      </c>
      <c r="B68" s="83" t="s">
        <v>155</v>
      </c>
      <c r="C68" s="139" t="s">
        <v>226</v>
      </c>
      <c r="D68" s="85" t="s">
        <v>45</v>
      </c>
      <c r="E68" s="138">
        <v>23046.89</v>
      </c>
      <c r="F68" s="40">
        <v>9.99</v>
      </c>
      <c r="G68" s="87">
        <f t="shared" si="1"/>
        <v>230238.43</v>
      </c>
      <c r="H68" s="491"/>
      <c r="I68" s="91"/>
    </row>
    <row r="69" spans="1:9" ht="28.2" thickBot="1" x14ac:dyDescent="0.3">
      <c r="A69" s="82" t="s">
        <v>394</v>
      </c>
      <c r="B69" s="83" t="s">
        <v>157</v>
      </c>
      <c r="C69" s="132" t="s">
        <v>227</v>
      </c>
      <c r="D69" s="85" t="s">
        <v>45</v>
      </c>
      <c r="E69" s="141">
        <v>22980</v>
      </c>
      <c r="F69" s="40">
        <v>0.23</v>
      </c>
      <c r="G69" s="87">
        <f t="shared" si="1"/>
        <v>5285.4</v>
      </c>
      <c r="H69" s="491"/>
      <c r="I69" s="91"/>
    </row>
    <row r="70" spans="1:9" ht="28.2" thickBot="1" x14ac:dyDescent="0.3">
      <c r="A70" s="142" t="s">
        <v>394</v>
      </c>
      <c r="B70" s="143" t="s">
        <v>159</v>
      </c>
      <c r="C70" s="144" t="s">
        <v>228</v>
      </c>
      <c r="D70" s="145" t="s">
        <v>43</v>
      </c>
      <c r="E70" s="134">
        <v>5279.9999999999964</v>
      </c>
      <c r="F70" s="41">
        <v>16.75</v>
      </c>
      <c r="G70" s="117">
        <f t="shared" si="1"/>
        <v>88440</v>
      </c>
      <c r="H70" s="491"/>
      <c r="I70" s="91"/>
    </row>
    <row r="71" spans="1:9" ht="27.6" x14ac:dyDescent="0.25">
      <c r="A71" s="82" t="s">
        <v>396</v>
      </c>
      <c r="B71" s="83" t="s">
        <v>143</v>
      </c>
      <c r="C71" s="137" t="s">
        <v>236</v>
      </c>
      <c r="D71" s="99" t="s">
        <v>43</v>
      </c>
      <c r="E71" s="138">
        <v>16545.599999999999</v>
      </c>
      <c r="F71" s="40">
        <v>0</v>
      </c>
      <c r="G71" s="87">
        <f t="shared" si="1"/>
        <v>0</v>
      </c>
      <c r="H71" s="491"/>
      <c r="I71" s="91"/>
    </row>
    <row r="72" spans="1:9" ht="27.6" x14ac:dyDescent="0.25">
      <c r="A72" s="82" t="s">
        <v>396</v>
      </c>
      <c r="B72" s="83" t="s">
        <v>145</v>
      </c>
      <c r="C72" s="139" t="s">
        <v>235</v>
      </c>
      <c r="D72" s="85" t="s">
        <v>45</v>
      </c>
      <c r="E72" s="138">
        <v>25589.08</v>
      </c>
      <c r="F72" s="40">
        <v>0</v>
      </c>
      <c r="G72" s="87">
        <f t="shared" si="1"/>
        <v>0</v>
      </c>
      <c r="H72" s="491"/>
      <c r="I72" s="91"/>
    </row>
    <row r="73" spans="1:9" ht="27.6" x14ac:dyDescent="0.25">
      <c r="A73" s="82" t="s">
        <v>396</v>
      </c>
      <c r="B73" s="83" t="s">
        <v>147</v>
      </c>
      <c r="C73" s="139" t="s">
        <v>223</v>
      </c>
      <c r="D73" s="85" t="s">
        <v>45</v>
      </c>
      <c r="E73" s="138">
        <v>23314.49</v>
      </c>
      <c r="F73" s="40">
        <v>0</v>
      </c>
      <c r="G73" s="87">
        <f t="shared" si="1"/>
        <v>0</v>
      </c>
      <c r="H73" s="491"/>
      <c r="I73" s="91"/>
    </row>
    <row r="74" spans="1:9" ht="27.6" x14ac:dyDescent="0.25">
      <c r="A74" s="82" t="s">
        <v>396</v>
      </c>
      <c r="B74" s="83" t="s">
        <v>149</v>
      </c>
      <c r="C74" s="447" t="s">
        <v>1159</v>
      </c>
      <c r="D74" s="140" t="s">
        <v>45</v>
      </c>
      <c r="E74" s="138">
        <v>23214.14</v>
      </c>
      <c r="F74" s="40">
        <v>0</v>
      </c>
      <c r="G74" s="87">
        <f t="shared" si="1"/>
        <v>0</v>
      </c>
      <c r="H74" s="491"/>
      <c r="I74" s="91"/>
    </row>
    <row r="75" spans="1:9" ht="27.6" x14ac:dyDescent="0.25">
      <c r="A75" s="82" t="s">
        <v>396</v>
      </c>
      <c r="B75" s="83" t="s">
        <v>151</v>
      </c>
      <c r="C75" s="139" t="s">
        <v>225</v>
      </c>
      <c r="D75" s="85" t="s">
        <v>45</v>
      </c>
      <c r="E75" s="138">
        <v>23147.24</v>
      </c>
      <c r="F75" s="40">
        <v>0</v>
      </c>
      <c r="G75" s="87">
        <f t="shared" si="1"/>
        <v>0</v>
      </c>
      <c r="H75" s="491"/>
      <c r="I75" s="91"/>
    </row>
    <row r="76" spans="1:9" ht="27.6" x14ac:dyDescent="0.25">
      <c r="A76" s="82" t="s">
        <v>396</v>
      </c>
      <c r="B76" s="83" t="s">
        <v>153</v>
      </c>
      <c r="C76" s="447" t="s">
        <v>1160</v>
      </c>
      <c r="D76" s="85" t="s">
        <v>45</v>
      </c>
      <c r="E76" s="138">
        <v>23080.34</v>
      </c>
      <c r="F76" s="40">
        <v>0</v>
      </c>
      <c r="G76" s="87">
        <f t="shared" si="1"/>
        <v>0</v>
      </c>
      <c r="H76" s="491"/>
      <c r="I76" s="91"/>
    </row>
    <row r="77" spans="1:9" ht="27.6" x14ac:dyDescent="0.25">
      <c r="A77" s="82" t="s">
        <v>396</v>
      </c>
      <c r="B77" s="83" t="s">
        <v>155</v>
      </c>
      <c r="C77" s="139" t="s">
        <v>226</v>
      </c>
      <c r="D77" s="85" t="s">
        <v>45</v>
      </c>
      <c r="E77" s="138">
        <v>23046.89</v>
      </c>
      <c r="F77" s="40">
        <v>0</v>
      </c>
      <c r="G77" s="87">
        <f t="shared" si="1"/>
        <v>0</v>
      </c>
      <c r="H77" s="491"/>
      <c r="I77" s="91"/>
    </row>
    <row r="78" spans="1:9" ht="28.2" thickBot="1" x14ac:dyDescent="0.3">
      <c r="A78" s="82" t="s">
        <v>396</v>
      </c>
      <c r="B78" s="83" t="s">
        <v>157</v>
      </c>
      <c r="C78" s="132" t="s">
        <v>227</v>
      </c>
      <c r="D78" s="85" t="s">
        <v>45</v>
      </c>
      <c r="E78" s="138">
        <v>22980</v>
      </c>
      <c r="F78" s="40">
        <v>0</v>
      </c>
      <c r="G78" s="87">
        <f t="shared" si="1"/>
        <v>0</v>
      </c>
      <c r="H78" s="491"/>
      <c r="I78" s="91"/>
    </row>
    <row r="79" spans="1:9" ht="28.2" thickBot="1" x14ac:dyDescent="0.3">
      <c r="A79" s="130" t="s">
        <v>449</v>
      </c>
      <c r="B79" s="143" t="s">
        <v>159</v>
      </c>
      <c r="C79" s="144" t="s">
        <v>228</v>
      </c>
      <c r="D79" s="133" t="s">
        <v>43</v>
      </c>
      <c r="E79" s="134">
        <v>5279.9999999999964</v>
      </c>
      <c r="F79" s="39">
        <v>0</v>
      </c>
      <c r="G79" s="117">
        <f t="shared" si="1"/>
        <v>0</v>
      </c>
      <c r="H79" s="136" t="s">
        <v>188</v>
      </c>
      <c r="I79" s="94">
        <f>ROUND(SUM(G62:G79),2)</f>
        <v>1592758.53</v>
      </c>
    </row>
    <row r="80" spans="1:9" ht="27.6" x14ac:dyDescent="0.25">
      <c r="A80" s="76" t="s">
        <v>440</v>
      </c>
      <c r="B80" s="77" t="s">
        <v>190</v>
      </c>
      <c r="C80" s="146" t="s">
        <v>384</v>
      </c>
      <c r="D80" s="147" t="s">
        <v>43</v>
      </c>
      <c r="E80" s="80">
        <v>74.099999999999994</v>
      </c>
      <c r="F80" s="42">
        <v>21.02</v>
      </c>
      <c r="G80" s="81">
        <f t="shared" si="1"/>
        <v>1557.58</v>
      </c>
      <c r="H80" s="490" t="s">
        <v>192</v>
      </c>
      <c r="I80" s="97"/>
    </row>
    <row r="81" spans="1:9" ht="27.6" x14ac:dyDescent="0.25">
      <c r="A81" s="82" t="s">
        <v>440</v>
      </c>
      <c r="B81" s="83" t="s">
        <v>193</v>
      </c>
      <c r="C81" s="139" t="s">
        <v>194</v>
      </c>
      <c r="D81" s="85" t="s">
        <v>45</v>
      </c>
      <c r="E81" s="86">
        <v>76.599999999999994</v>
      </c>
      <c r="F81" s="38">
        <v>15.74</v>
      </c>
      <c r="G81" s="87">
        <f t="shared" si="1"/>
        <v>1205.68</v>
      </c>
      <c r="H81" s="491"/>
      <c r="I81" s="97"/>
    </row>
    <row r="82" spans="1:9" ht="28.2" thickBot="1" x14ac:dyDescent="0.3">
      <c r="A82" s="130" t="s">
        <v>440</v>
      </c>
      <c r="B82" s="148" t="s">
        <v>195</v>
      </c>
      <c r="C82" s="132" t="s">
        <v>242</v>
      </c>
      <c r="D82" s="149" t="s">
        <v>45</v>
      </c>
      <c r="E82" s="134">
        <v>55</v>
      </c>
      <c r="F82" s="39">
        <v>19.260000000000002</v>
      </c>
      <c r="G82" s="117">
        <f t="shared" si="1"/>
        <v>1059.3</v>
      </c>
      <c r="H82" s="491"/>
      <c r="I82" s="97"/>
    </row>
    <row r="83" spans="1:9" ht="27.6" x14ac:dyDescent="0.25">
      <c r="A83" s="76" t="s">
        <v>441</v>
      </c>
      <c r="B83" s="77" t="s">
        <v>190</v>
      </c>
      <c r="C83" s="146" t="s">
        <v>385</v>
      </c>
      <c r="D83" s="147" t="s">
        <v>43</v>
      </c>
      <c r="E83" s="80">
        <v>74.099999999999994</v>
      </c>
      <c r="F83" s="42">
        <v>0</v>
      </c>
      <c r="G83" s="81">
        <f t="shared" si="1"/>
        <v>0</v>
      </c>
      <c r="H83" s="491"/>
      <c r="I83" s="91"/>
    </row>
    <row r="84" spans="1:9" ht="28.2" thickBot="1" x14ac:dyDescent="0.3">
      <c r="A84" s="82" t="s">
        <v>441</v>
      </c>
      <c r="B84" s="83" t="s">
        <v>193</v>
      </c>
      <c r="C84" s="139" t="s">
        <v>194</v>
      </c>
      <c r="D84" s="85" t="s">
        <v>45</v>
      </c>
      <c r="E84" s="86">
        <v>76.599999999999994</v>
      </c>
      <c r="F84" s="38">
        <v>0</v>
      </c>
      <c r="G84" s="87">
        <f t="shared" si="1"/>
        <v>0</v>
      </c>
      <c r="H84" s="506"/>
      <c r="I84" s="91"/>
    </row>
    <row r="85" spans="1:9" ht="28.2" thickBot="1" x14ac:dyDescent="0.3">
      <c r="A85" s="130" t="s">
        <v>441</v>
      </c>
      <c r="B85" s="148" t="s">
        <v>195</v>
      </c>
      <c r="C85" s="132" t="s">
        <v>242</v>
      </c>
      <c r="D85" s="149" t="s">
        <v>45</v>
      </c>
      <c r="E85" s="134">
        <v>55</v>
      </c>
      <c r="F85" s="39">
        <v>0</v>
      </c>
      <c r="G85" s="117">
        <f t="shared" si="1"/>
        <v>0</v>
      </c>
      <c r="H85" s="93" t="s">
        <v>237</v>
      </c>
      <c r="I85" s="94">
        <f>ROUND(SUM(G80:G85),2)</f>
        <v>3822.56</v>
      </c>
    </row>
    <row r="86" spans="1:9" ht="27.6" x14ac:dyDescent="0.25">
      <c r="A86" s="82" t="s">
        <v>442</v>
      </c>
      <c r="B86" s="83" t="s">
        <v>239</v>
      </c>
      <c r="C86" s="139" t="s">
        <v>255</v>
      </c>
      <c r="D86" s="150" t="s">
        <v>50</v>
      </c>
      <c r="E86" s="86">
        <v>2200</v>
      </c>
      <c r="F86" s="38">
        <v>38.619999999999997</v>
      </c>
      <c r="G86" s="87">
        <f t="shared" si="1"/>
        <v>84964</v>
      </c>
      <c r="H86" s="96"/>
      <c r="I86" s="97"/>
    </row>
    <row r="87" spans="1:9" ht="27.6" x14ac:dyDescent="0.25">
      <c r="A87" s="82" t="s">
        <v>442</v>
      </c>
      <c r="B87" s="83" t="s">
        <v>240</v>
      </c>
      <c r="C87" s="139" t="s">
        <v>256</v>
      </c>
      <c r="D87" s="150" t="s">
        <v>50</v>
      </c>
      <c r="E87" s="86">
        <v>1720</v>
      </c>
      <c r="F87" s="38">
        <v>0.35</v>
      </c>
      <c r="G87" s="87">
        <f t="shared" si="1"/>
        <v>602</v>
      </c>
      <c r="H87" s="90"/>
      <c r="I87" s="91"/>
    </row>
    <row r="88" spans="1:9" ht="27.6" x14ac:dyDescent="0.25">
      <c r="A88" s="82" t="s">
        <v>442</v>
      </c>
      <c r="B88" s="83" t="s">
        <v>241</v>
      </c>
      <c r="C88" s="139" t="s">
        <v>257</v>
      </c>
      <c r="D88" s="150" t="s">
        <v>50</v>
      </c>
      <c r="E88" s="86">
        <v>1720</v>
      </c>
      <c r="F88" s="38">
        <v>0.47</v>
      </c>
      <c r="G88" s="87">
        <f t="shared" si="1"/>
        <v>808.4</v>
      </c>
      <c r="H88" s="90"/>
      <c r="I88" s="91"/>
    </row>
    <row r="89" spans="1:9" ht="27.6" x14ac:dyDescent="0.25">
      <c r="A89" s="82" t="s">
        <v>442</v>
      </c>
      <c r="B89" s="83" t="s">
        <v>408</v>
      </c>
      <c r="C89" s="139" t="s">
        <v>258</v>
      </c>
      <c r="D89" s="150" t="s">
        <v>50</v>
      </c>
      <c r="E89" s="86">
        <v>1720</v>
      </c>
      <c r="F89" s="38">
        <v>0.53</v>
      </c>
      <c r="G89" s="87">
        <f t="shared" si="1"/>
        <v>911.6</v>
      </c>
      <c r="H89" s="90"/>
      <c r="I89" s="91"/>
    </row>
    <row r="90" spans="1:9" ht="27.6" x14ac:dyDescent="0.25">
      <c r="A90" s="82" t="s">
        <v>442</v>
      </c>
      <c r="B90" s="83" t="s">
        <v>409</v>
      </c>
      <c r="C90" s="139" t="s">
        <v>259</v>
      </c>
      <c r="D90" s="150" t="s">
        <v>50</v>
      </c>
      <c r="E90" s="86">
        <v>2200</v>
      </c>
      <c r="F90" s="38">
        <v>2.27</v>
      </c>
      <c r="G90" s="87">
        <f t="shared" si="1"/>
        <v>4994</v>
      </c>
      <c r="H90" s="90"/>
      <c r="I90" s="91"/>
    </row>
    <row r="91" spans="1:9" ht="27.6" x14ac:dyDescent="0.25">
      <c r="A91" s="82" t="s">
        <v>442</v>
      </c>
      <c r="B91" s="83" t="s">
        <v>410</v>
      </c>
      <c r="C91" s="139" t="s">
        <v>260</v>
      </c>
      <c r="D91" s="150" t="s">
        <v>50</v>
      </c>
      <c r="E91" s="86">
        <v>2200</v>
      </c>
      <c r="F91" s="38">
        <v>0.51</v>
      </c>
      <c r="G91" s="87">
        <f t="shared" si="1"/>
        <v>1122</v>
      </c>
      <c r="H91" s="90"/>
      <c r="I91" s="91"/>
    </row>
    <row r="92" spans="1:9" ht="27.6" x14ac:dyDescent="0.25">
      <c r="A92" s="82" t="s">
        <v>442</v>
      </c>
      <c r="B92" s="83" t="s">
        <v>411</v>
      </c>
      <c r="C92" s="139" t="s">
        <v>261</v>
      </c>
      <c r="D92" s="85" t="s">
        <v>45</v>
      </c>
      <c r="E92" s="86">
        <v>4980</v>
      </c>
      <c r="F92" s="38">
        <v>4.1500000000000004</v>
      </c>
      <c r="G92" s="87">
        <f t="shared" si="1"/>
        <v>20667</v>
      </c>
      <c r="H92" s="90"/>
      <c r="I92" s="91"/>
    </row>
    <row r="93" spans="1:9" ht="28.2" thickBot="1" x14ac:dyDescent="0.3">
      <c r="A93" s="82" t="s">
        <v>442</v>
      </c>
      <c r="B93" s="83" t="s">
        <v>443</v>
      </c>
      <c r="C93" s="139" t="s">
        <v>262</v>
      </c>
      <c r="D93" s="85" t="s">
        <v>45</v>
      </c>
      <c r="E93" s="86">
        <v>4980</v>
      </c>
      <c r="F93" s="38">
        <v>1.94</v>
      </c>
      <c r="G93" s="87">
        <f t="shared" si="1"/>
        <v>9661.2000000000007</v>
      </c>
      <c r="H93" s="90"/>
      <c r="I93" s="91"/>
    </row>
    <row r="94" spans="1:9" ht="28.2" thickBot="1" x14ac:dyDescent="0.3">
      <c r="A94" s="130" t="s">
        <v>442</v>
      </c>
      <c r="B94" s="148" t="s">
        <v>444</v>
      </c>
      <c r="C94" s="132" t="s">
        <v>263</v>
      </c>
      <c r="D94" s="149" t="s">
        <v>45</v>
      </c>
      <c r="E94" s="134">
        <v>30</v>
      </c>
      <c r="F94" s="39">
        <v>3.68</v>
      </c>
      <c r="G94" s="117">
        <f t="shared" si="1"/>
        <v>110.4</v>
      </c>
      <c r="H94" s="136" t="s">
        <v>244</v>
      </c>
      <c r="I94" s="94">
        <f>ROUND(SUM(G86:G94),2)</f>
        <v>123840.6</v>
      </c>
    </row>
    <row r="95" spans="1:9" ht="41.4" x14ac:dyDescent="0.25">
      <c r="A95" s="76" t="s">
        <v>445</v>
      </c>
      <c r="B95" s="77" t="s">
        <v>246</v>
      </c>
      <c r="C95" s="146" t="s">
        <v>267</v>
      </c>
      <c r="D95" s="151" t="s">
        <v>50</v>
      </c>
      <c r="E95" s="80">
        <v>1860</v>
      </c>
      <c r="F95" s="49">
        <v>33.65</v>
      </c>
      <c r="G95" s="81">
        <f t="shared" si="1"/>
        <v>62589</v>
      </c>
      <c r="H95" s="90"/>
      <c r="I95" s="91"/>
    </row>
    <row r="96" spans="1:9" ht="41.4" x14ac:dyDescent="0.25">
      <c r="A96" s="82" t="s">
        <v>445</v>
      </c>
      <c r="B96" s="83" t="s">
        <v>248</v>
      </c>
      <c r="C96" s="139" t="s">
        <v>269</v>
      </c>
      <c r="D96" s="150" t="s">
        <v>50</v>
      </c>
      <c r="E96" s="86">
        <v>96</v>
      </c>
      <c r="F96" s="45">
        <v>71.56</v>
      </c>
      <c r="G96" s="87">
        <f t="shared" si="1"/>
        <v>6869.76</v>
      </c>
      <c r="H96" s="90"/>
      <c r="I96" s="91"/>
    </row>
    <row r="97" spans="1:9" ht="42" thickBot="1" x14ac:dyDescent="0.3">
      <c r="A97" s="386" t="s">
        <v>445</v>
      </c>
      <c r="B97" s="392" t="s">
        <v>250</v>
      </c>
      <c r="C97" s="393" t="s">
        <v>1133</v>
      </c>
      <c r="D97" s="495" t="s">
        <v>50</v>
      </c>
      <c r="E97" s="512">
        <v>1650</v>
      </c>
      <c r="F97" s="45">
        <v>111.46</v>
      </c>
      <c r="G97" s="87">
        <f t="shared" si="1"/>
        <v>183909</v>
      </c>
      <c r="H97" s="396" t="s">
        <v>1144</v>
      </c>
      <c r="I97" s="91"/>
    </row>
    <row r="98" spans="1:9" ht="42" thickBot="1" x14ac:dyDescent="0.3">
      <c r="A98" s="386" t="s">
        <v>445</v>
      </c>
      <c r="B98" s="392" t="s">
        <v>1139</v>
      </c>
      <c r="C98" s="393" t="s">
        <v>1135</v>
      </c>
      <c r="D98" s="505"/>
      <c r="E98" s="513"/>
      <c r="F98" s="51">
        <v>0</v>
      </c>
      <c r="G98" s="117">
        <f>ROUND((E97*F98),2)</f>
        <v>0</v>
      </c>
      <c r="H98" s="136" t="s">
        <v>264</v>
      </c>
      <c r="I98" s="94">
        <f>ROUND(SUM(G95:G98),2)</f>
        <v>253367.76</v>
      </c>
    </row>
    <row r="99" spans="1:9" ht="41.4" x14ac:dyDescent="0.25">
      <c r="A99" s="76" t="s">
        <v>446</v>
      </c>
      <c r="B99" s="77" t="s">
        <v>266</v>
      </c>
      <c r="C99" s="78" t="s">
        <v>281</v>
      </c>
      <c r="D99" s="151" t="s">
        <v>50</v>
      </c>
      <c r="E99" s="80">
        <v>3150</v>
      </c>
      <c r="F99" s="42">
        <v>27.16</v>
      </c>
      <c r="G99" s="81">
        <f t="shared" si="1"/>
        <v>85554</v>
      </c>
      <c r="H99" s="90"/>
      <c r="I99" s="91"/>
    </row>
    <row r="100" spans="1:9" ht="55.2" x14ac:dyDescent="0.25">
      <c r="A100" s="82" t="s">
        <v>446</v>
      </c>
      <c r="B100" s="83" t="s">
        <v>268</v>
      </c>
      <c r="C100" s="84" t="s">
        <v>283</v>
      </c>
      <c r="D100" s="150" t="s">
        <v>50</v>
      </c>
      <c r="E100" s="86">
        <v>230</v>
      </c>
      <c r="F100" s="38">
        <v>47.75</v>
      </c>
      <c r="G100" s="87">
        <f t="shared" si="1"/>
        <v>10982.5</v>
      </c>
      <c r="H100" s="90"/>
      <c r="I100" s="91"/>
    </row>
    <row r="101" spans="1:9" ht="41.4" x14ac:dyDescent="0.25">
      <c r="A101" s="82" t="s">
        <v>446</v>
      </c>
      <c r="B101" s="83" t="s">
        <v>270</v>
      </c>
      <c r="C101" s="139" t="s">
        <v>285</v>
      </c>
      <c r="D101" s="150" t="s">
        <v>6</v>
      </c>
      <c r="E101" s="86">
        <v>2</v>
      </c>
      <c r="F101" s="38">
        <v>197.43</v>
      </c>
      <c r="G101" s="87">
        <f t="shared" si="1"/>
        <v>394.86</v>
      </c>
      <c r="H101" s="90"/>
      <c r="I101" s="91"/>
    </row>
    <row r="102" spans="1:9" ht="41.4" x14ac:dyDescent="0.25">
      <c r="A102" s="82" t="s">
        <v>446</v>
      </c>
      <c r="B102" s="83" t="s">
        <v>271</v>
      </c>
      <c r="C102" s="139" t="s">
        <v>287</v>
      </c>
      <c r="D102" s="150" t="s">
        <v>6</v>
      </c>
      <c r="E102" s="86">
        <v>4</v>
      </c>
      <c r="F102" s="38">
        <v>197.43</v>
      </c>
      <c r="G102" s="87">
        <f t="shared" si="1"/>
        <v>789.72</v>
      </c>
      <c r="H102" s="90"/>
      <c r="I102" s="91"/>
    </row>
    <row r="103" spans="1:9" ht="31.8" x14ac:dyDescent="0.25">
      <c r="A103" s="82" t="s">
        <v>446</v>
      </c>
      <c r="B103" s="83" t="s">
        <v>272</v>
      </c>
      <c r="C103" s="152" t="s">
        <v>462</v>
      </c>
      <c r="D103" s="150" t="s">
        <v>47</v>
      </c>
      <c r="E103" s="86">
        <v>4</v>
      </c>
      <c r="F103" s="38">
        <v>5529.21</v>
      </c>
      <c r="G103" s="87">
        <f t="shared" si="1"/>
        <v>22116.84</v>
      </c>
      <c r="H103" s="90"/>
      <c r="I103" s="91"/>
    </row>
    <row r="104" spans="1:9" x14ac:dyDescent="0.25">
      <c r="A104" s="82" t="s">
        <v>446</v>
      </c>
      <c r="B104" s="83" t="s">
        <v>274</v>
      </c>
      <c r="C104" s="139" t="s">
        <v>292</v>
      </c>
      <c r="D104" s="150" t="s">
        <v>47</v>
      </c>
      <c r="E104" s="86">
        <v>4</v>
      </c>
      <c r="F104" s="38">
        <v>74.81</v>
      </c>
      <c r="G104" s="87">
        <f t="shared" si="1"/>
        <v>299.24</v>
      </c>
      <c r="H104" s="90"/>
      <c r="I104" s="91"/>
    </row>
    <row r="105" spans="1:9" x14ac:dyDescent="0.25">
      <c r="A105" s="82" t="s">
        <v>446</v>
      </c>
      <c r="B105" s="83" t="s">
        <v>276</v>
      </c>
      <c r="C105" s="139" t="s">
        <v>294</v>
      </c>
      <c r="D105" s="150" t="s">
        <v>47</v>
      </c>
      <c r="E105" s="86">
        <v>16</v>
      </c>
      <c r="F105" s="38">
        <v>1212.98</v>
      </c>
      <c r="G105" s="87">
        <f t="shared" si="1"/>
        <v>19407.68</v>
      </c>
      <c r="H105" s="90"/>
      <c r="I105" s="91"/>
    </row>
    <row r="106" spans="1:9" ht="14.4" thickBot="1" x14ac:dyDescent="0.3">
      <c r="A106" s="82" t="s">
        <v>446</v>
      </c>
      <c r="B106" s="83" t="s">
        <v>414</v>
      </c>
      <c r="C106" s="139" t="s">
        <v>298</v>
      </c>
      <c r="D106" s="153" t="s">
        <v>50</v>
      </c>
      <c r="E106" s="86">
        <v>20</v>
      </c>
      <c r="F106" s="43">
        <v>35.29</v>
      </c>
      <c r="G106" s="87">
        <f t="shared" si="1"/>
        <v>705.8</v>
      </c>
      <c r="H106" s="90"/>
      <c r="I106" s="91"/>
    </row>
    <row r="107" spans="1:9" ht="28.2" thickBot="1" x14ac:dyDescent="0.3">
      <c r="A107" s="101" t="s">
        <v>446</v>
      </c>
      <c r="B107" s="113" t="s">
        <v>450</v>
      </c>
      <c r="C107" s="154" t="s">
        <v>299</v>
      </c>
      <c r="D107" s="153" t="s">
        <v>47</v>
      </c>
      <c r="E107" s="103">
        <v>8</v>
      </c>
      <c r="F107" s="43">
        <v>58.82</v>
      </c>
      <c r="G107" s="104">
        <f t="shared" si="1"/>
        <v>470.56</v>
      </c>
      <c r="H107" s="136" t="s">
        <v>278</v>
      </c>
      <c r="I107" s="94">
        <f>ROUND(SUM(G99:G107),2)</f>
        <v>140721.20000000001</v>
      </c>
    </row>
    <row r="108" spans="1:9" ht="27.6" x14ac:dyDescent="0.25">
      <c r="A108" s="76" t="s">
        <v>447</v>
      </c>
      <c r="B108" s="77" t="s">
        <v>280</v>
      </c>
      <c r="C108" s="146" t="s">
        <v>306</v>
      </c>
      <c r="D108" s="151" t="s">
        <v>47</v>
      </c>
      <c r="E108" s="80">
        <v>50</v>
      </c>
      <c r="F108" s="42">
        <v>18.829999999999998</v>
      </c>
      <c r="G108" s="81">
        <f t="shared" si="1"/>
        <v>941.5</v>
      </c>
      <c r="H108" s="96"/>
      <c r="I108" s="97"/>
    </row>
    <row r="109" spans="1:9" ht="27.6" x14ac:dyDescent="0.25">
      <c r="A109" s="82" t="s">
        <v>447</v>
      </c>
      <c r="B109" s="83" t="s">
        <v>282</v>
      </c>
      <c r="C109" s="139" t="s">
        <v>310</v>
      </c>
      <c r="D109" s="150" t="s">
        <v>47</v>
      </c>
      <c r="E109" s="86">
        <v>7</v>
      </c>
      <c r="F109" s="38">
        <v>65.53</v>
      </c>
      <c r="G109" s="87">
        <f t="shared" si="1"/>
        <v>458.71</v>
      </c>
      <c r="H109" s="96"/>
      <c r="I109" s="97"/>
    </row>
    <row r="110" spans="1:9" ht="27.6" x14ac:dyDescent="0.25">
      <c r="A110" s="82" t="s">
        <v>447</v>
      </c>
      <c r="B110" s="83" t="s">
        <v>284</v>
      </c>
      <c r="C110" s="139" t="s">
        <v>312</v>
      </c>
      <c r="D110" s="150" t="s">
        <v>50</v>
      </c>
      <c r="E110" s="86">
        <v>28</v>
      </c>
      <c r="F110" s="38">
        <v>10.42</v>
      </c>
      <c r="G110" s="87">
        <f t="shared" si="1"/>
        <v>291.76</v>
      </c>
      <c r="H110" s="96"/>
      <c r="I110" s="97"/>
    </row>
    <row r="111" spans="1:9" ht="28.2" thickBot="1" x14ac:dyDescent="0.3">
      <c r="A111" s="82" t="s">
        <v>447</v>
      </c>
      <c r="B111" s="83" t="s">
        <v>286</v>
      </c>
      <c r="C111" s="139" t="s">
        <v>314</v>
      </c>
      <c r="D111" s="150" t="s">
        <v>47</v>
      </c>
      <c r="E111" s="86">
        <v>13</v>
      </c>
      <c r="F111" s="38">
        <v>12.31</v>
      </c>
      <c r="G111" s="87">
        <f t="shared" si="1"/>
        <v>160.03</v>
      </c>
      <c r="H111" s="96"/>
      <c r="I111" s="97"/>
    </row>
    <row r="112" spans="1:9" ht="28.2" thickBot="1" x14ac:dyDescent="0.3">
      <c r="A112" s="130" t="s">
        <v>447</v>
      </c>
      <c r="B112" s="148" t="s">
        <v>288</v>
      </c>
      <c r="C112" s="132" t="s">
        <v>318</v>
      </c>
      <c r="D112" s="155" t="s">
        <v>45</v>
      </c>
      <c r="E112" s="134">
        <v>7.8</v>
      </c>
      <c r="F112" s="39">
        <v>82.24</v>
      </c>
      <c r="G112" s="117">
        <f t="shared" si="1"/>
        <v>641.47</v>
      </c>
      <c r="H112" s="93" t="s">
        <v>301</v>
      </c>
      <c r="I112" s="94">
        <f>ROUND(SUM(G108:G112),2)</f>
        <v>2493.4699999999998</v>
      </c>
    </row>
    <row r="113" spans="1:9" ht="41.4" x14ac:dyDescent="0.25">
      <c r="A113" s="156" t="s">
        <v>448</v>
      </c>
      <c r="B113" s="157" t="s">
        <v>303</v>
      </c>
      <c r="C113" s="158" t="s">
        <v>322</v>
      </c>
      <c r="D113" s="159" t="s">
        <v>50</v>
      </c>
      <c r="E113" s="160">
        <v>170</v>
      </c>
      <c r="F113" s="53">
        <v>2.0699999999999998</v>
      </c>
      <c r="G113" s="161">
        <f t="shared" si="1"/>
        <v>351.9</v>
      </c>
      <c r="H113" s="97"/>
      <c r="I113" s="97"/>
    </row>
    <row r="114" spans="1:9" ht="41.4" x14ac:dyDescent="0.25">
      <c r="A114" s="82" t="s">
        <v>448</v>
      </c>
      <c r="B114" s="122" t="s">
        <v>305</v>
      </c>
      <c r="C114" s="139" t="s">
        <v>324</v>
      </c>
      <c r="D114" s="124" t="s">
        <v>50</v>
      </c>
      <c r="E114" s="86">
        <v>6640</v>
      </c>
      <c r="F114" s="38">
        <v>2.78</v>
      </c>
      <c r="G114" s="87">
        <f t="shared" si="1"/>
        <v>18459.2</v>
      </c>
      <c r="H114" s="90"/>
      <c r="I114" s="91"/>
    </row>
    <row r="115" spans="1:9" ht="41.4" x14ac:dyDescent="0.25">
      <c r="A115" s="82" t="s">
        <v>448</v>
      </c>
      <c r="B115" s="122" t="s">
        <v>307</v>
      </c>
      <c r="C115" s="139" t="s">
        <v>328</v>
      </c>
      <c r="D115" s="124" t="s">
        <v>50</v>
      </c>
      <c r="E115" s="86">
        <v>1670</v>
      </c>
      <c r="F115" s="38">
        <v>0.52</v>
      </c>
      <c r="G115" s="87">
        <f t="shared" si="1"/>
        <v>868.4</v>
      </c>
      <c r="H115" s="90"/>
      <c r="I115" s="91"/>
    </row>
    <row r="116" spans="1:9" ht="41.4" x14ac:dyDescent="0.25">
      <c r="A116" s="82" t="s">
        <v>448</v>
      </c>
      <c r="B116" s="122" t="s">
        <v>309</v>
      </c>
      <c r="C116" s="139" t="s">
        <v>332</v>
      </c>
      <c r="D116" s="124" t="s">
        <v>50</v>
      </c>
      <c r="E116" s="86">
        <v>20</v>
      </c>
      <c r="F116" s="38">
        <v>1.03</v>
      </c>
      <c r="G116" s="87">
        <f t="shared" si="1"/>
        <v>20.6</v>
      </c>
      <c r="H116" s="90"/>
      <c r="I116" s="91"/>
    </row>
    <row r="117" spans="1:9" ht="42" thickBot="1" x14ac:dyDescent="0.3">
      <c r="A117" s="82" t="s">
        <v>448</v>
      </c>
      <c r="B117" s="122" t="s">
        <v>311</v>
      </c>
      <c r="C117" s="139" t="s">
        <v>338</v>
      </c>
      <c r="D117" s="124" t="s">
        <v>45</v>
      </c>
      <c r="E117" s="86">
        <v>31</v>
      </c>
      <c r="F117" s="38">
        <v>17.23</v>
      </c>
      <c r="G117" s="87">
        <f t="shared" si="1"/>
        <v>534.13</v>
      </c>
      <c r="H117" s="90"/>
      <c r="I117" s="91"/>
    </row>
    <row r="118" spans="1:9" ht="42" thickBot="1" x14ac:dyDescent="0.3">
      <c r="A118" s="101" t="s">
        <v>448</v>
      </c>
      <c r="B118" s="162" t="s">
        <v>313</v>
      </c>
      <c r="C118" s="154" t="s">
        <v>340</v>
      </c>
      <c r="D118" s="163" t="s">
        <v>45</v>
      </c>
      <c r="E118" s="103">
        <v>6</v>
      </c>
      <c r="F118" s="43">
        <v>17.23</v>
      </c>
      <c r="G118" s="104">
        <f t="shared" si="1"/>
        <v>103.38</v>
      </c>
      <c r="H118" s="93" t="s">
        <v>319</v>
      </c>
      <c r="I118" s="94">
        <f>ROUND(SUM(G113:G118),2)</f>
        <v>20337.61</v>
      </c>
    </row>
    <row r="119" spans="1:9" ht="14.4" thickBot="1" x14ac:dyDescent="0.3">
      <c r="A119" s="76" t="s">
        <v>403</v>
      </c>
      <c r="B119" s="118" t="s">
        <v>321</v>
      </c>
      <c r="C119" s="146" t="s">
        <v>361</v>
      </c>
      <c r="D119" s="164" t="s">
        <v>45</v>
      </c>
      <c r="E119" s="80">
        <v>1180</v>
      </c>
      <c r="F119" s="42">
        <v>5.26</v>
      </c>
      <c r="G119" s="81">
        <f t="shared" si="1"/>
        <v>6206.8</v>
      </c>
      <c r="H119" s="90"/>
      <c r="I119" s="91"/>
    </row>
    <row r="120" spans="1:9" ht="42" thickBot="1" x14ac:dyDescent="0.3">
      <c r="A120" s="165" t="s">
        <v>403</v>
      </c>
      <c r="B120" s="166" t="s">
        <v>323</v>
      </c>
      <c r="C120" s="167" t="s">
        <v>366</v>
      </c>
      <c r="D120" s="168" t="s">
        <v>6</v>
      </c>
      <c r="E120" s="169">
        <v>1</v>
      </c>
      <c r="F120" s="54">
        <v>3216.49</v>
      </c>
      <c r="G120" s="117">
        <f t="shared" si="1"/>
        <v>3216.49</v>
      </c>
      <c r="H120" s="93" t="s">
        <v>343</v>
      </c>
      <c r="I120" s="94">
        <f>ROUND(SUM(G119:G120),2)</f>
        <v>9423.2900000000009</v>
      </c>
    </row>
    <row r="121" spans="1:9" ht="18" x14ac:dyDescent="0.25">
      <c r="A121" s="76" t="s">
        <v>404</v>
      </c>
      <c r="B121" s="77" t="s">
        <v>344</v>
      </c>
      <c r="C121" s="146" t="s">
        <v>369</v>
      </c>
      <c r="D121" s="147" t="s">
        <v>43</v>
      </c>
      <c r="E121" s="80">
        <v>369</v>
      </c>
      <c r="F121" s="49">
        <v>21.18</v>
      </c>
      <c r="G121" s="81">
        <f t="shared" ref="G121:G127" si="2">ROUND((E121*F121),2)</f>
        <v>7815.42</v>
      </c>
      <c r="H121" s="90"/>
      <c r="I121" s="91"/>
    </row>
    <row r="122" spans="1:9" x14ac:dyDescent="0.25">
      <c r="A122" s="82" t="s">
        <v>404</v>
      </c>
      <c r="B122" s="83" t="s">
        <v>346</v>
      </c>
      <c r="C122" s="139" t="s">
        <v>194</v>
      </c>
      <c r="D122" s="85" t="s">
        <v>45</v>
      </c>
      <c r="E122" s="138">
        <v>504.78</v>
      </c>
      <c r="F122" s="58">
        <v>15.74</v>
      </c>
      <c r="G122" s="87">
        <f t="shared" si="2"/>
        <v>7945.24</v>
      </c>
      <c r="H122" s="90"/>
      <c r="I122" s="91"/>
    </row>
    <row r="123" spans="1:9" x14ac:dyDescent="0.25">
      <c r="A123" s="82" t="s">
        <v>404</v>
      </c>
      <c r="B123" s="83" t="s">
        <v>348</v>
      </c>
      <c r="C123" s="139" t="s">
        <v>223</v>
      </c>
      <c r="D123" s="85" t="s">
        <v>45</v>
      </c>
      <c r="E123" s="138">
        <v>457.82</v>
      </c>
      <c r="F123" s="58">
        <v>15.85</v>
      </c>
      <c r="G123" s="87">
        <f t="shared" si="2"/>
        <v>7256.45</v>
      </c>
      <c r="H123" s="90"/>
      <c r="I123" s="91"/>
    </row>
    <row r="124" spans="1:9" ht="16.8" x14ac:dyDescent="0.25">
      <c r="A124" s="82" t="s">
        <v>404</v>
      </c>
      <c r="B124" s="83" t="s">
        <v>350</v>
      </c>
      <c r="C124" s="447" t="s">
        <v>1159</v>
      </c>
      <c r="D124" s="140" t="s">
        <v>45</v>
      </c>
      <c r="E124" s="138">
        <v>455.47</v>
      </c>
      <c r="F124" s="58">
        <v>0.33</v>
      </c>
      <c r="G124" s="87">
        <f t="shared" si="2"/>
        <v>150.31</v>
      </c>
      <c r="H124" s="90"/>
      <c r="I124" s="91"/>
    </row>
    <row r="125" spans="1:9" x14ac:dyDescent="0.25">
      <c r="A125" s="82" t="s">
        <v>404</v>
      </c>
      <c r="B125" s="83" t="s">
        <v>352</v>
      </c>
      <c r="C125" s="139" t="s">
        <v>225</v>
      </c>
      <c r="D125" s="85" t="s">
        <v>45</v>
      </c>
      <c r="E125" s="138">
        <v>453.91</v>
      </c>
      <c r="F125" s="45">
        <v>14.81</v>
      </c>
      <c r="G125" s="87">
        <f t="shared" si="2"/>
        <v>6722.41</v>
      </c>
      <c r="H125" s="90"/>
      <c r="I125" s="91"/>
    </row>
    <row r="126" spans="1:9" ht="16.8" x14ac:dyDescent="0.25">
      <c r="A126" s="82" t="s">
        <v>404</v>
      </c>
      <c r="B126" s="83" t="s">
        <v>353</v>
      </c>
      <c r="C126" s="447" t="s">
        <v>1160</v>
      </c>
      <c r="D126" s="85" t="s">
        <v>45</v>
      </c>
      <c r="E126" s="138">
        <v>452.34</v>
      </c>
      <c r="F126" s="45">
        <v>0.27</v>
      </c>
      <c r="G126" s="87">
        <f t="shared" si="2"/>
        <v>122.13</v>
      </c>
      <c r="H126" s="90"/>
      <c r="I126" s="91"/>
    </row>
    <row r="127" spans="1:9" x14ac:dyDescent="0.25">
      <c r="A127" s="82" t="s">
        <v>404</v>
      </c>
      <c r="B127" s="83" t="s">
        <v>354</v>
      </c>
      <c r="C127" s="139" t="s">
        <v>226</v>
      </c>
      <c r="D127" s="85" t="s">
        <v>45</v>
      </c>
      <c r="E127" s="138">
        <v>451.56</v>
      </c>
      <c r="F127" s="45">
        <v>10.86</v>
      </c>
      <c r="G127" s="87">
        <f t="shared" si="2"/>
        <v>4903.9399999999996</v>
      </c>
      <c r="H127" s="90"/>
      <c r="I127" s="91"/>
    </row>
    <row r="128" spans="1:9" ht="17.399999999999999" thickBot="1" x14ac:dyDescent="0.3">
      <c r="A128" s="82" t="s">
        <v>404</v>
      </c>
      <c r="B128" s="83" t="s">
        <v>355</v>
      </c>
      <c r="C128" s="139" t="s">
        <v>227</v>
      </c>
      <c r="D128" s="129" t="s">
        <v>45</v>
      </c>
      <c r="E128" s="112">
        <v>450</v>
      </c>
      <c r="F128" s="45">
        <v>0.23</v>
      </c>
      <c r="G128" s="87">
        <f>ROUND((E128*F128),2)</f>
        <v>103.5</v>
      </c>
      <c r="H128" s="90"/>
      <c r="I128" s="91"/>
    </row>
    <row r="129" spans="1:9" ht="28.2" thickBot="1" x14ac:dyDescent="0.3">
      <c r="A129" s="130" t="s">
        <v>404</v>
      </c>
      <c r="B129" s="131" t="s">
        <v>356</v>
      </c>
      <c r="C129" s="132" t="s">
        <v>386</v>
      </c>
      <c r="D129" s="170" t="s">
        <v>45</v>
      </c>
      <c r="E129" s="134">
        <v>60</v>
      </c>
      <c r="F129" s="51">
        <v>17.23</v>
      </c>
      <c r="G129" s="117">
        <f>ROUND((E129*F129),2)</f>
        <v>1033.8</v>
      </c>
      <c r="H129" s="93" t="s">
        <v>357</v>
      </c>
      <c r="I129" s="94">
        <f>ROUND(SUM(G121:G129),2)</f>
        <v>36053.199999999997</v>
      </c>
    </row>
    <row r="130" spans="1:9" ht="42" thickBot="1" x14ac:dyDescent="0.3">
      <c r="A130" s="492" t="s">
        <v>387</v>
      </c>
      <c r="B130" s="492"/>
      <c r="C130" s="492"/>
      <c r="D130" s="492"/>
      <c r="E130" s="493"/>
      <c r="F130" s="182" t="s">
        <v>531</v>
      </c>
      <c r="G130" s="94">
        <f>ROUND(SUM(G5:G129),2)</f>
        <v>2966463.75</v>
      </c>
      <c r="H130" s="90"/>
      <c r="I130" s="91"/>
    </row>
    <row r="131" spans="1:9" x14ac:dyDescent="0.25">
      <c r="A131" s="172"/>
      <c r="B131" s="172"/>
      <c r="C131" s="172"/>
      <c r="D131" s="173"/>
      <c r="E131" s="174"/>
      <c r="F131" s="2"/>
      <c r="H131" s="88"/>
      <c r="I131" s="91"/>
    </row>
  </sheetData>
  <sheetProtection algorithmName="SHA-512" hashValue="Y0EJbtAftltT6ay4QjrA4P6mVXea2AiHSrnSWcssjRoRELNF8J09dChd2+Q6AVhF/rwtnHfV1jTKWDkPDNc1cw==" saltValue="F2Wm0vXL7Lja7vSepg+teQ==" spinCount="100000" sheet="1" objects="1" scenarios="1"/>
  <mergeCells count="7">
    <mergeCell ref="A130:E130"/>
    <mergeCell ref="A1:E1"/>
    <mergeCell ref="A3:E3"/>
    <mergeCell ref="H62:H78"/>
    <mergeCell ref="H80:H84"/>
    <mergeCell ref="D97:D98"/>
    <mergeCell ref="E97:E98"/>
  </mergeCells>
  <pageMargins left="0.7" right="0.34375" top="0.75" bottom="0.75" header="0.3" footer="0.3"/>
  <pageSetup paperSize="9" scale="38" orientation="portrait" r:id="rId1"/>
  <ignoredErrors>
    <ignoredError sqref="G98"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49CA0-A8CF-4C53-824A-E6EB312D10AE}">
  <dimension ref="A1:K33"/>
  <sheetViews>
    <sheetView topLeftCell="B12" zoomScaleNormal="100" zoomScaleSheetLayoutView="91" workbookViewId="0">
      <selection activeCell="F5" sqref="F5:F32"/>
    </sheetView>
  </sheetViews>
  <sheetFormatPr defaultColWidth="9.109375" defaultRowHeight="13.8" x14ac:dyDescent="0.25"/>
  <cols>
    <col min="1" max="1" width="31.6640625" style="97" bestFit="1" customWidth="1"/>
    <col min="2" max="2" width="8.33203125" style="97" bestFit="1" customWidth="1"/>
    <col min="3" max="3" width="87.88671875" style="175" customWidth="1"/>
    <col min="4" max="4" width="9.109375" style="75"/>
    <col min="5" max="5" width="16.33203125" style="176" customWidth="1"/>
    <col min="6" max="6" width="21.5546875" style="177" customWidth="1"/>
    <col min="7" max="7" width="14.6640625" style="75" customWidth="1"/>
    <col min="8" max="8" width="21.5546875" style="74" customWidth="1"/>
    <col min="9" max="9" width="16.109375" style="75" customWidth="1"/>
    <col min="10" max="10" width="9.109375" style="75"/>
    <col min="11" max="11" width="11.44140625" style="75" bestFit="1" customWidth="1"/>
    <col min="12" max="14" width="9.109375" style="75"/>
    <col min="15" max="15" width="11.44140625" style="75" bestFit="1" customWidth="1"/>
    <col min="16" max="16384" width="9.109375" style="75"/>
  </cols>
  <sheetData>
    <row r="1" spans="1:11" ht="40.200000000000003" customHeight="1" x14ac:dyDescent="0.25">
      <c r="A1" s="502" t="s">
        <v>66</v>
      </c>
      <c r="B1" s="502"/>
      <c r="C1" s="502"/>
      <c r="D1" s="502"/>
      <c r="E1" s="502"/>
      <c r="F1" s="9"/>
      <c r="G1" s="9"/>
    </row>
    <row r="2" spans="1:11" ht="21.75" customHeight="1" thickBot="1" x14ac:dyDescent="0.3">
      <c r="A2" s="1"/>
      <c r="B2" s="1"/>
      <c r="C2" s="12"/>
      <c r="D2" s="1"/>
      <c r="E2" s="16"/>
      <c r="F2" s="1"/>
      <c r="G2" s="1"/>
    </row>
    <row r="3" spans="1:11" ht="21.75" customHeight="1" x14ac:dyDescent="0.25">
      <c r="A3" s="500" t="s">
        <v>693</v>
      </c>
      <c r="B3" s="501"/>
      <c r="C3" s="501"/>
      <c r="D3" s="501"/>
      <c r="E3" s="503"/>
      <c r="F3" s="35"/>
      <c r="G3" s="8"/>
    </row>
    <row r="4" spans="1:11" ht="27.6" x14ac:dyDescent="0.25">
      <c r="A4" s="34" t="s">
        <v>17</v>
      </c>
      <c r="B4" s="33" t="s">
        <v>0</v>
      </c>
      <c r="C4" s="32" t="s">
        <v>1</v>
      </c>
      <c r="D4" s="31" t="s">
        <v>2</v>
      </c>
      <c r="E4" s="36" t="s">
        <v>3</v>
      </c>
      <c r="F4" s="29" t="s">
        <v>19</v>
      </c>
      <c r="G4" s="13" t="s">
        <v>4</v>
      </c>
    </row>
    <row r="5" spans="1:11" x14ac:dyDescent="0.25">
      <c r="A5" s="187" t="s">
        <v>623</v>
      </c>
      <c r="B5" s="122" t="s">
        <v>7</v>
      </c>
      <c r="C5" s="184" t="s">
        <v>1099</v>
      </c>
      <c r="D5" s="185" t="s">
        <v>49</v>
      </c>
      <c r="E5" s="198">
        <v>14670</v>
      </c>
      <c r="F5" s="68">
        <v>4.9000000000000004</v>
      </c>
      <c r="G5" s="87">
        <f t="shared" ref="G5:G32" si="0">ROUND((E5*F5),2)</f>
        <v>71883</v>
      </c>
      <c r="K5" s="177"/>
    </row>
    <row r="6" spans="1:11" x14ac:dyDescent="0.25">
      <c r="A6" s="187" t="s">
        <v>623</v>
      </c>
      <c r="B6" s="122" t="s">
        <v>8</v>
      </c>
      <c r="C6" s="184" t="s">
        <v>642</v>
      </c>
      <c r="D6" s="129" t="s">
        <v>49</v>
      </c>
      <c r="E6" s="198">
        <v>12760</v>
      </c>
      <c r="F6" s="68">
        <v>3.27</v>
      </c>
      <c r="G6" s="87">
        <f t="shared" si="0"/>
        <v>41725.199999999997</v>
      </c>
      <c r="K6" s="177"/>
    </row>
    <row r="7" spans="1:11" x14ac:dyDescent="0.25">
      <c r="A7" s="187" t="s">
        <v>623</v>
      </c>
      <c r="B7" s="122" t="s">
        <v>9</v>
      </c>
      <c r="C7" s="184" t="s">
        <v>641</v>
      </c>
      <c r="D7" s="129" t="s">
        <v>49</v>
      </c>
      <c r="E7" s="198">
        <v>12760</v>
      </c>
      <c r="F7" s="68">
        <v>3.72</v>
      </c>
      <c r="G7" s="87">
        <f t="shared" si="0"/>
        <v>47467.199999999997</v>
      </c>
      <c r="K7" s="177"/>
    </row>
    <row r="8" spans="1:11" x14ac:dyDescent="0.25">
      <c r="A8" s="187" t="s">
        <v>623</v>
      </c>
      <c r="B8" s="122" t="s">
        <v>10</v>
      </c>
      <c r="C8" s="184" t="s">
        <v>640</v>
      </c>
      <c r="D8" s="129" t="s">
        <v>49</v>
      </c>
      <c r="E8" s="198">
        <v>290</v>
      </c>
      <c r="F8" s="68">
        <v>5.4</v>
      </c>
      <c r="G8" s="87">
        <f t="shared" si="0"/>
        <v>1566</v>
      </c>
      <c r="K8" s="177"/>
    </row>
    <row r="9" spans="1:11" x14ac:dyDescent="0.25">
      <c r="A9" s="187" t="s">
        <v>623</v>
      </c>
      <c r="B9" s="122" t="s">
        <v>11</v>
      </c>
      <c r="C9" s="184" t="s">
        <v>639</v>
      </c>
      <c r="D9" s="129" t="s">
        <v>51</v>
      </c>
      <c r="E9" s="198">
        <v>210</v>
      </c>
      <c r="F9" s="68">
        <v>29.46</v>
      </c>
      <c r="G9" s="87">
        <f t="shared" si="0"/>
        <v>6186.6</v>
      </c>
      <c r="K9" s="177"/>
    </row>
    <row r="10" spans="1:11" ht="27.6" x14ac:dyDescent="0.25">
      <c r="A10" s="187" t="s">
        <v>623</v>
      </c>
      <c r="B10" s="122" t="s">
        <v>12</v>
      </c>
      <c r="C10" s="184" t="s">
        <v>692</v>
      </c>
      <c r="D10" s="129" t="s">
        <v>50</v>
      </c>
      <c r="E10" s="198">
        <v>40.99</v>
      </c>
      <c r="F10" s="68">
        <v>577.46</v>
      </c>
      <c r="G10" s="87">
        <f t="shared" si="0"/>
        <v>23670.09</v>
      </c>
      <c r="K10" s="177"/>
    </row>
    <row r="11" spans="1:11" ht="27.6" x14ac:dyDescent="0.25">
      <c r="A11" s="187" t="s">
        <v>623</v>
      </c>
      <c r="B11" s="122" t="s">
        <v>13</v>
      </c>
      <c r="C11" s="184" t="s">
        <v>691</v>
      </c>
      <c r="D11" s="129" t="s">
        <v>50</v>
      </c>
      <c r="E11" s="198">
        <v>45.35</v>
      </c>
      <c r="F11" s="68">
        <v>648.45000000000005</v>
      </c>
      <c r="G11" s="87">
        <f t="shared" si="0"/>
        <v>29407.21</v>
      </c>
      <c r="K11" s="177"/>
    </row>
    <row r="12" spans="1:11" ht="27.6" x14ac:dyDescent="0.25">
      <c r="A12" s="187" t="s">
        <v>623</v>
      </c>
      <c r="B12" s="122" t="s">
        <v>14</v>
      </c>
      <c r="C12" s="184" t="s">
        <v>690</v>
      </c>
      <c r="D12" s="129" t="s">
        <v>50</v>
      </c>
      <c r="E12" s="198">
        <v>41.53</v>
      </c>
      <c r="F12" s="68">
        <v>1034.58</v>
      </c>
      <c r="G12" s="87">
        <f t="shared" si="0"/>
        <v>42966.11</v>
      </c>
      <c r="K12" s="177"/>
    </row>
    <row r="13" spans="1:11" x14ac:dyDescent="0.25">
      <c r="A13" s="187" t="s">
        <v>623</v>
      </c>
      <c r="B13" s="122" t="s">
        <v>15</v>
      </c>
      <c r="C13" s="184" t="s">
        <v>689</v>
      </c>
      <c r="D13" s="129" t="s">
        <v>49</v>
      </c>
      <c r="E13" s="198">
        <v>5.2</v>
      </c>
      <c r="F13" s="68">
        <v>812.71</v>
      </c>
      <c r="G13" s="87">
        <f t="shared" si="0"/>
        <v>4226.09</v>
      </c>
      <c r="K13" s="177"/>
    </row>
    <row r="14" spans="1:11" ht="27.6" x14ac:dyDescent="0.25">
      <c r="A14" s="187" t="s">
        <v>623</v>
      </c>
      <c r="B14" s="122" t="s">
        <v>20</v>
      </c>
      <c r="C14" s="184" t="s">
        <v>659</v>
      </c>
      <c r="D14" s="129" t="s">
        <v>45</v>
      </c>
      <c r="E14" s="198">
        <v>36</v>
      </c>
      <c r="F14" s="68">
        <v>23.52</v>
      </c>
      <c r="G14" s="87">
        <f t="shared" si="0"/>
        <v>846.72</v>
      </c>
      <c r="K14" s="177"/>
    </row>
    <row r="15" spans="1:11" ht="27.6" x14ac:dyDescent="0.25">
      <c r="A15" s="187" t="s">
        <v>623</v>
      </c>
      <c r="B15" s="122" t="s">
        <v>21</v>
      </c>
      <c r="C15" s="184" t="s">
        <v>637</v>
      </c>
      <c r="D15" s="129" t="s">
        <v>45</v>
      </c>
      <c r="E15" s="198">
        <v>2156</v>
      </c>
      <c r="F15" s="68">
        <v>0.71</v>
      </c>
      <c r="G15" s="87">
        <f t="shared" si="0"/>
        <v>1530.76</v>
      </c>
      <c r="K15" s="177"/>
    </row>
    <row r="16" spans="1:11" x14ac:dyDescent="0.25">
      <c r="A16" s="187" t="s">
        <v>623</v>
      </c>
      <c r="B16" s="122" t="s">
        <v>22</v>
      </c>
      <c r="C16" s="188" t="s">
        <v>636</v>
      </c>
      <c r="D16" s="129" t="s">
        <v>45</v>
      </c>
      <c r="E16" s="198">
        <v>171.8</v>
      </c>
      <c r="F16" s="68">
        <v>0.71</v>
      </c>
      <c r="G16" s="87">
        <f t="shared" si="0"/>
        <v>121.98</v>
      </c>
      <c r="H16" s="88"/>
      <c r="K16" s="177"/>
    </row>
    <row r="17" spans="1:11" x14ac:dyDescent="0.25">
      <c r="A17" s="187" t="s">
        <v>623</v>
      </c>
      <c r="B17" s="122" t="s">
        <v>23</v>
      </c>
      <c r="C17" s="188" t="s">
        <v>635</v>
      </c>
      <c r="D17" s="129" t="s">
        <v>45</v>
      </c>
      <c r="E17" s="198">
        <v>119.9</v>
      </c>
      <c r="F17" s="68">
        <v>0.8</v>
      </c>
      <c r="G17" s="87">
        <f t="shared" si="0"/>
        <v>95.92</v>
      </c>
      <c r="H17" s="75"/>
      <c r="K17" s="177"/>
    </row>
    <row r="18" spans="1:11" x14ac:dyDescent="0.25">
      <c r="A18" s="187" t="s">
        <v>623</v>
      </c>
      <c r="B18" s="122" t="s">
        <v>26</v>
      </c>
      <c r="C18" s="189" t="s">
        <v>634</v>
      </c>
      <c r="D18" s="129" t="s">
        <v>45</v>
      </c>
      <c r="E18" s="198">
        <v>15.1</v>
      </c>
      <c r="F18" s="68">
        <v>6.38</v>
      </c>
      <c r="G18" s="87">
        <f t="shared" si="0"/>
        <v>96.34</v>
      </c>
      <c r="H18" s="90"/>
      <c r="I18" s="91"/>
      <c r="K18" s="177"/>
    </row>
    <row r="19" spans="1:11" x14ac:dyDescent="0.25">
      <c r="A19" s="187" t="s">
        <v>623</v>
      </c>
      <c r="B19" s="122" t="s">
        <v>27</v>
      </c>
      <c r="C19" s="188" t="s">
        <v>633</v>
      </c>
      <c r="D19" s="129" t="s">
        <v>49</v>
      </c>
      <c r="E19" s="198">
        <v>90.4</v>
      </c>
      <c r="F19" s="68">
        <v>21.55</v>
      </c>
      <c r="G19" s="87">
        <f t="shared" si="0"/>
        <v>1948.12</v>
      </c>
      <c r="H19" s="90"/>
      <c r="I19" s="91"/>
      <c r="K19" s="177"/>
    </row>
    <row r="20" spans="1:11" x14ac:dyDescent="0.25">
      <c r="A20" s="187" t="s">
        <v>623</v>
      </c>
      <c r="B20" s="122" t="s">
        <v>28</v>
      </c>
      <c r="C20" s="188" t="s">
        <v>658</v>
      </c>
      <c r="D20" s="129" t="s">
        <v>49</v>
      </c>
      <c r="E20" s="198">
        <v>29.6</v>
      </c>
      <c r="F20" s="68">
        <v>77.17</v>
      </c>
      <c r="G20" s="87">
        <f t="shared" si="0"/>
        <v>2284.23</v>
      </c>
      <c r="H20" s="90"/>
      <c r="I20" s="91"/>
      <c r="K20" s="177"/>
    </row>
    <row r="21" spans="1:11" x14ac:dyDescent="0.25">
      <c r="A21" s="82" t="s">
        <v>623</v>
      </c>
      <c r="B21" s="375" t="s">
        <v>29</v>
      </c>
      <c r="C21" s="92" t="s">
        <v>657</v>
      </c>
      <c r="D21" s="85" t="s">
        <v>49</v>
      </c>
      <c r="E21" s="86">
        <v>1.4</v>
      </c>
      <c r="F21" s="68">
        <v>352.15</v>
      </c>
      <c r="G21" s="87">
        <f t="shared" si="0"/>
        <v>493.01</v>
      </c>
      <c r="H21" s="90"/>
      <c r="I21" s="91"/>
    </row>
    <row r="22" spans="1:11" x14ac:dyDescent="0.25">
      <c r="A22" s="187" t="s">
        <v>623</v>
      </c>
      <c r="B22" s="375" t="s">
        <v>30</v>
      </c>
      <c r="C22" s="188" t="s">
        <v>632</v>
      </c>
      <c r="D22" s="129" t="s">
        <v>49</v>
      </c>
      <c r="E22" s="198">
        <v>66.7</v>
      </c>
      <c r="F22" s="68">
        <v>21.55</v>
      </c>
      <c r="G22" s="87">
        <f t="shared" si="0"/>
        <v>1437.39</v>
      </c>
      <c r="H22" s="90"/>
      <c r="I22" s="91"/>
      <c r="K22" s="177"/>
    </row>
    <row r="23" spans="1:11" ht="27.6" x14ac:dyDescent="0.25">
      <c r="A23" s="187" t="s">
        <v>623</v>
      </c>
      <c r="B23" s="375" t="s">
        <v>31</v>
      </c>
      <c r="C23" s="188" t="s">
        <v>631</v>
      </c>
      <c r="D23" s="129" t="s">
        <v>49</v>
      </c>
      <c r="E23" s="198">
        <v>1131</v>
      </c>
      <c r="F23" s="68">
        <v>17.510000000000002</v>
      </c>
      <c r="G23" s="87">
        <f t="shared" si="0"/>
        <v>19803.810000000001</v>
      </c>
      <c r="H23" s="90"/>
      <c r="I23" s="91"/>
      <c r="K23" s="177"/>
    </row>
    <row r="24" spans="1:11" x14ac:dyDescent="0.25">
      <c r="A24" s="187" t="s">
        <v>623</v>
      </c>
      <c r="B24" s="375" t="s">
        <v>32</v>
      </c>
      <c r="C24" s="184" t="s">
        <v>630</v>
      </c>
      <c r="D24" s="129" t="s">
        <v>49</v>
      </c>
      <c r="E24" s="198">
        <v>101.7</v>
      </c>
      <c r="F24" s="68">
        <v>77.17</v>
      </c>
      <c r="G24" s="87">
        <f t="shared" si="0"/>
        <v>7848.19</v>
      </c>
      <c r="H24" s="90"/>
      <c r="I24" s="91"/>
      <c r="K24" s="177"/>
    </row>
    <row r="25" spans="1:11" x14ac:dyDescent="0.25">
      <c r="A25" s="187" t="s">
        <v>623</v>
      </c>
      <c r="B25" s="375" t="s">
        <v>33</v>
      </c>
      <c r="C25" s="184" t="s">
        <v>629</v>
      </c>
      <c r="D25" s="129" t="s">
        <v>50</v>
      </c>
      <c r="E25" s="198">
        <v>1456</v>
      </c>
      <c r="F25" s="68">
        <v>3.53</v>
      </c>
      <c r="G25" s="87">
        <f t="shared" si="0"/>
        <v>5139.68</v>
      </c>
      <c r="H25" s="90"/>
      <c r="I25" s="91"/>
      <c r="K25" s="177"/>
    </row>
    <row r="26" spans="1:11" x14ac:dyDescent="0.25">
      <c r="A26" s="187" t="s">
        <v>623</v>
      </c>
      <c r="B26" s="375" t="s">
        <v>34</v>
      </c>
      <c r="C26" s="184" t="s">
        <v>628</v>
      </c>
      <c r="D26" s="129" t="s">
        <v>627</v>
      </c>
      <c r="E26" s="198">
        <v>2734</v>
      </c>
      <c r="F26" s="68">
        <v>1.97</v>
      </c>
      <c r="G26" s="87">
        <f t="shared" si="0"/>
        <v>5385.98</v>
      </c>
      <c r="H26" s="90"/>
      <c r="I26" s="91"/>
      <c r="K26" s="177"/>
    </row>
    <row r="27" spans="1:11" x14ac:dyDescent="0.25">
      <c r="A27" s="187" t="s">
        <v>623</v>
      </c>
      <c r="B27" s="375" t="s">
        <v>35</v>
      </c>
      <c r="C27" s="184" t="s">
        <v>626</v>
      </c>
      <c r="D27" s="129" t="s">
        <v>49</v>
      </c>
      <c r="E27" s="198">
        <v>30.9</v>
      </c>
      <c r="F27" s="68">
        <v>352.15</v>
      </c>
      <c r="G27" s="87">
        <f t="shared" si="0"/>
        <v>10881.44</v>
      </c>
      <c r="H27" s="90"/>
      <c r="I27" s="91"/>
      <c r="K27" s="177"/>
    </row>
    <row r="28" spans="1:11" x14ac:dyDescent="0.25">
      <c r="A28" s="187" t="s">
        <v>623</v>
      </c>
      <c r="B28" s="375" t="s">
        <v>36</v>
      </c>
      <c r="C28" s="184" t="s">
        <v>625</v>
      </c>
      <c r="D28" s="129" t="s">
        <v>49</v>
      </c>
      <c r="E28" s="198">
        <v>64</v>
      </c>
      <c r="F28" s="68">
        <v>352.15</v>
      </c>
      <c r="G28" s="87">
        <f t="shared" si="0"/>
        <v>22537.599999999999</v>
      </c>
      <c r="H28" s="90"/>
      <c r="I28" s="91"/>
      <c r="K28" s="177"/>
    </row>
    <row r="29" spans="1:11" x14ac:dyDescent="0.25">
      <c r="A29" s="187" t="s">
        <v>623</v>
      </c>
      <c r="B29" s="375" t="s">
        <v>37</v>
      </c>
      <c r="C29" s="184" t="s">
        <v>624</v>
      </c>
      <c r="D29" s="129" t="s">
        <v>49</v>
      </c>
      <c r="E29" s="198">
        <v>8.1</v>
      </c>
      <c r="F29" s="68">
        <v>352.15</v>
      </c>
      <c r="G29" s="87">
        <f t="shared" si="0"/>
        <v>2852.42</v>
      </c>
      <c r="H29" s="90"/>
      <c r="I29" s="91"/>
      <c r="K29" s="177"/>
    </row>
    <row r="30" spans="1:11" s="197" customFormat="1" x14ac:dyDescent="0.25">
      <c r="A30" s="187" t="s">
        <v>623</v>
      </c>
      <c r="B30" s="375" t="s">
        <v>38</v>
      </c>
      <c r="C30" s="191" t="s">
        <v>622</v>
      </c>
      <c r="D30" s="192" t="s">
        <v>49</v>
      </c>
      <c r="E30" s="376">
        <v>16.8</v>
      </c>
      <c r="F30" s="68">
        <v>77.17</v>
      </c>
      <c r="G30" s="194">
        <f t="shared" si="0"/>
        <v>1296.46</v>
      </c>
      <c r="H30" s="195"/>
      <c r="I30" s="196"/>
    </row>
    <row r="31" spans="1:11" s="197" customFormat="1" ht="14.4" thickBot="1" x14ac:dyDescent="0.3">
      <c r="A31" s="187" t="s">
        <v>623</v>
      </c>
      <c r="B31" s="375" t="s">
        <v>39</v>
      </c>
      <c r="C31" s="184" t="s">
        <v>675</v>
      </c>
      <c r="D31" s="129" t="s">
        <v>50</v>
      </c>
      <c r="E31" s="198">
        <v>250</v>
      </c>
      <c r="F31" s="68">
        <v>239.8</v>
      </c>
      <c r="G31" s="194">
        <f t="shared" si="0"/>
        <v>59950</v>
      </c>
      <c r="H31" s="195"/>
      <c r="I31" s="196"/>
    </row>
    <row r="32" spans="1:11" ht="28.2" thickBot="1" x14ac:dyDescent="0.3">
      <c r="A32" s="377" t="s">
        <v>623</v>
      </c>
      <c r="B32" s="378" t="s">
        <v>557</v>
      </c>
      <c r="C32" s="200" t="s">
        <v>674</v>
      </c>
      <c r="D32" s="170" t="s">
        <v>50</v>
      </c>
      <c r="E32" s="379">
        <v>250</v>
      </c>
      <c r="F32" s="69">
        <v>34.19</v>
      </c>
      <c r="G32" s="117">
        <f t="shared" si="0"/>
        <v>8547.5</v>
      </c>
      <c r="H32" s="136" t="s">
        <v>368</v>
      </c>
      <c r="I32" s="94">
        <f>ROUND(SUM(G5:G32),2)</f>
        <v>422195.05</v>
      </c>
      <c r="K32" s="177"/>
    </row>
    <row r="33" spans="1:11" ht="42" thickBot="1" x14ac:dyDescent="0.3">
      <c r="A33" s="172"/>
      <c r="B33" s="172"/>
      <c r="C33" s="172"/>
      <c r="D33" s="173"/>
      <c r="E33" s="174"/>
      <c r="F33" s="171" t="s">
        <v>688</v>
      </c>
      <c r="G33" s="202">
        <f>ROUND(SUM(G5:G32),2)</f>
        <v>422195.05</v>
      </c>
      <c r="H33" s="88"/>
      <c r="I33" s="91"/>
      <c r="K33" s="177"/>
    </row>
  </sheetData>
  <sheetProtection algorithmName="SHA-512" hashValue="n4mFPoAxK6fIHPNMR0VIyFDAJjgoyVot0ccKMOaQmKh2qkCLWBhrKX9SIHDFpi+gF02UeLVdJzUZSVMmxoMUUw==" saltValue="86Jzlc3Pau3hrjA6PXiE5A==" spinCount="100000" sheet="1" objects="1" scenarios="1"/>
  <mergeCells count="2">
    <mergeCell ref="A1:E1"/>
    <mergeCell ref="A3:E3"/>
  </mergeCells>
  <phoneticPr fontId="32" type="noConversion"/>
  <pageMargins left="0.7" right="0.33823529411764708" top="0.75" bottom="0.75" header="0.3" footer="0.3"/>
  <pageSetup paperSize="9"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0"/>
  <sheetViews>
    <sheetView topLeftCell="B146" zoomScaleNormal="100" zoomScaleSheetLayoutView="112" workbookViewId="0">
      <selection activeCell="F44" sqref="F44"/>
    </sheetView>
  </sheetViews>
  <sheetFormatPr defaultColWidth="9.109375" defaultRowHeight="13.8" x14ac:dyDescent="0.25"/>
  <cols>
    <col min="1" max="1" width="31.6640625" style="471" bestFit="1" customWidth="1"/>
    <col min="2" max="2" width="8.33203125" style="471" bestFit="1" customWidth="1"/>
    <col min="3" max="3" width="87.88671875" style="472" customWidth="1"/>
    <col min="4" max="4" width="9.109375" style="2"/>
    <col min="5" max="5" width="16.33203125" style="469" customWidth="1"/>
    <col min="6" max="6" width="21.5546875" style="3" customWidth="1"/>
    <col min="7" max="7" width="14.6640625" style="2" customWidth="1"/>
    <col min="8" max="8" width="21.5546875" style="463" customWidth="1"/>
    <col min="9" max="9" width="16.109375" style="2" customWidth="1"/>
    <col min="10" max="10" width="9.109375" style="2"/>
    <col min="11" max="11" width="11.44140625" style="2" bestFit="1" customWidth="1"/>
    <col min="12" max="14" width="9.109375" style="2"/>
    <col min="15" max="15" width="11.44140625" style="2" bestFit="1" customWidth="1"/>
    <col min="16" max="16384" width="9.109375" style="2"/>
  </cols>
  <sheetData>
    <row r="1" spans="1:10" ht="40.200000000000003" customHeight="1" x14ac:dyDescent="0.25">
      <c r="A1" s="494" t="s">
        <v>58</v>
      </c>
      <c r="B1" s="494"/>
      <c r="C1" s="494"/>
      <c r="D1" s="494"/>
      <c r="E1" s="494"/>
      <c r="F1" s="494"/>
      <c r="G1" s="494"/>
    </row>
    <row r="2" spans="1:10" ht="21.75" customHeight="1" thickBot="1" x14ac:dyDescent="0.3">
      <c r="A2" s="179"/>
      <c r="B2" s="179"/>
      <c r="C2" s="464"/>
      <c r="D2" s="179"/>
      <c r="E2" s="465"/>
      <c r="F2" s="179"/>
      <c r="G2" s="179"/>
    </row>
    <row r="3" spans="1:10" ht="21.75" customHeight="1" x14ac:dyDescent="0.25">
      <c r="A3" s="487" t="s">
        <v>514</v>
      </c>
      <c r="B3" s="488"/>
      <c r="C3" s="488"/>
      <c r="D3" s="488"/>
      <c r="E3" s="489"/>
      <c r="F3" s="180"/>
      <c r="G3" s="466"/>
    </row>
    <row r="4" spans="1:10" ht="28.2" thickBot="1" x14ac:dyDescent="0.3">
      <c r="A4" s="6" t="s">
        <v>17</v>
      </c>
      <c r="B4" s="10" t="s">
        <v>0</v>
      </c>
      <c r="C4" s="4" t="s">
        <v>1</v>
      </c>
      <c r="D4" s="11" t="s">
        <v>2</v>
      </c>
      <c r="E4" s="61" t="s">
        <v>3</v>
      </c>
      <c r="F4" s="467" t="s">
        <v>19</v>
      </c>
      <c r="G4" s="13" t="s">
        <v>4</v>
      </c>
      <c r="H4" s="74"/>
      <c r="I4" s="75"/>
    </row>
    <row r="5" spans="1:10" x14ac:dyDescent="0.25">
      <c r="A5" s="76" t="s">
        <v>5</v>
      </c>
      <c r="B5" s="77" t="s">
        <v>7</v>
      </c>
      <c r="C5" s="473" t="s">
        <v>40</v>
      </c>
      <c r="D5" s="79" t="s">
        <v>46</v>
      </c>
      <c r="E5" s="320">
        <v>0.56000000000000005</v>
      </c>
      <c r="F5" s="70">
        <v>414.11</v>
      </c>
      <c r="G5" s="81">
        <f t="shared" ref="G5:G49" si="0">ROUND((E5*F5),2)</f>
        <v>231.9</v>
      </c>
      <c r="H5" s="74"/>
      <c r="I5" s="75"/>
    </row>
    <row r="6" spans="1:10" x14ac:dyDescent="0.25">
      <c r="A6" s="82" t="s">
        <v>5</v>
      </c>
      <c r="B6" s="83" t="s">
        <v>8</v>
      </c>
      <c r="C6" s="302" t="s">
        <v>54</v>
      </c>
      <c r="D6" s="85" t="s">
        <v>47</v>
      </c>
      <c r="E6" s="190">
        <v>12</v>
      </c>
      <c r="F6" s="68">
        <v>44.13</v>
      </c>
      <c r="G6" s="87">
        <f t="shared" si="0"/>
        <v>529.55999999999995</v>
      </c>
      <c r="H6" s="74"/>
      <c r="I6" s="75"/>
    </row>
    <row r="7" spans="1:10" x14ac:dyDescent="0.25">
      <c r="A7" s="82" t="s">
        <v>5</v>
      </c>
      <c r="B7" s="83" t="s">
        <v>9</v>
      </c>
      <c r="C7" s="302" t="s">
        <v>55</v>
      </c>
      <c r="D7" s="85" t="s">
        <v>47</v>
      </c>
      <c r="E7" s="190">
        <v>12</v>
      </c>
      <c r="F7" s="68">
        <v>1.32</v>
      </c>
      <c r="G7" s="87">
        <f t="shared" si="0"/>
        <v>15.84</v>
      </c>
      <c r="H7" s="74"/>
      <c r="I7" s="75"/>
    </row>
    <row r="8" spans="1:10" x14ac:dyDescent="0.25">
      <c r="A8" s="82" t="s">
        <v>5</v>
      </c>
      <c r="B8" s="83" t="s">
        <v>10</v>
      </c>
      <c r="C8" s="302" t="s">
        <v>1084</v>
      </c>
      <c r="D8" s="85" t="s">
        <v>47</v>
      </c>
      <c r="E8" s="190">
        <v>12</v>
      </c>
      <c r="F8" s="68">
        <v>18.91</v>
      </c>
      <c r="G8" s="87">
        <f t="shared" si="0"/>
        <v>226.92</v>
      </c>
      <c r="H8" s="74"/>
      <c r="I8" s="75"/>
      <c r="J8" s="75"/>
    </row>
    <row r="9" spans="1:10" x14ac:dyDescent="0.25">
      <c r="A9" s="82" t="s">
        <v>5</v>
      </c>
      <c r="B9" s="83" t="s">
        <v>11</v>
      </c>
      <c r="C9" s="302" t="s">
        <v>1085</v>
      </c>
      <c r="D9" s="85" t="s">
        <v>48</v>
      </c>
      <c r="E9" s="190">
        <v>0.17</v>
      </c>
      <c r="F9" s="68">
        <v>2836.94</v>
      </c>
      <c r="G9" s="87">
        <f t="shared" si="0"/>
        <v>482.28</v>
      </c>
      <c r="H9" s="88"/>
      <c r="I9" s="75"/>
    </row>
    <row r="10" spans="1:10" ht="55.2" x14ac:dyDescent="0.25">
      <c r="A10" s="82" t="s">
        <v>5</v>
      </c>
      <c r="B10" s="83" t="s">
        <v>12</v>
      </c>
      <c r="C10" s="302" t="s">
        <v>42</v>
      </c>
      <c r="D10" s="85" t="s">
        <v>6</v>
      </c>
      <c r="E10" s="190">
        <v>1</v>
      </c>
      <c r="F10" s="68">
        <v>0</v>
      </c>
      <c r="G10" s="87">
        <f t="shared" si="0"/>
        <v>0</v>
      </c>
      <c r="H10" s="90"/>
      <c r="I10" s="91"/>
    </row>
    <row r="11" spans="1:10" x14ac:dyDescent="0.25">
      <c r="A11" s="82" t="s">
        <v>5</v>
      </c>
      <c r="B11" s="83" t="s">
        <v>13</v>
      </c>
      <c r="C11" s="92" t="s">
        <v>69</v>
      </c>
      <c r="D11" s="85" t="s">
        <v>45</v>
      </c>
      <c r="E11" s="190">
        <v>4222.5</v>
      </c>
      <c r="F11" s="68">
        <v>1.06</v>
      </c>
      <c r="G11" s="87">
        <f t="shared" si="0"/>
        <v>4475.8500000000004</v>
      </c>
      <c r="H11" s="90"/>
      <c r="I11" s="91"/>
    </row>
    <row r="12" spans="1:10" s="468" customFormat="1" ht="27.6" x14ac:dyDescent="0.25">
      <c r="A12" s="82" t="s">
        <v>5</v>
      </c>
      <c r="B12" s="83" t="s">
        <v>14</v>
      </c>
      <c r="C12" s="89" t="s">
        <v>1086</v>
      </c>
      <c r="D12" s="85" t="s">
        <v>51</v>
      </c>
      <c r="E12" s="190">
        <v>2128.14</v>
      </c>
      <c r="F12" s="68">
        <v>2.1</v>
      </c>
      <c r="G12" s="87">
        <f t="shared" si="0"/>
        <v>4469.09</v>
      </c>
      <c r="H12" s="90"/>
      <c r="I12" s="475"/>
    </row>
    <row r="13" spans="1:10" x14ac:dyDescent="0.25">
      <c r="A13" s="82" t="s">
        <v>5</v>
      </c>
      <c r="B13" s="83" t="s">
        <v>15</v>
      </c>
      <c r="C13" s="92" t="s">
        <v>75</v>
      </c>
      <c r="D13" s="85" t="s">
        <v>45</v>
      </c>
      <c r="E13" s="190">
        <v>5957</v>
      </c>
      <c r="F13" s="68">
        <v>1.3</v>
      </c>
      <c r="G13" s="87">
        <f t="shared" si="0"/>
        <v>7744.1</v>
      </c>
      <c r="H13" s="90"/>
      <c r="I13" s="91"/>
    </row>
    <row r="14" spans="1:10" ht="27.6" x14ac:dyDescent="0.25">
      <c r="A14" s="82" t="s">
        <v>5</v>
      </c>
      <c r="B14" s="83" t="s">
        <v>20</v>
      </c>
      <c r="C14" s="92" t="s">
        <v>76</v>
      </c>
      <c r="D14" s="85" t="s">
        <v>45</v>
      </c>
      <c r="E14" s="190">
        <v>294</v>
      </c>
      <c r="F14" s="68">
        <v>2.58</v>
      </c>
      <c r="G14" s="87">
        <f t="shared" si="0"/>
        <v>758.52</v>
      </c>
      <c r="H14" s="90"/>
      <c r="I14" s="91"/>
    </row>
    <row r="15" spans="1:10" x14ac:dyDescent="0.25">
      <c r="A15" s="82" t="s">
        <v>5</v>
      </c>
      <c r="B15" s="83" t="s">
        <v>21</v>
      </c>
      <c r="C15" s="92" t="s">
        <v>56</v>
      </c>
      <c r="D15" s="85" t="s">
        <v>49</v>
      </c>
      <c r="E15" s="190">
        <v>1080.92</v>
      </c>
      <c r="F15" s="68">
        <v>-9.58</v>
      </c>
      <c r="G15" s="87">
        <f t="shared" si="0"/>
        <v>-10355.209999999999</v>
      </c>
      <c r="H15" s="90"/>
      <c r="I15" s="91"/>
    </row>
    <row r="16" spans="1:10" ht="27.6" x14ac:dyDescent="0.25">
      <c r="A16" s="82" t="s">
        <v>5</v>
      </c>
      <c r="B16" s="83" t="s">
        <v>22</v>
      </c>
      <c r="C16" s="89" t="s">
        <v>1087</v>
      </c>
      <c r="D16" s="85" t="s">
        <v>49</v>
      </c>
      <c r="E16" s="190">
        <v>1080.92</v>
      </c>
      <c r="F16" s="68">
        <v>3.55</v>
      </c>
      <c r="G16" s="87">
        <f t="shared" si="0"/>
        <v>3837.27</v>
      </c>
      <c r="H16" s="90"/>
      <c r="I16" s="91"/>
    </row>
    <row r="17" spans="1:10" x14ac:dyDescent="0.25">
      <c r="A17" s="82" t="s">
        <v>5</v>
      </c>
      <c r="B17" s="83" t="s">
        <v>23</v>
      </c>
      <c r="C17" s="92" t="s">
        <v>1088</v>
      </c>
      <c r="D17" s="85" t="s">
        <v>45</v>
      </c>
      <c r="E17" s="190">
        <v>1593.29</v>
      </c>
      <c r="F17" s="68">
        <v>1.39</v>
      </c>
      <c r="G17" s="87">
        <f t="shared" si="0"/>
        <v>2214.67</v>
      </c>
      <c r="H17" s="90"/>
      <c r="I17" s="91"/>
      <c r="J17" s="469"/>
    </row>
    <row r="18" spans="1:10" x14ac:dyDescent="0.25">
      <c r="A18" s="82" t="s">
        <v>5</v>
      </c>
      <c r="B18" s="83" t="s">
        <v>26</v>
      </c>
      <c r="C18" s="92" t="s">
        <v>1089</v>
      </c>
      <c r="D18" s="85" t="s">
        <v>45</v>
      </c>
      <c r="E18" s="190">
        <v>5957</v>
      </c>
      <c r="F18" s="68">
        <v>1.39</v>
      </c>
      <c r="G18" s="87">
        <f t="shared" si="0"/>
        <v>8280.23</v>
      </c>
      <c r="H18" s="90"/>
      <c r="I18" s="91"/>
    </row>
    <row r="19" spans="1:10" x14ac:dyDescent="0.25">
      <c r="A19" s="82" t="s">
        <v>5</v>
      </c>
      <c r="B19" s="83" t="s">
        <v>27</v>
      </c>
      <c r="C19" s="302" t="s">
        <v>1090</v>
      </c>
      <c r="D19" s="85" t="s">
        <v>50</v>
      </c>
      <c r="E19" s="190">
        <v>34</v>
      </c>
      <c r="F19" s="68">
        <v>5.0999999999999996</v>
      </c>
      <c r="G19" s="87">
        <f t="shared" si="0"/>
        <v>173.4</v>
      </c>
      <c r="H19" s="90"/>
      <c r="I19" s="91"/>
    </row>
    <row r="20" spans="1:10" x14ac:dyDescent="0.25">
      <c r="A20" s="82" t="s">
        <v>5</v>
      </c>
      <c r="B20" s="83" t="s">
        <v>28</v>
      </c>
      <c r="C20" s="302" t="s">
        <v>1091</v>
      </c>
      <c r="D20" s="85" t="s">
        <v>47</v>
      </c>
      <c r="E20" s="190">
        <v>10</v>
      </c>
      <c r="F20" s="68">
        <v>23.18</v>
      </c>
      <c r="G20" s="87">
        <f t="shared" si="0"/>
        <v>231.8</v>
      </c>
      <c r="H20" s="90"/>
      <c r="I20" s="91"/>
    </row>
    <row r="21" spans="1:10" x14ac:dyDescent="0.25">
      <c r="A21" s="82" t="s">
        <v>5</v>
      </c>
      <c r="B21" s="83" t="s">
        <v>29</v>
      </c>
      <c r="C21" s="302" t="s">
        <v>1092</v>
      </c>
      <c r="D21" s="85" t="s">
        <v>47</v>
      </c>
      <c r="E21" s="190">
        <v>12</v>
      </c>
      <c r="F21" s="68">
        <v>10</v>
      </c>
      <c r="G21" s="87">
        <f t="shared" si="0"/>
        <v>120</v>
      </c>
      <c r="H21" s="90"/>
      <c r="I21" s="91"/>
    </row>
    <row r="22" spans="1:10" x14ac:dyDescent="0.25">
      <c r="A22" s="82" t="s">
        <v>5</v>
      </c>
      <c r="B22" s="83" t="s">
        <v>30</v>
      </c>
      <c r="C22" s="302" t="s">
        <v>1093</v>
      </c>
      <c r="D22" s="85" t="s">
        <v>47</v>
      </c>
      <c r="E22" s="190">
        <v>2</v>
      </c>
      <c r="F22" s="68">
        <v>63.91</v>
      </c>
      <c r="G22" s="87">
        <f t="shared" si="0"/>
        <v>127.82</v>
      </c>
      <c r="H22" s="75"/>
      <c r="I22" s="75"/>
    </row>
    <row r="23" spans="1:10" x14ac:dyDescent="0.25">
      <c r="A23" s="82" t="s">
        <v>5</v>
      </c>
      <c r="B23" s="83" t="s">
        <v>31</v>
      </c>
      <c r="C23" s="302" t="s">
        <v>1094</v>
      </c>
      <c r="D23" s="85" t="s">
        <v>47</v>
      </c>
      <c r="E23" s="190">
        <v>2</v>
      </c>
      <c r="F23" s="68">
        <v>20.41</v>
      </c>
      <c r="G23" s="87">
        <f t="shared" si="0"/>
        <v>40.82</v>
      </c>
      <c r="H23" s="90"/>
      <c r="I23" s="91"/>
    </row>
    <row r="24" spans="1:10" x14ac:dyDescent="0.25">
      <c r="A24" s="82" t="s">
        <v>5</v>
      </c>
      <c r="B24" s="83" t="s">
        <v>32</v>
      </c>
      <c r="C24" s="302" t="s">
        <v>1095</v>
      </c>
      <c r="D24" s="85" t="s">
        <v>47</v>
      </c>
      <c r="E24" s="190">
        <v>2</v>
      </c>
      <c r="F24" s="68">
        <v>23.11</v>
      </c>
      <c r="G24" s="87">
        <f t="shared" si="0"/>
        <v>46.22</v>
      </c>
      <c r="H24" s="90"/>
      <c r="I24" s="91"/>
    </row>
    <row r="25" spans="1:10" x14ac:dyDescent="0.25">
      <c r="A25" s="82" t="s">
        <v>5</v>
      </c>
      <c r="B25" s="122" t="s">
        <v>33</v>
      </c>
      <c r="C25" s="302" t="s">
        <v>1096</v>
      </c>
      <c r="D25" s="129" t="s">
        <v>47</v>
      </c>
      <c r="E25" s="190">
        <v>2</v>
      </c>
      <c r="F25" s="68">
        <v>23.11</v>
      </c>
      <c r="G25" s="87">
        <f t="shared" si="0"/>
        <v>46.22</v>
      </c>
      <c r="H25" s="90"/>
      <c r="I25" s="91"/>
    </row>
    <row r="26" spans="1:10" x14ac:dyDescent="0.25">
      <c r="A26" s="82" t="s">
        <v>5</v>
      </c>
      <c r="B26" s="122" t="s">
        <v>34</v>
      </c>
      <c r="C26" s="302" t="s">
        <v>1097</v>
      </c>
      <c r="D26" s="129" t="s">
        <v>50</v>
      </c>
      <c r="E26" s="190">
        <v>58</v>
      </c>
      <c r="F26" s="452">
        <v>7.37</v>
      </c>
      <c r="G26" s="104">
        <f>ROUND((E26*F26),2)</f>
        <v>427.46</v>
      </c>
      <c r="H26" s="90"/>
      <c r="I26" s="91"/>
    </row>
    <row r="27" spans="1:10" ht="14.4" thickBot="1" x14ac:dyDescent="0.3">
      <c r="A27" s="386" t="s">
        <v>5</v>
      </c>
      <c r="B27" s="375" t="s">
        <v>35</v>
      </c>
      <c r="C27" s="453" t="s">
        <v>1162</v>
      </c>
      <c r="D27" s="445" t="s">
        <v>47</v>
      </c>
      <c r="E27" s="398">
        <v>30</v>
      </c>
      <c r="F27" s="68">
        <v>4.78</v>
      </c>
      <c r="G27" s="104">
        <f t="shared" ref="G27:G28" si="1">ROUND((E27*F27),2)</f>
        <v>143.4</v>
      </c>
      <c r="H27" s="90"/>
      <c r="I27" s="91"/>
    </row>
    <row r="28" spans="1:10" ht="28.2" thickBot="1" x14ac:dyDescent="0.3">
      <c r="A28" s="454" t="s">
        <v>5</v>
      </c>
      <c r="B28" s="378" t="s">
        <v>36</v>
      </c>
      <c r="C28" s="455" t="s">
        <v>1163</v>
      </c>
      <c r="D28" s="456" t="s">
        <v>51</v>
      </c>
      <c r="E28" s="474">
        <v>25</v>
      </c>
      <c r="F28" s="470">
        <v>29.46</v>
      </c>
      <c r="G28" s="117">
        <f t="shared" si="1"/>
        <v>736.5</v>
      </c>
      <c r="H28" s="136" t="s">
        <v>368</v>
      </c>
      <c r="I28" s="94">
        <f>ROUND(SUM(G5:G28),2)</f>
        <v>25004.66</v>
      </c>
    </row>
    <row r="29" spans="1:10" s="471" customFormat="1" ht="16.8" x14ac:dyDescent="0.25">
      <c r="A29" s="76" t="s">
        <v>18</v>
      </c>
      <c r="B29" s="77" t="s">
        <v>16</v>
      </c>
      <c r="C29" s="304" t="s">
        <v>1098</v>
      </c>
      <c r="D29" s="147" t="s">
        <v>43</v>
      </c>
      <c r="E29" s="80">
        <v>1308</v>
      </c>
      <c r="F29" s="451">
        <v>4.2</v>
      </c>
      <c r="G29" s="208">
        <f t="shared" si="0"/>
        <v>5493.6</v>
      </c>
      <c r="H29" s="96"/>
      <c r="I29" s="97"/>
    </row>
    <row r="30" spans="1:10" ht="16.8" x14ac:dyDescent="0.25">
      <c r="A30" s="82" t="s">
        <v>18</v>
      </c>
      <c r="B30" s="83" t="s">
        <v>87</v>
      </c>
      <c r="C30" s="98" t="s">
        <v>88</v>
      </c>
      <c r="D30" s="99" t="s">
        <v>43</v>
      </c>
      <c r="E30" s="86">
        <v>790.45</v>
      </c>
      <c r="F30" s="355">
        <v>1.61</v>
      </c>
      <c r="G30" s="87">
        <f t="shared" si="0"/>
        <v>1272.6199999999999</v>
      </c>
      <c r="H30" s="96"/>
      <c r="I30" s="97"/>
    </row>
    <row r="31" spans="1:10" ht="16.8" x14ac:dyDescent="0.25">
      <c r="A31" s="82" t="s">
        <v>18</v>
      </c>
      <c r="B31" s="83" t="s">
        <v>89</v>
      </c>
      <c r="C31" s="98" t="s">
        <v>24</v>
      </c>
      <c r="D31" s="99" t="s">
        <v>43</v>
      </c>
      <c r="E31" s="86">
        <v>517.54</v>
      </c>
      <c r="F31" s="355">
        <v>4.9000000000000004</v>
      </c>
      <c r="G31" s="87">
        <f t="shared" si="0"/>
        <v>2535.9499999999998</v>
      </c>
      <c r="H31" s="96"/>
      <c r="I31" s="97"/>
    </row>
    <row r="32" spans="1:10" ht="16.8" x14ac:dyDescent="0.25">
      <c r="A32" s="82" t="s">
        <v>18</v>
      </c>
      <c r="B32" s="83" t="s">
        <v>90</v>
      </c>
      <c r="C32" s="98" t="s">
        <v>91</v>
      </c>
      <c r="D32" s="99" t="s">
        <v>43</v>
      </c>
      <c r="E32" s="86">
        <v>1150</v>
      </c>
      <c r="F32" s="355">
        <v>3.27</v>
      </c>
      <c r="G32" s="87">
        <f t="shared" si="0"/>
        <v>3760.5</v>
      </c>
      <c r="H32" s="96"/>
      <c r="I32" s="97"/>
    </row>
    <row r="33" spans="1:9" ht="27.6" x14ac:dyDescent="0.25">
      <c r="A33" s="82" t="s">
        <v>18</v>
      </c>
      <c r="B33" s="83" t="s">
        <v>92</v>
      </c>
      <c r="C33" s="100" t="s">
        <v>93</v>
      </c>
      <c r="D33" s="99" t="s">
        <v>43</v>
      </c>
      <c r="E33" s="86">
        <v>1050</v>
      </c>
      <c r="F33" s="355">
        <v>4.9000000000000004</v>
      </c>
      <c r="G33" s="87">
        <f t="shared" si="0"/>
        <v>5145</v>
      </c>
      <c r="H33" s="96"/>
      <c r="I33" s="97"/>
    </row>
    <row r="34" spans="1:9" ht="16.8" x14ac:dyDescent="0.25">
      <c r="A34" s="82" t="s">
        <v>18</v>
      </c>
      <c r="B34" s="83" t="s">
        <v>94</v>
      </c>
      <c r="C34" s="98" t="s">
        <v>25</v>
      </c>
      <c r="D34" s="99" t="s">
        <v>43</v>
      </c>
      <c r="E34" s="86">
        <v>25874</v>
      </c>
      <c r="F34" s="355">
        <v>0.11</v>
      </c>
      <c r="G34" s="87">
        <f t="shared" si="0"/>
        <v>2846.14</v>
      </c>
      <c r="H34" s="96"/>
      <c r="I34" s="97"/>
    </row>
    <row r="35" spans="1:9" ht="16.8" x14ac:dyDescent="0.25">
      <c r="A35" s="82" t="s">
        <v>18</v>
      </c>
      <c r="B35" s="83" t="s">
        <v>95</v>
      </c>
      <c r="C35" s="100" t="s">
        <v>96</v>
      </c>
      <c r="D35" s="99" t="s">
        <v>43</v>
      </c>
      <c r="E35" s="86">
        <v>1150</v>
      </c>
      <c r="F35" s="355">
        <v>4.51</v>
      </c>
      <c r="G35" s="87">
        <f t="shared" si="0"/>
        <v>5186.5</v>
      </c>
      <c r="H35" s="96"/>
      <c r="I35" s="97"/>
    </row>
    <row r="36" spans="1:9" x14ac:dyDescent="0.25">
      <c r="A36" s="82" t="s">
        <v>18</v>
      </c>
      <c r="B36" s="83" t="s">
        <v>405</v>
      </c>
      <c r="C36" s="98" t="s">
        <v>98</v>
      </c>
      <c r="D36" s="85" t="s">
        <v>45</v>
      </c>
      <c r="E36" s="86">
        <v>13371.25</v>
      </c>
      <c r="F36" s="355">
        <v>0.39</v>
      </c>
      <c r="G36" s="87">
        <f t="shared" si="0"/>
        <v>5214.79</v>
      </c>
      <c r="H36" s="88"/>
      <c r="I36" s="97"/>
    </row>
    <row r="37" spans="1:9" x14ac:dyDescent="0.25">
      <c r="A37" s="101" t="s">
        <v>18</v>
      </c>
      <c r="B37" s="83" t="s">
        <v>406</v>
      </c>
      <c r="C37" s="98" t="s">
        <v>100</v>
      </c>
      <c r="D37" s="102" t="s">
        <v>45</v>
      </c>
      <c r="E37" s="86">
        <v>703.75</v>
      </c>
      <c r="F37" s="355">
        <v>0.82</v>
      </c>
      <c r="G37" s="104">
        <f t="shared" si="0"/>
        <v>577.08000000000004</v>
      </c>
      <c r="H37" s="97"/>
      <c r="I37" s="97"/>
    </row>
    <row r="38" spans="1:9" x14ac:dyDescent="0.25">
      <c r="A38" s="82" t="s">
        <v>18</v>
      </c>
      <c r="B38" s="83" t="s">
        <v>97</v>
      </c>
      <c r="C38" s="98" t="s">
        <v>102</v>
      </c>
      <c r="D38" s="85" t="s">
        <v>45</v>
      </c>
      <c r="E38" s="86">
        <v>9221.94</v>
      </c>
      <c r="F38" s="355">
        <v>0.76</v>
      </c>
      <c r="G38" s="87">
        <f t="shared" si="0"/>
        <v>7008.67</v>
      </c>
      <c r="H38" s="90"/>
      <c r="I38" s="91"/>
    </row>
    <row r="39" spans="1:9" x14ac:dyDescent="0.25">
      <c r="A39" s="82" t="s">
        <v>18</v>
      </c>
      <c r="B39" s="83" t="s">
        <v>99</v>
      </c>
      <c r="C39" s="98" t="s">
        <v>104</v>
      </c>
      <c r="D39" s="85" t="s">
        <v>45</v>
      </c>
      <c r="E39" s="86">
        <v>912.06</v>
      </c>
      <c r="F39" s="355">
        <v>0.93</v>
      </c>
      <c r="G39" s="87">
        <f t="shared" si="0"/>
        <v>848.22</v>
      </c>
      <c r="H39" s="90"/>
      <c r="I39" s="91"/>
    </row>
    <row r="40" spans="1:9" x14ac:dyDescent="0.25">
      <c r="A40" s="82" t="s">
        <v>18</v>
      </c>
      <c r="B40" s="83" t="s">
        <v>101</v>
      </c>
      <c r="C40" s="98" t="s">
        <v>106</v>
      </c>
      <c r="D40" s="85" t="s">
        <v>45</v>
      </c>
      <c r="E40" s="86">
        <v>13174.2</v>
      </c>
      <c r="F40" s="355">
        <v>1.53</v>
      </c>
      <c r="G40" s="87">
        <f t="shared" si="0"/>
        <v>20156.53</v>
      </c>
      <c r="H40" s="90"/>
      <c r="I40" s="91"/>
    </row>
    <row r="41" spans="1:9" x14ac:dyDescent="0.25">
      <c r="A41" s="82" t="s">
        <v>18</v>
      </c>
      <c r="B41" s="83" t="s">
        <v>103</v>
      </c>
      <c r="C41" s="105" t="s">
        <v>108</v>
      </c>
      <c r="D41" s="85" t="s">
        <v>45</v>
      </c>
      <c r="E41" s="86">
        <v>582</v>
      </c>
      <c r="F41" s="355">
        <v>6.78</v>
      </c>
      <c r="G41" s="87">
        <f t="shared" si="0"/>
        <v>3945.96</v>
      </c>
      <c r="H41" s="90"/>
      <c r="I41" s="91"/>
    </row>
    <row r="42" spans="1:9" x14ac:dyDescent="0.25">
      <c r="A42" s="82" t="s">
        <v>18</v>
      </c>
      <c r="B42" s="83" t="s">
        <v>105</v>
      </c>
      <c r="C42" s="105" t="s">
        <v>110</v>
      </c>
      <c r="D42" s="85" t="s">
        <v>45</v>
      </c>
      <c r="E42" s="86">
        <v>4.2</v>
      </c>
      <c r="F42" s="355">
        <v>8.4499999999999993</v>
      </c>
      <c r="G42" s="87">
        <f t="shared" si="0"/>
        <v>35.49</v>
      </c>
      <c r="H42" s="90"/>
      <c r="I42" s="91"/>
    </row>
    <row r="43" spans="1:9" x14ac:dyDescent="0.25">
      <c r="A43" s="82" t="s">
        <v>18</v>
      </c>
      <c r="B43" s="83" t="s">
        <v>107</v>
      </c>
      <c r="C43" s="105" t="s">
        <v>114</v>
      </c>
      <c r="D43" s="85" t="s">
        <v>45</v>
      </c>
      <c r="E43" s="86">
        <v>5</v>
      </c>
      <c r="F43" s="355">
        <v>67.209999999999994</v>
      </c>
      <c r="G43" s="87">
        <f t="shared" si="0"/>
        <v>336.05</v>
      </c>
      <c r="H43" s="90"/>
      <c r="I43" s="91"/>
    </row>
    <row r="44" spans="1:9" ht="16.8" x14ac:dyDescent="0.25">
      <c r="A44" s="82" t="s">
        <v>18</v>
      </c>
      <c r="B44" s="83" t="s">
        <v>109</v>
      </c>
      <c r="C44" s="110" t="s">
        <v>118</v>
      </c>
      <c r="D44" s="99" t="s">
        <v>43</v>
      </c>
      <c r="E44" s="86">
        <v>1.1000000000000001</v>
      </c>
      <c r="F44" s="356">
        <v>352.16</v>
      </c>
      <c r="G44" s="87">
        <f t="shared" si="0"/>
        <v>387.38</v>
      </c>
      <c r="H44" s="108"/>
      <c r="I44" s="109"/>
    </row>
    <row r="45" spans="1:9" x14ac:dyDescent="0.25">
      <c r="A45" s="82" t="s">
        <v>18</v>
      </c>
      <c r="B45" s="83" t="s">
        <v>111</v>
      </c>
      <c r="C45" s="98" t="s">
        <v>120</v>
      </c>
      <c r="D45" s="85" t="s">
        <v>45</v>
      </c>
      <c r="E45" s="86">
        <v>10680.50000000002</v>
      </c>
      <c r="F45" s="355">
        <v>9.3800000000000008</v>
      </c>
      <c r="G45" s="87">
        <f t="shared" si="0"/>
        <v>100183.09</v>
      </c>
      <c r="H45" s="90"/>
      <c r="I45" s="91"/>
    </row>
    <row r="46" spans="1:9" x14ac:dyDescent="0.25">
      <c r="A46" s="82" t="s">
        <v>18</v>
      </c>
      <c r="B46" s="83" t="s">
        <v>113</v>
      </c>
      <c r="C46" s="111" t="s">
        <v>122</v>
      </c>
      <c r="D46" s="85" t="s">
        <v>45</v>
      </c>
      <c r="E46" s="112">
        <v>2100</v>
      </c>
      <c r="F46" s="355">
        <v>1.1299999999999999</v>
      </c>
      <c r="G46" s="87">
        <f t="shared" si="0"/>
        <v>2373</v>
      </c>
      <c r="H46" s="90"/>
      <c r="I46" s="91"/>
    </row>
    <row r="47" spans="1:9" ht="27.6" x14ac:dyDescent="0.25">
      <c r="A47" s="82" t="s">
        <v>18</v>
      </c>
      <c r="B47" s="83" t="s">
        <v>115</v>
      </c>
      <c r="C47" s="111" t="s">
        <v>372</v>
      </c>
      <c r="D47" s="85" t="s">
        <v>45</v>
      </c>
      <c r="E47" s="112">
        <v>2100</v>
      </c>
      <c r="F47" s="355">
        <v>2.52</v>
      </c>
      <c r="G47" s="87">
        <f t="shared" si="0"/>
        <v>5292</v>
      </c>
      <c r="H47" s="90"/>
      <c r="I47" s="91"/>
    </row>
    <row r="48" spans="1:9" ht="17.399999999999999" thickBot="1" x14ac:dyDescent="0.3">
      <c r="A48" s="82" t="s">
        <v>18</v>
      </c>
      <c r="B48" s="83" t="s">
        <v>117</v>
      </c>
      <c r="C48" s="98" t="s">
        <v>25</v>
      </c>
      <c r="D48" s="99" t="s">
        <v>43</v>
      </c>
      <c r="E48" s="112">
        <v>590</v>
      </c>
      <c r="F48" s="355">
        <v>0.11</v>
      </c>
      <c r="G48" s="87">
        <f t="shared" si="0"/>
        <v>64.900000000000006</v>
      </c>
      <c r="H48" s="90"/>
      <c r="I48" s="91"/>
    </row>
    <row r="49" spans="1:9" ht="28.2" thickBot="1" x14ac:dyDescent="0.3">
      <c r="A49" s="130" t="s">
        <v>18</v>
      </c>
      <c r="B49" s="148" t="s">
        <v>119</v>
      </c>
      <c r="C49" s="305" t="s">
        <v>125</v>
      </c>
      <c r="D49" s="145" t="s">
        <v>43</v>
      </c>
      <c r="E49" s="134">
        <v>590</v>
      </c>
      <c r="F49" s="357">
        <v>18.27</v>
      </c>
      <c r="G49" s="117">
        <f t="shared" si="0"/>
        <v>10779.3</v>
      </c>
      <c r="H49" s="93" t="s">
        <v>126</v>
      </c>
      <c r="I49" s="94">
        <f>ROUND(SUM(G29:G49),2)</f>
        <v>183442.77</v>
      </c>
    </row>
    <row r="50" spans="1:9" x14ac:dyDescent="0.25">
      <c r="A50" s="82" t="s">
        <v>392</v>
      </c>
      <c r="B50" s="122" t="s">
        <v>128</v>
      </c>
      <c r="C50" s="127" t="s">
        <v>374</v>
      </c>
      <c r="D50" s="129" t="s">
        <v>50</v>
      </c>
      <c r="E50" s="112">
        <v>49.5</v>
      </c>
      <c r="F50" s="38">
        <v>84.17</v>
      </c>
      <c r="G50" s="87">
        <f t="shared" ref="G50:G159" si="2">ROUND((E50*F50),2)</f>
        <v>4166.42</v>
      </c>
      <c r="H50" s="90"/>
      <c r="I50" s="91"/>
    </row>
    <row r="51" spans="1:9" ht="16.8" x14ac:dyDescent="0.25">
      <c r="A51" s="82" t="s">
        <v>392</v>
      </c>
      <c r="B51" s="122" t="s">
        <v>130</v>
      </c>
      <c r="C51" s="123" t="s">
        <v>179</v>
      </c>
      <c r="D51" s="126" t="s">
        <v>43</v>
      </c>
      <c r="E51" s="86">
        <v>9.9</v>
      </c>
      <c r="F51" s="38">
        <v>21.55</v>
      </c>
      <c r="G51" s="87">
        <f t="shared" si="2"/>
        <v>213.35</v>
      </c>
      <c r="H51" s="90"/>
      <c r="I51" s="91"/>
    </row>
    <row r="52" spans="1:9" x14ac:dyDescent="0.25">
      <c r="A52" s="82" t="s">
        <v>392</v>
      </c>
      <c r="B52" s="122" t="s">
        <v>132</v>
      </c>
      <c r="C52" s="123" t="s">
        <v>183</v>
      </c>
      <c r="D52" s="129" t="s">
        <v>47</v>
      </c>
      <c r="E52" s="86">
        <v>4</v>
      </c>
      <c r="F52" s="38">
        <v>106.91</v>
      </c>
      <c r="G52" s="87">
        <f t="shared" si="2"/>
        <v>427.64</v>
      </c>
      <c r="H52" s="90"/>
      <c r="I52" s="91"/>
    </row>
    <row r="53" spans="1:9" ht="14.4" thickBot="1" x14ac:dyDescent="0.3">
      <c r="A53" s="82" t="s">
        <v>392</v>
      </c>
      <c r="B53" s="122" t="s">
        <v>133</v>
      </c>
      <c r="C53" s="123" t="s">
        <v>185</v>
      </c>
      <c r="D53" s="129" t="s">
        <v>45</v>
      </c>
      <c r="E53" s="86">
        <v>396</v>
      </c>
      <c r="F53" s="38">
        <v>1.1299999999999999</v>
      </c>
      <c r="G53" s="87">
        <f t="shared" si="2"/>
        <v>447.48</v>
      </c>
      <c r="H53" s="90"/>
      <c r="I53" s="91"/>
    </row>
    <row r="54" spans="1:9" ht="28.2" thickBot="1" x14ac:dyDescent="0.3">
      <c r="A54" s="130" t="s">
        <v>392</v>
      </c>
      <c r="B54" s="131" t="s">
        <v>135</v>
      </c>
      <c r="C54" s="132" t="s">
        <v>187</v>
      </c>
      <c r="D54" s="133" t="s">
        <v>43</v>
      </c>
      <c r="E54" s="134">
        <v>133.65</v>
      </c>
      <c r="F54" s="39">
        <v>17.510000000000002</v>
      </c>
      <c r="G54" s="117">
        <f t="shared" si="2"/>
        <v>2340.21</v>
      </c>
      <c r="H54" s="136" t="s">
        <v>141</v>
      </c>
      <c r="I54" s="94">
        <f>ROUND(SUM(G50:G54),2)</f>
        <v>7595.1</v>
      </c>
    </row>
    <row r="55" spans="1:9" ht="27.6" x14ac:dyDescent="0.25">
      <c r="A55" s="76" t="s">
        <v>393</v>
      </c>
      <c r="B55" s="77" t="s">
        <v>143</v>
      </c>
      <c r="C55" s="146" t="s">
        <v>191</v>
      </c>
      <c r="D55" s="147" t="s">
        <v>43</v>
      </c>
      <c r="E55" s="80">
        <v>767.07</v>
      </c>
      <c r="F55" s="42">
        <v>20.97</v>
      </c>
      <c r="G55" s="81">
        <f t="shared" si="2"/>
        <v>16085.46</v>
      </c>
      <c r="H55" s="490" t="s">
        <v>192</v>
      </c>
      <c r="I55" s="91"/>
    </row>
    <row r="56" spans="1:9" ht="27.6" x14ac:dyDescent="0.25">
      <c r="A56" s="82" t="s">
        <v>393</v>
      </c>
      <c r="B56" s="83" t="s">
        <v>145</v>
      </c>
      <c r="C56" s="139" t="s">
        <v>194</v>
      </c>
      <c r="D56" s="85" t="s">
        <v>45</v>
      </c>
      <c r="E56" s="141">
        <v>639.22</v>
      </c>
      <c r="F56" s="40">
        <v>15.74</v>
      </c>
      <c r="G56" s="87">
        <f t="shared" si="2"/>
        <v>10061.32</v>
      </c>
      <c r="H56" s="491"/>
      <c r="I56" s="91"/>
    </row>
    <row r="57" spans="1:9" ht="27.6" x14ac:dyDescent="0.25">
      <c r="A57" s="82" t="s">
        <v>393</v>
      </c>
      <c r="B57" s="83" t="s">
        <v>147</v>
      </c>
      <c r="C57" s="139" t="s">
        <v>196</v>
      </c>
      <c r="D57" s="85" t="s">
        <v>45</v>
      </c>
      <c r="E57" s="141">
        <v>480</v>
      </c>
      <c r="F57" s="40">
        <v>16.84</v>
      </c>
      <c r="G57" s="87">
        <f t="shared" si="2"/>
        <v>8083.2</v>
      </c>
      <c r="H57" s="491"/>
      <c r="I57" s="91"/>
    </row>
    <row r="58" spans="1:9" ht="27.6" x14ac:dyDescent="0.25">
      <c r="A58" s="82" t="s">
        <v>393</v>
      </c>
      <c r="B58" s="83" t="s">
        <v>149</v>
      </c>
      <c r="C58" s="139" t="s">
        <v>198</v>
      </c>
      <c r="D58" s="85" t="s">
        <v>45</v>
      </c>
      <c r="E58" s="141">
        <v>23</v>
      </c>
      <c r="F58" s="40">
        <v>6.13</v>
      </c>
      <c r="G58" s="87">
        <f t="shared" si="2"/>
        <v>140.99</v>
      </c>
      <c r="H58" s="491"/>
      <c r="I58" s="91"/>
    </row>
    <row r="59" spans="1:9" ht="27.6" x14ac:dyDescent="0.25">
      <c r="A59" s="82" t="s">
        <v>393</v>
      </c>
      <c r="B59" s="83" t="s">
        <v>151</v>
      </c>
      <c r="C59" s="154" t="s">
        <v>200</v>
      </c>
      <c r="D59" s="85" t="s">
        <v>45</v>
      </c>
      <c r="E59" s="141">
        <v>15</v>
      </c>
      <c r="F59" s="40">
        <v>41.05</v>
      </c>
      <c r="G59" s="87">
        <f t="shared" si="2"/>
        <v>615.75</v>
      </c>
      <c r="H59" s="491"/>
      <c r="I59" s="91"/>
    </row>
    <row r="60" spans="1:9" ht="28.2" thickBot="1" x14ac:dyDescent="0.3">
      <c r="A60" s="82" t="s">
        <v>393</v>
      </c>
      <c r="B60" s="83" t="s">
        <v>153</v>
      </c>
      <c r="C60" s="132" t="s">
        <v>202</v>
      </c>
      <c r="D60" s="85" t="s">
        <v>45</v>
      </c>
      <c r="E60" s="141">
        <v>8</v>
      </c>
      <c r="F60" s="40">
        <v>41.05</v>
      </c>
      <c r="G60" s="87">
        <f t="shared" si="2"/>
        <v>328.4</v>
      </c>
      <c r="H60" s="491"/>
      <c r="I60" s="91"/>
    </row>
    <row r="61" spans="1:9" ht="27.6" x14ac:dyDescent="0.25">
      <c r="A61" s="82" t="s">
        <v>393</v>
      </c>
      <c r="B61" s="83" t="s">
        <v>155</v>
      </c>
      <c r="C61" s="139" t="s">
        <v>204</v>
      </c>
      <c r="D61" s="99" t="s">
        <v>43</v>
      </c>
      <c r="E61" s="138">
        <v>299.2</v>
      </c>
      <c r="F61" s="40">
        <v>21.02</v>
      </c>
      <c r="G61" s="87">
        <f t="shared" si="2"/>
        <v>6289.18</v>
      </c>
      <c r="H61" s="491"/>
      <c r="I61" s="91"/>
    </row>
    <row r="62" spans="1:9" ht="27.6" x14ac:dyDescent="0.25">
      <c r="A62" s="82" t="s">
        <v>393</v>
      </c>
      <c r="B62" s="83" t="s">
        <v>157</v>
      </c>
      <c r="C62" s="139" t="s">
        <v>206</v>
      </c>
      <c r="D62" s="85" t="s">
        <v>45</v>
      </c>
      <c r="E62" s="138">
        <v>340</v>
      </c>
      <c r="F62" s="40">
        <v>13.56</v>
      </c>
      <c r="G62" s="87">
        <f t="shared" si="2"/>
        <v>4610.3999999999996</v>
      </c>
      <c r="H62" s="491"/>
      <c r="I62" s="91"/>
    </row>
    <row r="63" spans="1:9" ht="27.6" x14ac:dyDescent="0.25">
      <c r="A63" s="82" t="s">
        <v>393</v>
      </c>
      <c r="B63" s="83" t="s">
        <v>159</v>
      </c>
      <c r="C63" s="139" t="s">
        <v>198</v>
      </c>
      <c r="D63" s="85" t="s">
        <v>45</v>
      </c>
      <c r="E63" s="138">
        <v>340</v>
      </c>
      <c r="F63" s="40">
        <v>6.13</v>
      </c>
      <c r="G63" s="87">
        <f t="shared" si="2"/>
        <v>2084.1999999999998</v>
      </c>
      <c r="H63" s="491"/>
      <c r="I63" s="91"/>
    </row>
    <row r="64" spans="1:9" ht="28.2" thickBot="1" x14ac:dyDescent="0.3">
      <c r="A64" s="82" t="s">
        <v>393</v>
      </c>
      <c r="B64" s="83" t="s">
        <v>161</v>
      </c>
      <c r="C64" s="132" t="s">
        <v>209</v>
      </c>
      <c r="D64" s="85" t="s">
        <v>45</v>
      </c>
      <c r="E64" s="141">
        <v>340</v>
      </c>
      <c r="F64" s="40">
        <v>34.56</v>
      </c>
      <c r="G64" s="87">
        <f t="shared" si="2"/>
        <v>11750.4</v>
      </c>
      <c r="H64" s="491"/>
      <c r="I64" s="91"/>
    </row>
    <row r="65" spans="1:9" ht="27.6" x14ac:dyDescent="0.25">
      <c r="A65" s="82" t="s">
        <v>393</v>
      </c>
      <c r="B65" s="83" t="s">
        <v>163</v>
      </c>
      <c r="C65" s="137" t="s">
        <v>211</v>
      </c>
      <c r="D65" s="99" t="s">
        <v>43</v>
      </c>
      <c r="E65" s="138">
        <v>239.25</v>
      </c>
      <c r="F65" s="40">
        <v>20.97</v>
      </c>
      <c r="G65" s="87">
        <f t="shared" si="2"/>
        <v>5017.07</v>
      </c>
      <c r="H65" s="491"/>
      <c r="I65" s="91"/>
    </row>
    <row r="66" spans="1:9" ht="27.6" x14ac:dyDescent="0.25">
      <c r="A66" s="82" t="s">
        <v>393</v>
      </c>
      <c r="B66" s="83" t="s">
        <v>164</v>
      </c>
      <c r="C66" s="139" t="s">
        <v>206</v>
      </c>
      <c r="D66" s="85" t="s">
        <v>45</v>
      </c>
      <c r="E66" s="138">
        <v>145</v>
      </c>
      <c r="F66" s="40">
        <v>13.56</v>
      </c>
      <c r="G66" s="87">
        <f t="shared" si="2"/>
        <v>1966.2</v>
      </c>
      <c r="H66" s="491"/>
      <c r="I66" s="91"/>
    </row>
    <row r="67" spans="1:9" ht="27.6" x14ac:dyDescent="0.25">
      <c r="A67" s="82" t="s">
        <v>393</v>
      </c>
      <c r="B67" s="83" t="s">
        <v>166</v>
      </c>
      <c r="C67" s="139" t="s">
        <v>198</v>
      </c>
      <c r="D67" s="85" t="s">
        <v>45</v>
      </c>
      <c r="E67" s="138">
        <v>145</v>
      </c>
      <c r="F67" s="40">
        <v>6.13</v>
      </c>
      <c r="G67" s="87">
        <f t="shared" si="2"/>
        <v>888.85</v>
      </c>
      <c r="H67" s="491"/>
      <c r="I67" s="91"/>
    </row>
    <row r="68" spans="1:9" ht="27.6" x14ac:dyDescent="0.25">
      <c r="A68" s="82" t="s">
        <v>393</v>
      </c>
      <c r="B68" s="83" t="s">
        <v>168</v>
      </c>
      <c r="C68" s="139" t="s">
        <v>215</v>
      </c>
      <c r="D68" s="85" t="s">
        <v>45</v>
      </c>
      <c r="E68" s="141">
        <v>120</v>
      </c>
      <c r="F68" s="40">
        <v>32.58</v>
      </c>
      <c r="G68" s="87">
        <f t="shared" si="2"/>
        <v>3909.6</v>
      </c>
      <c r="H68" s="491"/>
      <c r="I68" s="91"/>
    </row>
    <row r="69" spans="1:9" ht="27.6" x14ac:dyDescent="0.25">
      <c r="A69" s="82" t="s">
        <v>393</v>
      </c>
      <c r="B69" s="83" t="s">
        <v>170</v>
      </c>
      <c r="C69" s="139" t="s">
        <v>200</v>
      </c>
      <c r="D69" s="85" t="s">
        <v>45</v>
      </c>
      <c r="E69" s="141">
        <v>20</v>
      </c>
      <c r="F69" s="40">
        <v>41.05</v>
      </c>
      <c r="G69" s="87">
        <f t="shared" si="2"/>
        <v>821</v>
      </c>
      <c r="H69" s="491"/>
      <c r="I69" s="91"/>
    </row>
    <row r="70" spans="1:9" ht="28.2" thickBot="1" x14ac:dyDescent="0.3">
      <c r="A70" s="82" t="s">
        <v>393</v>
      </c>
      <c r="B70" s="83" t="s">
        <v>172</v>
      </c>
      <c r="C70" s="132" t="s">
        <v>202</v>
      </c>
      <c r="D70" s="85" t="s">
        <v>45</v>
      </c>
      <c r="E70" s="141">
        <v>5</v>
      </c>
      <c r="F70" s="40">
        <v>41.05</v>
      </c>
      <c r="G70" s="87">
        <f t="shared" si="2"/>
        <v>205.25</v>
      </c>
      <c r="H70" s="491"/>
      <c r="I70" s="91"/>
    </row>
    <row r="71" spans="1:9" ht="27.6" x14ac:dyDescent="0.25">
      <c r="A71" s="82" t="s">
        <v>394</v>
      </c>
      <c r="B71" s="83" t="s">
        <v>174</v>
      </c>
      <c r="C71" s="137" t="s">
        <v>220</v>
      </c>
      <c r="D71" s="99" t="s">
        <v>43</v>
      </c>
      <c r="E71" s="138">
        <v>5756.4</v>
      </c>
      <c r="F71" s="40">
        <v>17.399999999999999</v>
      </c>
      <c r="G71" s="87">
        <f t="shared" si="2"/>
        <v>100161.36</v>
      </c>
      <c r="H71" s="491"/>
      <c r="I71" s="91"/>
    </row>
    <row r="72" spans="1:9" ht="27.6" x14ac:dyDescent="0.25">
      <c r="A72" s="82" t="s">
        <v>394</v>
      </c>
      <c r="B72" s="83" t="s">
        <v>176</v>
      </c>
      <c r="C72" s="139" t="s">
        <v>194</v>
      </c>
      <c r="D72" s="85" t="s">
        <v>45</v>
      </c>
      <c r="E72" s="138">
        <v>8809.6200000000008</v>
      </c>
      <c r="F72" s="40">
        <v>10.36</v>
      </c>
      <c r="G72" s="87">
        <f t="shared" si="2"/>
        <v>91267.66</v>
      </c>
      <c r="H72" s="491"/>
      <c r="I72" s="91"/>
    </row>
    <row r="73" spans="1:9" ht="27.6" x14ac:dyDescent="0.25">
      <c r="A73" s="82" t="s">
        <v>394</v>
      </c>
      <c r="B73" s="83" t="s">
        <v>177</v>
      </c>
      <c r="C73" s="139" t="s">
        <v>223</v>
      </c>
      <c r="D73" s="85" t="s">
        <v>45</v>
      </c>
      <c r="E73" s="138">
        <v>8111.37</v>
      </c>
      <c r="F73" s="40">
        <v>14.72</v>
      </c>
      <c r="G73" s="87">
        <f t="shared" si="2"/>
        <v>119399.37</v>
      </c>
      <c r="H73" s="491"/>
      <c r="I73" s="91"/>
    </row>
    <row r="74" spans="1:9" ht="27.6" x14ac:dyDescent="0.25">
      <c r="A74" s="82" t="s">
        <v>394</v>
      </c>
      <c r="B74" s="83" t="s">
        <v>407</v>
      </c>
      <c r="C74" s="447" t="s">
        <v>1159</v>
      </c>
      <c r="D74" s="140" t="s">
        <v>45</v>
      </c>
      <c r="E74" s="138">
        <v>8076.46</v>
      </c>
      <c r="F74" s="40">
        <v>0.33</v>
      </c>
      <c r="G74" s="87">
        <f t="shared" si="2"/>
        <v>2665.23</v>
      </c>
      <c r="H74" s="491"/>
      <c r="I74" s="91"/>
    </row>
    <row r="75" spans="1:9" ht="27.6" x14ac:dyDescent="0.25">
      <c r="A75" s="82" t="s">
        <v>394</v>
      </c>
      <c r="B75" s="83" t="s">
        <v>178</v>
      </c>
      <c r="C75" s="139" t="s">
        <v>225</v>
      </c>
      <c r="D75" s="85" t="s">
        <v>45</v>
      </c>
      <c r="E75" s="138">
        <v>8053.18</v>
      </c>
      <c r="F75" s="40">
        <v>13.99</v>
      </c>
      <c r="G75" s="87">
        <f t="shared" si="2"/>
        <v>112663.99</v>
      </c>
      <c r="H75" s="491"/>
      <c r="I75" s="91"/>
    </row>
    <row r="76" spans="1:9" ht="27.6" x14ac:dyDescent="0.25">
      <c r="A76" s="82" t="s">
        <v>394</v>
      </c>
      <c r="B76" s="83" t="s">
        <v>180</v>
      </c>
      <c r="C76" s="447" t="s">
        <v>1160</v>
      </c>
      <c r="D76" s="85" t="s">
        <v>45</v>
      </c>
      <c r="E76" s="138">
        <v>8029.91</v>
      </c>
      <c r="F76" s="40">
        <v>0.27</v>
      </c>
      <c r="G76" s="87">
        <f t="shared" si="2"/>
        <v>2168.08</v>
      </c>
      <c r="H76" s="491"/>
      <c r="I76" s="91"/>
    </row>
    <row r="77" spans="1:9" ht="27.6" x14ac:dyDescent="0.25">
      <c r="A77" s="82" t="s">
        <v>394</v>
      </c>
      <c r="B77" s="83" t="s">
        <v>182</v>
      </c>
      <c r="C77" s="139" t="s">
        <v>226</v>
      </c>
      <c r="D77" s="85" t="s">
        <v>45</v>
      </c>
      <c r="E77" s="138">
        <v>8018.27</v>
      </c>
      <c r="F77" s="40">
        <v>9.99</v>
      </c>
      <c r="G77" s="87">
        <f t="shared" si="2"/>
        <v>80102.52</v>
      </c>
      <c r="H77" s="491"/>
      <c r="I77" s="91"/>
    </row>
    <row r="78" spans="1:9" ht="28.2" thickBot="1" x14ac:dyDescent="0.3">
      <c r="A78" s="82" t="s">
        <v>394</v>
      </c>
      <c r="B78" s="83" t="s">
        <v>184</v>
      </c>
      <c r="C78" s="132" t="s">
        <v>227</v>
      </c>
      <c r="D78" s="85" t="s">
        <v>45</v>
      </c>
      <c r="E78" s="141">
        <v>7995</v>
      </c>
      <c r="F78" s="40">
        <v>0.23</v>
      </c>
      <c r="G78" s="87">
        <f t="shared" si="2"/>
        <v>1838.85</v>
      </c>
      <c r="H78" s="491"/>
      <c r="I78" s="91"/>
    </row>
    <row r="79" spans="1:9" ht="28.2" thickBot="1" x14ac:dyDescent="0.3">
      <c r="A79" s="130" t="s">
        <v>394</v>
      </c>
      <c r="B79" s="131" t="s">
        <v>186</v>
      </c>
      <c r="C79" s="144" t="s">
        <v>228</v>
      </c>
      <c r="D79" s="133" t="s">
        <v>43</v>
      </c>
      <c r="E79" s="134">
        <v>1801.6</v>
      </c>
      <c r="F79" s="39">
        <v>16.75</v>
      </c>
      <c r="G79" s="117">
        <f>ROUND((E79*F79),2)</f>
        <v>30176.799999999999</v>
      </c>
      <c r="H79" s="491"/>
      <c r="I79" s="91"/>
    </row>
    <row r="80" spans="1:9" ht="27.6" x14ac:dyDescent="0.25">
      <c r="A80" s="76" t="s">
        <v>395</v>
      </c>
      <c r="B80" s="77" t="s">
        <v>143</v>
      </c>
      <c r="C80" s="146" t="s">
        <v>230</v>
      </c>
      <c r="D80" s="147" t="s">
        <v>43</v>
      </c>
      <c r="E80" s="80">
        <v>767.07</v>
      </c>
      <c r="F80" s="42">
        <v>0</v>
      </c>
      <c r="G80" s="81">
        <f t="shared" si="2"/>
        <v>0</v>
      </c>
      <c r="H80" s="491"/>
      <c r="I80" s="91"/>
    </row>
    <row r="81" spans="1:9" ht="27.6" x14ac:dyDescent="0.25">
      <c r="A81" s="82" t="s">
        <v>395</v>
      </c>
      <c r="B81" s="83" t="s">
        <v>145</v>
      </c>
      <c r="C81" s="139" t="s">
        <v>194</v>
      </c>
      <c r="D81" s="85" t="s">
        <v>45</v>
      </c>
      <c r="E81" s="138">
        <v>639.22</v>
      </c>
      <c r="F81" s="40">
        <v>0</v>
      </c>
      <c r="G81" s="87">
        <f t="shared" si="2"/>
        <v>0</v>
      </c>
      <c r="H81" s="491"/>
      <c r="I81" s="91"/>
    </row>
    <row r="82" spans="1:9" ht="27.6" x14ac:dyDescent="0.25">
      <c r="A82" s="82" t="s">
        <v>395</v>
      </c>
      <c r="B82" s="83" t="s">
        <v>147</v>
      </c>
      <c r="C82" s="139" t="s">
        <v>196</v>
      </c>
      <c r="D82" s="85" t="s">
        <v>45</v>
      </c>
      <c r="E82" s="138">
        <v>480</v>
      </c>
      <c r="F82" s="40">
        <v>0</v>
      </c>
      <c r="G82" s="87">
        <f t="shared" si="2"/>
        <v>0</v>
      </c>
      <c r="H82" s="491"/>
      <c r="I82" s="91"/>
    </row>
    <row r="83" spans="1:9" ht="27.6" x14ac:dyDescent="0.25">
      <c r="A83" s="82" t="s">
        <v>395</v>
      </c>
      <c r="B83" s="83" t="s">
        <v>149</v>
      </c>
      <c r="C83" s="139" t="s">
        <v>198</v>
      </c>
      <c r="D83" s="85" t="s">
        <v>45</v>
      </c>
      <c r="E83" s="138">
        <v>23</v>
      </c>
      <c r="F83" s="40">
        <v>0</v>
      </c>
      <c r="G83" s="87">
        <f t="shared" si="2"/>
        <v>0</v>
      </c>
      <c r="H83" s="491"/>
      <c r="I83" s="91"/>
    </row>
    <row r="84" spans="1:9" ht="27.6" x14ac:dyDescent="0.25">
      <c r="A84" s="82" t="s">
        <v>395</v>
      </c>
      <c r="B84" s="83" t="s">
        <v>151</v>
      </c>
      <c r="C84" s="139" t="s">
        <v>200</v>
      </c>
      <c r="D84" s="85" t="s">
        <v>45</v>
      </c>
      <c r="E84" s="138">
        <v>15</v>
      </c>
      <c r="F84" s="40">
        <v>0</v>
      </c>
      <c r="G84" s="87">
        <f t="shared" si="2"/>
        <v>0</v>
      </c>
      <c r="H84" s="491"/>
      <c r="I84" s="91"/>
    </row>
    <row r="85" spans="1:9" ht="28.2" thickBot="1" x14ac:dyDescent="0.3">
      <c r="A85" s="82" t="s">
        <v>395</v>
      </c>
      <c r="B85" s="83" t="s">
        <v>153</v>
      </c>
      <c r="C85" s="132" t="s">
        <v>202</v>
      </c>
      <c r="D85" s="85" t="s">
        <v>45</v>
      </c>
      <c r="E85" s="138">
        <v>8</v>
      </c>
      <c r="F85" s="40">
        <v>0</v>
      </c>
      <c r="G85" s="87">
        <f t="shared" si="2"/>
        <v>0</v>
      </c>
      <c r="H85" s="491"/>
      <c r="I85" s="91"/>
    </row>
    <row r="86" spans="1:9" ht="27.6" x14ac:dyDescent="0.25">
      <c r="A86" s="82" t="s">
        <v>395</v>
      </c>
      <c r="B86" s="83" t="s">
        <v>155</v>
      </c>
      <c r="C86" s="137" t="s">
        <v>231</v>
      </c>
      <c r="D86" s="99" t="s">
        <v>43</v>
      </c>
      <c r="E86" s="138">
        <v>299.2</v>
      </c>
      <c r="F86" s="40">
        <v>0</v>
      </c>
      <c r="G86" s="87">
        <f t="shared" si="2"/>
        <v>0</v>
      </c>
      <c r="H86" s="491"/>
      <c r="I86" s="91"/>
    </row>
    <row r="87" spans="1:9" ht="27.6" x14ac:dyDescent="0.25">
      <c r="A87" s="82" t="s">
        <v>395</v>
      </c>
      <c r="B87" s="83" t="s">
        <v>157</v>
      </c>
      <c r="C87" s="139" t="s">
        <v>206</v>
      </c>
      <c r="D87" s="85" t="s">
        <v>45</v>
      </c>
      <c r="E87" s="138">
        <v>340</v>
      </c>
      <c r="F87" s="40">
        <v>0</v>
      </c>
      <c r="G87" s="87">
        <f t="shared" si="2"/>
        <v>0</v>
      </c>
      <c r="H87" s="491"/>
      <c r="I87" s="91"/>
    </row>
    <row r="88" spans="1:9" ht="27.6" x14ac:dyDescent="0.25">
      <c r="A88" s="82" t="s">
        <v>395</v>
      </c>
      <c r="B88" s="83" t="s">
        <v>159</v>
      </c>
      <c r="C88" s="139" t="s">
        <v>198</v>
      </c>
      <c r="D88" s="85" t="s">
        <v>45</v>
      </c>
      <c r="E88" s="138">
        <v>340</v>
      </c>
      <c r="F88" s="40">
        <v>0</v>
      </c>
      <c r="G88" s="87">
        <f t="shared" si="2"/>
        <v>0</v>
      </c>
      <c r="H88" s="491"/>
      <c r="I88" s="91"/>
    </row>
    <row r="89" spans="1:9" ht="28.2" thickBot="1" x14ac:dyDescent="0.3">
      <c r="A89" s="82" t="s">
        <v>395</v>
      </c>
      <c r="B89" s="83" t="s">
        <v>161</v>
      </c>
      <c r="C89" s="132" t="s">
        <v>209</v>
      </c>
      <c r="D89" s="85" t="s">
        <v>45</v>
      </c>
      <c r="E89" s="138">
        <v>340</v>
      </c>
      <c r="F89" s="40">
        <v>0</v>
      </c>
      <c r="G89" s="87">
        <f t="shared" si="2"/>
        <v>0</v>
      </c>
      <c r="H89" s="491"/>
      <c r="I89" s="91"/>
    </row>
    <row r="90" spans="1:9" ht="27.6" x14ac:dyDescent="0.25">
      <c r="A90" s="82" t="s">
        <v>395</v>
      </c>
      <c r="B90" s="83" t="s">
        <v>163</v>
      </c>
      <c r="C90" s="137" t="s">
        <v>232</v>
      </c>
      <c r="D90" s="99" t="s">
        <v>43</v>
      </c>
      <c r="E90" s="138">
        <v>239.25</v>
      </c>
      <c r="F90" s="40">
        <v>0</v>
      </c>
      <c r="G90" s="87">
        <f t="shared" si="2"/>
        <v>0</v>
      </c>
      <c r="H90" s="491"/>
      <c r="I90" s="91"/>
    </row>
    <row r="91" spans="1:9" ht="27.6" x14ac:dyDescent="0.25">
      <c r="A91" s="82" t="s">
        <v>395</v>
      </c>
      <c r="B91" s="83" t="s">
        <v>164</v>
      </c>
      <c r="C91" s="139" t="s">
        <v>206</v>
      </c>
      <c r="D91" s="85" t="s">
        <v>45</v>
      </c>
      <c r="E91" s="138">
        <v>145</v>
      </c>
      <c r="F91" s="40">
        <v>0</v>
      </c>
      <c r="G91" s="87">
        <f t="shared" si="2"/>
        <v>0</v>
      </c>
      <c r="H91" s="491"/>
      <c r="I91" s="91"/>
    </row>
    <row r="92" spans="1:9" ht="27.6" x14ac:dyDescent="0.25">
      <c r="A92" s="82" t="s">
        <v>395</v>
      </c>
      <c r="B92" s="83" t="s">
        <v>166</v>
      </c>
      <c r="C92" s="139" t="s">
        <v>198</v>
      </c>
      <c r="D92" s="85" t="s">
        <v>45</v>
      </c>
      <c r="E92" s="138">
        <v>145</v>
      </c>
      <c r="F92" s="40">
        <v>0</v>
      </c>
      <c r="G92" s="87">
        <f t="shared" si="2"/>
        <v>0</v>
      </c>
      <c r="H92" s="491"/>
      <c r="I92" s="91"/>
    </row>
    <row r="93" spans="1:9" ht="27.6" x14ac:dyDescent="0.25">
      <c r="A93" s="82" t="s">
        <v>395</v>
      </c>
      <c r="B93" s="83" t="s">
        <v>168</v>
      </c>
      <c r="C93" s="139" t="s">
        <v>215</v>
      </c>
      <c r="D93" s="85" t="s">
        <v>45</v>
      </c>
      <c r="E93" s="138">
        <v>120</v>
      </c>
      <c r="F93" s="40">
        <v>0</v>
      </c>
      <c r="G93" s="87">
        <f t="shared" si="2"/>
        <v>0</v>
      </c>
      <c r="H93" s="491"/>
      <c r="I93" s="91"/>
    </row>
    <row r="94" spans="1:9" ht="27.6" x14ac:dyDescent="0.25">
      <c r="A94" s="82" t="s">
        <v>395</v>
      </c>
      <c r="B94" s="83" t="s">
        <v>170</v>
      </c>
      <c r="C94" s="139" t="s">
        <v>200</v>
      </c>
      <c r="D94" s="85" t="s">
        <v>45</v>
      </c>
      <c r="E94" s="138">
        <v>20</v>
      </c>
      <c r="F94" s="40">
        <v>0</v>
      </c>
      <c r="G94" s="87">
        <f t="shared" si="2"/>
        <v>0</v>
      </c>
      <c r="H94" s="491"/>
      <c r="I94" s="91"/>
    </row>
    <row r="95" spans="1:9" ht="28.2" thickBot="1" x14ac:dyDescent="0.3">
      <c r="A95" s="82" t="s">
        <v>395</v>
      </c>
      <c r="B95" s="83" t="s">
        <v>172</v>
      </c>
      <c r="C95" s="132" t="s">
        <v>202</v>
      </c>
      <c r="D95" s="85" t="s">
        <v>45</v>
      </c>
      <c r="E95" s="138">
        <v>5</v>
      </c>
      <c r="F95" s="40">
        <v>0</v>
      </c>
      <c r="G95" s="87">
        <f t="shared" si="2"/>
        <v>0</v>
      </c>
      <c r="H95" s="491"/>
      <c r="I95" s="91"/>
    </row>
    <row r="96" spans="1:9" ht="27.6" x14ac:dyDescent="0.25">
      <c r="A96" s="82" t="s">
        <v>396</v>
      </c>
      <c r="B96" s="83" t="s">
        <v>174</v>
      </c>
      <c r="C96" s="137" t="s">
        <v>234</v>
      </c>
      <c r="D96" s="99" t="s">
        <v>43</v>
      </c>
      <c r="E96" s="138">
        <v>4956.8999999999996</v>
      </c>
      <c r="F96" s="40">
        <v>0</v>
      </c>
      <c r="G96" s="87">
        <f t="shared" si="2"/>
        <v>0</v>
      </c>
      <c r="H96" s="491"/>
      <c r="I96" s="91"/>
    </row>
    <row r="97" spans="1:9" ht="27.6" x14ac:dyDescent="0.25">
      <c r="A97" s="82" t="s">
        <v>396</v>
      </c>
      <c r="B97" s="83" t="s">
        <v>176</v>
      </c>
      <c r="C97" s="139" t="s">
        <v>235</v>
      </c>
      <c r="D97" s="85" t="s">
        <v>45</v>
      </c>
      <c r="E97" s="138">
        <v>8902.7199999999993</v>
      </c>
      <c r="F97" s="40">
        <v>0</v>
      </c>
      <c r="G97" s="87">
        <f t="shared" si="2"/>
        <v>0</v>
      </c>
      <c r="H97" s="491"/>
      <c r="I97" s="91"/>
    </row>
    <row r="98" spans="1:9" ht="27.6" x14ac:dyDescent="0.25">
      <c r="A98" s="82" t="s">
        <v>396</v>
      </c>
      <c r="B98" s="83" t="s">
        <v>177</v>
      </c>
      <c r="C98" s="139" t="s">
        <v>223</v>
      </c>
      <c r="D98" s="85" t="s">
        <v>45</v>
      </c>
      <c r="E98" s="138">
        <v>8111.37</v>
      </c>
      <c r="F98" s="40">
        <v>0</v>
      </c>
      <c r="G98" s="87">
        <f t="shared" si="2"/>
        <v>0</v>
      </c>
      <c r="H98" s="491"/>
      <c r="I98" s="91"/>
    </row>
    <row r="99" spans="1:9" ht="27.6" x14ac:dyDescent="0.25">
      <c r="A99" s="82" t="s">
        <v>396</v>
      </c>
      <c r="B99" s="83" t="s">
        <v>407</v>
      </c>
      <c r="C99" s="447" t="s">
        <v>1159</v>
      </c>
      <c r="D99" s="140" t="s">
        <v>45</v>
      </c>
      <c r="E99" s="138">
        <v>8076.46</v>
      </c>
      <c r="F99" s="40">
        <v>0</v>
      </c>
      <c r="G99" s="87">
        <f t="shared" si="2"/>
        <v>0</v>
      </c>
      <c r="H99" s="491"/>
      <c r="I99" s="91"/>
    </row>
    <row r="100" spans="1:9" ht="27.6" x14ac:dyDescent="0.25">
      <c r="A100" s="82" t="s">
        <v>396</v>
      </c>
      <c r="B100" s="83" t="s">
        <v>178</v>
      </c>
      <c r="C100" s="139" t="s">
        <v>225</v>
      </c>
      <c r="D100" s="85" t="s">
        <v>45</v>
      </c>
      <c r="E100" s="138">
        <v>8053.18</v>
      </c>
      <c r="F100" s="40">
        <v>0</v>
      </c>
      <c r="G100" s="87">
        <f t="shared" si="2"/>
        <v>0</v>
      </c>
      <c r="H100" s="491"/>
      <c r="I100" s="91"/>
    </row>
    <row r="101" spans="1:9" ht="27.6" x14ac:dyDescent="0.25">
      <c r="A101" s="82" t="s">
        <v>396</v>
      </c>
      <c r="B101" s="83" t="s">
        <v>180</v>
      </c>
      <c r="C101" s="447" t="s">
        <v>1160</v>
      </c>
      <c r="D101" s="85" t="s">
        <v>45</v>
      </c>
      <c r="E101" s="138">
        <v>8029.91</v>
      </c>
      <c r="F101" s="40">
        <v>0</v>
      </c>
      <c r="G101" s="87">
        <f t="shared" si="2"/>
        <v>0</v>
      </c>
      <c r="H101" s="491"/>
      <c r="I101" s="91"/>
    </row>
    <row r="102" spans="1:9" ht="27.6" x14ac:dyDescent="0.25">
      <c r="A102" s="82" t="s">
        <v>396</v>
      </c>
      <c r="B102" s="83" t="s">
        <v>182</v>
      </c>
      <c r="C102" s="139" t="s">
        <v>226</v>
      </c>
      <c r="D102" s="85" t="s">
        <v>45</v>
      </c>
      <c r="E102" s="138">
        <v>8018.27</v>
      </c>
      <c r="F102" s="40">
        <v>0</v>
      </c>
      <c r="G102" s="87">
        <f t="shared" si="2"/>
        <v>0</v>
      </c>
      <c r="H102" s="491"/>
      <c r="I102" s="91"/>
    </row>
    <row r="103" spans="1:9" ht="28.2" thickBot="1" x14ac:dyDescent="0.3">
      <c r="A103" s="82" t="s">
        <v>396</v>
      </c>
      <c r="B103" s="83" t="s">
        <v>184</v>
      </c>
      <c r="C103" s="132" t="s">
        <v>227</v>
      </c>
      <c r="D103" s="85" t="s">
        <v>45</v>
      </c>
      <c r="E103" s="138">
        <v>7995</v>
      </c>
      <c r="F103" s="40">
        <v>0</v>
      </c>
      <c r="G103" s="87">
        <f t="shared" si="2"/>
        <v>0</v>
      </c>
      <c r="H103" s="491"/>
      <c r="I103" s="91"/>
    </row>
    <row r="104" spans="1:9" ht="28.2" thickBot="1" x14ac:dyDescent="0.3">
      <c r="A104" s="130" t="s">
        <v>396</v>
      </c>
      <c r="B104" s="131" t="s">
        <v>186</v>
      </c>
      <c r="C104" s="144" t="s">
        <v>228</v>
      </c>
      <c r="D104" s="133" t="s">
        <v>43</v>
      </c>
      <c r="E104" s="134">
        <v>1801.6</v>
      </c>
      <c r="F104" s="39">
        <v>0</v>
      </c>
      <c r="G104" s="117">
        <f t="shared" si="2"/>
        <v>0</v>
      </c>
      <c r="H104" s="136" t="s">
        <v>188</v>
      </c>
      <c r="I104" s="94">
        <f>ROUND(SUM(G55:G104),2)</f>
        <v>613301.13</v>
      </c>
    </row>
    <row r="105" spans="1:9" ht="27.6" x14ac:dyDescent="0.25">
      <c r="A105" s="76" t="s">
        <v>397</v>
      </c>
      <c r="B105" s="77" t="s">
        <v>190</v>
      </c>
      <c r="C105" s="146" t="s">
        <v>247</v>
      </c>
      <c r="D105" s="159" t="s">
        <v>50</v>
      </c>
      <c r="E105" s="80">
        <v>42</v>
      </c>
      <c r="F105" s="42">
        <v>39.53</v>
      </c>
      <c r="G105" s="81">
        <f t="shared" si="2"/>
        <v>1660.26</v>
      </c>
      <c r="H105" s="97"/>
      <c r="I105" s="97"/>
    </row>
    <row r="106" spans="1:9" ht="27.6" x14ac:dyDescent="0.25">
      <c r="A106" s="82" t="s">
        <v>397</v>
      </c>
      <c r="B106" s="83" t="s">
        <v>193</v>
      </c>
      <c r="C106" s="139" t="s">
        <v>251</v>
      </c>
      <c r="D106" s="150" t="s">
        <v>50</v>
      </c>
      <c r="E106" s="86">
        <v>56</v>
      </c>
      <c r="F106" s="38">
        <v>23.22</v>
      </c>
      <c r="G106" s="87">
        <f t="shared" si="2"/>
        <v>1300.32</v>
      </c>
      <c r="H106" s="96"/>
      <c r="I106" s="97"/>
    </row>
    <row r="107" spans="1:9" ht="27.6" x14ac:dyDescent="0.25">
      <c r="A107" s="82" t="s">
        <v>397</v>
      </c>
      <c r="B107" s="83" t="s">
        <v>195</v>
      </c>
      <c r="C107" s="139" t="s">
        <v>253</v>
      </c>
      <c r="D107" s="150" t="s">
        <v>50</v>
      </c>
      <c r="E107" s="86">
        <v>460</v>
      </c>
      <c r="F107" s="38">
        <v>60.07</v>
      </c>
      <c r="G107" s="87">
        <f t="shared" si="2"/>
        <v>27632.2</v>
      </c>
      <c r="H107" s="96"/>
      <c r="I107" s="97"/>
    </row>
    <row r="108" spans="1:9" ht="27.6" x14ac:dyDescent="0.25">
      <c r="A108" s="82" t="s">
        <v>397</v>
      </c>
      <c r="B108" s="83" t="s">
        <v>197</v>
      </c>
      <c r="C108" s="139" t="s">
        <v>256</v>
      </c>
      <c r="D108" s="150" t="s">
        <v>50</v>
      </c>
      <c r="E108" s="86">
        <v>450</v>
      </c>
      <c r="F108" s="38">
        <v>0.35</v>
      </c>
      <c r="G108" s="87">
        <f t="shared" si="2"/>
        <v>157.5</v>
      </c>
      <c r="H108" s="90"/>
      <c r="I108" s="91"/>
    </row>
    <row r="109" spans="1:9" ht="27.6" x14ac:dyDescent="0.25">
      <c r="A109" s="82" t="s">
        <v>397</v>
      </c>
      <c r="B109" s="83" t="s">
        <v>199</v>
      </c>
      <c r="C109" s="139" t="s">
        <v>257</v>
      </c>
      <c r="D109" s="150" t="s">
        <v>50</v>
      </c>
      <c r="E109" s="86">
        <v>450</v>
      </c>
      <c r="F109" s="38">
        <v>0.47</v>
      </c>
      <c r="G109" s="87">
        <f t="shared" si="2"/>
        <v>211.5</v>
      </c>
      <c r="H109" s="90"/>
      <c r="I109" s="91"/>
    </row>
    <row r="110" spans="1:9" ht="27.6" x14ac:dyDescent="0.25">
      <c r="A110" s="82" t="s">
        <v>397</v>
      </c>
      <c r="B110" s="83" t="s">
        <v>201</v>
      </c>
      <c r="C110" s="139" t="s">
        <v>258</v>
      </c>
      <c r="D110" s="150" t="s">
        <v>50</v>
      </c>
      <c r="E110" s="86">
        <v>450</v>
      </c>
      <c r="F110" s="38">
        <v>0.53</v>
      </c>
      <c r="G110" s="87">
        <f t="shared" si="2"/>
        <v>238.5</v>
      </c>
      <c r="H110" s="90"/>
      <c r="I110" s="91"/>
    </row>
    <row r="111" spans="1:9" ht="27.6" x14ac:dyDescent="0.25">
      <c r="A111" s="82" t="s">
        <v>397</v>
      </c>
      <c r="B111" s="83" t="s">
        <v>203</v>
      </c>
      <c r="C111" s="139" t="s">
        <v>259</v>
      </c>
      <c r="D111" s="150" t="s">
        <v>50</v>
      </c>
      <c r="E111" s="86">
        <v>502</v>
      </c>
      <c r="F111" s="38">
        <v>2.27</v>
      </c>
      <c r="G111" s="87">
        <f t="shared" si="2"/>
        <v>1139.54</v>
      </c>
      <c r="H111" s="90"/>
      <c r="I111" s="91"/>
    </row>
    <row r="112" spans="1:9" ht="27.6" x14ac:dyDescent="0.25">
      <c r="A112" s="82" t="s">
        <v>397</v>
      </c>
      <c r="B112" s="83" t="s">
        <v>205</v>
      </c>
      <c r="C112" s="139" t="s">
        <v>260</v>
      </c>
      <c r="D112" s="150" t="s">
        <v>50</v>
      </c>
      <c r="E112" s="86">
        <v>502</v>
      </c>
      <c r="F112" s="38">
        <v>0.51</v>
      </c>
      <c r="G112" s="87">
        <f t="shared" si="2"/>
        <v>256.02</v>
      </c>
      <c r="H112" s="90"/>
      <c r="I112" s="91"/>
    </row>
    <row r="113" spans="1:9" ht="27.6" x14ac:dyDescent="0.25">
      <c r="A113" s="82" t="s">
        <v>397</v>
      </c>
      <c r="B113" s="83" t="s">
        <v>207</v>
      </c>
      <c r="C113" s="139" t="s">
        <v>261</v>
      </c>
      <c r="D113" s="85" t="s">
        <v>45</v>
      </c>
      <c r="E113" s="86">
        <v>1510</v>
      </c>
      <c r="F113" s="38">
        <v>4.1500000000000004</v>
      </c>
      <c r="G113" s="87">
        <f t="shared" si="2"/>
        <v>6266.5</v>
      </c>
      <c r="H113" s="90"/>
      <c r="I113" s="91"/>
    </row>
    <row r="114" spans="1:9" ht="28.2" thickBot="1" x14ac:dyDescent="0.3">
      <c r="A114" s="82" t="s">
        <v>397</v>
      </c>
      <c r="B114" s="83" t="s">
        <v>208</v>
      </c>
      <c r="C114" s="139" t="s">
        <v>262</v>
      </c>
      <c r="D114" s="85" t="s">
        <v>45</v>
      </c>
      <c r="E114" s="86">
        <v>1510</v>
      </c>
      <c r="F114" s="38">
        <v>1.94</v>
      </c>
      <c r="G114" s="87">
        <f t="shared" si="2"/>
        <v>2929.4</v>
      </c>
      <c r="H114" s="90"/>
      <c r="I114" s="91"/>
    </row>
    <row r="115" spans="1:9" ht="28.2" thickBot="1" x14ac:dyDescent="0.3">
      <c r="A115" s="130" t="s">
        <v>397</v>
      </c>
      <c r="B115" s="148" t="s">
        <v>210</v>
      </c>
      <c r="C115" s="132" t="s">
        <v>263</v>
      </c>
      <c r="D115" s="149" t="s">
        <v>45</v>
      </c>
      <c r="E115" s="134">
        <v>30</v>
      </c>
      <c r="F115" s="39">
        <v>3.68</v>
      </c>
      <c r="G115" s="117">
        <f t="shared" si="2"/>
        <v>110.4</v>
      </c>
      <c r="H115" s="136" t="s">
        <v>237</v>
      </c>
      <c r="I115" s="94">
        <f>ROUND(SUM(G105:G115),2)</f>
        <v>41902.14</v>
      </c>
    </row>
    <row r="116" spans="1:9" ht="41.4" x14ac:dyDescent="0.25">
      <c r="A116" s="76" t="s">
        <v>398</v>
      </c>
      <c r="B116" s="77" t="s">
        <v>239</v>
      </c>
      <c r="C116" s="146" t="s">
        <v>267</v>
      </c>
      <c r="D116" s="151" t="s">
        <v>50</v>
      </c>
      <c r="E116" s="320">
        <v>296</v>
      </c>
      <c r="F116" s="49">
        <v>33.549999999999997</v>
      </c>
      <c r="G116" s="81">
        <f t="shared" si="2"/>
        <v>9930.7999999999993</v>
      </c>
      <c r="H116" s="90"/>
      <c r="I116" s="91"/>
    </row>
    <row r="117" spans="1:9" ht="41.4" x14ac:dyDescent="0.25">
      <c r="A117" s="82" t="s">
        <v>398</v>
      </c>
      <c r="B117" s="83" t="s">
        <v>240</v>
      </c>
      <c r="C117" s="139" t="s">
        <v>269</v>
      </c>
      <c r="D117" s="150" t="s">
        <v>50</v>
      </c>
      <c r="E117" s="190">
        <v>48</v>
      </c>
      <c r="F117" s="45">
        <v>71.56</v>
      </c>
      <c r="G117" s="87">
        <f t="shared" si="2"/>
        <v>3434.88</v>
      </c>
      <c r="H117" s="90"/>
      <c r="I117" s="91"/>
    </row>
    <row r="118" spans="1:9" ht="41.4" x14ac:dyDescent="0.25">
      <c r="A118" s="386" t="s">
        <v>398</v>
      </c>
      <c r="B118" s="392" t="s">
        <v>241</v>
      </c>
      <c r="C118" s="393" t="s">
        <v>1133</v>
      </c>
      <c r="D118" s="495" t="s">
        <v>50</v>
      </c>
      <c r="E118" s="497">
        <v>290</v>
      </c>
      <c r="F118" s="45">
        <v>112.01</v>
      </c>
      <c r="G118" s="87">
        <f t="shared" si="2"/>
        <v>32482.9</v>
      </c>
      <c r="H118" s="499" t="s">
        <v>1140</v>
      </c>
      <c r="I118" s="91"/>
    </row>
    <row r="119" spans="1:9" ht="41.4" x14ac:dyDescent="0.25">
      <c r="A119" s="386" t="s">
        <v>398</v>
      </c>
      <c r="B119" s="392" t="s">
        <v>919</v>
      </c>
      <c r="C119" s="393" t="s">
        <v>1135</v>
      </c>
      <c r="D119" s="496"/>
      <c r="E119" s="498"/>
      <c r="F119" s="45">
        <v>0</v>
      </c>
      <c r="G119" s="87">
        <f>ROUND((E118*F119),2)</f>
        <v>0</v>
      </c>
      <c r="H119" s="499"/>
      <c r="I119" s="91"/>
    </row>
    <row r="120" spans="1:9" ht="41.4" x14ac:dyDescent="0.25">
      <c r="A120" s="386" t="s">
        <v>398</v>
      </c>
      <c r="B120" s="392" t="s">
        <v>408</v>
      </c>
      <c r="C120" s="393" t="s">
        <v>1134</v>
      </c>
      <c r="D120" s="495" t="s">
        <v>50</v>
      </c>
      <c r="E120" s="497">
        <v>24</v>
      </c>
      <c r="F120" s="45">
        <v>148.94</v>
      </c>
      <c r="G120" s="87">
        <f>ROUND((F120*E120),2)</f>
        <v>3574.56</v>
      </c>
      <c r="H120" s="499" t="s">
        <v>1141</v>
      </c>
      <c r="I120" s="91"/>
    </row>
    <row r="121" spans="1:9" ht="41.4" x14ac:dyDescent="0.25">
      <c r="A121" s="386" t="s">
        <v>398</v>
      </c>
      <c r="B121" s="392" t="s">
        <v>1132</v>
      </c>
      <c r="C121" s="393" t="s">
        <v>1136</v>
      </c>
      <c r="D121" s="496"/>
      <c r="E121" s="498"/>
      <c r="F121" s="45">
        <v>0</v>
      </c>
      <c r="G121" s="87">
        <f>ROUND((E120*F121),2)</f>
        <v>0</v>
      </c>
      <c r="H121" s="499"/>
      <c r="I121" s="91"/>
    </row>
    <row r="122" spans="1:9" ht="41.4" x14ac:dyDescent="0.25">
      <c r="A122" s="82" t="s">
        <v>398</v>
      </c>
      <c r="B122" s="83" t="s">
        <v>409</v>
      </c>
      <c r="C122" s="139" t="s">
        <v>273</v>
      </c>
      <c r="D122" s="150" t="s">
        <v>50</v>
      </c>
      <c r="E122" s="190">
        <v>180</v>
      </c>
      <c r="F122" s="45">
        <v>63.23</v>
      </c>
      <c r="G122" s="87">
        <f t="shared" si="2"/>
        <v>11381.4</v>
      </c>
      <c r="H122" s="90"/>
      <c r="I122" s="91"/>
    </row>
    <row r="123" spans="1:9" ht="42" thickBot="1" x14ac:dyDescent="0.3">
      <c r="A123" s="82" t="s">
        <v>398</v>
      </c>
      <c r="B123" s="83" t="s">
        <v>410</v>
      </c>
      <c r="C123" s="139" t="s">
        <v>275</v>
      </c>
      <c r="D123" s="150" t="s">
        <v>50</v>
      </c>
      <c r="E123" s="190">
        <v>32</v>
      </c>
      <c r="F123" s="45">
        <v>168.12</v>
      </c>
      <c r="G123" s="87">
        <f t="shared" si="2"/>
        <v>5379.84</v>
      </c>
      <c r="H123" s="97"/>
      <c r="I123" s="97"/>
    </row>
    <row r="124" spans="1:9" ht="42" thickBot="1" x14ac:dyDescent="0.3">
      <c r="A124" s="130" t="s">
        <v>398</v>
      </c>
      <c r="B124" s="148" t="s">
        <v>411</v>
      </c>
      <c r="C124" s="132" t="s">
        <v>277</v>
      </c>
      <c r="D124" s="155" t="s">
        <v>50</v>
      </c>
      <c r="E124" s="400">
        <v>250</v>
      </c>
      <c r="F124" s="51">
        <v>52.25</v>
      </c>
      <c r="G124" s="117">
        <f t="shared" si="2"/>
        <v>13062.5</v>
      </c>
      <c r="H124" s="136" t="s">
        <v>244</v>
      </c>
      <c r="I124" s="94">
        <f>ROUND(SUM(G116:G124),2)</f>
        <v>79246.880000000005</v>
      </c>
    </row>
    <row r="125" spans="1:9" ht="41.4" x14ac:dyDescent="0.25">
      <c r="A125" s="76" t="s">
        <v>399</v>
      </c>
      <c r="B125" s="77" t="s">
        <v>246</v>
      </c>
      <c r="C125" s="78" t="s">
        <v>281</v>
      </c>
      <c r="D125" s="151" t="s">
        <v>50</v>
      </c>
      <c r="E125" s="80">
        <v>1150</v>
      </c>
      <c r="F125" s="42">
        <v>27.16</v>
      </c>
      <c r="G125" s="81">
        <f t="shared" si="2"/>
        <v>31234</v>
      </c>
      <c r="H125" s="90"/>
      <c r="I125" s="91"/>
    </row>
    <row r="126" spans="1:9" ht="41.4" x14ac:dyDescent="0.25">
      <c r="A126" s="82" t="s">
        <v>399</v>
      </c>
      <c r="B126" s="83" t="s">
        <v>248</v>
      </c>
      <c r="C126" s="139" t="s">
        <v>285</v>
      </c>
      <c r="D126" s="150" t="s">
        <v>6</v>
      </c>
      <c r="E126" s="86">
        <v>3</v>
      </c>
      <c r="F126" s="38">
        <v>197.43</v>
      </c>
      <c r="G126" s="87">
        <f t="shared" si="2"/>
        <v>592.29</v>
      </c>
      <c r="H126" s="90"/>
      <c r="I126" s="91"/>
    </row>
    <row r="127" spans="1:9" ht="41.4" x14ac:dyDescent="0.25">
      <c r="A127" s="82" t="s">
        <v>399</v>
      </c>
      <c r="B127" s="83" t="s">
        <v>250</v>
      </c>
      <c r="C127" s="139" t="s">
        <v>287</v>
      </c>
      <c r="D127" s="150" t="s">
        <v>6</v>
      </c>
      <c r="E127" s="86">
        <v>3</v>
      </c>
      <c r="F127" s="38">
        <v>197.43</v>
      </c>
      <c r="G127" s="87">
        <f t="shared" si="2"/>
        <v>592.29</v>
      </c>
      <c r="H127" s="90"/>
      <c r="I127" s="91"/>
    </row>
    <row r="128" spans="1:9" x14ac:dyDescent="0.25">
      <c r="A128" s="82" t="s">
        <v>399</v>
      </c>
      <c r="B128" s="83" t="s">
        <v>252</v>
      </c>
      <c r="C128" s="139" t="s">
        <v>292</v>
      </c>
      <c r="D128" s="150" t="s">
        <v>47</v>
      </c>
      <c r="E128" s="86">
        <v>3</v>
      </c>
      <c r="F128" s="38">
        <v>74.81</v>
      </c>
      <c r="G128" s="87">
        <f t="shared" si="2"/>
        <v>224.43</v>
      </c>
      <c r="H128" s="90"/>
      <c r="I128" s="91"/>
    </row>
    <row r="129" spans="1:9" ht="14.4" thickBot="1" x14ac:dyDescent="0.3">
      <c r="A129" s="82" t="s">
        <v>399</v>
      </c>
      <c r="B129" s="83" t="s">
        <v>412</v>
      </c>
      <c r="C129" s="139" t="s">
        <v>294</v>
      </c>
      <c r="D129" s="150" t="s">
        <v>47</v>
      </c>
      <c r="E129" s="86">
        <v>8</v>
      </c>
      <c r="F129" s="38">
        <v>1212.99</v>
      </c>
      <c r="G129" s="87">
        <f t="shared" si="2"/>
        <v>9703.92</v>
      </c>
      <c r="H129" s="90"/>
      <c r="I129" s="91"/>
    </row>
    <row r="130" spans="1:9" ht="28.2" thickBot="1" x14ac:dyDescent="0.3">
      <c r="A130" s="130" t="s">
        <v>399</v>
      </c>
      <c r="B130" s="148" t="s">
        <v>413</v>
      </c>
      <c r="C130" s="132" t="s">
        <v>300</v>
      </c>
      <c r="D130" s="149" t="s">
        <v>45</v>
      </c>
      <c r="E130" s="134">
        <v>80</v>
      </c>
      <c r="F130" s="39">
        <v>84.01</v>
      </c>
      <c r="G130" s="117">
        <f t="shared" si="2"/>
        <v>6720.8</v>
      </c>
      <c r="H130" s="136" t="s">
        <v>264</v>
      </c>
      <c r="I130" s="94">
        <f>ROUND(SUM(G125:G130),2)</f>
        <v>49067.73</v>
      </c>
    </row>
    <row r="131" spans="1:9" ht="27.6" x14ac:dyDescent="0.25">
      <c r="A131" s="76" t="s">
        <v>400</v>
      </c>
      <c r="B131" s="77" t="s">
        <v>266</v>
      </c>
      <c r="C131" s="146" t="s">
        <v>304</v>
      </c>
      <c r="D131" s="151" t="s">
        <v>47</v>
      </c>
      <c r="E131" s="80">
        <v>460</v>
      </c>
      <c r="F131" s="42">
        <v>23.52</v>
      </c>
      <c r="G131" s="81">
        <f t="shared" si="2"/>
        <v>10819.2</v>
      </c>
      <c r="H131" s="96"/>
      <c r="I131" s="97"/>
    </row>
    <row r="132" spans="1:9" ht="27.6" x14ac:dyDescent="0.25">
      <c r="A132" s="82" t="s">
        <v>400</v>
      </c>
      <c r="B132" s="83" t="s">
        <v>268</v>
      </c>
      <c r="C132" s="139" t="s">
        <v>306</v>
      </c>
      <c r="D132" s="150" t="s">
        <v>47</v>
      </c>
      <c r="E132" s="86">
        <v>30</v>
      </c>
      <c r="F132" s="38">
        <v>18.829999999999998</v>
      </c>
      <c r="G132" s="87">
        <f t="shared" si="2"/>
        <v>564.9</v>
      </c>
      <c r="H132" s="96"/>
      <c r="I132" s="97"/>
    </row>
    <row r="133" spans="1:9" ht="27.6" x14ac:dyDescent="0.25">
      <c r="A133" s="82" t="s">
        <v>400</v>
      </c>
      <c r="B133" s="83" t="s">
        <v>270</v>
      </c>
      <c r="C133" s="139" t="s">
        <v>308</v>
      </c>
      <c r="D133" s="150" t="s">
        <v>47</v>
      </c>
      <c r="E133" s="86">
        <v>40</v>
      </c>
      <c r="F133" s="38">
        <v>24.71</v>
      </c>
      <c r="G133" s="87">
        <f t="shared" si="2"/>
        <v>988.4</v>
      </c>
      <c r="H133" s="96"/>
      <c r="I133" s="97"/>
    </row>
    <row r="134" spans="1:9" ht="27.6" x14ac:dyDescent="0.25">
      <c r="A134" s="82" t="s">
        <v>400</v>
      </c>
      <c r="B134" s="83" t="s">
        <v>271</v>
      </c>
      <c r="C134" s="139" t="s">
        <v>310</v>
      </c>
      <c r="D134" s="150" t="s">
        <v>47</v>
      </c>
      <c r="E134" s="86">
        <v>18</v>
      </c>
      <c r="F134" s="38">
        <v>65.53</v>
      </c>
      <c r="G134" s="87">
        <f t="shared" si="2"/>
        <v>1179.54</v>
      </c>
      <c r="H134" s="96"/>
      <c r="I134" s="97"/>
    </row>
    <row r="135" spans="1:9" ht="27.6" x14ac:dyDescent="0.25">
      <c r="A135" s="82" t="s">
        <v>400</v>
      </c>
      <c r="B135" s="83" t="s">
        <v>272</v>
      </c>
      <c r="C135" s="139" t="s">
        <v>312</v>
      </c>
      <c r="D135" s="150" t="s">
        <v>50</v>
      </c>
      <c r="E135" s="86">
        <v>72</v>
      </c>
      <c r="F135" s="38">
        <v>10.42</v>
      </c>
      <c r="G135" s="87">
        <f t="shared" si="2"/>
        <v>750.24</v>
      </c>
      <c r="H135" s="96"/>
      <c r="I135" s="97"/>
    </row>
    <row r="136" spans="1:9" ht="27.6" x14ac:dyDescent="0.25">
      <c r="A136" s="82" t="s">
        <v>400</v>
      </c>
      <c r="B136" s="83" t="s">
        <v>274</v>
      </c>
      <c r="C136" s="139" t="s">
        <v>314</v>
      </c>
      <c r="D136" s="150" t="s">
        <v>47</v>
      </c>
      <c r="E136" s="86">
        <v>21</v>
      </c>
      <c r="F136" s="38">
        <v>15.27</v>
      </c>
      <c r="G136" s="87">
        <f t="shared" si="2"/>
        <v>320.67</v>
      </c>
      <c r="H136" s="96"/>
      <c r="I136" s="97"/>
    </row>
    <row r="137" spans="1:9" ht="28.2" thickBot="1" x14ac:dyDescent="0.3">
      <c r="A137" s="82" t="s">
        <v>400</v>
      </c>
      <c r="B137" s="83" t="s">
        <v>276</v>
      </c>
      <c r="C137" s="139" t="s">
        <v>316</v>
      </c>
      <c r="D137" s="150" t="s">
        <v>47</v>
      </c>
      <c r="E137" s="86">
        <v>4</v>
      </c>
      <c r="F137" s="38">
        <v>166.2</v>
      </c>
      <c r="G137" s="87">
        <f t="shared" si="2"/>
        <v>664.8</v>
      </c>
      <c r="H137" s="96"/>
      <c r="I137" s="97"/>
    </row>
    <row r="138" spans="1:9" ht="28.2" thickBot="1" x14ac:dyDescent="0.3">
      <c r="A138" s="130" t="s">
        <v>400</v>
      </c>
      <c r="B138" s="148" t="s">
        <v>414</v>
      </c>
      <c r="C138" s="132" t="s">
        <v>318</v>
      </c>
      <c r="D138" s="155" t="s">
        <v>45</v>
      </c>
      <c r="E138" s="134">
        <v>20.6</v>
      </c>
      <c r="F138" s="39">
        <v>82.24</v>
      </c>
      <c r="G138" s="117">
        <f t="shared" si="2"/>
        <v>1694.14</v>
      </c>
      <c r="H138" s="93" t="s">
        <v>278</v>
      </c>
      <c r="I138" s="94">
        <f>ROUND(SUM(G131:G138),2)</f>
        <v>16981.89</v>
      </c>
    </row>
    <row r="139" spans="1:9" ht="41.4" x14ac:dyDescent="0.25">
      <c r="A139" s="156" t="s">
        <v>401</v>
      </c>
      <c r="B139" s="157" t="s">
        <v>280</v>
      </c>
      <c r="C139" s="158" t="s">
        <v>322</v>
      </c>
      <c r="D139" s="159" t="s">
        <v>50</v>
      </c>
      <c r="E139" s="160">
        <v>350</v>
      </c>
      <c r="F139" s="53">
        <v>2.0699999999999998</v>
      </c>
      <c r="G139" s="161">
        <f t="shared" si="2"/>
        <v>724.5</v>
      </c>
      <c r="H139" s="97"/>
      <c r="I139" s="97"/>
    </row>
    <row r="140" spans="1:9" ht="41.4" x14ac:dyDescent="0.25">
      <c r="A140" s="82" t="s">
        <v>401</v>
      </c>
      <c r="B140" s="122" t="s">
        <v>282</v>
      </c>
      <c r="C140" s="139" t="s">
        <v>324</v>
      </c>
      <c r="D140" s="124" t="s">
        <v>50</v>
      </c>
      <c r="E140" s="86">
        <v>2050</v>
      </c>
      <c r="F140" s="38">
        <v>2.78</v>
      </c>
      <c r="G140" s="87">
        <f t="shared" si="2"/>
        <v>5699</v>
      </c>
      <c r="H140" s="90"/>
      <c r="I140" s="91"/>
    </row>
    <row r="141" spans="1:9" ht="41.4" x14ac:dyDescent="0.25">
      <c r="A141" s="82" t="s">
        <v>401</v>
      </c>
      <c r="B141" s="122" t="s">
        <v>284</v>
      </c>
      <c r="C141" s="139" t="s">
        <v>326</v>
      </c>
      <c r="D141" s="124" t="s">
        <v>50</v>
      </c>
      <c r="E141" s="86">
        <v>44</v>
      </c>
      <c r="F141" s="38">
        <v>4.3099999999999996</v>
      </c>
      <c r="G141" s="87">
        <f t="shared" si="2"/>
        <v>189.64</v>
      </c>
      <c r="H141" s="90"/>
      <c r="I141" s="91"/>
    </row>
    <row r="142" spans="1:9" ht="41.4" x14ac:dyDescent="0.25">
      <c r="A142" s="82" t="s">
        <v>401</v>
      </c>
      <c r="B142" s="122" t="s">
        <v>286</v>
      </c>
      <c r="C142" s="139" t="s">
        <v>328</v>
      </c>
      <c r="D142" s="124" t="s">
        <v>50</v>
      </c>
      <c r="E142" s="86">
        <v>200</v>
      </c>
      <c r="F142" s="38">
        <v>0.52</v>
      </c>
      <c r="G142" s="87">
        <f t="shared" si="2"/>
        <v>104</v>
      </c>
      <c r="H142" s="90"/>
      <c r="I142" s="91"/>
    </row>
    <row r="143" spans="1:9" ht="41.4" x14ac:dyDescent="0.25">
      <c r="A143" s="82" t="s">
        <v>401</v>
      </c>
      <c r="B143" s="122" t="s">
        <v>288</v>
      </c>
      <c r="C143" s="139" t="s">
        <v>330</v>
      </c>
      <c r="D143" s="124" t="s">
        <v>50</v>
      </c>
      <c r="E143" s="86">
        <v>7</v>
      </c>
      <c r="F143" s="38">
        <v>1.03</v>
      </c>
      <c r="G143" s="87">
        <f t="shared" si="2"/>
        <v>7.21</v>
      </c>
      <c r="H143" s="90"/>
      <c r="I143" s="91"/>
    </row>
    <row r="144" spans="1:9" ht="41.4" x14ac:dyDescent="0.25">
      <c r="A144" s="82" t="s">
        <v>401</v>
      </c>
      <c r="B144" s="122" t="s">
        <v>289</v>
      </c>
      <c r="C144" s="139" t="s">
        <v>332</v>
      </c>
      <c r="D144" s="124" t="s">
        <v>50</v>
      </c>
      <c r="E144" s="86">
        <v>120</v>
      </c>
      <c r="F144" s="38">
        <v>1.03</v>
      </c>
      <c r="G144" s="87">
        <f t="shared" si="2"/>
        <v>123.6</v>
      </c>
      <c r="H144" s="90"/>
      <c r="I144" s="91"/>
    </row>
    <row r="145" spans="1:9" ht="41.4" x14ac:dyDescent="0.25">
      <c r="A145" s="82" t="s">
        <v>401</v>
      </c>
      <c r="B145" s="122" t="s">
        <v>415</v>
      </c>
      <c r="C145" s="139" t="s">
        <v>334</v>
      </c>
      <c r="D145" s="124" t="s">
        <v>50</v>
      </c>
      <c r="E145" s="86">
        <v>250</v>
      </c>
      <c r="F145" s="38">
        <v>1.0900000000000001</v>
      </c>
      <c r="G145" s="87">
        <f t="shared" si="2"/>
        <v>272.5</v>
      </c>
      <c r="H145" s="90"/>
      <c r="I145" s="91"/>
    </row>
    <row r="146" spans="1:9" ht="41.4" x14ac:dyDescent="0.25">
      <c r="A146" s="82" t="s">
        <v>401</v>
      </c>
      <c r="B146" s="122" t="s">
        <v>290</v>
      </c>
      <c r="C146" s="139" t="s">
        <v>336</v>
      </c>
      <c r="D146" s="153" t="s">
        <v>45</v>
      </c>
      <c r="E146" s="86">
        <v>7</v>
      </c>
      <c r="F146" s="38">
        <v>17.23</v>
      </c>
      <c r="G146" s="87">
        <f t="shared" si="2"/>
        <v>120.61</v>
      </c>
      <c r="H146" s="90"/>
      <c r="I146" s="91"/>
    </row>
    <row r="147" spans="1:9" ht="41.4" x14ac:dyDescent="0.25">
      <c r="A147" s="82" t="s">
        <v>401</v>
      </c>
      <c r="B147" s="122" t="s">
        <v>291</v>
      </c>
      <c r="C147" s="139" t="s">
        <v>338</v>
      </c>
      <c r="D147" s="124" t="s">
        <v>45</v>
      </c>
      <c r="E147" s="86">
        <v>95</v>
      </c>
      <c r="F147" s="38">
        <v>17.23</v>
      </c>
      <c r="G147" s="87">
        <f t="shared" si="2"/>
        <v>1636.85</v>
      </c>
      <c r="H147" s="90"/>
      <c r="I147" s="91"/>
    </row>
    <row r="148" spans="1:9" ht="41.4" x14ac:dyDescent="0.25">
      <c r="A148" s="82" t="s">
        <v>401</v>
      </c>
      <c r="B148" s="122" t="s">
        <v>293</v>
      </c>
      <c r="C148" s="139" t="s">
        <v>339</v>
      </c>
      <c r="D148" s="124" t="s">
        <v>45</v>
      </c>
      <c r="E148" s="86">
        <v>37</v>
      </c>
      <c r="F148" s="38">
        <v>17.23</v>
      </c>
      <c r="G148" s="87">
        <f t="shared" si="2"/>
        <v>637.51</v>
      </c>
      <c r="H148" s="90"/>
      <c r="I148" s="91"/>
    </row>
    <row r="149" spans="1:9" ht="42" thickBot="1" x14ac:dyDescent="0.3">
      <c r="A149" s="82" t="s">
        <v>401</v>
      </c>
      <c r="B149" s="122" t="s">
        <v>295</v>
      </c>
      <c r="C149" s="139" t="s">
        <v>340</v>
      </c>
      <c r="D149" s="124" t="s">
        <v>45</v>
      </c>
      <c r="E149" s="86">
        <v>6</v>
      </c>
      <c r="F149" s="38">
        <v>17.23</v>
      </c>
      <c r="G149" s="87">
        <f t="shared" si="2"/>
        <v>103.38</v>
      </c>
      <c r="H149" s="90"/>
      <c r="I149" s="91"/>
    </row>
    <row r="150" spans="1:9" ht="42" thickBot="1" x14ac:dyDescent="0.3">
      <c r="A150" s="130" t="s">
        <v>401</v>
      </c>
      <c r="B150" s="131" t="s">
        <v>297</v>
      </c>
      <c r="C150" s="132" t="s">
        <v>342</v>
      </c>
      <c r="D150" s="306" t="s">
        <v>50</v>
      </c>
      <c r="E150" s="134">
        <v>88</v>
      </c>
      <c r="F150" s="38">
        <v>2.15</v>
      </c>
      <c r="G150" s="87">
        <f t="shared" si="2"/>
        <v>189.2</v>
      </c>
      <c r="H150" s="93" t="s">
        <v>301</v>
      </c>
      <c r="I150" s="94">
        <f>ROUND(SUM(G139:G150),2)</f>
        <v>9808</v>
      </c>
    </row>
    <row r="151" spans="1:9" x14ac:dyDescent="0.25">
      <c r="A151" s="76" t="s">
        <v>402</v>
      </c>
      <c r="B151" s="118" t="s">
        <v>303</v>
      </c>
      <c r="C151" s="146" t="s">
        <v>345</v>
      </c>
      <c r="D151" s="120" t="s">
        <v>50</v>
      </c>
      <c r="E151" s="80">
        <v>3</v>
      </c>
      <c r="F151" s="42">
        <v>11.56</v>
      </c>
      <c r="G151" s="81">
        <f t="shared" si="2"/>
        <v>34.68</v>
      </c>
      <c r="H151" s="90"/>
      <c r="I151" s="91"/>
    </row>
    <row r="152" spans="1:9" x14ac:dyDescent="0.25">
      <c r="A152" s="82" t="s">
        <v>402</v>
      </c>
      <c r="B152" s="122" t="s">
        <v>305</v>
      </c>
      <c r="C152" s="139" t="s">
        <v>347</v>
      </c>
      <c r="D152" s="247" t="s">
        <v>50</v>
      </c>
      <c r="E152" s="86">
        <v>38</v>
      </c>
      <c r="F152" s="38">
        <v>9.41</v>
      </c>
      <c r="G152" s="87">
        <f t="shared" si="2"/>
        <v>357.58</v>
      </c>
      <c r="H152" s="90"/>
      <c r="I152" s="91"/>
    </row>
    <row r="153" spans="1:9" x14ac:dyDescent="0.25">
      <c r="A153" s="82" t="s">
        <v>402</v>
      </c>
      <c r="B153" s="122" t="s">
        <v>307</v>
      </c>
      <c r="C153" s="139" t="s">
        <v>349</v>
      </c>
      <c r="D153" s="247" t="s">
        <v>50</v>
      </c>
      <c r="E153" s="86">
        <v>3</v>
      </c>
      <c r="F153" s="38">
        <v>17.14</v>
      </c>
      <c r="G153" s="87">
        <f t="shared" si="2"/>
        <v>51.42</v>
      </c>
      <c r="H153" s="90"/>
      <c r="I153" s="91"/>
    </row>
    <row r="154" spans="1:9" ht="14.4" thickBot="1" x14ac:dyDescent="0.3">
      <c r="A154" s="82" t="s">
        <v>402</v>
      </c>
      <c r="B154" s="122" t="s">
        <v>309</v>
      </c>
      <c r="C154" s="139" t="s">
        <v>388</v>
      </c>
      <c r="D154" s="247" t="s">
        <v>50</v>
      </c>
      <c r="E154" s="86">
        <v>35</v>
      </c>
      <c r="F154" s="38">
        <v>3.32</v>
      </c>
      <c r="G154" s="87">
        <f t="shared" si="2"/>
        <v>116.2</v>
      </c>
      <c r="H154" s="90"/>
      <c r="I154" s="91"/>
    </row>
    <row r="155" spans="1:9" ht="28.2" thickBot="1" x14ac:dyDescent="0.3">
      <c r="A155" s="130" t="s">
        <v>402</v>
      </c>
      <c r="B155" s="131" t="s">
        <v>311</v>
      </c>
      <c r="C155" s="132" t="s">
        <v>351</v>
      </c>
      <c r="D155" s="168" t="s">
        <v>50</v>
      </c>
      <c r="E155" s="134">
        <v>38</v>
      </c>
      <c r="F155" s="39">
        <v>6.92</v>
      </c>
      <c r="G155" s="117">
        <f t="shared" si="2"/>
        <v>262.95999999999998</v>
      </c>
      <c r="H155" s="93" t="s">
        <v>319</v>
      </c>
      <c r="I155" s="94">
        <f>ROUND(SUM(G151:G155),2)</f>
        <v>822.84</v>
      </c>
    </row>
    <row r="156" spans="1:9" x14ac:dyDescent="0.25">
      <c r="A156" s="205" t="s">
        <v>403</v>
      </c>
      <c r="B156" s="307" t="s">
        <v>321</v>
      </c>
      <c r="C156" s="137" t="s">
        <v>358</v>
      </c>
      <c r="D156" s="308" t="s">
        <v>47</v>
      </c>
      <c r="E156" s="138">
        <v>2</v>
      </c>
      <c r="F156" s="40">
        <v>3633.3</v>
      </c>
      <c r="G156" s="208">
        <f t="shared" si="2"/>
        <v>7266.6</v>
      </c>
      <c r="H156" s="90"/>
      <c r="I156" s="91"/>
    </row>
    <row r="157" spans="1:9" x14ac:dyDescent="0.25">
      <c r="A157" s="82" t="s">
        <v>403</v>
      </c>
      <c r="B157" s="122" t="s">
        <v>323</v>
      </c>
      <c r="C157" s="139" t="s">
        <v>359</v>
      </c>
      <c r="D157" s="124" t="s">
        <v>47</v>
      </c>
      <c r="E157" s="86">
        <v>2</v>
      </c>
      <c r="F157" s="38">
        <v>382.16</v>
      </c>
      <c r="G157" s="87">
        <f t="shared" si="2"/>
        <v>764.32</v>
      </c>
      <c r="H157" s="90"/>
      <c r="I157" s="91"/>
    </row>
    <row r="158" spans="1:9" x14ac:dyDescent="0.25">
      <c r="A158" s="82" t="s">
        <v>403</v>
      </c>
      <c r="B158" s="122" t="s">
        <v>325</v>
      </c>
      <c r="C158" s="139" t="s">
        <v>360</v>
      </c>
      <c r="D158" s="124" t="s">
        <v>47</v>
      </c>
      <c r="E158" s="86">
        <v>2</v>
      </c>
      <c r="F158" s="38">
        <v>339.75</v>
      </c>
      <c r="G158" s="87">
        <f t="shared" si="2"/>
        <v>679.5</v>
      </c>
      <c r="H158" s="90"/>
      <c r="I158" s="91"/>
    </row>
    <row r="159" spans="1:9" ht="14.4" thickBot="1" x14ac:dyDescent="0.3">
      <c r="A159" s="82" t="s">
        <v>403</v>
      </c>
      <c r="B159" s="122" t="s">
        <v>327</v>
      </c>
      <c r="C159" s="139" t="s">
        <v>361</v>
      </c>
      <c r="D159" s="85" t="s">
        <v>45</v>
      </c>
      <c r="E159" s="86">
        <v>80</v>
      </c>
      <c r="F159" s="38">
        <v>5.26</v>
      </c>
      <c r="G159" s="87">
        <f t="shared" si="2"/>
        <v>420.8</v>
      </c>
      <c r="H159" s="90"/>
      <c r="I159" s="91"/>
    </row>
    <row r="160" spans="1:9" ht="42" thickBot="1" x14ac:dyDescent="0.3">
      <c r="A160" s="165" t="s">
        <v>403</v>
      </c>
      <c r="B160" s="166" t="s">
        <v>329</v>
      </c>
      <c r="C160" s="167" t="s">
        <v>366</v>
      </c>
      <c r="D160" s="168" t="s">
        <v>6</v>
      </c>
      <c r="E160" s="169">
        <v>1</v>
      </c>
      <c r="F160" s="54">
        <v>3216.49</v>
      </c>
      <c r="G160" s="117">
        <f t="shared" ref="G160:G167" si="3">ROUND((E160*F160),2)</f>
        <v>3216.49</v>
      </c>
      <c r="H160" s="93" t="s">
        <v>343</v>
      </c>
      <c r="I160" s="94">
        <f>ROUND(SUM(G156:G160),2)</f>
        <v>12347.71</v>
      </c>
    </row>
    <row r="161" spans="1:9" ht="18" x14ac:dyDescent="0.25">
      <c r="A161" s="76" t="s">
        <v>404</v>
      </c>
      <c r="B161" s="77" t="s">
        <v>344</v>
      </c>
      <c r="C161" s="146" t="s">
        <v>369</v>
      </c>
      <c r="D161" s="147" t="s">
        <v>43</v>
      </c>
      <c r="E161" s="80">
        <v>369</v>
      </c>
      <c r="F161" s="49">
        <v>21.18</v>
      </c>
      <c r="G161" s="81">
        <f t="shared" si="3"/>
        <v>7815.42</v>
      </c>
      <c r="H161" s="90"/>
      <c r="I161" s="91"/>
    </row>
    <row r="162" spans="1:9" x14ac:dyDescent="0.25">
      <c r="A162" s="82" t="s">
        <v>404</v>
      </c>
      <c r="B162" s="83" t="s">
        <v>346</v>
      </c>
      <c r="C162" s="139" t="s">
        <v>194</v>
      </c>
      <c r="D162" s="85" t="s">
        <v>45</v>
      </c>
      <c r="E162" s="138">
        <v>504.78</v>
      </c>
      <c r="F162" s="58">
        <v>15.74</v>
      </c>
      <c r="G162" s="87">
        <f t="shared" si="3"/>
        <v>7945.24</v>
      </c>
      <c r="H162" s="90"/>
      <c r="I162" s="91"/>
    </row>
    <row r="163" spans="1:9" x14ac:dyDescent="0.25">
      <c r="A163" s="82" t="s">
        <v>404</v>
      </c>
      <c r="B163" s="83" t="s">
        <v>348</v>
      </c>
      <c r="C163" s="139" t="s">
        <v>223</v>
      </c>
      <c r="D163" s="85" t="s">
        <v>45</v>
      </c>
      <c r="E163" s="138">
        <v>457.82</v>
      </c>
      <c r="F163" s="58">
        <v>15.85</v>
      </c>
      <c r="G163" s="87">
        <f t="shared" si="3"/>
        <v>7256.45</v>
      </c>
      <c r="H163" s="90"/>
      <c r="I163" s="91"/>
    </row>
    <row r="164" spans="1:9" ht="16.8" x14ac:dyDescent="0.25">
      <c r="A164" s="82" t="s">
        <v>404</v>
      </c>
      <c r="B164" s="83" t="s">
        <v>350</v>
      </c>
      <c r="C164" s="447" t="s">
        <v>1159</v>
      </c>
      <c r="D164" s="140" t="s">
        <v>45</v>
      </c>
      <c r="E164" s="138">
        <v>455.47</v>
      </c>
      <c r="F164" s="58">
        <v>0.33</v>
      </c>
      <c r="G164" s="87">
        <f t="shared" si="3"/>
        <v>150.31</v>
      </c>
      <c r="H164" s="90"/>
      <c r="I164" s="91"/>
    </row>
    <row r="165" spans="1:9" x14ac:dyDescent="0.25">
      <c r="A165" s="82" t="s">
        <v>404</v>
      </c>
      <c r="B165" s="83" t="s">
        <v>352</v>
      </c>
      <c r="C165" s="139" t="s">
        <v>225</v>
      </c>
      <c r="D165" s="85" t="s">
        <v>45</v>
      </c>
      <c r="E165" s="138">
        <v>453.91</v>
      </c>
      <c r="F165" s="45">
        <v>14.81</v>
      </c>
      <c r="G165" s="87">
        <f t="shared" si="3"/>
        <v>6722.41</v>
      </c>
      <c r="H165" s="90"/>
      <c r="I165" s="91"/>
    </row>
    <row r="166" spans="1:9" ht="16.8" x14ac:dyDescent="0.25">
      <c r="A166" s="82" t="s">
        <v>404</v>
      </c>
      <c r="B166" s="83" t="s">
        <v>353</v>
      </c>
      <c r="C166" s="447" t="s">
        <v>1160</v>
      </c>
      <c r="D166" s="85" t="s">
        <v>45</v>
      </c>
      <c r="E166" s="138">
        <v>452.34</v>
      </c>
      <c r="F166" s="45">
        <v>0.27</v>
      </c>
      <c r="G166" s="87">
        <f t="shared" si="3"/>
        <v>122.13</v>
      </c>
      <c r="H166" s="90"/>
      <c r="I166" s="91"/>
    </row>
    <row r="167" spans="1:9" x14ac:dyDescent="0.25">
      <c r="A167" s="82" t="s">
        <v>404</v>
      </c>
      <c r="B167" s="83" t="s">
        <v>354</v>
      </c>
      <c r="C167" s="139" t="s">
        <v>226</v>
      </c>
      <c r="D167" s="85" t="s">
        <v>45</v>
      </c>
      <c r="E167" s="138">
        <v>451.56</v>
      </c>
      <c r="F167" s="45">
        <v>10.86</v>
      </c>
      <c r="G167" s="87">
        <f t="shared" si="3"/>
        <v>4903.9399999999996</v>
      </c>
      <c r="H167" s="90"/>
      <c r="I167" s="91"/>
    </row>
    <row r="168" spans="1:9" ht="17.399999999999999" thickBot="1" x14ac:dyDescent="0.3">
      <c r="A168" s="82" t="s">
        <v>404</v>
      </c>
      <c r="B168" s="83" t="s">
        <v>355</v>
      </c>
      <c r="C168" s="139" t="s">
        <v>227</v>
      </c>
      <c r="D168" s="129" t="s">
        <v>45</v>
      </c>
      <c r="E168" s="112">
        <v>450</v>
      </c>
      <c r="F168" s="45">
        <v>0.23</v>
      </c>
      <c r="G168" s="87">
        <f>ROUND((E168*F168),2)</f>
        <v>103.5</v>
      </c>
      <c r="H168" s="90"/>
      <c r="I168" s="91"/>
    </row>
    <row r="169" spans="1:9" ht="51.75" customHeight="1" thickBot="1" x14ac:dyDescent="0.3">
      <c r="A169" s="130" t="s">
        <v>404</v>
      </c>
      <c r="B169" s="131" t="s">
        <v>356</v>
      </c>
      <c r="C169" s="132" t="s">
        <v>386</v>
      </c>
      <c r="D169" s="170" t="s">
        <v>45</v>
      </c>
      <c r="E169" s="134">
        <v>60</v>
      </c>
      <c r="F169" s="51">
        <v>17.23</v>
      </c>
      <c r="G169" s="117">
        <f>ROUND((E169*F169),2)</f>
        <v>1033.8</v>
      </c>
      <c r="H169" s="93" t="s">
        <v>357</v>
      </c>
      <c r="I169" s="94">
        <f>ROUND(SUM(G161:G169),2)</f>
        <v>36053.199999999997</v>
      </c>
    </row>
    <row r="170" spans="1:9" ht="47.25" customHeight="1" thickBot="1" x14ac:dyDescent="0.3">
      <c r="A170" s="492" t="s">
        <v>389</v>
      </c>
      <c r="B170" s="492"/>
      <c r="C170" s="492"/>
      <c r="D170" s="492"/>
      <c r="E170" s="493"/>
      <c r="F170" s="182" t="s">
        <v>519</v>
      </c>
      <c r="G170" s="202">
        <f>ROUND(SUM(G5:G169),2)</f>
        <v>1075574.05</v>
      </c>
      <c r="H170" s="88"/>
      <c r="I170" s="91"/>
    </row>
  </sheetData>
  <sheetProtection algorithmName="SHA-512" hashValue="B3OxtuAdVM2JCDF2/pvpbXWoYIcaJZ7tDZk4nM38DSVABr6gyqRA5/uR5t0l1pyQrFOSW1e1ljhPwuUrgfq90Q==" saltValue="McFslFzA3drLn7BXDg07jg==" spinCount="100000" sheet="1" objects="1" scenarios="1"/>
  <mergeCells count="10">
    <mergeCell ref="A3:E3"/>
    <mergeCell ref="H55:H103"/>
    <mergeCell ref="A170:E170"/>
    <mergeCell ref="A1:G1"/>
    <mergeCell ref="D118:D119"/>
    <mergeCell ref="E118:E119"/>
    <mergeCell ref="E120:E121"/>
    <mergeCell ref="D120:D121"/>
    <mergeCell ref="H118:H119"/>
    <mergeCell ref="H120:H121"/>
  </mergeCells>
  <pageMargins left="0.7" right="0.33823529411764708" top="0.75" bottom="0.75" header="0.3" footer="0.3"/>
  <pageSetup paperSize="9" scale="4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87"/>
  <sheetViews>
    <sheetView topLeftCell="D35" zoomScale="85" zoomScaleNormal="85" zoomScaleSheetLayoutView="78" workbookViewId="0">
      <selection activeCell="F5" sqref="F5:F48"/>
    </sheetView>
  </sheetViews>
  <sheetFormatPr defaultColWidth="9.109375" defaultRowHeight="13.8" x14ac:dyDescent="0.25"/>
  <cols>
    <col min="1" max="1" width="31.6640625" style="97" bestFit="1" customWidth="1"/>
    <col min="2" max="2" width="8.33203125" style="97" bestFit="1" customWidth="1"/>
    <col min="3" max="3" width="86.44140625" style="175" customWidth="1"/>
    <col min="4" max="4" width="9.109375" style="75"/>
    <col min="5" max="5" width="16.33203125" style="176" customWidth="1"/>
    <col min="6" max="6" width="21.5546875" style="3" customWidth="1"/>
    <col min="7" max="7" width="14.6640625" style="75" customWidth="1"/>
    <col min="8" max="8" width="21.5546875" style="74" customWidth="1"/>
    <col min="9" max="9" width="16.109375" style="75" customWidth="1"/>
    <col min="10" max="10" width="9.109375" style="75"/>
    <col min="11" max="11" width="11.44140625" style="75" bestFit="1" customWidth="1"/>
    <col min="12" max="14" width="9.109375" style="75"/>
    <col min="15" max="15" width="11.44140625" style="75" bestFit="1" customWidth="1"/>
    <col min="16" max="16384" width="9.109375" style="75"/>
  </cols>
  <sheetData>
    <row r="1" spans="1:9" ht="40.200000000000003" customHeight="1" x14ac:dyDescent="0.25">
      <c r="A1" s="502" t="s">
        <v>67</v>
      </c>
      <c r="B1" s="502"/>
      <c r="C1" s="502"/>
      <c r="D1" s="502"/>
      <c r="E1" s="502"/>
      <c r="F1" s="178"/>
      <c r="G1" s="9"/>
    </row>
    <row r="2" spans="1:9" ht="21.75" customHeight="1" thickBot="1" x14ac:dyDescent="0.3">
      <c r="A2" s="1"/>
      <c r="B2" s="1"/>
      <c r="C2" s="12"/>
      <c r="D2" s="1"/>
      <c r="E2" s="16"/>
      <c r="F2" s="179"/>
      <c r="G2" s="1"/>
    </row>
    <row r="3" spans="1:9" ht="21.75" customHeight="1" x14ac:dyDescent="0.25">
      <c r="A3" s="500" t="s">
        <v>532</v>
      </c>
      <c r="B3" s="501"/>
      <c r="C3" s="501"/>
      <c r="D3" s="501"/>
      <c r="E3" s="503"/>
      <c r="F3" s="180"/>
      <c r="G3" s="8"/>
    </row>
    <row r="4" spans="1:9" ht="28.2" thickBot="1" x14ac:dyDescent="0.3">
      <c r="A4" s="6" t="s">
        <v>17</v>
      </c>
      <c r="B4" s="10" t="s">
        <v>0</v>
      </c>
      <c r="C4" s="4" t="s">
        <v>1</v>
      </c>
      <c r="D4" s="11" t="s">
        <v>2</v>
      </c>
      <c r="E4" s="17" t="s">
        <v>3</v>
      </c>
      <c r="F4" s="181" t="s">
        <v>19</v>
      </c>
      <c r="G4" s="5" t="s">
        <v>4</v>
      </c>
    </row>
    <row r="5" spans="1:9" x14ac:dyDescent="0.25">
      <c r="A5" s="76" t="s">
        <v>5</v>
      </c>
      <c r="B5" s="77" t="s">
        <v>7</v>
      </c>
      <c r="C5" s="78" t="s">
        <v>40</v>
      </c>
      <c r="D5" s="79" t="s">
        <v>46</v>
      </c>
      <c r="E5" s="80">
        <v>0.11</v>
      </c>
      <c r="F5" s="48">
        <v>414.18</v>
      </c>
      <c r="G5" s="81">
        <f t="shared" ref="G5:G28" si="0">ROUND((E5*F5),2)</f>
        <v>45.56</v>
      </c>
    </row>
    <row r="6" spans="1:9" x14ac:dyDescent="0.25">
      <c r="A6" s="82" t="s">
        <v>5</v>
      </c>
      <c r="B6" s="83" t="s">
        <v>8</v>
      </c>
      <c r="C6" s="89" t="s">
        <v>85</v>
      </c>
      <c r="D6" s="85" t="s">
        <v>45</v>
      </c>
      <c r="E6" s="86">
        <v>315</v>
      </c>
      <c r="F6" s="37">
        <v>1.3</v>
      </c>
      <c r="G6" s="87">
        <f t="shared" si="0"/>
        <v>409.5</v>
      </c>
      <c r="H6" s="90"/>
      <c r="I6" s="91"/>
    </row>
    <row r="7" spans="1:9" ht="16.8" x14ac:dyDescent="0.25">
      <c r="A7" s="82" t="s">
        <v>5</v>
      </c>
      <c r="B7" s="83" t="s">
        <v>9</v>
      </c>
      <c r="C7" s="89" t="s">
        <v>44</v>
      </c>
      <c r="D7" s="85" t="s">
        <v>49</v>
      </c>
      <c r="E7" s="86">
        <v>56.699999999999996</v>
      </c>
      <c r="F7" s="37">
        <v>-10.55</v>
      </c>
      <c r="G7" s="87">
        <f t="shared" si="0"/>
        <v>-598.19000000000005</v>
      </c>
      <c r="H7" s="90"/>
      <c r="I7" s="91"/>
    </row>
    <row r="8" spans="1:9" ht="27.6" x14ac:dyDescent="0.25">
      <c r="A8" s="82" t="s">
        <v>5</v>
      </c>
      <c r="B8" s="83" t="s">
        <v>10</v>
      </c>
      <c r="C8" s="89" t="s">
        <v>1087</v>
      </c>
      <c r="D8" s="85" t="s">
        <v>49</v>
      </c>
      <c r="E8" s="86">
        <v>56.699999999999996</v>
      </c>
      <c r="F8" s="37">
        <v>3.55</v>
      </c>
      <c r="G8" s="87">
        <f t="shared" si="0"/>
        <v>201.29</v>
      </c>
      <c r="H8" s="90"/>
      <c r="I8" s="91"/>
    </row>
    <row r="9" spans="1:9" x14ac:dyDescent="0.25">
      <c r="A9" s="82" t="s">
        <v>5</v>
      </c>
      <c r="B9" s="83" t="s">
        <v>11</v>
      </c>
      <c r="C9" s="92" t="s">
        <v>1127</v>
      </c>
      <c r="D9" s="85" t="s">
        <v>45</v>
      </c>
      <c r="E9" s="86">
        <v>362.25</v>
      </c>
      <c r="F9" s="37">
        <v>0.79</v>
      </c>
      <c r="G9" s="87">
        <f t="shared" si="0"/>
        <v>286.18</v>
      </c>
      <c r="H9" s="90"/>
      <c r="I9" s="91"/>
    </row>
    <row r="10" spans="1:9" ht="14.4" thickBot="1" x14ac:dyDescent="0.3">
      <c r="A10" s="82" t="s">
        <v>5</v>
      </c>
      <c r="B10" s="122" t="s">
        <v>12</v>
      </c>
      <c r="C10" s="84" t="s">
        <v>1110</v>
      </c>
      <c r="D10" s="129" t="s">
        <v>50</v>
      </c>
      <c r="E10" s="86">
        <v>92</v>
      </c>
      <c r="F10" s="68">
        <v>7.36</v>
      </c>
      <c r="G10" s="87">
        <f t="shared" si="0"/>
        <v>677.12</v>
      </c>
      <c r="H10" s="90"/>
      <c r="I10" s="91"/>
    </row>
    <row r="11" spans="1:9" ht="28.2" thickBot="1" x14ac:dyDescent="0.3">
      <c r="A11" s="457" t="s">
        <v>5</v>
      </c>
      <c r="B11" s="458" t="s">
        <v>13</v>
      </c>
      <c r="C11" s="459" t="s">
        <v>1162</v>
      </c>
      <c r="D11" s="460" t="s">
        <v>47</v>
      </c>
      <c r="E11" s="461">
        <v>6</v>
      </c>
      <c r="F11" s="69">
        <v>4.78</v>
      </c>
      <c r="G11" s="117">
        <f t="shared" si="0"/>
        <v>28.68</v>
      </c>
      <c r="H11" s="93" t="s">
        <v>368</v>
      </c>
      <c r="I11" s="94">
        <f>ROUND(SUM(G5:G11),2)</f>
        <v>1050.1400000000001</v>
      </c>
    </row>
    <row r="12" spans="1:9" s="97" customFormat="1" ht="16.8" x14ac:dyDescent="0.25">
      <c r="A12" s="76" t="s">
        <v>18</v>
      </c>
      <c r="B12" s="77" t="s">
        <v>16</v>
      </c>
      <c r="C12" s="203" t="s">
        <v>1098</v>
      </c>
      <c r="D12" s="147" t="s">
        <v>43</v>
      </c>
      <c r="E12" s="80">
        <v>14</v>
      </c>
      <c r="F12" s="363">
        <v>4.2</v>
      </c>
      <c r="G12" s="81">
        <f t="shared" si="0"/>
        <v>58.8</v>
      </c>
      <c r="H12" s="96"/>
    </row>
    <row r="13" spans="1:9" ht="16.8" x14ac:dyDescent="0.25">
      <c r="A13" s="82" t="s">
        <v>18</v>
      </c>
      <c r="B13" s="83" t="s">
        <v>87</v>
      </c>
      <c r="C13" s="98" t="s">
        <v>88</v>
      </c>
      <c r="D13" s="99" t="s">
        <v>43</v>
      </c>
      <c r="E13" s="86">
        <v>14</v>
      </c>
      <c r="F13" s="364">
        <v>1.61</v>
      </c>
      <c r="G13" s="87">
        <f t="shared" si="0"/>
        <v>22.54</v>
      </c>
      <c r="H13" s="96"/>
      <c r="I13" s="97"/>
    </row>
    <row r="14" spans="1:9" ht="16.8" x14ac:dyDescent="0.25">
      <c r="A14" s="82" t="s">
        <v>18</v>
      </c>
      <c r="B14" s="83" t="s">
        <v>89</v>
      </c>
      <c r="C14" s="98" t="s">
        <v>91</v>
      </c>
      <c r="D14" s="99" t="s">
        <v>43</v>
      </c>
      <c r="E14" s="86">
        <v>198</v>
      </c>
      <c r="F14" s="364">
        <v>3.27</v>
      </c>
      <c r="G14" s="87">
        <f t="shared" si="0"/>
        <v>647.46</v>
      </c>
      <c r="H14" s="96"/>
      <c r="I14" s="97"/>
    </row>
    <row r="15" spans="1:9" ht="27.6" x14ac:dyDescent="0.25">
      <c r="A15" s="82" t="s">
        <v>18</v>
      </c>
      <c r="B15" s="83" t="s">
        <v>90</v>
      </c>
      <c r="C15" s="100" t="s">
        <v>93</v>
      </c>
      <c r="D15" s="99" t="s">
        <v>43</v>
      </c>
      <c r="E15" s="86">
        <v>125</v>
      </c>
      <c r="F15" s="364">
        <v>4.9000000000000004</v>
      </c>
      <c r="G15" s="87">
        <f t="shared" si="0"/>
        <v>612.5</v>
      </c>
      <c r="H15" s="96"/>
      <c r="I15" s="97"/>
    </row>
    <row r="16" spans="1:9" ht="16.8" x14ac:dyDescent="0.25">
      <c r="A16" s="82" t="s">
        <v>18</v>
      </c>
      <c r="B16" s="83" t="s">
        <v>92</v>
      </c>
      <c r="C16" s="98" t="s">
        <v>25</v>
      </c>
      <c r="D16" s="99" t="s">
        <v>43</v>
      </c>
      <c r="E16" s="86">
        <v>650</v>
      </c>
      <c r="F16" s="364">
        <v>0.11</v>
      </c>
      <c r="G16" s="87">
        <f t="shared" si="0"/>
        <v>71.5</v>
      </c>
      <c r="H16" s="96"/>
      <c r="I16" s="97"/>
    </row>
    <row r="17" spans="1:9" ht="29.25" customHeight="1" x14ac:dyDescent="0.25">
      <c r="A17" s="82" t="s">
        <v>18</v>
      </c>
      <c r="B17" s="83" t="s">
        <v>94</v>
      </c>
      <c r="C17" s="100" t="s">
        <v>96</v>
      </c>
      <c r="D17" s="99" t="s">
        <v>43</v>
      </c>
      <c r="E17" s="86">
        <v>198</v>
      </c>
      <c r="F17" s="364">
        <v>4.51</v>
      </c>
      <c r="G17" s="87">
        <f t="shared" si="0"/>
        <v>892.98</v>
      </c>
      <c r="H17" s="96"/>
      <c r="I17" s="97"/>
    </row>
    <row r="18" spans="1:9" x14ac:dyDescent="0.25">
      <c r="A18" s="82" t="s">
        <v>18</v>
      </c>
      <c r="B18" s="83" t="s">
        <v>95</v>
      </c>
      <c r="C18" s="98" t="s">
        <v>98</v>
      </c>
      <c r="D18" s="85" t="s">
        <v>45</v>
      </c>
      <c r="E18" s="86">
        <v>2517.5</v>
      </c>
      <c r="F18" s="364">
        <v>0.39</v>
      </c>
      <c r="G18" s="87">
        <f t="shared" si="0"/>
        <v>981.83</v>
      </c>
      <c r="H18" s="88"/>
      <c r="I18" s="97"/>
    </row>
    <row r="19" spans="1:9" x14ac:dyDescent="0.25">
      <c r="A19" s="101" t="s">
        <v>18</v>
      </c>
      <c r="B19" s="83" t="s">
        <v>405</v>
      </c>
      <c r="C19" s="98" t="s">
        <v>100</v>
      </c>
      <c r="D19" s="102" t="s">
        <v>45</v>
      </c>
      <c r="E19" s="103">
        <v>132.5</v>
      </c>
      <c r="F19" s="365">
        <v>0.82</v>
      </c>
      <c r="G19" s="104">
        <f t="shared" si="0"/>
        <v>108.65</v>
      </c>
      <c r="H19" s="97"/>
      <c r="I19" s="97"/>
    </row>
    <row r="20" spans="1:9" x14ac:dyDescent="0.25">
      <c r="A20" s="82" t="s">
        <v>18</v>
      </c>
      <c r="B20" s="83" t="s">
        <v>406</v>
      </c>
      <c r="C20" s="98" t="s">
        <v>102</v>
      </c>
      <c r="D20" s="85" t="s">
        <v>45</v>
      </c>
      <c r="E20" s="86">
        <v>1736.2799999999997</v>
      </c>
      <c r="F20" s="364">
        <v>0.76</v>
      </c>
      <c r="G20" s="87">
        <f t="shared" si="0"/>
        <v>1319.57</v>
      </c>
      <c r="H20" s="90"/>
      <c r="I20" s="91"/>
    </row>
    <row r="21" spans="1:9" x14ac:dyDescent="0.25">
      <c r="A21" s="82" t="s">
        <v>18</v>
      </c>
      <c r="B21" s="83" t="s">
        <v>97</v>
      </c>
      <c r="C21" s="98" t="s">
        <v>104</v>
      </c>
      <c r="D21" s="85" t="s">
        <v>45</v>
      </c>
      <c r="E21" s="86">
        <v>171.72</v>
      </c>
      <c r="F21" s="364">
        <v>0.93</v>
      </c>
      <c r="G21" s="87">
        <f t="shared" si="0"/>
        <v>159.69999999999999</v>
      </c>
      <c r="H21" s="90"/>
      <c r="I21" s="91"/>
    </row>
    <row r="22" spans="1:9" x14ac:dyDescent="0.25">
      <c r="A22" s="82" t="s">
        <v>18</v>
      </c>
      <c r="B22" s="83" t="s">
        <v>99</v>
      </c>
      <c r="C22" s="98" t="s">
        <v>106</v>
      </c>
      <c r="D22" s="85" t="s">
        <v>45</v>
      </c>
      <c r="E22" s="86">
        <v>2480.3999999999996</v>
      </c>
      <c r="F22" s="364">
        <v>1.53</v>
      </c>
      <c r="G22" s="87">
        <f t="shared" si="0"/>
        <v>3795.01</v>
      </c>
      <c r="H22" s="90"/>
      <c r="I22" s="91"/>
    </row>
    <row r="23" spans="1:9" x14ac:dyDescent="0.25">
      <c r="A23" s="82" t="s">
        <v>18</v>
      </c>
      <c r="B23" s="83" t="s">
        <v>101</v>
      </c>
      <c r="C23" s="105" t="s">
        <v>108</v>
      </c>
      <c r="D23" s="85" t="s">
        <v>45</v>
      </c>
      <c r="E23" s="86">
        <v>1</v>
      </c>
      <c r="F23" s="364">
        <v>6.78</v>
      </c>
      <c r="G23" s="87">
        <f t="shared" si="0"/>
        <v>6.78</v>
      </c>
      <c r="H23" s="90"/>
      <c r="I23" s="91"/>
    </row>
    <row r="24" spans="1:9" x14ac:dyDescent="0.25">
      <c r="A24" s="82" t="s">
        <v>18</v>
      </c>
      <c r="B24" s="83" t="s">
        <v>103</v>
      </c>
      <c r="C24" s="105" t="s">
        <v>110</v>
      </c>
      <c r="D24" s="85" t="s">
        <v>45</v>
      </c>
      <c r="E24" s="86">
        <v>1</v>
      </c>
      <c r="F24" s="364">
        <v>8.4499999999999993</v>
      </c>
      <c r="G24" s="87">
        <f t="shared" si="0"/>
        <v>8.4499999999999993</v>
      </c>
      <c r="H24" s="90"/>
      <c r="I24" s="91"/>
    </row>
    <row r="25" spans="1:9" x14ac:dyDescent="0.25">
      <c r="A25" s="82" t="s">
        <v>18</v>
      </c>
      <c r="B25" s="83" t="s">
        <v>105</v>
      </c>
      <c r="C25" s="105" t="s">
        <v>112</v>
      </c>
      <c r="D25" s="106" t="s">
        <v>50</v>
      </c>
      <c r="E25" s="86">
        <v>140</v>
      </c>
      <c r="F25" s="364">
        <v>52.88</v>
      </c>
      <c r="G25" s="87">
        <f t="shared" si="0"/>
        <v>7403.2</v>
      </c>
      <c r="H25" s="90"/>
      <c r="I25" s="91"/>
    </row>
    <row r="26" spans="1:9" x14ac:dyDescent="0.25">
      <c r="A26" s="82" t="s">
        <v>18</v>
      </c>
      <c r="B26" s="83" t="s">
        <v>107</v>
      </c>
      <c r="C26" s="105" t="s">
        <v>114</v>
      </c>
      <c r="D26" s="85" t="s">
        <v>45</v>
      </c>
      <c r="E26" s="86">
        <v>1</v>
      </c>
      <c r="F26" s="364">
        <v>67.22</v>
      </c>
      <c r="G26" s="87">
        <f t="shared" si="0"/>
        <v>67.22</v>
      </c>
      <c r="H26" s="90"/>
      <c r="I26" s="91"/>
    </row>
    <row r="27" spans="1:9" ht="17.399999999999999" thickBot="1" x14ac:dyDescent="0.3">
      <c r="A27" s="82" t="s">
        <v>18</v>
      </c>
      <c r="B27" s="83" t="s">
        <v>109</v>
      </c>
      <c r="C27" s="110" t="s">
        <v>118</v>
      </c>
      <c r="D27" s="99" t="s">
        <v>43</v>
      </c>
      <c r="E27" s="86">
        <v>24.02</v>
      </c>
      <c r="F27" s="364">
        <v>352.15</v>
      </c>
      <c r="G27" s="87">
        <f t="shared" si="0"/>
        <v>8458.64</v>
      </c>
      <c r="H27" s="108"/>
      <c r="I27" s="109"/>
    </row>
    <row r="28" spans="1:9" ht="28.2" thickBot="1" x14ac:dyDescent="0.3">
      <c r="A28" s="130" t="s">
        <v>18</v>
      </c>
      <c r="B28" s="148" t="s">
        <v>111</v>
      </c>
      <c r="C28" s="204" t="s">
        <v>380</v>
      </c>
      <c r="D28" s="149" t="s">
        <v>45</v>
      </c>
      <c r="E28" s="134">
        <v>640</v>
      </c>
      <c r="F28" s="366">
        <v>9.3800000000000008</v>
      </c>
      <c r="G28" s="117">
        <f t="shared" si="0"/>
        <v>6003.2</v>
      </c>
      <c r="H28" s="93" t="s">
        <v>126</v>
      </c>
      <c r="I28" s="94">
        <f>ROUND(SUM(G12:G28),2)</f>
        <v>30618.03</v>
      </c>
    </row>
    <row r="29" spans="1:9" ht="27.6" x14ac:dyDescent="0.25">
      <c r="A29" s="205" t="s">
        <v>451</v>
      </c>
      <c r="B29" s="206" t="s">
        <v>128</v>
      </c>
      <c r="C29" s="137" t="s">
        <v>383</v>
      </c>
      <c r="D29" s="207" t="s">
        <v>43</v>
      </c>
      <c r="E29" s="138">
        <v>265.2</v>
      </c>
      <c r="F29" s="40">
        <v>21.09</v>
      </c>
      <c r="G29" s="208">
        <f t="shared" ref="G29:G48" si="1">ROUND((E29*F29),2)</f>
        <v>5593.07</v>
      </c>
      <c r="H29" s="490" t="s">
        <v>192</v>
      </c>
      <c r="I29" s="91"/>
    </row>
    <row r="30" spans="1:9" ht="27.6" x14ac:dyDescent="0.25">
      <c r="A30" s="82" t="s">
        <v>451</v>
      </c>
      <c r="B30" s="83" t="s">
        <v>130</v>
      </c>
      <c r="C30" s="139" t="s">
        <v>194</v>
      </c>
      <c r="D30" s="85" t="s">
        <v>45</v>
      </c>
      <c r="E30" s="138">
        <v>476</v>
      </c>
      <c r="F30" s="40">
        <v>15.74</v>
      </c>
      <c r="G30" s="87">
        <f t="shared" si="1"/>
        <v>7492.24</v>
      </c>
      <c r="H30" s="491"/>
      <c r="I30" s="91"/>
    </row>
    <row r="31" spans="1:9" ht="27.6" x14ac:dyDescent="0.25">
      <c r="A31" s="82" t="s">
        <v>451</v>
      </c>
      <c r="B31" s="83" t="s">
        <v>132</v>
      </c>
      <c r="C31" s="139" t="s">
        <v>382</v>
      </c>
      <c r="D31" s="85" t="s">
        <v>45</v>
      </c>
      <c r="E31" s="138">
        <v>342.47</v>
      </c>
      <c r="F31" s="40">
        <v>16.62</v>
      </c>
      <c r="G31" s="87">
        <f t="shared" si="1"/>
        <v>5691.85</v>
      </c>
      <c r="H31" s="491"/>
      <c r="I31" s="91"/>
    </row>
    <row r="32" spans="1:9" ht="27.6" x14ac:dyDescent="0.25">
      <c r="A32" s="82" t="s">
        <v>451</v>
      </c>
      <c r="B32" s="83" t="s">
        <v>133</v>
      </c>
      <c r="C32" s="447" t="s">
        <v>1160</v>
      </c>
      <c r="D32" s="85" t="s">
        <v>45</v>
      </c>
      <c r="E32" s="138">
        <v>341.48</v>
      </c>
      <c r="F32" s="40">
        <v>0.27</v>
      </c>
      <c r="G32" s="87">
        <f t="shared" si="1"/>
        <v>92.2</v>
      </c>
      <c r="H32" s="491"/>
      <c r="I32" s="91"/>
    </row>
    <row r="33" spans="1:9" ht="27.6" x14ac:dyDescent="0.25">
      <c r="A33" s="82" t="s">
        <v>451</v>
      </c>
      <c r="B33" s="83" t="s">
        <v>135</v>
      </c>
      <c r="C33" s="139" t="s">
        <v>381</v>
      </c>
      <c r="D33" s="85" t="s">
        <v>45</v>
      </c>
      <c r="E33" s="138">
        <v>340.98</v>
      </c>
      <c r="F33" s="40">
        <v>9.58</v>
      </c>
      <c r="G33" s="87">
        <f t="shared" si="1"/>
        <v>3266.59</v>
      </c>
      <c r="H33" s="491"/>
      <c r="I33" s="91"/>
    </row>
    <row r="34" spans="1:9" ht="28.2" thickBot="1" x14ac:dyDescent="0.3">
      <c r="A34" s="82" t="s">
        <v>451</v>
      </c>
      <c r="B34" s="83" t="s">
        <v>137</v>
      </c>
      <c r="C34" s="132" t="s">
        <v>227</v>
      </c>
      <c r="D34" s="85" t="s">
        <v>45</v>
      </c>
      <c r="E34" s="141">
        <v>340</v>
      </c>
      <c r="F34" s="40">
        <v>0.23</v>
      </c>
      <c r="G34" s="87">
        <f t="shared" si="1"/>
        <v>78.2</v>
      </c>
      <c r="H34" s="491"/>
      <c r="I34" s="91"/>
    </row>
    <row r="35" spans="1:9" ht="27.6" x14ac:dyDescent="0.25">
      <c r="A35" s="82" t="s">
        <v>452</v>
      </c>
      <c r="B35" s="206" t="s">
        <v>128</v>
      </c>
      <c r="C35" s="137" t="s">
        <v>370</v>
      </c>
      <c r="D35" s="99" t="s">
        <v>43</v>
      </c>
      <c r="E35" s="138">
        <v>231.20000000000002</v>
      </c>
      <c r="F35" s="40">
        <v>0</v>
      </c>
      <c r="G35" s="87">
        <f t="shared" si="1"/>
        <v>0</v>
      </c>
      <c r="H35" s="491"/>
      <c r="I35" s="91"/>
    </row>
    <row r="36" spans="1:9" ht="27.6" x14ac:dyDescent="0.25">
      <c r="A36" s="82" t="s">
        <v>452</v>
      </c>
      <c r="B36" s="83" t="s">
        <v>130</v>
      </c>
      <c r="C36" s="139" t="s">
        <v>235</v>
      </c>
      <c r="D36" s="85" t="s">
        <v>45</v>
      </c>
      <c r="E36" s="138">
        <v>487.33</v>
      </c>
      <c r="F36" s="40">
        <v>0</v>
      </c>
      <c r="G36" s="87">
        <f t="shared" si="1"/>
        <v>0</v>
      </c>
      <c r="H36" s="491"/>
      <c r="I36" s="91"/>
    </row>
    <row r="37" spans="1:9" ht="27.6" x14ac:dyDescent="0.25">
      <c r="A37" s="82" t="s">
        <v>452</v>
      </c>
      <c r="B37" s="83" t="s">
        <v>132</v>
      </c>
      <c r="C37" s="139" t="s">
        <v>382</v>
      </c>
      <c r="D37" s="85" t="s">
        <v>45</v>
      </c>
      <c r="E37" s="138">
        <v>342.47</v>
      </c>
      <c r="F37" s="40">
        <v>0</v>
      </c>
      <c r="G37" s="87">
        <f t="shared" si="1"/>
        <v>0</v>
      </c>
      <c r="H37" s="491"/>
      <c r="I37" s="91"/>
    </row>
    <row r="38" spans="1:9" ht="27.6" x14ac:dyDescent="0.25">
      <c r="A38" s="82" t="s">
        <v>452</v>
      </c>
      <c r="B38" s="83" t="s">
        <v>133</v>
      </c>
      <c r="C38" s="447" t="s">
        <v>1160</v>
      </c>
      <c r="D38" s="85" t="s">
        <v>45</v>
      </c>
      <c r="E38" s="138">
        <v>341.48</v>
      </c>
      <c r="F38" s="40">
        <v>0</v>
      </c>
      <c r="G38" s="87">
        <f t="shared" si="1"/>
        <v>0</v>
      </c>
      <c r="H38" s="491"/>
      <c r="I38" s="91"/>
    </row>
    <row r="39" spans="1:9" ht="28.2" thickBot="1" x14ac:dyDescent="0.3">
      <c r="A39" s="82" t="s">
        <v>452</v>
      </c>
      <c r="B39" s="83" t="s">
        <v>135</v>
      </c>
      <c r="C39" s="139" t="s">
        <v>381</v>
      </c>
      <c r="D39" s="85" t="s">
        <v>45</v>
      </c>
      <c r="E39" s="138">
        <v>340.98</v>
      </c>
      <c r="F39" s="40">
        <v>0</v>
      </c>
      <c r="G39" s="87">
        <f t="shared" si="1"/>
        <v>0</v>
      </c>
      <c r="H39" s="506"/>
      <c r="I39" s="91"/>
    </row>
    <row r="40" spans="1:9" ht="28.2" thickBot="1" x14ac:dyDescent="0.3">
      <c r="A40" s="82" t="s">
        <v>452</v>
      </c>
      <c r="B40" s="83" t="s">
        <v>137</v>
      </c>
      <c r="C40" s="132" t="s">
        <v>227</v>
      </c>
      <c r="D40" s="85" t="s">
        <v>45</v>
      </c>
      <c r="E40" s="138">
        <v>340</v>
      </c>
      <c r="F40" s="40">
        <v>0</v>
      </c>
      <c r="G40" s="87">
        <f t="shared" si="1"/>
        <v>0</v>
      </c>
      <c r="H40" s="136" t="s">
        <v>141</v>
      </c>
      <c r="I40" s="94">
        <f>ROUND(SUM(G29:G40),2)</f>
        <v>22214.15</v>
      </c>
    </row>
    <row r="41" spans="1:9" ht="27.6" x14ac:dyDescent="0.25">
      <c r="A41" s="82" t="s">
        <v>453</v>
      </c>
      <c r="B41" s="83" t="s">
        <v>143</v>
      </c>
      <c r="C41" s="139" t="s">
        <v>256</v>
      </c>
      <c r="D41" s="150" t="s">
        <v>50</v>
      </c>
      <c r="E41" s="86">
        <v>60</v>
      </c>
      <c r="F41" s="38">
        <v>0.35</v>
      </c>
      <c r="G41" s="87">
        <f t="shared" si="1"/>
        <v>21</v>
      </c>
      <c r="H41" s="90"/>
      <c r="I41" s="91"/>
    </row>
    <row r="42" spans="1:9" ht="27.6" x14ac:dyDescent="0.25">
      <c r="A42" s="82" t="s">
        <v>453</v>
      </c>
      <c r="B42" s="83" t="s">
        <v>145</v>
      </c>
      <c r="C42" s="139" t="s">
        <v>257</v>
      </c>
      <c r="D42" s="150" t="s">
        <v>50</v>
      </c>
      <c r="E42" s="86">
        <v>60</v>
      </c>
      <c r="F42" s="38">
        <v>0.47</v>
      </c>
      <c r="G42" s="87">
        <f t="shared" si="1"/>
        <v>28.2</v>
      </c>
      <c r="H42" s="90"/>
      <c r="I42" s="91"/>
    </row>
    <row r="43" spans="1:9" ht="27.6" x14ac:dyDescent="0.25">
      <c r="A43" s="82" t="s">
        <v>453</v>
      </c>
      <c r="B43" s="83" t="s">
        <v>147</v>
      </c>
      <c r="C43" s="139" t="s">
        <v>261</v>
      </c>
      <c r="D43" s="85" t="s">
        <v>45</v>
      </c>
      <c r="E43" s="86">
        <v>250</v>
      </c>
      <c r="F43" s="38">
        <v>4.1500000000000004</v>
      </c>
      <c r="G43" s="87">
        <f t="shared" si="1"/>
        <v>1037.5</v>
      </c>
      <c r="H43" s="90"/>
      <c r="I43" s="91"/>
    </row>
    <row r="44" spans="1:9" ht="28.2" thickBot="1" x14ac:dyDescent="0.3">
      <c r="A44" s="82" t="s">
        <v>453</v>
      </c>
      <c r="B44" s="83" t="s">
        <v>149</v>
      </c>
      <c r="C44" s="139" t="s">
        <v>262</v>
      </c>
      <c r="D44" s="85" t="s">
        <v>45</v>
      </c>
      <c r="E44" s="86">
        <v>250</v>
      </c>
      <c r="F44" s="38">
        <v>1.94</v>
      </c>
      <c r="G44" s="87">
        <f t="shared" si="1"/>
        <v>485</v>
      </c>
      <c r="H44" s="90"/>
      <c r="I44" s="91"/>
    </row>
    <row r="45" spans="1:9" ht="28.2" thickBot="1" x14ac:dyDescent="0.3">
      <c r="A45" s="130" t="s">
        <v>453</v>
      </c>
      <c r="B45" s="148" t="s">
        <v>151</v>
      </c>
      <c r="C45" s="132" t="s">
        <v>263</v>
      </c>
      <c r="D45" s="149" t="s">
        <v>45</v>
      </c>
      <c r="E45" s="134">
        <v>12</v>
      </c>
      <c r="F45" s="39">
        <v>3.68</v>
      </c>
      <c r="G45" s="117">
        <f t="shared" si="1"/>
        <v>44.16</v>
      </c>
      <c r="H45" s="136" t="s">
        <v>188</v>
      </c>
      <c r="I45" s="94">
        <f>ROUND(SUM(G41:G45),2)</f>
        <v>1615.86</v>
      </c>
    </row>
    <row r="46" spans="1:9" ht="42" thickBot="1" x14ac:dyDescent="0.3">
      <c r="A46" s="76" t="s">
        <v>454</v>
      </c>
      <c r="B46" s="77" t="s">
        <v>190</v>
      </c>
      <c r="C46" s="146" t="s">
        <v>267</v>
      </c>
      <c r="D46" s="151" t="s">
        <v>50</v>
      </c>
      <c r="E46" s="80">
        <v>96</v>
      </c>
      <c r="F46" s="42">
        <v>33.54</v>
      </c>
      <c r="G46" s="81">
        <f t="shared" si="1"/>
        <v>3219.84</v>
      </c>
      <c r="H46" s="136" t="s">
        <v>237</v>
      </c>
      <c r="I46" s="94">
        <f>ROUND(SUM(G46:G46),2)</f>
        <v>3219.84</v>
      </c>
    </row>
    <row r="47" spans="1:9" ht="42" thickBot="1" x14ac:dyDescent="0.3">
      <c r="A47" s="209" t="s">
        <v>455</v>
      </c>
      <c r="B47" s="210" t="s">
        <v>239</v>
      </c>
      <c r="C47" s="211" t="s">
        <v>322</v>
      </c>
      <c r="D47" s="212" t="s">
        <v>50</v>
      </c>
      <c r="E47" s="213">
        <v>110</v>
      </c>
      <c r="F47" s="72">
        <v>2.0699999999999998</v>
      </c>
      <c r="G47" s="214">
        <f t="shared" si="1"/>
        <v>227.7</v>
      </c>
      <c r="H47" s="136" t="s">
        <v>244</v>
      </c>
      <c r="I47" s="94">
        <f>ROUND(SUM(G47:G47),2)</f>
        <v>227.7</v>
      </c>
    </row>
    <row r="48" spans="1:9" ht="55.8" thickBot="1" x14ac:dyDescent="0.3">
      <c r="A48" s="215" t="s">
        <v>456</v>
      </c>
      <c r="B48" s="216" t="s">
        <v>246</v>
      </c>
      <c r="C48" s="217" t="s">
        <v>366</v>
      </c>
      <c r="D48" s="218" t="s">
        <v>6</v>
      </c>
      <c r="E48" s="219">
        <v>1</v>
      </c>
      <c r="F48" s="73">
        <v>3216.49</v>
      </c>
      <c r="G48" s="220">
        <f t="shared" si="1"/>
        <v>3216.49</v>
      </c>
      <c r="H48" s="93" t="s">
        <v>264</v>
      </c>
      <c r="I48" s="94">
        <f>ROUND(SUM(G48:G48),2)</f>
        <v>3216.49</v>
      </c>
    </row>
    <row r="49" spans="1:9" ht="42" thickBot="1" x14ac:dyDescent="0.3">
      <c r="A49" s="172"/>
      <c r="B49" s="172"/>
      <c r="C49" s="172"/>
      <c r="D49" s="173"/>
      <c r="E49" s="174"/>
      <c r="F49" s="182" t="s">
        <v>533</v>
      </c>
      <c r="G49" s="202">
        <f>ROUND(SUM(G5:G48),2)</f>
        <v>62162.21</v>
      </c>
      <c r="H49" s="88"/>
      <c r="I49" s="91"/>
    </row>
    <row r="51" spans="1:9" x14ac:dyDescent="0.25">
      <c r="G51" s="221"/>
    </row>
    <row r="87" spans="7:7" ht="14.4" thickBot="1" x14ac:dyDescent="0.3">
      <c r="G87" s="202"/>
    </row>
  </sheetData>
  <sheetProtection algorithmName="SHA-512" hashValue="vuwcwwbqF6Sy3dkjwCmkdLxB+AwJMTSmzOSBoKfpLmdVp0F7oEKCR2XEq9i2mGis2BWQ/xFgW5Vo9Sj7rcb5ZA==" saltValue="vyDvz1akVbvKYzzMrMjZmQ==" spinCount="100000" sheet="1" objects="1" scenarios="1"/>
  <mergeCells count="3">
    <mergeCell ref="A1:E1"/>
    <mergeCell ref="A3:E3"/>
    <mergeCell ref="H29:H39"/>
  </mergeCells>
  <pageMargins left="0.7" right="0.29375000000000001" top="0.75" bottom="0.75" header="0.3" footer="0.3"/>
  <pageSetup paperSize="9" scale="4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26"/>
  <sheetViews>
    <sheetView zoomScaleNormal="100" zoomScaleSheetLayoutView="95" workbookViewId="0">
      <selection activeCell="F5" sqref="F5:F25"/>
    </sheetView>
  </sheetViews>
  <sheetFormatPr defaultColWidth="9.109375" defaultRowHeight="13.8" x14ac:dyDescent="0.25"/>
  <cols>
    <col min="1" max="1" width="30.88671875" style="97" customWidth="1"/>
    <col min="2" max="2" width="9.109375" style="75" customWidth="1"/>
    <col min="3" max="3" width="67.109375" style="75" customWidth="1"/>
    <col min="4" max="4" width="9.109375" style="177"/>
    <col min="5" max="5" width="14.44140625" style="177" customWidth="1"/>
    <col min="6" max="6" width="16.109375" style="177" customWidth="1"/>
    <col min="7" max="7" width="12.6640625" style="177" customWidth="1"/>
    <col min="8" max="8" width="16.33203125" style="75" customWidth="1"/>
    <col min="9" max="9" width="11" style="75" customWidth="1"/>
    <col min="10" max="16384" width="9.109375" style="75"/>
  </cols>
  <sheetData>
    <row r="1" spans="1:7" ht="28.5" customHeight="1" thickBot="1" x14ac:dyDescent="0.3">
      <c r="A1" s="514" t="s">
        <v>534</v>
      </c>
      <c r="B1" s="515"/>
      <c r="C1" s="515"/>
      <c r="D1" s="515"/>
      <c r="E1" s="515"/>
      <c r="F1" s="28"/>
      <c r="G1" s="27"/>
    </row>
    <row r="2" spans="1:7" ht="14.4" thickBot="1" x14ac:dyDescent="0.3">
      <c r="A2" s="75"/>
      <c r="B2" s="1"/>
      <c r="C2" s="1"/>
      <c r="D2" s="1"/>
      <c r="E2" s="26"/>
      <c r="F2" s="25"/>
      <c r="G2" s="1"/>
    </row>
    <row r="3" spans="1:7" ht="14.4" thickBot="1" x14ac:dyDescent="0.3">
      <c r="A3" s="516" t="s">
        <v>1045</v>
      </c>
      <c r="B3" s="517"/>
      <c r="C3" s="517"/>
      <c r="D3" s="517"/>
      <c r="E3" s="517"/>
      <c r="F3" s="517"/>
      <c r="G3" s="518"/>
    </row>
    <row r="4" spans="1:7" ht="42" thickBot="1" x14ac:dyDescent="0.3">
      <c r="A4" s="222" t="s">
        <v>17</v>
      </c>
      <c r="B4" s="64" t="s">
        <v>0</v>
      </c>
      <c r="C4" s="64" t="s">
        <v>1</v>
      </c>
      <c r="D4" s="64" t="s">
        <v>512</v>
      </c>
      <c r="E4" s="65" t="s">
        <v>3</v>
      </c>
      <c r="F4" s="181" t="s">
        <v>19</v>
      </c>
      <c r="G4" s="67" t="s">
        <v>4</v>
      </c>
    </row>
    <row r="5" spans="1:7" ht="16.8" x14ac:dyDescent="0.25">
      <c r="A5" s="223" t="s">
        <v>535</v>
      </c>
      <c r="B5" s="224" t="s">
        <v>7</v>
      </c>
      <c r="C5" s="225" t="s">
        <v>536</v>
      </c>
      <c r="D5" s="226" t="s">
        <v>540</v>
      </c>
      <c r="E5" s="227">
        <v>65</v>
      </c>
      <c r="F5" s="367">
        <v>7.01</v>
      </c>
      <c r="G5" s="87">
        <f t="shared" ref="G5:G25" si="0">ROUND((E5*F5),2)</f>
        <v>455.65</v>
      </c>
    </row>
    <row r="6" spans="1:7" ht="27.6" x14ac:dyDescent="0.25">
      <c r="A6" s="223" t="s">
        <v>535</v>
      </c>
      <c r="B6" s="224" t="s">
        <v>8</v>
      </c>
      <c r="C6" s="225" t="s">
        <v>610</v>
      </c>
      <c r="D6" s="226" t="s">
        <v>540</v>
      </c>
      <c r="E6" s="227">
        <v>5</v>
      </c>
      <c r="F6" s="367">
        <v>28.82</v>
      </c>
      <c r="G6" s="87">
        <f t="shared" si="0"/>
        <v>144.1</v>
      </c>
    </row>
    <row r="7" spans="1:7" x14ac:dyDescent="0.25">
      <c r="A7" s="223" t="s">
        <v>535</v>
      </c>
      <c r="B7" s="224" t="s">
        <v>9</v>
      </c>
      <c r="C7" s="225" t="s">
        <v>538</v>
      </c>
      <c r="D7" s="226" t="s">
        <v>541</v>
      </c>
      <c r="E7" s="227">
        <v>3</v>
      </c>
      <c r="F7" s="367">
        <v>32.159999999999997</v>
      </c>
      <c r="G7" s="87">
        <f t="shared" si="0"/>
        <v>96.48</v>
      </c>
    </row>
    <row r="8" spans="1:7" ht="27.6" x14ac:dyDescent="0.25">
      <c r="A8" s="223" t="s">
        <v>535</v>
      </c>
      <c r="B8" s="224" t="s">
        <v>10</v>
      </c>
      <c r="C8" s="225" t="s">
        <v>611</v>
      </c>
      <c r="D8" s="226" t="s">
        <v>50</v>
      </c>
      <c r="E8" s="227">
        <v>80</v>
      </c>
      <c r="F8" s="367">
        <v>20.36</v>
      </c>
      <c r="G8" s="87">
        <f t="shared" si="0"/>
        <v>1628.8</v>
      </c>
    </row>
    <row r="9" spans="1:7" ht="27.6" x14ac:dyDescent="0.25">
      <c r="A9" s="223" t="s">
        <v>535</v>
      </c>
      <c r="B9" s="224" t="s">
        <v>11</v>
      </c>
      <c r="C9" s="228" t="s">
        <v>612</v>
      </c>
      <c r="D9" s="226" t="s">
        <v>50</v>
      </c>
      <c r="E9" s="227">
        <v>24</v>
      </c>
      <c r="F9" s="367">
        <v>23.52</v>
      </c>
      <c r="G9" s="87">
        <f t="shared" si="0"/>
        <v>564.48</v>
      </c>
    </row>
    <row r="10" spans="1:7" x14ac:dyDescent="0.25">
      <c r="A10" s="223" t="s">
        <v>535</v>
      </c>
      <c r="B10" s="224" t="s">
        <v>12</v>
      </c>
      <c r="C10" s="228" t="s">
        <v>580</v>
      </c>
      <c r="D10" s="226" t="s">
        <v>47</v>
      </c>
      <c r="E10" s="229">
        <v>1</v>
      </c>
      <c r="F10" s="367">
        <v>546.38</v>
      </c>
      <c r="G10" s="87">
        <f t="shared" si="0"/>
        <v>546.38</v>
      </c>
    </row>
    <row r="11" spans="1:7" x14ac:dyDescent="0.25">
      <c r="A11" s="223" t="s">
        <v>535</v>
      </c>
      <c r="B11" s="224" t="s">
        <v>13</v>
      </c>
      <c r="C11" s="228" t="s">
        <v>585</v>
      </c>
      <c r="D11" s="226" t="s">
        <v>47</v>
      </c>
      <c r="E11" s="229">
        <v>4</v>
      </c>
      <c r="F11" s="367">
        <v>262.69</v>
      </c>
      <c r="G11" s="87">
        <f t="shared" si="0"/>
        <v>1050.76</v>
      </c>
    </row>
    <row r="12" spans="1:7" x14ac:dyDescent="0.25">
      <c r="A12" s="223" t="s">
        <v>535</v>
      </c>
      <c r="B12" s="224" t="s">
        <v>14</v>
      </c>
      <c r="C12" s="228" t="s">
        <v>586</v>
      </c>
      <c r="D12" s="226" t="s">
        <v>6</v>
      </c>
      <c r="E12" s="229">
        <v>1</v>
      </c>
      <c r="F12" s="367">
        <v>159.69999999999999</v>
      </c>
      <c r="G12" s="87">
        <f t="shared" si="0"/>
        <v>159.69999999999999</v>
      </c>
    </row>
    <row r="13" spans="1:7" x14ac:dyDescent="0.25">
      <c r="A13" s="223" t="s">
        <v>535</v>
      </c>
      <c r="B13" s="224" t="s">
        <v>15</v>
      </c>
      <c r="C13" s="228" t="s">
        <v>587</v>
      </c>
      <c r="D13" s="226" t="s">
        <v>6</v>
      </c>
      <c r="E13" s="229">
        <v>3</v>
      </c>
      <c r="F13" s="367">
        <v>186.36</v>
      </c>
      <c r="G13" s="87">
        <f t="shared" si="0"/>
        <v>559.08000000000004</v>
      </c>
    </row>
    <row r="14" spans="1:7" x14ac:dyDescent="0.25">
      <c r="A14" s="223" t="s">
        <v>535</v>
      </c>
      <c r="B14" s="224" t="s">
        <v>20</v>
      </c>
      <c r="C14" s="228" t="s">
        <v>617</v>
      </c>
      <c r="D14" s="226" t="s">
        <v>50</v>
      </c>
      <c r="E14" s="229">
        <v>148.5</v>
      </c>
      <c r="F14" s="367">
        <v>1.23</v>
      </c>
      <c r="G14" s="87">
        <f t="shared" si="0"/>
        <v>182.66</v>
      </c>
    </row>
    <row r="15" spans="1:7" x14ac:dyDescent="0.25">
      <c r="A15" s="223" t="s">
        <v>535</v>
      </c>
      <c r="B15" s="224" t="s">
        <v>21</v>
      </c>
      <c r="C15" s="228" t="s">
        <v>618</v>
      </c>
      <c r="D15" s="226" t="s">
        <v>50</v>
      </c>
      <c r="E15" s="229">
        <v>529.1</v>
      </c>
      <c r="F15" s="367">
        <v>1.23</v>
      </c>
      <c r="G15" s="87">
        <f t="shared" si="0"/>
        <v>650.79</v>
      </c>
    </row>
    <row r="16" spans="1:7" x14ac:dyDescent="0.25">
      <c r="A16" s="223" t="s">
        <v>535</v>
      </c>
      <c r="B16" s="224" t="s">
        <v>22</v>
      </c>
      <c r="C16" s="228" t="s">
        <v>592</v>
      </c>
      <c r="D16" s="226" t="s">
        <v>47</v>
      </c>
      <c r="E16" s="229">
        <v>2</v>
      </c>
      <c r="F16" s="367">
        <v>40.520000000000003</v>
      </c>
      <c r="G16" s="87">
        <f t="shared" si="0"/>
        <v>81.040000000000006</v>
      </c>
    </row>
    <row r="17" spans="1:9" x14ac:dyDescent="0.25">
      <c r="A17" s="223" t="s">
        <v>535</v>
      </c>
      <c r="B17" s="224" t="s">
        <v>23</v>
      </c>
      <c r="C17" s="228" t="s">
        <v>593</v>
      </c>
      <c r="D17" s="226" t="s">
        <v>47</v>
      </c>
      <c r="E17" s="229">
        <v>1</v>
      </c>
      <c r="F17" s="367">
        <v>138.02000000000001</v>
      </c>
      <c r="G17" s="87">
        <f t="shared" si="0"/>
        <v>138.02000000000001</v>
      </c>
    </row>
    <row r="18" spans="1:9" x14ac:dyDescent="0.25">
      <c r="A18" s="223" t="s">
        <v>535</v>
      </c>
      <c r="B18" s="224" t="s">
        <v>26</v>
      </c>
      <c r="C18" s="230" t="s">
        <v>597</v>
      </c>
      <c r="D18" s="226" t="s">
        <v>47</v>
      </c>
      <c r="E18" s="229">
        <v>8</v>
      </c>
      <c r="F18" s="367">
        <v>32.35</v>
      </c>
      <c r="G18" s="87">
        <f t="shared" si="0"/>
        <v>258.8</v>
      </c>
    </row>
    <row r="19" spans="1:9" x14ac:dyDescent="0.25">
      <c r="A19" s="223" t="s">
        <v>535</v>
      </c>
      <c r="B19" s="224" t="s">
        <v>27</v>
      </c>
      <c r="C19" s="230" t="s">
        <v>598</v>
      </c>
      <c r="D19" s="226" t="s">
        <v>50</v>
      </c>
      <c r="E19" s="229">
        <v>84</v>
      </c>
      <c r="F19" s="367">
        <v>4.24</v>
      </c>
      <c r="G19" s="87">
        <f t="shared" si="0"/>
        <v>356.16</v>
      </c>
    </row>
    <row r="20" spans="1:9" ht="27.6" x14ac:dyDescent="0.25">
      <c r="A20" s="223" t="s">
        <v>535</v>
      </c>
      <c r="B20" s="224" t="s">
        <v>28</v>
      </c>
      <c r="C20" s="228" t="s">
        <v>613</v>
      </c>
      <c r="D20" s="226" t="s">
        <v>540</v>
      </c>
      <c r="E20" s="229">
        <v>27</v>
      </c>
      <c r="F20" s="367">
        <v>1.06</v>
      </c>
      <c r="G20" s="87">
        <f t="shared" si="0"/>
        <v>28.62</v>
      </c>
    </row>
    <row r="21" spans="1:9" ht="41.4" x14ac:dyDescent="0.25">
      <c r="A21" s="223" t="s">
        <v>535</v>
      </c>
      <c r="B21" s="224" t="s">
        <v>29</v>
      </c>
      <c r="C21" s="228" t="s">
        <v>614</v>
      </c>
      <c r="D21" s="226" t="s">
        <v>48</v>
      </c>
      <c r="E21" s="229">
        <v>0.03</v>
      </c>
      <c r="F21" s="367">
        <v>1050.67</v>
      </c>
      <c r="G21" s="87">
        <f t="shared" si="0"/>
        <v>31.52</v>
      </c>
    </row>
    <row r="22" spans="1:9" ht="27.6" x14ac:dyDescent="0.25">
      <c r="A22" s="223" t="s">
        <v>535</v>
      </c>
      <c r="B22" s="224" t="s">
        <v>30</v>
      </c>
      <c r="C22" s="228" t="s">
        <v>615</v>
      </c>
      <c r="D22" s="226" t="s">
        <v>609</v>
      </c>
      <c r="E22" s="229">
        <v>340</v>
      </c>
      <c r="F22" s="367">
        <v>0.1</v>
      </c>
      <c r="G22" s="87">
        <f t="shared" si="0"/>
        <v>34</v>
      </c>
    </row>
    <row r="23" spans="1:9" ht="16.8" x14ac:dyDescent="0.25">
      <c r="A23" s="223" t="s">
        <v>535</v>
      </c>
      <c r="B23" s="224" t="s">
        <v>31</v>
      </c>
      <c r="C23" s="228" t="s">
        <v>605</v>
      </c>
      <c r="D23" s="226" t="s">
        <v>609</v>
      </c>
      <c r="E23" s="229">
        <v>168</v>
      </c>
      <c r="F23" s="367">
        <v>0.16</v>
      </c>
      <c r="G23" s="87">
        <f t="shared" si="0"/>
        <v>26.88</v>
      </c>
    </row>
    <row r="24" spans="1:9" ht="17.399999999999999" thickBot="1" x14ac:dyDescent="0.3">
      <c r="A24" s="223" t="s">
        <v>535</v>
      </c>
      <c r="B24" s="224" t="s">
        <v>32</v>
      </c>
      <c r="C24" s="228" t="s">
        <v>616</v>
      </c>
      <c r="D24" s="226" t="s">
        <v>609</v>
      </c>
      <c r="E24" s="229">
        <v>50</v>
      </c>
      <c r="F24" s="367">
        <v>8.8699999999999992</v>
      </c>
      <c r="G24" s="87">
        <f t="shared" si="0"/>
        <v>443.5</v>
      </c>
    </row>
    <row r="25" spans="1:9" ht="28.2" thickBot="1" x14ac:dyDescent="0.3">
      <c r="A25" s="223" t="s">
        <v>535</v>
      </c>
      <c r="B25" s="224" t="s">
        <v>33</v>
      </c>
      <c r="C25" s="228" t="s">
        <v>608</v>
      </c>
      <c r="D25" s="224" t="s">
        <v>51</v>
      </c>
      <c r="E25" s="227">
        <v>3.8</v>
      </c>
      <c r="F25" s="367">
        <v>29.54</v>
      </c>
      <c r="G25" s="87">
        <f t="shared" si="0"/>
        <v>112.25</v>
      </c>
      <c r="H25" s="231" t="s">
        <v>487</v>
      </c>
      <c r="I25" s="94">
        <f>ROUND(SUM(G5:G25),2)</f>
        <v>7549.67</v>
      </c>
    </row>
    <row r="26" spans="1:9" ht="14.4" thickBot="1" x14ac:dyDescent="0.3">
      <c r="A26" s="232"/>
      <c r="B26" s="233"/>
      <c r="C26" s="234"/>
      <c r="D26" s="133"/>
      <c r="E26" s="235" t="s">
        <v>694</v>
      </c>
      <c r="F26" s="236"/>
      <c r="G26" s="237">
        <f>SUM(G5:G25)</f>
        <v>7549.67</v>
      </c>
    </row>
  </sheetData>
  <sheetProtection algorithmName="SHA-512" hashValue="MVvAVx3X7P7W/IdRjgq8H/ODT83uL78HD2IGAzgv1wBF6/LBiEgUncilC7SRkJHWGvSTabyDxUM4IS9OS+j9VQ==" saltValue="QdWoN1AW5VEddoXuVvIvgw==" spinCount="100000" sheet="1" objects="1" scenarios="1"/>
  <mergeCells count="2">
    <mergeCell ref="A1:E1"/>
    <mergeCell ref="A3:G3"/>
  </mergeCells>
  <pageMargins left="0.82677165354330717" right="0.23622047244094491" top="0.74803149606299213" bottom="0.74803149606299213" header="0.31496062992125984" footer="0.31496062992125984"/>
  <pageSetup paperSize="9" scale="4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54"/>
  <sheetViews>
    <sheetView topLeftCell="A29" zoomScale="85" zoomScaleNormal="85" zoomScaleSheetLayoutView="115" workbookViewId="0">
      <selection activeCell="F5" sqref="F5:F53"/>
    </sheetView>
  </sheetViews>
  <sheetFormatPr defaultColWidth="9.109375" defaultRowHeight="13.8" x14ac:dyDescent="0.25"/>
  <cols>
    <col min="1" max="1" width="30.88671875" style="97" customWidth="1"/>
    <col min="2" max="2" width="9.109375" style="75" customWidth="1"/>
    <col min="3" max="3" width="67.109375" style="75" customWidth="1"/>
    <col min="4" max="4" width="9.109375" style="177"/>
    <col min="5" max="5" width="14.44140625" style="177" customWidth="1"/>
    <col min="6" max="6" width="16.109375" style="177" customWidth="1"/>
    <col min="7" max="7" width="12.6640625" style="177" customWidth="1"/>
    <col min="8" max="8" width="16.33203125" style="75" customWidth="1"/>
    <col min="9" max="9" width="11" style="75" customWidth="1"/>
    <col min="10" max="16384" width="9.109375" style="75"/>
  </cols>
  <sheetData>
    <row r="1" spans="1:7" ht="28.5" customHeight="1" thickBot="1" x14ac:dyDescent="0.3">
      <c r="A1" s="514" t="s">
        <v>534</v>
      </c>
      <c r="B1" s="515"/>
      <c r="C1" s="515"/>
      <c r="D1" s="515"/>
      <c r="E1" s="515"/>
      <c r="F1" s="515"/>
      <c r="G1" s="519"/>
    </row>
    <row r="2" spans="1:7" ht="14.4" thickBot="1" x14ac:dyDescent="0.3">
      <c r="A2" s="75"/>
      <c r="B2" s="1"/>
      <c r="C2" s="1"/>
      <c r="D2" s="1"/>
      <c r="E2" s="26"/>
      <c r="F2" s="25"/>
      <c r="G2" s="1"/>
    </row>
    <row r="3" spans="1:7" ht="14.4" thickBot="1" x14ac:dyDescent="0.3">
      <c r="A3" s="516" t="s">
        <v>1046</v>
      </c>
      <c r="B3" s="517"/>
      <c r="C3" s="517"/>
      <c r="D3" s="517"/>
      <c r="E3" s="517"/>
      <c r="F3" s="517"/>
      <c r="G3" s="518"/>
    </row>
    <row r="4" spans="1:7" ht="41.4" x14ac:dyDescent="0.25">
      <c r="A4" s="222" t="s">
        <v>17</v>
      </c>
      <c r="B4" s="64" t="s">
        <v>0</v>
      </c>
      <c r="C4" s="64" t="s">
        <v>1</v>
      </c>
      <c r="D4" s="64" t="s">
        <v>512</v>
      </c>
      <c r="E4" s="65" t="s">
        <v>3</v>
      </c>
      <c r="F4" s="66" t="s">
        <v>1128</v>
      </c>
      <c r="G4" s="67" t="s">
        <v>4</v>
      </c>
    </row>
    <row r="5" spans="1:7" ht="16.8" x14ac:dyDescent="0.25">
      <c r="A5" s="223" t="s">
        <v>535</v>
      </c>
      <c r="B5" s="224" t="s">
        <v>7</v>
      </c>
      <c r="C5" s="225" t="s">
        <v>536</v>
      </c>
      <c r="D5" s="226" t="s">
        <v>540</v>
      </c>
      <c r="E5" s="227">
        <v>650</v>
      </c>
      <c r="F5" s="367">
        <v>7.01</v>
      </c>
      <c r="G5" s="87">
        <f t="shared" ref="G5:G53" si="0">ROUND((E5*F5),2)</f>
        <v>4556.5</v>
      </c>
    </row>
    <row r="6" spans="1:7" ht="27.6" x14ac:dyDescent="0.25">
      <c r="A6" s="223" t="s">
        <v>535</v>
      </c>
      <c r="B6" s="224" t="s">
        <v>8</v>
      </c>
      <c r="C6" s="225" t="s">
        <v>537</v>
      </c>
      <c r="D6" s="226" t="s">
        <v>540</v>
      </c>
      <c r="E6" s="227">
        <v>35</v>
      </c>
      <c r="F6" s="367">
        <v>28.82</v>
      </c>
      <c r="G6" s="87">
        <f t="shared" si="0"/>
        <v>1008.7</v>
      </c>
    </row>
    <row r="7" spans="1:7" x14ac:dyDescent="0.25">
      <c r="A7" s="223" t="s">
        <v>535</v>
      </c>
      <c r="B7" s="224" t="s">
        <v>9</v>
      </c>
      <c r="C7" s="225" t="s">
        <v>538</v>
      </c>
      <c r="D7" s="226" t="s">
        <v>541</v>
      </c>
      <c r="E7" s="227">
        <v>45</v>
      </c>
      <c r="F7" s="367">
        <v>32.159999999999997</v>
      </c>
      <c r="G7" s="87">
        <f t="shared" si="0"/>
        <v>1447.2</v>
      </c>
    </row>
    <row r="8" spans="1:7" ht="27.6" x14ac:dyDescent="0.25">
      <c r="A8" s="223" t="s">
        <v>535</v>
      </c>
      <c r="B8" s="224" t="s">
        <v>10</v>
      </c>
      <c r="C8" s="225" t="s">
        <v>539</v>
      </c>
      <c r="D8" s="226" t="s">
        <v>50</v>
      </c>
      <c r="E8" s="227">
        <v>98</v>
      </c>
      <c r="F8" s="367">
        <v>20.36</v>
      </c>
      <c r="G8" s="87">
        <f t="shared" si="0"/>
        <v>1995.28</v>
      </c>
    </row>
    <row r="9" spans="1:7" ht="27.6" x14ac:dyDescent="0.25">
      <c r="A9" s="223" t="s">
        <v>535</v>
      </c>
      <c r="B9" s="224" t="s">
        <v>11</v>
      </c>
      <c r="C9" s="228" t="s">
        <v>542</v>
      </c>
      <c r="D9" s="226" t="s">
        <v>50</v>
      </c>
      <c r="E9" s="227">
        <v>279</v>
      </c>
      <c r="F9" s="367">
        <v>23.52</v>
      </c>
      <c r="G9" s="87">
        <f t="shared" si="0"/>
        <v>6562.08</v>
      </c>
    </row>
    <row r="10" spans="1:7" ht="27.6" x14ac:dyDescent="0.25">
      <c r="A10" s="223" t="s">
        <v>535</v>
      </c>
      <c r="B10" s="224" t="s">
        <v>12</v>
      </c>
      <c r="C10" s="228" t="s">
        <v>543</v>
      </c>
      <c r="D10" s="226" t="s">
        <v>50</v>
      </c>
      <c r="E10" s="229">
        <v>119</v>
      </c>
      <c r="F10" s="367">
        <v>25.02</v>
      </c>
      <c r="G10" s="87">
        <f t="shared" si="0"/>
        <v>2977.38</v>
      </c>
    </row>
    <row r="11" spans="1:7" ht="27.6" x14ac:dyDescent="0.25">
      <c r="A11" s="223" t="s">
        <v>535</v>
      </c>
      <c r="B11" s="224" t="s">
        <v>13</v>
      </c>
      <c r="C11" s="228" t="s">
        <v>544</v>
      </c>
      <c r="D11" s="226" t="s">
        <v>50</v>
      </c>
      <c r="E11" s="229">
        <v>120</v>
      </c>
      <c r="F11" s="367">
        <v>27.22</v>
      </c>
      <c r="G11" s="87">
        <f t="shared" si="0"/>
        <v>3266.4</v>
      </c>
    </row>
    <row r="12" spans="1:7" ht="27.6" x14ac:dyDescent="0.25">
      <c r="A12" s="223" t="s">
        <v>535</v>
      </c>
      <c r="B12" s="224" t="s">
        <v>14</v>
      </c>
      <c r="C12" s="228" t="s">
        <v>545</v>
      </c>
      <c r="D12" s="226" t="s">
        <v>50</v>
      </c>
      <c r="E12" s="229">
        <v>125</v>
      </c>
      <c r="F12" s="367">
        <v>31.05</v>
      </c>
      <c r="G12" s="87">
        <f t="shared" si="0"/>
        <v>3881.25</v>
      </c>
    </row>
    <row r="13" spans="1:7" ht="27.6" x14ac:dyDescent="0.25">
      <c r="A13" s="223" t="s">
        <v>535</v>
      </c>
      <c r="B13" s="224" t="s">
        <v>15</v>
      </c>
      <c r="C13" s="228" t="s">
        <v>546</v>
      </c>
      <c r="D13" s="226" t="s">
        <v>50</v>
      </c>
      <c r="E13" s="229">
        <v>81</v>
      </c>
      <c r="F13" s="367">
        <v>31.05</v>
      </c>
      <c r="G13" s="87">
        <f t="shared" si="0"/>
        <v>2515.0500000000002</v>
      </c>
    </row>
    <row r="14" spans="1:7" ht="27.6" x14ac:dyDescent="0.25">
      <c r="A14" s="223" t="s">
        <v>535</v>
      </c>
      <c r="B14" s="224" t="s">
        <v>20</v>
      </c>
      <c r="C14" s="228" t="s">
        <v>547</v>
      </c>
      <c r="D14" s="226" t="s">
        <v>50</v>
      </c>
      <c r="E14" s="229">
        <v>421</v>
      </c>
      <c r="F14" s="367">
        <v>31.12</v>
      </c>
      <c r="G14" s="87">
        <f t="shared" si="0"/>
        <v>13101.52</v>
      </c>
    </row>
    <row r="15" spans="1:7" ht="27.6" x14ac:dyDescent="0.25">
      <c r="A15" s="223" t="s">
        <v>535</v>
      </c>
      <c r="B15" s="224" t="s">
        <v>21</v>
      </c>
      <c r="C15" s="228" t="s">
        <v>548</v>
      </c>
      <c r="D15" s="226" t="s">
        <v>50</v>
      </c>
      <c r="E15" s="229">
        <v>143</v>
      </c>
      <c r="F15" s="367">
        <v>35.03</v>
      </c>
      <c r="G15" s="87">
        <f t="shared" si="0"/>
        <v>5009.29</v>
      </c>
    </row>
    <row r="16" spans="1:7" ht="27.6" x14ac:dyDescent="0.25">
      <c r="A16" s="223" t="s">
        <v>535</v>
      </c>
      <c r="B16" s="224" t="s">
        <v>22</v>
      </c>
      <c r="C16" s="228" t="s">
        <v>549</v>
      </c>
      <c r="D16" s="226" t="s">
        <v>50</v>
      </c>
      <c r="E16" s="229">
        <v>388</v>
      </c>
      <c r="F16" s="367">
        <v>39.93</v>
      </c>
      <c r="G16" s="87">
        <f t="shared" si="0"/>
        <v>15492.84</v>
      </c>
    </row>
    <row r="17" spans="1:7" ht="27.6" x14ac:dyDescent="0.25">
      <c r="A17" s="223" t="s">
        <v>535</v>
      </c>
      <c r="B17" s="224" t="s">
        <v>23</v>
      </c>
      <c r="C17" s="228" t="s">
        <v>550</v>
      </c>
      <c r="D17" s="226" t="s">
        <v>50</v>
      </c>
      <c r="E17" s="229">
        <v>431</v>
      </c>
      <c r="F17" s="367">
        <v>41.53</v>
      </c>
      <c r="G17" s="87">
        <f t="shared" si="0"/>
        <v>17899.43</v>
      </c>
    </row>
    <row r="18" spans="1:7" ht="27.6" x14ac:dyDescent="0.25">
      <c r="A18" s="223" t="s">
        <v>535</v>
      </c>
      <c r="B18" s="224" t="s">
        <v>26</v>
      </c>
      <c r="C18" s="230" t="s">
        <v>551</v>
      </c>
      <c r="D18" s="226" t="s">
        <v>50</v>
      </c>
      <c r="E18" s="229">
        <v>4</v>
      </c>
      <c r="F18" s="367">
        <v>511.81</v>
      </c>
      <c r="G18" s="87">
        <f t="shared" si="0"/>
        <v>2047.24</v>
      </c>
    </row>
    <row r="19" spans="1:7" ht="27.6" x14ac:dyDescent="0.25">
      <c r="A19" s="223" t="s">
        <v>535</v>
      </c>
      <c r="B19" s="224" t="s">
        <v>27</v>
      </c>
      <c r="C19" s="230" t="s">
        <v>552</v>
      </c>
      <c r="D19" s="226" t="s">
        <v>50</v>
      </c>
      <c r="E19" s="229">
        <v>38</v>
      </c>
      <c r="F19" s="367">
        <v>51.79</v>
      </c>
      <c r="G19" s="87">
        <f t="shared" si="0"/>
        <v>1968.02</v>
      </c>
    </row>
    <row r="20" spans="1:7" ht="27.6" x14ac:dyDescent="0.25">
      <c r="A20" s="223" t="s">
        <v>535</v>
      </c>
      <c r="B20" s="224" t="s">
        <v>28</v>
      </c>
      <c r="C20" s="228" t="s">
        <v>553</v>
      </c>
      <c r="D20" s="226" t="s">
        <v>50</v>
      </c>
      <c r="E20" s="229">
        <v>244</v>
      </c>
      <c r="F20" s="367">
        <v>64.290000000000006</v>
      </c>
      <c r="G20" s="87">
        <f t="shared" si="0"/>
        <v>15686.76</v>
      </c>
    </row>
    <row r="21" spans="1:7" x14ac:dyDescent="0.25">
      <c r="A21" s="223" t="s">
        <v>535</v>
      </c>
      <c r="B21" s="224" t="s">
        <v>29</v>
      </c>
      <c r="C21" s="228" t="s">
        <v>554</v>
      </c>
      <c r="D21" s="226" t="s">
        <v>50</v>
      </c>
      <c r="E21" s="229">
        <v>50</v>
      </c>
      <c r="F21" s="367">
        <v>72.98</v>
      </c>
      <c r="G21" s="87">
        <f t="shared" si="0"/>
        <v>3649</v>
      </c>
    </row>
    <row r="22" spans="1:7" x14ac:dyDescent="0.25">
      <c r="A22" s="223" t="s">
        <v>535</v>
      </c>
      <c r="B22" s="224" t="s">
        <v>30</v>
      </c>
      <c r="C22" s="228" t="s">
        <v>555</v>
      </c>
      <c r="D22" s="226" t="s">
        <v>50</v>
      </c>
      <c r="E22" s="229">
        <v>96</v>
      </c>
      <c r="F22" s="367">
        <v>108.14</v>
      </c>
      <c r="G22" s="87">
        <f t="shared" si="0"/>
        <v>10381.44</v>
      </c>
    </row>
    <row r="23" spans="1:7" x14ac:dyDescent="0.25">
      <c r="A23" s="223" t="s">
        <v>535</v>
      </c>
      <c r="B23" s="224" t="s">
        <v>31</v>
      </c>
      <c r="C23" s="228" t="s">
        <v>556</v>
      </c>
      <c r="D23" s="226" t="s">
        <v>50</v>
      </c>
      <c r="E23" s="229">
        <v>117</v>
      </c>
      <c r="F23" s="367">
        <v>142.76</v>
      </c>
      <c r="G23" s="87">
        <f t="shared" si="0"/>
        <v>16702.919999999998</v>
      </c>
    </row>
    <row r="24" spans="1:7" x14ac:dyDescent="0.25">
      <c r="A24" s="223" t="s">
        <v>535</v>
      </c>
      <c r="B24" s="224" t="s">
        <v>32</v>
      </c>
      <c r="C24" s="228" t="s">
        <v>579</v>
      </c>
      <c r="D24" s="226" t="s">
        <v>50</v>
      </c>
      <c r="E24" s="229">
        <v>164</v>
      </c>
      <c r="F24" s="367">
        <v>165.16</v>
      </c>
      <c r="G24" s="87">
        <f t="shared" si="0"/>
        <v>27086.240000000002</v>
      </c>
    </row>
    <row r="25" spans="1:7" x14ac:dyDescent="0.25">
      <c r="A25" s="223" t="s">
        <v>535</v>
      </c>
      <c r="B25" s="224" t="s">
        <v>33</v>
      </c>
      <c r="C25" s="228" t="s">
        <v>580</v>
      </c>
      <c r="D25" s="224" t="s">
        <v>47</v>
      </c>
      <c r="E25" s="229">
        <v>41</v>
      </c>
      <c r="F25" s="367">
        <v>546.38</v>
      </c>
      <c r="G25" s="87">
        <f t="shared" si="0"/>
        <v>22401.58</v>
      </c>
    </row>
    <row r="26" spans="1:7" x14ac:dyDescent="0.25">
      <c r="A26" s="223" t="s">
        <v>535</v>
      </c>
      <c r="B26" s="224" t="s">
        <v>34</v>
      </c>
      <c r="C26" s="228" t="s">
        <v>581</v>
      </c>
      <c r="D26" s="224" t="s">
        <v>47</v>
      </c>
      <c r="E26" s="227">
        <v>2</v>
      </c>
      <c r="F26" s="367">
        <v>1497.32</v>
      </c>
      <c r="G26" s="87">
        <f t="shared" si="0"/>
        <v>2994.64</v>
      </c>
    </row>
    <row r="27" spans="1:7" x14ac:dyDescent="0.25">
      <c r="A27" s="223" t="s">
        <v>535</v>
      </c>
      <c r="B27" s="224" t="s">
        <v>35</v>
      </c>
      <c r="C27" s="228" t="s">
        <v>582</v>
      </c>
      <c r="D27" s="224" t="s">
        <v>47</v>
      </c>
      <c r="E27" s="227">
        <v>11</v>
      </c>
      <c r="F27" s="367">
        <v>1243.69</v>
      </c>
      <c r="G27" s="87">
        <f t="shared" si="0"/>
        <v>13680.59</v>
      </c>
    </row>
    <row r="28" spans="1:7" x14ac:dyDescent="0.25">
      <c r="A28" s="223" t="s">
        <v>535</v>
      </c>
      <c r="B28" s="224" t="s">
        <v>36</v>
      </c>
      <c r="C28" s="228" t="s">
        <v>583</v>
      </c>
      <c r="D28" s="224" t="s">
        <v>47</v>
      </c>
      <c r="E28" s="227">
        <v>1</v>
      </c>
      <c r="F28" s="367">
        <v>1049.3599999999999</v>
      </c>
      <c r="G28" s="87">
        <f t="shared" si="0"/>
        <v>1049.3599999999999</v>
      </c>
    </row>
    <row r="29" spans="1:7" x14ac:dyDescent="0.25">
      <c r="A29" s="223" t="s">
        <v>535</v>
      </c>
      <c r="B29" s="224" t="s">
        <v>37</v>
      </c>
      <c r="C29" s="228" t="s">
        <v>584</v>
      </c>
      <c r="D29" s="224" t="s">
        <v>47</v>
      </c>
      <c r="E29" s="227">
        <v>2</v>
      </c>
      <c r="F29" s="367">
        <v>99.83</v>
      </c>
      <c r="G29" s="87">
        <f t="shared" si="0"/>
        <v>199.66</v>
      </c>
    </row>
    <row r="30" spans="1:7" x14ac:dyDescent="0.25">
      <c r="A30" s="223" t="s">
        <v>535</v>
      </c>
      <c r="B30" s="224" t="s">
        <v>38</v>
      </c>
      <c r="C30" s="228" t="s">
        <v>585</v>
      </c>
      <c r="D30" s="224" t="s">
        <v>47</v>
      </c>
      <c r="E30" s="227">
        <v>3</v>
      </c>
      <c r="F30" s="367">
        <v>262.68</v>
      </c>
      <c r="G30" s="87">
        <f t="shared" si="0"/>
        <v>788.04</v>
      </c>
    </row>
    <row r="31" spans="1:7" x14ac:dyDescent="0.25">
      <c r="A31" s="223" t="s">
        <v>535</v>
      </c>
      <c r="B31" s="224" t="s">
        <v>39</v>
      </c>
      <c r="C31" s="228" t="s">
        <v>586</v>
      </c>
      <c r="D31" s="224" t="s">
        <v>6</v>
      </c>
      <c r="E31" s="227">
        <v>12</v>
      </c>
      <c r="F31" s="367">
        <v>159.72</v>
      </c>
      <c r="G31" s="87">
        <f t="shared" si="0"/>
        <v>1916.64</v>
      </c>
    </row>
    <row r="32" spans="1:7" x14ac:dyDescent="0.25">
      <c r="A32" s="223" t="s">
        <v>535</v>
      </c>
      <c r="B32" s="224" t="s">
        <v>557</v>
      </c>
      <c r="C32" s="228" t="s">
        <v>587</v>
      </c>
      <c r="D32" s="224" t="s">
        <v>6</v>
      </c>
      <c r="E32" s="227">
        <v>9</v>
      </c>
      <c r="F32" s="367">
        <v>186.36</v>
      </c>
      <c r="G32" s="87">
        <f t="shared" si="0"/>
        <v>1677.24</v>
      </c>
    </row>
    <row r="33" spans="1:7" x14ac:dyDescent="0.25">
      <c r="A33" s="223" t="s">
        <v>535</v>
      </c>
      <c r="B33" s="224" t="s">
        <v>558</v>
      </c>
      <c r="C33" s="228" t="s">
        <v>588</v>
      </c>
      <c r="D33" s="224" t="s">
        <v>6</v>
      </c>
      <c r="E33" s="227">
        <v>5</v>
      </c>
      <c r="F33" s="367">
        <v>197.73</v>
      </c>
      <c r="G33" s="87">
        <f t="shared" si="0"/>
        <v>988.65</v>
      </c>
    </row>
    <row r="34" spans="1:7" x14ac:dyDescent="0.25">
      <c r="A34" s="223" t="s">
        <v>535</v>
      </c>
      <c r="B34" s="224" t="s">
        <v>559</v>
      </c>
      <c r="C34" s="228" t="s">
        <v>589</v>
      </c>
      <c r="D34" s="224" t="s">
        <v>6</v>
      </c>
      <c r="E34" s="227">
        <v>1</v>
      </c>
      <c r="F34" s="367">
        <v>297.75</v>
      </c>
      <c r="G34" s="87">
        <f t="shared" si="0"/>
        <v>297.75</v>
      </c>
    </row>
    <row r="35" spans="1:7" x14ac:dyDescent="0.25">
      <c r="A35" s="223" t="s">
        <v>535</v>
      </c>
      <c r="B35" s="224" t="s">
        <v>560</v>
      </c>
      <c r="C35" s="228" t="s">
        <v>590</v>
      </c>
      <c r="D35" s="224" t="s">
        <v>6</v>
      </c>
      <c r="E35" s="227">
        <v>1</v>
      </c>
      <c r="F35" s="367">
        <v>1518.15</v>
      </c>
      <c r="G35" s="87">
        <f t="shared" si="0"/>
        <v>1518.15</v>
      </c>
    </row>
    <row r="36" spans="1:7" x14ac:dyDescent="0.25">
      <c r="A36" s="223" t="s">
        <v>535</v>
      </c>
      <c r="B36" s="224" t="s">
        <v>561</v>
      </c>
      <c r="C36" s="228" t="s">
        <v>591</v>
      </c>
      <c r="D36" s="224" t="s">
        <v>47</v>
      </c>
      <c r="E36" s="227">
        <v>1</v>
      </c>
      <c r="F36" s="367">
        <v>20.51</v>
      </c>
      <c r="G36" s="87">
        <f t="shared" si="0"/>
        <v>20.51</v>
      </c>
    </row>
    <row r="37" spans="1:7" x14ac:dyDescent="0.25">
      <c r="A37" s="223" t="s">
        <v>535</v>
      </c>
      <c r="B37" s="224" t="s">
        <v>562</v>
      </c>
      <c r="C37" s="228" t="s">
        <v>592</v>
      </c>
      <c r="D37" s="224" t="s">
        <v>47</v>
      </c>
      <c r="E37" s="227">
        <v>37</v>
      </c>
      <c r="F37" s="367">
        <v>40.51</v>
      </c>
      <c r="G37" s="87">
        <f t="shared" si="0"/>
        <v>1498.87</v>
      </c>
    </row>
    <row r="38" spans="1:7" x14ac:dyDescent="0.25">
      <c r="A38" s="223" t="s">
        <v>535</v>
      </c>
      <c r="B38" s="224" t="s">
        <v>563</v>
      </c>
      <c r="C38" s="228" t="s">
        <v>593</v>
      </c>
      <c r="D38" s="224" t="s">
        <v>47</v>
      </c>
      <c r="E38" s="227">
        <v>16</v>
      </c>
      <c r="F38" s="367">
        <v>138.02000000000001</v>
      </c>
      <c r="G38" s="87">
        <f t="shared" si="0"/>
        <v>2208.3200000000002</v>
      </c>
    </row>
    <row r="39" spans="1:7" x14ac:dyDescent="0.25">
      <c r="A39" s="223" t="s">
        <v>535</v>
      </c>
      <c r="B39" s="224" t="s">
        <v>564</v>
      </c>
      <c r="C39" s="228" t="s">
        <v>594</v>
      </c>
      <c r="D39" s="224" t="s">
        <v>47</v>
      </c>
      <c r="E39" s="227">
        <v>17</v>
      </c>
      <c r="F39" s="367">
        <v>176.25</v>
      </c>
      <c r="G39" s="87">
        <f t="shared" si="0"/>
        <v>2996.25</v>
      </c>
    </row>
    <row r="40" spans="1:7" x14ac:dyDescent="0.25">
      <c r="A40" s="223" t="s">
        <v>535</v>
      </c>
      <c r="B40" s="224" t="s">
        <v>565</v>
      </c>
      <c r="C40" s="228" t="s">
        <v>595</v>
      </c>
      <c r="D40" s="224" t="s">
        <v>47</v>
      </c>
      <c r="E40" s="227">
        <v>8</v>
      </c>
      <c r="F40" s="367">
        <v>195.8</v>
      </c>
      <c r="G40" s="87">
        <f t="shared" si="0"/>
        <v>1566.4</v>
      </c>
    </row>
    <row r="41" spans="1:7" x14ac:dyDescent="0.25">
      <c r="A41" s="223" t="s">
        <v>535</v>
      </c>
      <c r="B41" s="224" t="s">
        <v>566</v>
      </c>
      <c r="C41" s="228" t="s">
        <v>596</v>
      </c>
      <c r="D41" s="224" t="s">
        <v>47</v>
      </c>
      <c r="E41" s="227">
        <v>1</v>
      </c>
      <c r="F41" s="367">
        <v>282.98</v>
      </c>
      <c r="G41" s="87">
        <f t="shared" si="0"/>
        <v>282.98</v>
      </c>
    </row>
    <row r="42" spans="1:7" x14ac:dyDescent="0.25">
      <c r="A42" s="223" t="s">
        <v>535</v>
      </c>
      <c r="B42" s="224" t="s">
        <v>567</v>
      </c>
      <c r="C42" s="228" t="s">
        <v>597</v>
      </c>
      <c r="D42" s="224" t="s">
        <v>47</v>
      </c>
      <c r="E42" s="227">
        <v>41</v>
      </c>
      <c r="F42" s="367">
        <v>32.35</v>
      </c>
      <c r="G42" s="87">
        <f t="shared" si="0"/>
        <v>1326.35</v>
      </c>
    </row>
    <row r="43" spans="1:7" x14ac:dyDescent="0.25">
      <c r="A43" s="223" t="s">
        <v>535</v>
      </c>
      <c r="B43" s="224" t="s">
        <v>568</v>
      </c>
      <c r="C43" s="228" t="s">
        <v>598</v>
      </c>
      <c r="D43" s="224" t="s">
        <v>50</v>
      </c>
      <c r="E43" s="227">
        <v>1552</v>
      </c>
      <c r="F43" s="367">
        <v>4.24</v>
      </c>
      <c r="G43" s="87">
        <f t="shared" si="0"/>
        <v>6580.48</v>
      </c>
    </row>
    <row r="44" spans="1:7" x14ac:dyDescent="0.25">
      <c r="A44" s="223" t="s">
        <v>535</v>
      </c>
      <c r="B44" s="224" t="s">
        <v>569</v>
      </c>
      <c r="C44" s="228" t="s">
        <v>599</v>
      </c>
      <c r="D44" s="224" t="s">
        <v>50</v>
      </c>
      <c r="E44" s="227">
        <v>82</v>
      </c>
      <c r="F44" s="367">
        <v>2.1</v>
      </c>
      <c r="G44" s="87">
        <f t="shared" si="0"/>
        <v>172.2</v>
      </c>
    </row>
    <row r="45" spans="1:7" ht="16.8" x14ac:dyDescent="0.25">
      <c r="A45" s="223" t="s">
        <v>535</v>
      </c>
      <c r="B45" s="224" t="s">
        <v>570</v>
      </c>
      <c r="C45" s="228" t="s">
        <v>600</v>
      </c>
      <c r="D45" s="226" t="s">
        <v>540</v>
      </c>
      <c r="E45" s="227">
        <v>80</v>
      </c>
      <c r="F45" s="367">
        <v>5.21</v>
      </c>
      <c r="G45" s="87">
        <f t="shared" si="0"/>
        <v>416.8</v>
      </c>
    </row>
    <row r="46" spans="1:7" ht="16.8" x14ac:dyDescent="0.25">
      <c r="A46" s="223" t="s">
        <v>535</v>
      </c>
      <c r="B46" s="224" t="s">
        <v>571</v>
      </c>
      <c r="C46" s="228" t="s">
        <v>601</v>
      </c>
      <c r="D46" s="226" t="s">
        <v>540</v>
      </c>
      <c r="E46" s="227">
        <v>0.5</v>
      </c>
      <c r="F46" s="367">
        <v>107.8</v>
      </c>
      <c r="G46" s="87">
        <f t="shared" si="0"/>
        <v>53.9</v>
      </c>
    </row>
    <row r="47" spans="1:7" ht="27.6" x14ac:dyDescent="0.25">
      <c r="A47" s="223" t="s">
        <v>535</v>
      </c>
      <c r="B47" s="224" t="s">
        <v>572</v>
      </c>
      <c r="C47" s="228" t="s">
        <v>602</v>
      </c>
      <c r="D47" s="226" t="s">
        <v>540</v>
      </c>
      <c r="E47" s="227">
        <v>616</v>
      </c>
      <c r="F47" s="367">
        <v>0.88</v>
      </c>
      <c r="G47" s="87">
        <f t="shared" si="0"/>
        <v>542.08000000000004</v>
      </c>
    </row>
    <row r="48" spans="1:7" ht="27.6" x14ac:dyDescent="0.25">
      <c r="A48" s="223" t="s">
        <v>535</v>
      </c>
      <c r="B48" s="224" t="s">
        <v>573</v>
      </c>
      <c r="C48" s="228" t="s">
        <v>603</v>
      </c>
      <c r="D48" s="224" t="s">
        <v>48</v>
      </c>
      <c r="E48" s="227">
        <v>0.6</v>
      </c>
      <c r="F48" s="367">
        <v>1038.5999999999999</v>
      </c>
      <c r="G48" s="87">
        <f t="shared" si="0"/>
        <v>623.16</v>
      </c>
    </row>
    <row r="49" spans="1:9" ht="27.6" x14ac:dyDescent="0.25">
      <c r="A49" s="223" t="s">
        <v>535</v>
      </c>
      <c r="B49" s="224" t="s">
        <v>574</v>
      </c>
      <c r="C49" s="228" t="s">
        <v>604</v>
      </c>
      <c r="D49" s="226" t="s">
        <v>609</v>
      </c>
      <c r="E49" s="227">
        <v>9312</v>
      </c>
      <c r="F49" s="367">
        <v>0.09</v>
      </c>
      <c r="G49" s="87">
        <f t="shared" si="0"/>
        <v>838.08</v>
      </c>
    </row>
    <row r="50" spans="1:9" ht="16.8" x14ac:dyDescent="0.25">
      <c r="A50" s="223" t="s">
        <v>535</v>
      </c>
      <c r="B50" s="224" t="s">
        <v>575</v>
      </c>
      <c r="C50" s="228" t="s">
        <v>605</v>
      </c>
      <c r="D50" s="226" t="s">
        <v>609</v>
      </c>
      <c r="E50" s="227">
        <v>4656</v>
      </c>
      <c r="F50" s="367">
        <v>0.15</v>
      </c>
      <c r="G50" s="87">
        <f t="shared" si="0"/>
        <v>698.4</v>
      </c>
    </row>
    <row r="51" spans="1:9" ht="16.8" x14ac:dyDescent="0.25">
      <c r="A51" s="223" t="s">
        <v>535</v>
      </c>
      <c r="B51" s="224" t="s">
        <v>576</v>
      </c>
      <c r="C51" s="228" t="s">
        <v>606</v>
      </c>
      <c r="D51" s="226" t="s">
        <v>609</v>
      </c>
      <c r="E51" s="227">
        <v>700</v>
      </c>
      <c r="F51" s="367">
        <v>0.15</v>
      </c>
      <c r="G51" s="87">
        <f t="shared" si="0"/>
        <v>105</v>
      </c>
    </row>
    <row r="52" spans="1:9" ht="28.2" thickBot="1" x14ac:dyDescent="0.3">
      <c r="A52" s="223" t="s">
        <v>535</v>
      </c>
      <c r="B52" s="224" t="s">
        <v>577</v>
      </c>
      <c r="C52" s="228" t="s">
        <v>607</v>
      </c>
      <c r="D52" s="224" t="s">
        <v>48</v>
      </c>
      <c r="E52" s="227">
        <v>7.0000000000000007E-2</v>
      </c>
      <c r="F52" s="367">
        <v>603</v>
      </c>
      <c r="G52" s="87">
        <f t="shared" si="0"/>
        <v>42.21</v>
      </c>
    </row>
    <row r="53" spans="1:9" ht="28.2" thickBot="1" x14ac:dyDescent="0.3">
      <c r="A53" s="223" t="s">
        <v>535</v>
      </c>
      <c r="B53" s="224" t="s">
        <v>578</v>
      </c>
      <c r="C53" s="228" t="s">
        <v>608</v>
      </c>
      <c r="D53" s="224" t="s">
        <v>51</v>
      </c>
      <c r="E53" s="227">
        <v>11</v>
      </c>
      <c r="F53" s="367">
        <v>29.54</v>
      </c>
      <c r="G53" s="87">
        <f t="shared" si="0"/>
        <v>324.94</v>
      </c>
      <c r="H53" s="231" t="s">
        <v>487</v>
      </c>
      <c r="I53" s="94">
        <f>ROUND(SUM(G5:G53),2)</f>
        <v>225043.77</v>
      </c>
    </row>
    <row r="54" spans="1:9" ht="14.4" thickBot="1" x14ac:dyDescent="0.3">
      <c r="A54" s="232"/>
      <c r="B54" s="233"/>
      <c r="C54" s="234"/>
      <c r="D54" s="133"/>
      <c r="E54" s="235" t="s">
        <v>1047</v>
      </c>
      <c r="F54" s="236"/>
      <c r="G54" s="237">
        <f>SUM(G5:G53)</f>
        <v>225043.77</v>
      </c>
    </row>
  </sheetData>
  <sheetProtection algorithmName="SHA-512" hashValue="oUmmHl6ioJ4tdjNqyrUK3qjrL2oHthYXIVJClQ9YeUU26YLzJpGuEUOEmenZvL5HfUwnwvvtn1kI2AaDkCWv+Q==" saltValue="+t/xfJ3DGN5WD9UfqMIHPA==" spinCount="100000" sheet="1" objects="1" scenarios="1"/>
  <mergeCells count="2">
    <mergeCell ref="A3:G3"/>
    <mergeCell ref="A1:G1"/>
  </mergeCells>
  <pageMargins left="0.82677165354330717" right="0.23622047244094491" top="0.74803149606299213" bottom="0.74803149606299213" header="0.31496062992125984" footer="0.31496062992125984"/>
  <pageSetup paperSize="9" scale="70"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1BE65-2985-4F81-A5A0-1881D45B59AE}">
  <sheetPr>
    <pageSetUpPr fitToPage="1"/>
  </sheetPr>
  <dimension ref="A1:G227"/>
  <sheetViews>
    <sheetView topLeftCell="A175" zoomScale="85" zoomScaleNormal="85" zoomScaleSheetLayoutView="84" workbookViewId="0">
      <selection activeCell="F5" sqref="F5:F186"/>
    </sheetView>
  </sheetViews>
  <sheetFormatPr defaultColWidth="9.109375" defaultRowHeight="13.8" x14ac:dyDescent="0.25"/>
  <cols>
    <col min="1" max="1" width="30.88671875" style="97" customWidth="1"/>
    <col min="2" max="2" width="9.109375" style="268" customWidth="1"/>
    <col min="3" max="3" width="67.109375" style="75" customWidth="1"/>
    <col min="4" max="4" width="9.109375" style="177"/>
    <col min="5" max="5" width="14.44140625" style="177" customWidth="1"/>
    <col min="6" max="6" width="16.109375" style="177" customWidth="1"/>
    <col min="7" max="7" width="12.6640625" style="177" customWidth="1"/>
    <col min="8" max="8" width="16.33203125" style="75" customWidth="1"/>
    <col min="9" max="9" width="11" style="75" customWidth="1"/>
    <col min="10" max="16384" width="9.109375" style="75"/>
  </cols>
  <sheetData>
    <row r="1" spans="1:7" ht="28.5" customHeight="1" thickBot="1" x14ac:dyDescent="0.3">
      <c r="A1" s="514" t="s">
        <v>534</v>
      </c>
      <c r="B1" s="515"/>
      <c r="C1" s="515"/>
      <c r="D1" s="515"/>
      <c r="E1" s="515"/>
      <c r="F1" s="515"/>
      <c r="G1" s="519"/>
    </row>
    <row r="2" spans="1:7" ht="14.4" thickBot="1" x14ac:dyDescent="0.3">
      <c r="A2" s="75"/>
      <c r="B2" s="59"/>
      <c r="C2" s="1"/>
      <c r="D2" s="1"/>
      <c r="E2" s="26"/>
      <c r="F2" s="25"/>
      <c r="G2" s="1"/>
    </row>
    <row r="3" spans="1:7" ht="14.4" thickBot="1" x14ac:dyDescent="0.3">
      <c r="A3" s="516" t="s">
        <v>1048</v>
      </c>
      <c r="B3" s="517"/>
      <c r="C3" s="517"/>
      <c r="D3" s="517"/>
      <c r="E3" s="517"/>
      <c r="F3" s="517"/>
      <c r="G3" s="518"/>
    </row>
    <row r="4" spans="1:7" ht="41.4" x14ac:dyDescent="0.25">
      <c r="A4" s="239" t="s">
        <v>17</v>
      </c>
      <c r="B4" s="63" t="s">
        <v>0</v>
      </c>
      <c r="C4" s="64" t="s">
        <v>1</v>
      </c>
      <c r="D4" s="64" t="s">
        <v>512</v>
      </c>
      <c r="E4" s="65" t="s">
        <v>3</v>
      </c>
      <c r="F4" s="238" t="s">
        <v>1128</v>
      </c>
      <c r="G4" s="67" t="s">
        <v>4</v>
      </c>
    </row>
    <row r="5" spans="1:7" ht="41.4" x14ac:dyDescent="0.25">
      <c r="A5" s="404" t="s">
        <v>5</v>
      </c>
      <c r="B5" s="405" t="s">
        <v>7</v>
      </c>
      <c r="C5" s="442" t="s">
        <v>696</v>
      </c>
      <c r="D5" s="407" t="s">
        <v>702</v>
      </c>
      <c r="E5" s="408">
        <v>1</v>
      </c>
      <c r="F5" s="440">
        <v>0</v>
      </c>
      <c r="G5" s="409"/>
    </row>
    <row r="6" spans="1:7" x14ac:dyDescent="0.25">
      <c r="A6" s="404" t="s">
        <v>5</v>
      </c>
      <c r="B6" s="405" t="s">
        <v>8</v>
      </c>
      <c r="C6" s="442" t="s">
        <v>700</v>
      </c>
      <c r="D6" s="407" t="s">
        <v>703</v>
      </c>
      <c r="E6" s="408">
        <v>2400</v>
      </c>
      <c r="F6" s="440">
        <v>0</v>
      </c>
      <c r="G6" s="409"/>
    </row>
    <row r="7" spans="1:7" x14ac:dyDescent="0.25">
      <c r="A7" s="223" t="s">
        <v>5</v>
      </c>
      <c r="B7" s="240" t="s">
        <v>9</v>
      </c>
      <c r="C7" s="225" t="s">
        <v>697</v>
      </c>
      <c r="D7" s="224" t="s">
        <v>703</v>
      </c>
      <c r="E7" s="227">
        <v>100</v>
      </c>
      <c r="F7" s="367">
        <v>3.56</v>
      </c>
      <c r="G7" s="87">
        <f t="shared" ref="G7:G28" si="0">ROUND((E7*F7),2)</f>
        <v>356</v>
      </c>
    </row>
    <row r="8" spans="1:7" x14ac:dyDescent="0.25">
      <c r="A8" s="223" t="s">
        <v>5</v>
      </c>
      <c r="B8" s="240" t="s">
        <v>10</v>
      </c>
      <c r="C8" s="228" t="s">
        <v>698</v>
      </c>
      <c r="D8" s="224" t="s">
        <v>703</v>
      </c>
      <c r="E8" s="227">
        <v>20</v>
      </c>
      <c r="F8" s="367">
        <v>4.9800000000000004</v>
      </c>
      <c r="G8" s="87">
        <f t="shared" si="0"/>
        <v>99.6</v>
      </c>
    </row>
    <row r="9" spans="1:7" ht="27.6" x14ac:dyDescent="0.25">
      <c r="A9" s="223" t="s">
        <v>5</v>
      </c>
      <c r="B9" s="240" t="s">
        <v>11</v>
      </c>
      <c r="C9" s="228" t="s">
        <v>701</v>
      </c>
      <c r="D9" s="224" t="s">
        <v>704</v>
      </c>
      <c r="E9" s="227">
        <v>288</v>
      </c>
      <c r="F9" s="367">
        <v>1.29</v>
      </c>
      <c r="G9" s="87">
        <f t="shared" si="0"/>
        <v>371.52</v>
      </c>
    </row>
    <row r="10" spans="1:7" ht="41.4" x14ac:dyDescent="0.25">
      <c r="A10" s="223" t="s">
        <v>5</v>
      </c>
      <c r="B10" s="240" t="s">
        <v>12</v>
      </c>
      <c r="C10" s="228" t="s">
        <v>706</v>
      </c>
      <c r="D10" s="224" t="s">
        <v>51</v>
      </c>
      <c r="E10" s="229">
        <v>101.38</v>
      </c>
      <c r="F10" s="367">
        <v>707.3</v>
      </c>
      <c r="G10" s="87">
        <f t="shared" si="0"/>
        <v>71706.070000000007</v>
      </c>
    </row>
    <row r="11" spans="1:7" x14ac:dyDescent="0.25">
      <c r="A11" s="223" t="s">
        <v>5</v>
      </c>
      <c r="B11" s="240" t="s">
        <v>13</v>
      </c>
      <c r="C11" s="228" t="s">
        <v>699</v>
      </c>
      <c r="D11" s="224" t="s">
        <v>705</v>
      </c>
      <c r="E11" s="229">
        <v>480</v>
      </c>
      <c r="F11" s="367">
        <v>5.17</v>
      </c>
      <c r="G11" s="87">
        <f>ROUND((E11*F11),2)</f>
        <v>2481.6</v>
      </c>
    </row>
    <row r="12" spans="1:7" x14ac:dyDescent="0.25">
      <c r="A12" s="420" t="s">
        <v>5</v>
      </c>
      <c r="B12" s="421" t="s">
        <v>14</v>
      </c>
      <c r="C12" s="403" t="s">
        <v>1147</v>
      </c>
      <c r="D12" s="422" t="s">
        <v>1148</v>
      </c>
      <c r="E12" s="419">
        <v>32</v>
      </c>
      <c r="F12" s="367">
        <v>31.53</v>
      </c>
      <c r="G12" s="87">
        <f>ROUND((E12*F12),2)</f>
        <v>1008.96</v>
      </c>
    </row>
    <row r="13" spans="1:7" x14ac:dyDescent="0.25">
      <c r="A13" s="420" t="s">
        <v>5</v>
      </c>
      <c r="B13" s="421" t="s">
        <v>15</v>
      </c>
      <c r="C13" s="403" t="s">
        <v>1149</v>
      </c>
      <c r="D13" s="422" t="s">
        <v>1148</v>
      </c>
      <c r="E13" s="419">
        <v>36</v>
      </c>
      <c r="F13" s="367">
        <v>31.53</v>
      </c>
      <c r="G13" s="87">
        <f>ROUND((E13*F13),2)</f>
        <v>1135.08</v>
      </c>
    </row>
    <row r="14" spans="1:7" x14ac:dyDescent="0.25">
      <c r="A14" s="420" t="s">
        <v>5</v>
      </c>
      <c r="B14" s="421" t="s">
        <v>20</v>
      </c>
      <c r="C14" s="403" t="s">
        <v>1150</v>
      </c>
      <c r="D14" s="422" t="s">
        <v>1148</v>
      </c>
      <c r="E14" s="419">
        <v>2</v>
      </c>
      <c r="F14" s="367">
        <v>3677.55</v>
      </c>
      <c r="G14" s="87">
        <f>ROUND((E14*F14),2)</f>
        <v>7355.1</v>
      </c>
    </row>
    <row r="15" spans="1:7" ht="27.6" x14ac:dyDescent="0.25">
      <c r="A15" s="223" t="s">
        <v>707</v>
      </c>
      <c r="B15" s="240" t="s">
        <v>16</v>
      </c>
      <c r="C15" s="416" t="s">
        <v>1146</v>
      </c>
      <c r="D15" s="224" t="s">
        <v>47</v>
      </c>
      <c r="E15" s="229">
        <v>36</v>
      </c>
      <c r="F15" s="367">
        <v>1.06</v>
      </c>
      <c r="G15" s="87">
        <f t="shared" si="0"/>
        <v>38.159999999999997</v>
      </c>
    </row>
    <row r="16" spans="1:7" ht="27.6" x14ac:dyDescent="0.25">
      <c r="A16" s="223" t="s">
        <v>707</v>
      </c>
      <c r="B16" s="240" t="s">
        <v>87</v>
      </c>
      <c r="C16" s="242" t="s">
        <v>719</v>
      </c>
      <c r="D16" s="224" t="s">
        <v>49</v>
      </c>
      <c r="E16" s="229">
        <v>39</v>
      </c>
      <c r="F16" s="367">
        <v>36.770000000000003</v>
      </c>
      <c r="G16" s="87">
        <f t="shared" si="0"/>
        <v>1434.03</v>
      </c>
    </row>
    <row r="17" spans="1:7" ht="27.6" x14ac:dyDescent="0.25">
      <c r="A17" s="223" t="s">
        <v>707</v>
      </c>
      <c r="B17" s="240" t="s">
        <v>89</v>
      </c>
      <c r="C17" s="242" t="s">
        <v>708</v>
      </c>
      <c r="D17" s="224" t="s">
        <v>45</v>
      </c>
      <c r="E17" s="229">
        <v>912</v>
      </c>
      <c r="F17" s="367">
        <v>2.58</v>
      </c>
      <c r="G17" s="87">
        <f t="shared" si="0"/>
        <v>2352.96</v>
      </c>
    </row>
    <row r="18" spans="1:7" ht="27.6" x14ac:dyDescent="0.25">
      <c r="A18" s="223" t="s">
        <v>707</v>
      </c>
      <c r="B18" s="240" t="s">
        <v>90</v>
      </c>
      <c r="C18" s="242" t="s">
        <v>709</v>
      </c>
      <c r="D18" s="224" t="s">
        <v>49</v>
      </c>
      <c r="E18" s="229">
        <v>73</v>
      </c>
      <c r="F18" s="367">
        <v>-7</v>
      </c>
      <c r="G18" s="87">
        <f t="shared" si="0"/>
        <v>-511</v>
      </c>
    </row>
    <row r="19" spans="1:7" ht="27.6" x14ac:dyDescent="0.25">
      <c r="A19" s="223" t="s">
        <v>707</v>
      </c>
      <c r="B19" s="240" t="s">
        <v>92</v>
      </c>
      <c r="C19" s="242" t="s">
        <v>710</v>
      </c>
      <c r="D19" s="224" t="s">
        <v>45</v>
      </c>
      <c r="E19" s="229">
        <v>608</v>
      </c>
      <c r="F19" s="367">
        <v>4.2</v>
      </c>
      <c r="G19" s="87">
        <f t="shared" si="0"/>
        <v>2553.6</v>
      </c>
    </row>
    <row r="20" spans="1:7" ht="27.6" x14ac:dyDescent="0.25">
      <c r="A20" s="223" t="s">
        <v>707</v>
      </c>
      <c r="B20" s="240" t="s">
        <v>94</v>
      </c>
      <c r="C20" s="242" t="s">
        <v>711</v>
      </c>
      <c r="D20" s="224" t="s">
        <v>49</v>
      </c>
      <c r="E20" s="229">
        <v>60.8</v>
      </c>
      <c r="F20" s="367">
        <v>26.27</v>
      </c>
      <c r="G20" s="87">
        <f t="shared" si="0"/>
        <v>1597.22</v>
      </c>
    </row>
    <row r="21" spans="1:7" ht="27.6" x14ac:dyDescent="0.25">
      <c r="A21" s="223" t="s">
        <v>707</v>
      </c>
      <c r="B21" s="240" t="s">
        <v>95</v>
      </c>
      <c r="C21" s="242" t="s">
        <v>712</v>
      </c>
      <c r="D21" s="224" t="s">
        <v>49</v>
      </c>
      <c r="E21" s="229">
        <v>380</v>
      </c>
      <c r="F21" s="367">
        <v>36.770000000000003</v>
      </c>
      <c r="G21" s="87">
        <f t="shared" si="0"/>
        <v>13972.6</v>
      </c>
    </row>
    <row r="22" spans="1:7" ht="27.6" x14ac:dyDescent="0.25">
      <c r="A22" s="223" t="s">
        <v>707</v>
      </c>
      <c r="B22" s="240" t="s">
        <v>405</v>
      </c>
      <c r="C22" s="242" t="s">
        <v>713</v>
      </c>
      <c r="D22" s="224" t="s">
        <v>49</v>
      </c>
      <c r="E22" s="229">
        <v>154</v>
      </c>
      <c r="F22" s="367">
        <v>36.770000000000003</v>
      </c>
      <c r="G22" s="87">
        <f t="shared" si="0"/>
        <v>5662.58</v>
      </c>
    </row>
    <row r="23" spans="1:7" ht="27.6" x14ac:dyDescent="0.25">
      <c r="A23" s="223" t="s">
        <v>707</v>
      </c>
      <c r="B23" s="240" t="s">
        <v>406</v>
      </c>
      <c r="C23" s="242" t="s">
        <v>714</v>
      </c>
      <c r="D23" s="224" t="s">
        <v>49</v>
      </c>
      <c r="E23" s="229">
        <v>16</v>
      </c>
      <c r="F23" s="367">
        <v>36.770000000000003</v>
      </c>
      <c r="G23" s="87">
        <f t="shared" si="0"/>
        <v>588.32000000000005</v>
      </c>
    </row>
    <row r="24" spans="1:7" ht="27.6" x14ac:dyDescent="0.25">
      <c r="A24" s="223" t="s">
        <v>707</v>
      </c>
      <c r="B24" s="240" t="s">
        <v>97</v>
      </c>
      <c r="C24" s="242" t="s">
        <v>715</v>
      </c>
      <c r="D24" s="224" t="s">
        <v>49</v>
      </c>
      <c r="E24" s="229">
        <v>3</v>
      </c>
      <c r="F24" s="367">
        <v>36.770000000000003</v>
      </c>
      <c r="G24" s="87">
        <f t="shared" si="0"/>
        <v>110.31</v>
      </c>
    </row>
    <row r="25" spans="1:7" ht="27.6" x14ac:dyDescent="0.25">
      <c r="A25" s="223" t="s">
        <v>707</v>
      </c>
      <c r="B25" s="240" t="s">
        <v>99</v>
      </c>
      <c r="C25" s="242" t="s">
        <v>716</v>
      </c>
      <c r="D25" s="224" t="s">
        <v>49</v>
      </c>
      <c r="E25" s="229">
        <v>120</v>
      </c>
      <c r="F25" s="367">
        <v>26.27</v>
      </c>
      <c r="G25" s="87">
        <f t="shared" si="0"/>
        <v>3152.4</v>
      </c>
    </row>
    <row r="26" spans="1:7" ht="27.6" x14ac:dyDescent="0.25">
      <c r="A26" s="223" t="s">
        <v>707</v>
      </c>
      <c r="B26" s="240" t="s">
        <v>101</v>
      </c>
      <c r="C26" s="242" t="s">
        <v>717</v>
      </c>
      <c r="D26" s="224" t="s">
        <v>49</v>
      </c>
      <c r="E26" s="229">
        <v>6770</v>
      </c>
      <c r="F26" s="367">
        <v>3.81</v>
      </c>
      <c r="G26" s="87">
        <f t="shared" si="0"/>
        <v>25793.7</v>
      </c>
    </row>
    <row r="27" spans="1:7" ht="27.6" x14ac:dyDescent="0.25">
      <c r="A27" s="223" t="s">
        <v>707</v>
      </c>
      <c r="B27" s="240" t="s">
        <v>103</v>
      </c>
      <c r="C27" s="242" t="s">
        <v>718</v>
      </c>
      <c r="D27" s="224" t="s">
        <v>51</v>
      </c>
      <c r="E27" s="229">
        <v>1480</v>
      </c>
      <c r="F27" s="367">
        <v>3.68</v>
      </c>
      <c r="G27" s="87">
        <f t="shared" si="0"/>
        <v>5446.4</v>
      </c>
    </row>
    <row r="28" spans="1:7" ht="27.6" x14ac:dyDescent="0.25">
      <c r="A28" s="223" t="s">
        <v>720</v>
      </c>
      <c r="B28" s="240" t="s">
        <v>128</v>
      </c>
      <c r="C28" s="423" t="s">
        <v>1157</v>
      </c>
      <c r="D28" s="224" t="s">
        <v>49</v>
      </c>
      <c r="E28" s="229">
        <v>60</v>
      </c>
      <c r="F28" s="367">
        <v>6.24</v>
      </c>
      <c r="G28" s="87">
        <f t="shared" si="0"/>
        <v>374.4</v>
      </c>
    </row>
    <row r="29" spans="1:7" ht="27.6" x14ac:dyDescent="0.25">
      <c r="A29" s="404" t="s">
        <v>720</v>
      </c>
      <c r="B29" s="405" t="s">
        <v>751</v>
      </c>
      <c r="C29" s="410" t="s">
        <v>752</v>
      </c>
      <c r="D29" s="407" t="s">
        <v>49</v>
      </c>
      <c r="E29" s="424">
        <v>55</v>
      </c>
      <c r="F29" s="435">
        <v>0</v>
      </c>
      <c r="G29" s="409"/>
    </row>
    <row r="30" spans="1:7" ht="27.6" x14ac:dyDescent="0.25">
      <c r="A30" s="404" t="s">
        <v>720</v>
      </c>
      <c r="B30" s="405" t="s">
        <v>753</v>
      </c>
      <c r="C30" s="410" t="s">
        <v>754</v>
      </c>
      <c r="D30" s="407" t="s">
        <v>49</v>
      </c>
      <c r="E30" s="424">
        <v>5</v>
      </c>
      <c r="F30" s="435">
        <v>0</v>
      </c>
      <c r="G30" s="409"/>
    </row>
    <row r="31" spans="1:7" ht="27.6" x14ac:dyDescent="0.25">
      <c r="A31" s="223" t="s">
        <v>720</v>
      </c>
      <c r="B31" s="240" t="s">
        <v>130</v>
      </c>
      <c r="C31" s="228" t="s">
        <v>731</v>
      </c>
      <c r="D31" s="224" t="s">
        <v>50</v>
      </c>
      <c r="E31" s="227">
        <v>486</v>
      </c>
      <c r="F31" s="367">
        <v>281.12</v>
      </c>
      <c r="G31" s="87">
        <f t="shared" ref="G31:G92" si="1">ROUND((E31*F31),2)</f>
        <v>136624.32000000001</v>
      </c>
    </row>
    <row r="32" spans="1:7" ht="27.6" x14ac:dyDescent="0.25">
      <c r="A32" s="404" t="s">
        <v>720</v>
      </c>
      <c r="B32" s="405" t="s">
        <v>755</v>
      </c>
      <c r="C32" s="410" t="s">
        <v>733</v>
      </c>
      <c r="D32" s="407" t="s">
        <v>49</v>
      </c>
      <c r="E32" s="408">
        <v>244.8</v>
      </c>
      <c r="F32" s="440">
        <v>0</v>
      </c>
      <c r="G32" s="409"/>
    </row>
    <row r="33" spans="1:7" ht="27.6" x14ac:dyDescent="0.25">
      <c r="A33" s="404" t="s">
        <v>720</v>
      </c>
      <c r="B33" s="405" t="s">
        <v>756</v>
      </c>
      <c r="C33" s="410" t="s">
        <v>732</v>
      </c>
      <c r="D33" s="407" t="s">
        <v>627</v>
      </c>
      <c r="E33" s="408">
        <v>19771.2</v>
      </c>
      <c r="F33" s="440">
        <v>0</v>
      </c>
      <c r="G33" s="409"/>
    </row>
    <row r="34" spans="1:7" ht="27.6" x14ac:dyDescent="0.25">
      <c r="A34" s="223" t="s">
        <v>720</v>
      </c>
      <c r="B34" s="240" t="s">
        <v>132</v>
      </c>
      <c r="C34" s="228" t="s">
        <v>734</v>
      </c>
      <c r="D34" s="224" t="s">
        <v>45</v>
      </c>
      <c r="E34" s="227">
        <v>300</v>
      </c>
      <c r="F34" s="367">
        <v>1.32</v>
      </c>
      <c r="G34" s="87">
        <f t="shared" si="1"/>
        <v>396</v>
      </c>
    </row>
    <row r="35" spans="1:7" ht="27.6" x14ac:dyDescent="0.25">
      <c r="A35" s="223" t="s">
        <v>720</v>
      </c>
      <c r="B35" s="240" t="s">
        <v>133</v>
      </c>
      <c r="C35" s="228" t="s">
        <v>735</v>
      </c>
      <c r="D35" s="224" t="s">
        <v>49</v>
      </c>
      <c r="E35" s="227">
        <v>60</v>
      </c>
      <c r="F35" s="367">
        <v>103.37</v>
      </c>
      <c r="G35" s="87">
        <f t="shared" si="1"/>
        <v>6202.2</v>
      </c>
    </row>
    <row r="36" spans="1:7" ht="27.6" x14ac:dyDescent="0.25">
      <c r="A36" s="223" t="s">
        <v>720</v>
      </c>
      <c r="B36" s="240" t="s">
        <v>135</v>
      </c>
      <c r="C36" s="228" t="s">
        <v>736</v>
      </c>
      <c r="D36" s="224" t="s">
        <v>704</v>
      </c>
      <c r="E36" s="227">
        <v>15</v>
      </c>
      <c r="F36" s="367">
        <v>229.59</v>
      </c>
      <c r="G36" s="87">
        <f t="shared" si="1"/>
        <v>3443.85</v>
      </c>
    </row>
    <row r="37" spans="1:7" ht="27.6" x14ac:dyDescent="0.25">
      <c r="A37" s="223" t="s">
        <v>720</v>
      </c>
      <c r="B37" s="240" t="s">
        <v>757</v>
      </c>
      <c r="C37" s="228" t="s">
        <v>737</v>
      </c>
      <c r="D37" s="224" t="s">
        <v>704</v>
      </c>
      <c r="E37" s="227">
        <v>270</v>
      </c>
      <c r="F37" s="367">
        <v>601.82000000000005</v>
      </c>
      <c r="G37" s="87">
        <f t="shared" si="1"/>
        <v>162491.4</v>
      </c>
    </row>
    <row r="38" spans="1:7" ht="27.6" x14ac:dyDescent="0.25">
      <c r="A38" s="223" t="s">
        <v>720</v>
      </c>
      <c r="B38" s="240" t="s">
        <v>758</v>
      </c>
      <c r="C38" s="97" t="s">
        <v>738</v>
      </c>
      <c r="D38" s="224" t="s">
        <v>704</v>
      </c>
      <c r="E38" s="227">
        <v>247.2</v>
      </c>
      <c r="F38" s="367">
        <v>458.84</v>
      </c>
      <c r="G38" s="87">
        <f t="shared" si="1"/>
        <v>113425.25</v>
      </c>
    </row>
    <row r="39" spans="1:7" ht="27.6" x14ac:dyDescent="0.25">
      <c r="A39" s="223" t="s">
        <v>720</v>
      </c>
      <c r="B39" s="240" t="s">
        <v>759</v>
      </c>
      <c r="C39" s="228" t="s">
        <v>739</v>
      </c>
      <c r="D39" s="224" t="s">
        <v>627</v>
      </c>
      <c r="E39" s="227">
        <v>59324.1</v>
      </c>
      <c r="F39" s="367">
        <v>1.92</v>
      </c>
      <c r="G39" s="87">
        <f t="shared" si="1"/>
        <v>113902.27</v>
      </c>
    </row>
    <row r="40" spans="1:7" ht="27.6" x14ac:dyDescent="0.25">
      <c r="A40" s="223" t="s">
        <v>720</v>
      </c>
      <c r="B40" s="240" t="s">
        <v>139</v>
      </c>
      <c r="C40" s="228" t="s">
        <v>740</v>
      </c>
      <c r="D40" s="224" t="s">
        <v>45</v>
      </c>
      <c r="E40" s="227">
        <v>366</v>
      </c>
      <c r="F40" s="367">
        <v>4.2</v>
      </c>
      <c r="G40" s="87">
        <f t="shared" si="1"/>
        <v>1537.2</v>
      </c>
    </row>
    <row r="41" spans="1:7" ht="27.6" x14ac:dyDescent="0.25">
      <c r="A41" s="223" t="s">
        <v>720</v>
      </c>
      <c r="B41" s="240" t="s">
        <v>416</v>
      </c>
      <c r="C41" s="228" t="s">
        <v>741</v>
      </c>
      <c r="D41" s="224" t="s">
        <v>45</v>
      </c>
      <c r="E41" s="227">
        <v>366</v>
      </c>
      <c r="F41" s="367">
        <v>12.61</v>
      </c>
      <c r="G41" s="87">
        <f t="shared" si="1"/>
        <v>4615.26</v>
      </c>
    </row>
    <row r="42" spans="1:7" ht="27.6" x14ac:dyDescent="0.25">
      <c r="A42" s="223" t="s">
        <v>720</v>
      </c>
      <c r="B42" s="240" t="s">
        <v>417</v>
      </c>
      <c r="C42" s="228" t="s">
        <v>742</v>
      </c>
      <c r="D42" s="224" t="s">
        <v>49</v>
      </c>
      <c r="E42" s="227">
        <v>16.5</v>
      </c>
      <c r="F42" s="367">
        <v>81.81</v>
      </c>
      <c r="G42" s="87">
        <f t="shared" si="1"/>
        <v>1349.87</v>
      </c>
    </row>
    <row r="43" spans="1:7" ht="27.6" x14ac:dyDescent="0.25">
      <c r="A43" s="223" t="s">
        <v>720</v>
      </c>
      <c r="B43" s="240" t="s">
        <v>418</v>
      </c>
      <c r="C43" s="228" t="s">
        <v>743</v>
      </c>
      <c r="D43" s="224" t="s">
        <v>47</v>
      </c>
      <c r="E43" s="227">
        <v>4</v>
      </c>
      <c r="F43" s="367">
        <v>636.35</v>
      </c>
      <c r="G43" s="87">
        <f t="shared" si="1"/>
        <v>2545.4</v>
      </c>
    </row>
    <row r="44" spans="1:7" ht="27.6" x14ac:dyDescent="0.25">
      <c r="A44" s="404" t="s">
        <v>720</v>
      </c>
      <c r="B44" s="405" t="s">
        <v>760</v>
      </c>
      <c r="C44" s="406" t="s">
        <v>744</v>
      </c>
      <c r="D44" s="407" t="s">
        <v>49</v>
      </c>
      <c r="E44" s="408">
        <v>4.5999999999999996</v>
      </c>
      <c r="F44" s="367">
        <v>0</v>
      </c>
      <c r="G44" s="409"/>
    </row>
    <row r="45" spans="1:7" ht="27.6" x14ac:dyDescent="0.25">
      <c r="A45" s="404" t="s">
        <v>720</v>
      </c>
      <c r="B45" s="405" t="s">
        <v>761</v>
      </c>
      <c r="C45" s="410" t="s">
        <v>745</v>
      </c>
      <c r="D45" s="407" t="s">
        <v>49</v>
      </c>
      <c r="E45" s="408">
        <v>0.24</v>
      </c>
      <c r="F45" s="367">
        <v>0</v>
      </c>
      <c r="G45" s="409"/>
    </row>
    <row r="46" spans="1:7" ht="27.6" x14ac:dyDescent="0.25">
      <c r="A46" s="223" t="s">
        <v>720</v>
      </c>
      <c r="B46" s="240" t="s">
        <v>419</v>
      </c>
      <c r="C46" s="228" t="s">
        <v>746</v>
      </c>
      <c r="D46" s="224" t="s">
        <v>49</v>
      </c>
      <c r="E46" s="227">
        <v>1920</v>
      </c>
      <c r="F46" s="367">
        <v>29.4</v>
      </c>
      <c r="G46" s="87">
        <f t="shared" si="1"/>
        <v>56448</v>
      </c>
    </row>
    <row r="47" spans="1:7" ht="27.6" x14ac:dyDescent="0.25">
      <c r="A47" s="223" t="s">
        <v>720</v>
      </c>
      <c r="B47" s="240" t="s">
        <v>420</v>
      </c>
      <c r="C47" s="228" t="s">
        <v>747</v>
      </c>
      <c r="D47" s="224" t="s">
        <v>47</v>
      </c>
      <c r="E47" s="227">
        <v>14</v>
      </c>
      <c r="F47" s="367">
        <v>1062.75</v>
      </c>
      <c r="G47" s="87">
        <f t="shared" si="1"/>
        <v>14878.5</v>
      </c>
    </row>
    <row r="48" spans="1:7" ht="27.6" x14ac:dyDescent="0.25">
      <c r="A48" s="404" t="s">
        <v>720</v>
      </c>
      <c r="B48" s="405" t="s">
        <v>762</v>
      </c>
      <c r="C48" s="410" t="s">
        <v>748</v>
      </c>
      <c r="D48" s="407" t="s">
        <v>49</v>
      </c>
      <c r="E48" s="408">
        <v>23.8</v>
      </c>
      <c r="F48" s="367">
        <v>0</v>
      </c>
      <c r="G48" s="409"/>
    </row>
    <row r="49" spans="1:7" ht="27.6" x14ac:dyDescent="0.25">
      <c r="A49" s="404" t="s">
        <v>720</v>
      </c>
      <c r="B49" s="405" t="s">
        <v>763</v>
      </c>
      <c r="C49" s="410" t="s">
        <v>749</v>
      </c>
      <c r="D49" s="407" t="s">
        <v>49</v>
      </c>
      <c r="E49" s="408">
        <v>0.5</v>
      </c>
      <c r="F49" s="367">
        <v>0</v>
      </c>
      <c r="G49" s="409"/>
    </row>
    <row r="50" spans="1:7" ht="27.6" x14ac:dyDescent="0.25">
      <c r="A50" s="404" t="s">
        <v>720</v>
      </c>
      <c r="B50" s="405" t="s">
        <v>764</v>
      </c>
      <c r="C50" s="410" t="s">
        <v>732</v>
      </c>
      <c r="D50" s="407" t="s">
        <v>627</v>
      </c>
      <c r="E50" s="408">
        <v>60</v>
      </c>
      <c r="F50" s="367">
        <v>0</v>
      </c>
      <c r="G50" s="409"/>
    </row>
    <row r="51" spans="1:7" ht="27.6" x14ac:dyDescent="0.25">
      <c r="A51" s="223" t="s">
        <v>720</v>
      </c>
      <c r="B51" s="240" t="s">
        <v>421</v>
      </c>
      <c r="C51" s="243" t="s">
        <v>750</v>
      </c>
      <c r="D51" s="224" t="s">
        <v>49</v>
      </c>
      <c r="E51" s="227">
        <v>4.8</v>
      </c>
      <c r="F51" s="367">
        <v>102.74</v>
      </c>
      <c r="G51" s="87">
        <f t="shared" si="1"/>
        <v>493.15</v>
      </c>
    </row>
    <row r="52" spans="1:7" ht="27.6" x14ac:dyDescent="0.25">
      <c r="A52" s="223" t="s">
        <v>720</v>
      </c>
      <c r="B52" s="240" t="s">
        <v>422</v>
      </c>
      <c r="C52" s="403" t="s">
        <v>1151</v>
      </c>
      <c r="D52" s="126" t="s">
        <v>45</v>
      </c>
      <c r="E52" s="244">
        <v>32</v>
      </c>
      <c r="F52" s="367">
        <v>73.41</v>
      </c>
      <c r="G52" s="87">
        <f t="shared" si="1"/>
        <v>2349.12</v>
      </c>
    </row>
    <row r="53" spans="1:7" x14ac:dyDescent="0.25">
      <c r="A53" s="425" t="s">
        <v>720</v>
      </c>
      <c r="B53" s="426" t="s">
        <v>766</v>
      </c>
      <c r="C53" s="427" t="s">
        <v>765</v>
      </c>
      <c r="D53" s="428" t="s">
        <v>49</v>
      </c>
      <c r="E53" s="429">
        <v>3.2</v>
      </c>
      <c r="F53" s="436">
        <v>0</v>
      </c>
      <c r="G53" s="430"/>
    </row>
    <row r="54" spans="1:7" x14ac:dyDescent="0.25">
      <c r="A54" s="425" t="s">
        <v>720</v>
      </c>
      <c r="B54" s="426" t="s">
        <v>767</v>
      </c>
      <c r="C54" s="431" t="s">
        <v>732</v>
      </c>
      <c r="D54" s="428" t="s">
        <v>627</v>
      </c>
      <c r="E54" s="429">
        <v>160</v>
      </c>
      <c r="F54" s="436">
        <v>0</v>
      </c>
      <c r="G54" s="430"/>
    </row>
    <row r="55" spans="1:7" ht="27.6" x14ac:dyDescent="0.25">
      <c r="A55" s="223" t="s">
        <v>720</v>
      </c>
      <c r="B55" s="240" t="s">
        <v>423</v>
      </c>
      <c r="C55" s="228" t="s">
        <v>768</v>
      </c>
      <c r="D55" s="224" t="s">
        <v>45</v>
      </c>
      <c r="E55" s="227">
        <v>116</v>
      </c>
      <c r="F55" s="367">
        <v>5.05</v>
      </c>
      <c r="G55" s="87">
        <f t="shared" si="1"/>
        <v>585.79999999999995</v>
      </c>
    </row>
    <row r="56" spans="1:7" ht="27.6" x14ac:dyDescent="0.25">
      <c r="A56" s="223" t="s">
        <v>720</v>
      </c>
      <c r="B56" s="240" t="s">
        <v>424</v>
      </c>
      <c r="C56" s="403" t="s">
        <v>1152</v>
      </c>
      <c r="D56" s="224" t="s">
        <v>45</v>
      </c>
      <c r="E56" s="227">
        <v>84</v>
      </c>
      <c r="F56" s="367">
        <v>25.83</v>
      </c>
      <c r="G56" s="87">
        <f t="shared" si="1"/>
        <v>2169.7199999999998</v>
      </c>
    </row>
    <row r="57" spans="1:7" ht="27.6" x14ac:dyDescent="0.25">
      <c r="A57" s="404" t="s">
        <v>720</v>
      </c>
      <c r="B57" s="405" t="s">
        <v>769</v>
      </c>
      <c r="C57" s="410" t="s">
        <v>770</v>
      </c>
      <c r="D57" s="407" t="s">
        <v>704</v>
      </c>
      <c r="E57" s="408">
        <v>4.2</v>
      </c>
      <c r="F57" s="435">
        <v>0</v>
      </c>
      <c r="G57" s="409"/>
    </row>
    <row r="58" spans="1:7" ht="27.6" x14ac:dyDescent="0.25">
      <c r="A58" s="223" t="s">
        <v>720</v>
      </c>
      <c r="B58" s="240" t="s">
        <v>425</v>
      </c>
      <c r="C58" s="228" t="s">
        <v>771</v>
      </c>
      <c r="D58" s="224" t="s">
        <v>45</v>
      </c>
      <c r="E58" s="227">
        <v>135</v>
      </c>
      <c r="F58" s="367">
        <v>5.05</v>
      </c>
      <c r="G58" s="87">
        <f t="shared" si="1"/>
        <v>681.75</v>
      </c>
    </row>
    <row r="59" spans="1:7" ht="27.6" x14ac:dyDescent="0.25">
      <c r="A59" s="223" t="s">
        <v>720</v>
      </c>
      <c r="B59" s="240" t="s">
        <v>438</v>
      </c>
      <c r="C59" s="228" t="s">
        <v>772</v>
      </c>
      <c r="D59" s="224" t="s">
        <v>45</v>
      </c>
      <c r="E59" s="227">
        <v>135</v>
      </c>
      <c r="F59" s="367">
        <v>37.770000000000003</v>
      </c>
      <c r="G59" s="87">
        <f t="shared" si="1"/>
        <v>5098.95</v>
      </c>
    </row>
    <row r="60" spans="1:7" ht="27.6" x14ac:dyDescent="0.25">
      <c r="A60" s="223" t="s">
        <v>720</v>
      </c>
      <c r="B60" s="240" t="s">
        <v>439</v>
      </c>
      <c r="C60" s="403" t="s">
        <v>1153</v>
      </c>
      <c r="D60" s="224" t="s">
        <v>45</v>
      </c>
      <c r="E60" s="245">
        <v>32</v>
      </c>
      <c r="F60" s="367">
        <v>35.31</v>
      </c>
      <c r="G60" s="87">
        <f t="shared" si="1"/>
        <v>1129.92</v>
      </c>
    </row>
    <row r="61" spans="1:7" ht="27.6" x14ac:dyDescent="0.25">
      <c r="A61" s="404" t="s">
        <v>720</v>
      </c>
      <c r="B61" s="405" t="s">
        <v>773</v>
      </c>
      <c r="C61" s="410" t="s">
        <v>770</v>
      </c>
      <c r="D61" s="432" t="s">
        <v>49</v>
      </c>
      <c r="E61" s="408">
        <v>0.64</v>
      </c>
      <c r="F61" s="435">
        <v>0</v>
      </c>
      <c r="G61" s="409"/>
    </row>
    <row r="62" spans="1:7" ht="27.6" x14ac:dyDescent="0.25">
      <c r="A62" s="223" t="s">
        <v>720</v>
      </c>
      <c r="B62" s="240" t="s">
        <v>721</v>
      </c>
      <c r="C62" s="228" t="s">
        <v>774</v>
      </c>
      <c r="D62" s="224" t="s">
        <v>45</v>
      </c>
      <c r="E62" s="227">
        <v>84</v>
      </c>
      <c r="F62" s="367">
        <v>16.53</v>
      </c>
      <c r="G62" s="87">
        <f t="shared" si="1"/>
        <v>1388.52</v>
      </c>
    </row>
    <row r="63" spans="1:7" ht="27.6" x14ac:dyDescent="0.25">
      <c r="A63" s="223" t="s">
        <v>720</v>
      </c>
      <c r="B63" s="240" t="s">
        <v>722</v>
      </c>
      <c r="C63" s="228" t="s">
        <v>779</v>
      </c>
      <c r="D63" s="224" t="s">
        <v>45</v>
      </c>
      <c r="E63" s="227">
        <v>84</v>
      </c>
      <c r="F63" s="367">
        <v>2.4900000000000002</v>
      </c>
      <c r="G63" s="87">
        <f t="shared" si="1"/>
        <v>209.16</v>
      </c>
    </row>
    <row r="64" spans="1:7" ht="27.6" x14ac:dyDescent="0.25">
      <c r="A64" s="223" t="s">
        <v>720</v>
      </c>
      <c r="B64" s="240" t="s">
        <v>723</v>
      </c>
      <c r="C64" s="228" t="s">
        <v>780</v>
      </c>
      <c r="D64" s="224" t="s">
        <v>49</v>
      </c>
      <c r="E64" s="227">
        <v>27</v>
      </c>
      <c r="F64" s="367">
        <v>82.07</v>
      </c>
      <c r="G64" s="87">
        <f t="shared" si="1"/>
        <v>2215.89</v>
      </c>
    </row>
    <row r="65" spans="1:7" ht="27.6" x14ac:dyDescent="0.25">
      <c r="A65" s="223" t="s">
        <v>720</v>
      </c>
      <c r="B65" s="240" t="s">
        <v>724</v>
      </c>
      <c r="C65" s="228" t="s">
        <v>775</v>
      </c>
      <c r="D65" s="224" t="s">
        <v>51</v>
      </c>
      <c r="E65" s="227">
        <v>2.5</v>
      </c>
      <c r="F65" s="367">
        <v>84.14</v>
      </c>
      <c r="G65" s="87">
        <f t="shared" si="1"/>
        <v>210.35</v>
      </c>
    </row>
    <row r="66" spans="1:7" ht="27.6" x14ac:dyDescent="0.25">
      <c r="A66" s="223" t="s">
        <v>720</v>
      </c>
      <c r="B66" s="240" t="s">
        <v>725</v>
      </c>
      <c r="C66" s="228" t="s">
        <v>776</v>
      </c>
      <c r="D66" s="224" t="s">
        <v>45</v>
      </c>
      <c r="E66" s="227">
        <v>91</v>
      </c>
      <c r="F66" s="367">
        <v>24.25</v>
      </c>
      <c r="G66" s="87">
        <f t="shared" si="1"/>
        <v>2206.75</v>
      </c>
    </row>
    <row r="67" spans="1:7" ht="27.6" x14ac:dyDescent="0.25">
      <c r="A67" s="223" t="s">
        <v>720</v>
      </c>
      <c r="B67" s="240" t="s">
        <v>726</v>
      </c>
      <c r="C67" s="228" t="s">
        <v>777</v>
      </c>
      <c r="D67" s="224" t="s">
        <v>45</v>
      </c>
      <c r="E67" s="227">
        <v>91</v>
      </c>
      <c r="F67" s="367">
        <v>18.829999999999998</v>
      </c>
      <c r="G67" s="87">
        <f t="shared" si="1"/>
        <v>1713.53</v>
      </c>
    </row>
    <row r="68" spans="1:7" ht="27.6" x14ac:dyDescent="0.25">
      <c r="A68" s="223" t="s">
        <v>720</v>
      </c>
      <c r="B68" s="240" t="s">
        <v>727</v>
      </c>
      <c r="C68" s="228" t="s">
        <v>781</v>
      </c>
      <c r="D68" s="224" t="s">
        <v>50</v>
      </c>
      <c r="E68" s="227">
        <v>13</v>
      </c>
      <c r="F68" s="367">
        <v>9.3000000000000007</v>
      </c>
      <c r="G68" s="87">
        <f t="shared" si="1"/>
        <v>120.9</v>
      </c>
    </row>
    <row r="69" spans="1:7" ht="27.6" x14ac:dyDescent="0.25">
      <c r="A69" s="223" t="s">
        <v>720</v>
      </c>
      <c r="B69" s="240" t="s">
        <v>728</v>
      </c>
      <c r="C69" s="228" t="s">
        <v>782</v>
      </c>
      <c r="D69" s="224" t="s">
        <v>45</v>
      </c>
      <c r="E69" s="227">
        <v>75</v>
      </c>
      <c r="F69" s="367">
        <v>4.2</v>
      </c>
      <c r="G69" s="87">
        <f t="shared" si="1"/>
        <v>315</v>
      </c>
    </row>
    <row r="70" spans="1:7" ht="27.6" x14ac:dyDescent="0.25">
      <c r="A70" s="223" t="s">
        <v>720</v>
      </c>
      <c r="B70" s="240" t="s">
        <v>729</v>
      </c>
      <c r="C70" s="228" t="s">
        <v>778</v>
      </c>
      <c r="D70" s="224" t="s">
        <v>45</v>
      </c>
      <c r="E70" s="227">
        <v>75</v>
      </c>
      <c r="F70" s="367">
        <v>4.2</v>
      </c>
      <c r="G70" s="87">
        <f t="shared" si="1"/>
        <v>315</v>
      </c>
    </row>
    <row r="71" spans="1:7" ht="27.6" x14ac:dyDescent="0.25">
      <c r="A71" s="223" t="s">
        <v>720</v>
      </c>
      <c r="B71" s="240" t="s">
        <v>730</v>
      </c>
      <c r="C71" s="228" t="s">
        <v>783</v>
      </c>
      <c r="D71" s="224" t="s">
        <v>45</v>
      </c>
      <c r="E71" s="227">
        <v>75</v>
      </c>
      <c r="F71" s="367">
        <v>4.2</v>
      </c>
      <c r="G71" s="87">
        <f t="shared" si="1"/>
        <v>315</v>
      </c>
    </row>
    <row r="72" spans="1:7" ht="27.6" x14ac:dyDescent="0.25">
      <c r="A72" s="223" t="s">
        <v>784</v>
      </c>
      <c r="B72" s="240" t="s">
        <v>143</v>
      </c>
      <c r="C72" s="416" t="s">
        <v>1157</v>
      </c>
      <c r="D72" s="224" t="s">
        <v>49</v>
      </c>
      <c r="E72" s="227">
        <v>45</v>
      </c>
      <c r="F72" s="367">
        <v>7.05</v>
      </c>
      <c r="G72" s="87">
        <f t="shared" si="1"/>
        <v>317.25</v>
      </c>
    </row>
    <row r="73" spans="1:7" ht="27.6" x14ac:dyDescent="0.25">
      <c r="A73" s="404" t="s">
        <v>784</v>
      </c>
      <c r="B73" s="405" t="s">
        <v>785</v>
      </c>
      <c r="C73" s="410" t="s">
        <v>752</v>
      </c>
      <c r="D73" s="407" t="s">
        <v>49</v>
      </c>
      <c r="E73" s="408">
        <v>40</v>
      </c>
      <c r="F73" s="435">
        <v>0</v>
      </c>
      <c r="G73" s="409"/>
    </row>
    <row r="74" spans="1:7" ht="27.6" x14ac:dyDescent="0.25">
      <c r="A74" s="404" t="s">
        <v>784</v>
      </c>
      <c r="B74" s="405" t="s">
        <v>786</v>
      </c>
      <c r="C74" s="433" t="s">
        <v>754</v>
      </c>
      <c r="D74" s="407" t="s">
        <v>49</v>
      </c>
      <c r="E74" s="408">
        <v>5</v>
      </c>
      <c r="F74" s="435">
        <v>0</v>
      </c>
      <c r="G74" s="409"/>
    </row>
    <row r="75" spans="1:7" ht="27.6" x14ac:dyDescent="0.25">
      <c r="A75" s="223" t="s">
        <v>784</v>
      </c>
      <c r="B75" s="240" t="s">
        <v>145</v>
      </c>
      <c r="C75" s="434" t="s">
        <v>1154</v>
      </c>
      <c r="D75" s="224" t="s">
        <v>50</v>
      </c>
      <c r="E75" s="227">
        <v>228</v>
      </c>
      <c r="F75" s="367">
        <v>281.12</v>
      </c>
      <c r="G75" s="87">
        <f t="shared" si="1"/>
        <v>64095.360000000001</v>
      </c>
    </row>
    <row r="76" spans="1:7" ht="27.6" x14ac:dyDescent="0.25">
      <c r="A76" s="404" t="s">
        <v>784</v>
      </c>
      <c r="B76" s="405" t="s">
        <v>787</v>
      </c>
      <c r="C76" s="410" t="s">
        <v>733</v>
      </c>
      <c r="D76" s="407" t="s">
        <v>49</v>
      </c>
      <c r="E76" s="408">
        <v>115.2</v>
      </c>
      <c r="F76" s="435">
        <v>0</v>
      </c>
      <c r="G76" s="409"/>
    </row>
    <row r="77" spans="1:7" ht="27.6" x14ac:dyDescent="0.25">
      <c r="A77" s="404" t="s">
        <v>784</v>
      </c>
      <c r="B77" s="405" t="s">
        <v>788</v>
      </c>
      <c r="C77" s="410" t="s">
        <v>732</v>
      </c>
      <c r="D77" s="407" t="s">
        <v>627</v>
      </c>
      <c r="E77" s="408">
        <v>9307.2000000000007</v>
      </c>
      <c r="F77" s="435">
        <v>0</v>
      </c>
      <c r="G77" s="409"/>
    </row>
    <row r="78" spans="1:7" ht="27.6" x14ac:dyDescent="0.25">
      <c r="A78" s="223" t="s">
        <v>784</v>
      </c>
      <c r="B78" s="240" t="s">
        <v>147</v>
      </c>
      <c r="C78" s="228" t="s">
        <v>734</v>
      </c>
      <c r="D78" s="224" t="s">
        <v>45</v>
      </c>
      <c r="E78" s="227">
        <v>300</v>
      </c>
      <c r="F78" s="367">
        <v>1.32</v>
      </c>
      <c r="G78" s="87">
        <f t="shared" si="1"/>
        <v>396</v>
      </c>
    </row>
    <row r="79" spans="1:7" ht="27.6" x14ac:dyDescent="0.25">
      <c r="A79" s="223" t="s">
        <v>784</v>
      </c>
      <c r="B79" s="240" t="s">
        <v>149</v>
      </c>
      <c r="C79" s="228" t="s">
        <v>735</v>
      </c>
      <c r="D79" s="224" t="s">
        <v>49</v>
      </c>
      <c r="E79" s="227">
        <v>45</v>
      </c>
      <c r="F79" s="367">
        <v>103.37</v>
      </c>
      <c r="G79" s="87">
        <f t="shared" si="1"/>
        <v>4651.6499999999996</v>
      </c>
    </row>
    <row r="80" spans="1:7" ht="27.6" x14ac:dyDescent="0.25">
      <c r="A80" s="223" t="s">
        <v>784</v>
      </c>
      <c r="B80" s="240" t="s">
        <v>151</v>
      </c>
      <c r="C80" s="228" t="s">
        <v>789</v>
      </c>
      <c r="D80" s="224" t="s">
        <v>704</v>
      </c>
      <c r="E80" s="227">
        <v>11.25</v>
      </c>
      <c r="F80" s="367">
        <v>231</v>
      </c>
      <c r="G80" s="87">
        <f t="shared" si="1"/>
        <v>2598.75</v>
      </c>
    </row>
    <row r="81" spans="1:7" ht="27.6" x14ac:dyDescent="0.25">
      <c r="A81" s="223" t="s">
        <v>784</v>
      </c>
      <c r="B81" s="240" t="s">
        <v>791</v>
      </c>
      <c r="C81" s="228" t="s">
        <v>790</v>
      </c>
      <c r="D81" s="224" t="s">
        <v>704</v>
      </c>
      <c r="E81" s="227">
        <v>159</v>
      </c>
      <c r="F81" s="367">
        <v>596.47</v>
      </c>
      <c r="G81" s="87">
        <f t="shared" si="1"/>
        <v>94838.73</v>
      </c>
    </row>
    <row r="82" spans="1:7" ht="27.6" x14ac:dyDescent="0.25">
      <c r="A82" s="223" t="s">
        <v>784</v>
      </c>
      <c r="B82" s="240" t="s">
        <v>794</v>
      </c>
      <c r="C82" s="228" t="s">
        <v>792</v>
      </c>
      <c r="D82" s="224" t="s">
        <v>704</v>
      </c>
      <c r="E82" s="227">
        <v>46.4</v>
      </c>
      <c r="F82" s="367">
        <v>867.2</v>
      </c>
      <c r="G82" s="87">
        <f t="shared" si="1"/>
        <v>40238.080000000002</v>
      </c>
    </row>
    <row r="83" spans="1:7" ht="27.6" x14ac:dyDescent="0.25">
      <c r="A83" s="223" t="s">
        <v>784</v>
      </c>
      <c r="B83" s="240" t="s">
        <v>795</v>
      </c>
      <c r="C83" s="228" t="s">
        <v>793</v>
      </c>
      <c r="D83" s="224" t="s">
        <v>627</v>
      </c>
      <c r="E83" s="227">
        <v>28669.8</v>
      </c>
      <c r="F83" s="367">
        <v>1.92</v>
      </c>
      <c r="G83" s="87">
        <f t="shared" si="1"/>
        <v>55046.02</v>
      </c>
    </row>
    <row r="84" spans="1:7" ht="27.6" x14ac:dyDescent="0.25">
      <c r="A84" s="223" t="s">
        <v>784</v>
      </c>
      <c r="B84" s="240" t="s">
        <v>155</v>
      </c>
      <c r="C84" s="242" t="s">
        <v>796</v>
      </c>
      <c r="D84" s="224" t="s">
        <v>45</v>
      </c>
      <c r="E84" s="227">
        <v>216</v>
      </c>
      <c r="F84" s="367">
        <v>4.2</v>
      </c>
      <c r="G84" s="87">
        <f t="shared" si="1"/>
        <v>907.2</v>
      </c>
    </row>
    <row r="85" spans="1:7" ht="27.6" x14ac:dyDescent="0.25">
      <c r="A85" s="223" t="s">
        <v>784</v>
      </c>
      <c r="B85" s="240" t="s">
        <v>157</v>
      </c>
      <c r="C85" s="242" t="s">
        <v>797</v>
      </c>
      <c r="D85" s="224" t="s">
        <v>45</v>
      </c>
      <c r="E85" s="227">
        <v>216</v>
      </c>
      <c r="F85" s="367">
        <v>12.61</v>
      </c>
      <c r="G85" s="87">
        <f t="shared" si="1"/>
        <v>2723.76</v>
      </c>
    </row>
    <row r="86" spans="1:7" ht="27.6" x14ac:dyDescent="0.25">
      <c r="A86" s="223" t="s">
        <v>784</v>
      </c>
      <c r="B86" s="240" t="s">
        <v>159</v>
      </c>
      <c r="C86" s="242" t="s">
        <v>746</v>
      </c>
      <c r="D86" s="224" t="s">
        <v>49</v>
      </c>
      <c r="E86" s="227">
        <v>200</v>
      </c>
      <c r="F86" s="367">
        <v>29.4</v>
      </c>
      <c r="G86" s="87">
        <f t="shared" si="1"/>
        <v>5880</v>
      </c>
    </row>
    <row r="87" spans="1:7" ht="27.6" x14ac:dyDescent="0.25">
      <c r="A87" s="223" t="s">
        <v>784</v>
      </c>
      <c r="B87" s="240" t="s">
        <v>161</v>
      </c>
      <c r="C87" s="242" t="s">
        <v>782</v>
      </c>
      <c r="D87" s="224" t="s">
        <v>45</v>
      </c>
      <c r="E87" s="227">
        <v>194</v>
      </c>
      <c r="F87" s="367">
        <v>4.2</v>
      </c>
      <c r="G87" s="87">
        <f t="shared" si="1"/>
        <v>814.8</v>
      </c>
    </row>
    <row r="88" spans="1:7" ht="27.6" x14ac:dyDescent="0.25">
      <c r="A88" s="223" t="s">
        <v>784</v>
      </c>
      <c r="B88" s="240" t="s">
        <v>163</v>
      </c>
      <c r="C88" s="242" t="s">
        <v>778</v>
      </c>
      <c r="D88" s="224" t="s">
        <v>45</v>
      </c>
      <c r="E88" s="227">
        <v>194</v>
      </c>
      <c r="F88" s="367">
        <v>4.2</v>
      </c>
      <c r="G88" s="87">
        <f t="shared" si="1"/>
        <v>814.8</v>
      </c>
    </row>
    <row r="89" spans="1:7" ht="27.6" x14ac:dyDescent="0.25">
      <c r="A89" s="223" t="s">
        <v>784</v>
      </c>
      <c r="B89" s="240" t="s">
        <v>164</v>
      </c>
      <c r="C89" s="246" t="s">
        <v>783</v>
      </c>
      <c r="D89" s="224" t="s">
        <v>45</v>
      </c>
      <c r="E89" s="227">
        <v>194</v>
      </c>
      <c r="F89" s="367">
        <v>4.2</v>
      </c>
      <c r="G89" s="87">
        <f t="shared" si="1"/>
        <v>814.8</v>
      </c>
    </row>
    <row r="90" spans="1:7" ht="27.6" x14ac:dyDescent="0.25">
      <c r="A90" s="223" t="s">
        <v>798</v>
      </c>
      <c r="B90" s="240" t="s">
        <v>190</v>
      </c>
      <c r="C90" s="89" t="s">
        <v>799</v>
      </c>
      <c r="D90" s="224" t="s">
        <v>47</v>
      </c>
      <c r="E90" s="227">
        <v>30</v>
      </c>
      <c r="F90" s="367">
        <v>1221.79</v>
      </c>
      <c r="G90" s="87">
        <f t="shared" si="1"/>
        <v>36653.699999999997</v>
      </c>
    </row>
    <row r="91" spans="1:7" ht="27.6" x14ac:dyDescent="0.25">
      <c r="A91" s="223" t="s">
        <v>798</v>
      </c>
      <c r="B91" s="240" t="s">
        <v>800</v>
      </c>
      <c r="C91" s="246" t="s">
        <v>732</v>
      </c>
      <c r="D91" s="224" t="s">
        <v>627</v>
      </c>
      <c r="E91" s="227">
        <v>726</v>
      </c>
      <c r="F91" s="367">
        <v>1.98</v>
      </c>
      <c r="G91" s="87">
        <f t="shared" si="1"/>
        <v>1437.48</v>
      </c>
    </row>
    <row r="92" spans="1:7" ht="27.6" x14ac:dyDescent="0.25">
      <c r="A92" s="223" t="s">
        <v>798</v>
      </c>
      <c r="B92" s="240" t="s">
        <v>193</v>
      </c>
      <c r="C92" s="403" t="s">
        <v>1145</v>
      </c>
      <c r="D92" s="224" t="s">
        <v>47</v>
      </c>
      <c r="E92" s="227">
        <v>24</v>
      </c>
      <c r="F92" s="367">
        <v>7446.89</v>
      </c>
      <c r="G92" s="87">
        <f t="shared" si="1"/>
        <v>178725.36</v>
      </c>
    </row>
    <row r="93" spans="1:7" ht="27.6" x14ac:dyDescent="0.25">
      <c r="A93" s="404" t="s">
        <v>798</v>
      </c>
      <c r="B93" s="405" t="s">
        <v>803</v>
      </c>
      <c r="C93" s="410" t="s">
        <v>801</v>
      </c>
      <c r="D93" s="407" t="s">
        <v>49</v>
      </c>
      <c r="E93" s="408">
        <v>107.2</v>
      </c>
      <c r="F93" s="367">
        <v>0</v>
      </c>
      <c r="G93" s="409"/>
    </row>
    <row r="94" spans="1:7" ht="27.6" x14ac:dyDescent="0.25">
      <c r="A94" s="404" t="s">
        <v>798</v>
      </c>
      <c r="B94" s="405" t="s">
        <v>804</v>
      </c>
      <c r="C94" s="410" t="s">
        <v>802</v>
      </c>
      <c r="D94" s="407" t="s">
        <v>47</v>
      </c>
      <c r="E94" s="408">
        <v>672</v>
      </c>
      <c r="F94" s="367">
        <v>0</v>
      </c>
      <c r="G94" s="409"/>
    </row>
    <row r="95" spans="1:7" ht="27.6" x14ac:dyDescent="0.25">
      <c r="A95" s="223" t="s">
        <v>798</v>
      </c>
      <c r="B95" s="240" t="s">
        <v>195</v>
      </c>
      <c r="C95" s="228" t="s">
        <v>805</v>
      </c>
      <c r="D95" s="224" t="s">
        <v>47</v>
      </c>
      <c r="E95" s="227">
        <v>12</v>
      </c>
      <c r="F95" s="367">
        <v>696.42</v>
      </c>
      <c r="G95" s="87">
        <f t="shared" ref="G95:G157" si="2">ROUND((E95*F95),2)</f>
        <v>8357.0400000000009</v>
      </c>
    </row>
    <row r="96" spans="1:7" ht="27.6" x14ac:dyDescent="0.25">
      <c r="A96" s="404" t="s">
        <v>798</v>
      </c>
      <c r="B96" s="405" t="s">
        <v>807</v>
      </c>
      <c r="C96" s="410" t="s">
        <v>806</v>
      </c>
      <c r="D96" s="407" t="s">
        <v>704</v>
      </c>
      <c r="E96" s="408">
        <v>7.42</v>
      </c>
      <c r="F96" s="367">
        <v>0</v>
      </c>
      <c r="G96" s="409"/>
    </row>
    <row r="97" spans="1:7" ht="27.6" x14ac:dyDescent="0.25">
      <c r="A97" s="223" t="s">
        <v>798</v>
      </c>
      <c r="B97" s="240" t="s">
        <v>197</v>
      </c>
      <c r="C97" s="228" t="s">
        <v>808</v>
      </c>
      <c r="D97" s="224" t="s">
        <v>47</v>
      </c>
      <c r="E97" s="227">
        <v>13</v>
      </c>
      <c r="F97" s="367">
        <v>911.42</v>
      </c>
      <c r="G97" s="87">
        <f t="shared" si="2"/>
        <v>11848.46</v>
      </c>
    </row>
    <row r="98" spans="1:7" ht="27.6" x14ac:dyDescent="0.25">
      <c r="A98" s="404" t="s">
        <v>798</v>
      </c>
      <c r="B98" s="405" t="s">
        <v>809</v>
      </c>
      <c r="C98" s="410" t="s">
        <v>806</v>
      </c>
      <c r="D98" s="407" t="s">
        <v>704</v>
      </c>
      <c r="E98" s="408">
        <v>15.43</v>
      </c>
      <c r="F98" s="367">
        <v>0</v>
      </c>
      <c r="G98" s="409"/>
    </row>
    <row r="99" spans="1:7" ht="27.6" x14ac:dyDescent="0.25">
      <c r="A99" s="223" t="s">
        <v>798</v>
      </c>
      <c r="B99" s="240" t="s">
        <v>811</v>
      </c>
      <c r="C99" s="228" t="s">
        <v>810</v>
      </c>
      <c r="D99" s="224" t="s">
        <v>704</v>
      </c>
      <c r="E99" s="227">
        <v>178.6</v>
      </c>
      <c r="F99" s="367">
        <v>620.66</v>
      </c>
      <c r="G99" s="87">
        <f t="shared" si="2"/>
        <v>110849.88</v>
      </c>
    </row>
    <row r="100" spans="1:7" ht="27.6" x14ac:dyDescent="0.25">
      <c r="A100" s="223" t="s">
        <v>798</v>
      </c>
      <c r="B100" s="240" t="s">
        <v>812</v>
      </c>
      <c r="C100" s="228" t="s">
        <v>813</v>
      </c>
      <c r="D100" s="224" t="s">
        <v>627</v>
      </c>
      <c r="E100" s="227">
        <v>65279</v>
      </c>
      <c r="F100" s="367">
        <v>1.92</v>
      </c>
      <c r="G100" s="87">
        <f t="shared" si="2"/>
        <v>125335.67999999999</v>
      </c>
    </row>
    <row r="101" spans="1:7" ht="27.6" x14ac:dyDescent="0.25">
      <c r="A101" s="223" t="s">
        <v>798</v>
      </c>
      <c r="B101" s="240" t="s">
        <v>201</v>
      </c>
      <c r="C101" s="228" t="s">
        <v>814</v>
      </c>
      <c r="D101" s="224" t="s">
        <v>50</v>
      </c>
      <c r="E101" s="227">
        <v>39</v>
      </c>
      <c r="F101" s="367">
        <v>33.909999999999997</v>
      </c>
      <c r="G101" s="87">
        <f t="shared" si="2"/>
        <v>1322.49</v>
      </c>
    </row>
    <row r="102" spans="1:7" ht="27.6" x14ac:dyDescent="0.25">
      <c r="A102" s="223" t="s">
        <v>798</v>
      </c>
      <c r="B102" s="240" t="s">
        <v>203</v>
      </c>
      <c r="C102" s="89" t="s">
        <v>1129</v>
      </c>
      <c r="D102" s="247" t="s">
        <v>47</v>
      </c>
      <c r="E102" s="248">
        <v>2</v>
      </c>
      <c r="F102" s="367">
        <v>10304.4</v>
      </c>
      <c r="G102" s="87">
        <f t="shared" si="2"/>
        <v>20608.8</v>
      </c>
    </row>
    <row r="103" spans="1:7" ht="27.6" x14ac:dyDescent="0.25">
      <c r="A103" s="223" t="s">
        <v>798</v>
      </c>
      <c r="B103" s="240" t="s">
        <v>815</v>
      </c>
      <c r="C103" s="228" t="s">
        <v>817</v>
      </c>
      <c r="D103" s="224" t="s">
        <v>704</v>
      </c>
      <c r="E103" s="227">
        <v>4.5</v>
      </c>
      <c r="F103" s="367">
        <v>458.05</v>
      </c>
      <c r="G103" s="87">
        <f t="shared" si="2"/>
        <v>2061.23</v>
      </c>
    </row>
    <row r="104" spans="1:7" ht="27.6" x14ac:dyDescent="0.25">
      <c r="A104" s="223" t="s">
        <v>798</v>
      </c>
      <c r="B104" s="240" t="s">
        <v>816</v>
      </c>
      <c r="C104" s="228" t="s">
        <v>732</v>
      </c>
      <c r="D104" s="224" t="s">
        <v>627</v>
      </c>
      <c r="E104" s="227">
        <v>600</v>
      </c>
      <c r="F104" s="367">
        <v>1.97</v>
      </c>
      <c r="G104" s="87">
        <f t="shared" si="2"/>
        <v>1182</v>
      </c>
    </row>
    <row r="105" spans="1:7" ht="27.6" x14ac:dyDescent="0.25">
      <c r="A105" s="223" t="s">
        <v>798</v>
      </c>
      <c r="B105" s="240" t="s">
        <v>205</v>
      </c>
      <c r="C105" s="228" t="s">
        <v>818</v>
      </c>
      <c r="D105" s="224" t="s">
        <v>703</v>
      </c>
      <c r="E105" s="227">
        <v>492</v>
      </c>
      <c r="F105" s="367">
        <v>5.05</v>
      </c>
      <c r="G105" s="87">
        <f t="shared" si="2"/>
        <v>2484.6</v>
      </c>
    </row>
    <row r="106" spans="1:7" ht="27.6" x14ac:dyDescent="0.25">
      <c r="A106" s="223" t="s">
        <v>798</v>
      </c>
      <c r="B106" s="240" t="s">
        <v>207</v>
      </c>
      <c r="C106" s="403" t="s">
        <v>1155</v>
      </c>
      <c r="D106" s="224" t="s">
        <v>703</v>
      </c>
      <c r="E106" s="227">
        <v>492</v>
      </c>
      <c r="F106" s="367">
        <v>32.6</v>
      </c>
      <c r="G106" s="87">
        <f t="shared" si="2"/>
        <v>16039.2</v>
      </c>
    </row>
    <row r="107" spans="1:7" ht="27.6" x14ac:dyDescent="0.25">
      <c r="A107" s="404" t="s">
        <v>798</v>
      </c>
      <c r="B107" s="405" t="s">
        <v>819</v>
      </c>
      <c r="C107" s="410" t="s">
        <v>770</v>
      </c>
      <c r="D107" s="407" t="s">
        <v>704</v>
      </c>
      <c r="E107" s="408">
        <v>49.2</v>
      </c>
      <c r="F107" s="435">
        <v>0</v>
      </c>
      <c r="G107" s="409"/>
    </row>
    <row r="108" spans="1:7" ht="27.6" x14ac:dyDescent="0.25">
      <c r="A108" s="404" t="s">
        <v>798</v>
      </c>
      <c r="B108" s="405" t="s">
        <v>820</v>
      </c>
      <c r="C108" s="410" t="s">
        <v>732</v>
      </c>
      <c r="D108" s="407" t="s">
        <v>627</v>
      </c>
      <c r="E108" s="408">
        <v>1550</v>
      </c>
      <c r="F108" s="435">
        <v>0</v>
      </c>
      <c r="G108" s="409"/>
    </row>
    <row r="109" spans="1:7" ht="27.6" x14ac:dyDescent="0.25">
      <c r="A109" s="223" t="s">
        <v>798</v>
      </c>
      <c r="B109" s="240" t="s">
        <v>208</v>
      </c>
      <c r="C109" s="228" t="s">
        <v>821</v>
      </c>
      <c r="D109" s="224" t="s">
        <v>703</v>
      </c>
      <c r="E109" s="227">
        <v>510</v>
      </c>
      <c r="F109" s="367">
        <v>5.05</v>
      </c>
      <c r="G109" s="87">
        <f t="shared" si="2"/>
        <v>2575.5</v>
      </c>
    </row>
    <row r="110" spans="1:7" ht="30" customHeight="1" x14ac:dyDescent="0.25">
      <c r="A110" s="223" t="s">
        <v>798</v>
      </c>
      <c r="B110" s="240" t="s">
        <v>210</v>
      </c>
      <c r="C110" s="228" t="s">
        <v>822</v>
      </c>
      <c r="D110" s="224" t="s">
        <v>703</v>
      </c>
      <c r="E110" s="227">
        <v>510</v>
      </c>
      <c r="F110" s="367">
        <v>37.51</v>
      </c>
      <c r="G110" s="87">
        <f t="shared" si="2"/>
        <v>19130.099999999999</v>
      </c>
    </row>
    <row r="111" spans="1:7" ht="27.6" x14ac:dyDescent="0.25">
      <c r="A111" s="223" t="s">
        <v>798</v>
      </c>
      <c r="B111" s="240" t="s">
        <v>212</v>
      </c>
      <c r="C111" s="228" t="s">
        <v>823</v>
      </c>
      <c r="D111" s="224" t="s">
        <v>703</v>
      </c>
      <c r="E111" s="227">
        <v>160</v>
      </c>
      <c r="F111" s="367">
        <v>24.25</v>
      </c>
      <c r="G111" s="87">
        <f t="shared" si="2"/>
        <v>3880</v>
      </c>
    </row>
    <row r="112" spans="1:7" ht="27.6" x14ac:dyDescent="0.25">
      <c r="A112" s="223" t="s">
        <v>798</v>
      </c>
      <c r="B112" s="249" t="s">
        <v>213</v>
      </c>
      <c r="C112" s="228" t="s">
        <v>824</v>
      </c>
      <c r="D112" s="224" t="s">
        <v>47</v>
      </c>
      <c r="E112" s="227">
        <v>32</v>
      </c>
      <c r="F112" s="367">
        <v>754.71</v>
      </c>
      <c r="G112" s="87">
        <f t="shared" si="2"/>
        <v>24150.720000000001</v>
      </c>
    </row>
    <row r="113" spans="1:7" ht="27.6" x14ac:dyDescent="0.25">
      <c r="A113" s="404" t="s">
        <v>798</v>
      </c>
      <c r="B113" s="405" t="s">
        <v>828</v>
      </c>
      <c r="C113" s="410" t="s">
        <v>817</v>
      </c>
      <c r="D113" s="407" t="s">
        <v>704</v>
      </c>
      <c r="E113" s="408">
        <v>25.32</v>
      </c>
      <c r="F113" s="367">
        <v>0</v>
      </c>
      <c r="G113" s="409"/>
    </row>
    <row r="114" spans="1:7" ht="27.6" x14ac:dyDescent="0.25">
      <c r="A114" s="223" t="s">
        <v>798</v>
      </c>
      <c r="B114" s="240" t="s">
        <v>214</v>
      </c>
      <c r="C114" s="228" t="s">
        <v>829</v>
      </c>
      <c r="D114" s="224" t="s">
        <v>704</v>
      </c>
      <c r="E114" s="227">
        <v>23.4</v>
      </c>
      <c r="F114" s="367">
        <v>620.65</v>
      </c>
      <c r="G114" s="87">
        <f t="shared" si="2"/>
        <v>14523.21</v>
      </c>
    </row>
    <row r="115" spans="1:7" ht="27.6" x14ac:dyDescent="0.25">
      <c r="A115" s="223" t="s">
        <v>798</v>
      </c>
      <c r="B115" s="240" t="s">
        <v>825</v>
      </c>
      <c r="C115" s="228" t="s">
        <v>830</v>
      </c>
      <c r="D115" s="224" t="s">
        <v>47</v>
      </c>
      <c r="E115" s="227">
        <v>2</v>
      </c>
      <c r="F115" s="367">
        <v>195.36</v>
      </c>
      <c r="G115" s="87">
        <f t="shared" si="2"/>
        <v>390.72</v>
      </c>
    </row>
    <row r="116" spans="1:7" ht="27.6" x14ac:dyDescent="0.25">
      <c r="A116" s="223" t="s">
        <v>798</v>
      </c>
      <c r="B116" s="240" t="s">
        <v>217</v>
      </c>
      <c r="C116" s="228" t="s">
        <v>826</v>
      </c>
      <c r="D116" s="224" t="s">
        <v>50</v>
      </c>
      <c r="E116" s="227">
        <v>98.7</v>
      </c>
      <c r="F116" s="367">
        <v>10.93</v>
      </c>
      <c r="G116" s="87">
        <f t="shared" si="2"/>
        <v>1078.79</v>
      </c>
    </row>
    <row r="117" spans="1:7" ht="27.6" x14ac:dyDescent="0.25">
      <c r="A117" s="223" t="s">
        <v>798</v>
      </c>
      <c r="B117" s="240" t="s">
        <v>430</v>
      </c>
      <c r="C117" s="250" t="s">
        <v>827</v>
      </c>
      <c r="D117" s="251" t="s">
        <v>47</v>
      </c>
      <c r="E117" s="252">
        <v>12</v>
      </c>
      <c r="F117" s="367">
        <v>362.49</v>
      </c>
      <c r="G117" s="87">
        <f t="shared" si="2"/>
        <v>4349.88</v>
      </c>
    </row>
    <row r="118" spans="1:7" ht="27.6" x14ac:dyDescent="0.25">
      <c r="A118" s="223" t="s">
        <v>798</v>
      </c>
      <c r="B118" s="253" t="s">
        <v>431</v>
      </c>
      <c r="C118" s="228" t="s">
        <v>831</v>
      </c>
      <c r="D118" s="224"/>
      <c r="E118" s="227"/>
      <c r="F118" s="367">
        <v>0</v>
      </c>
      <c r="G118" s="87"/>
    </row>
    <row r="119" spans="1:7" ht="27.6" x14ac:dyDescent="0.25">
      <c r="A119" s="223" t="s">
        <v>798</v>
      </c>
      <c r="B119" s="253" t="s">
        <v>842</v>
      </c>
      <c r="C119" s="242" t="s">
        <v>832</v>
      </c>
      <c r="D119" s="224" t="s">
        <v>50</v>
      </c>
      <c r="E119" s="227">
        <v>100</v>
      </c>
      <c r="F119" s="367">
        <v>62.88</v>
      </c>
      <c r="G119" s="87">
        <f t="shared" si="2"/>
        <v>6288</v>
      </c>
    </row>
    <row r="120" spans="1:7" ht="27.6" x14ac:dyDescent="0.25">
      <c r="A120" s="223" t="s">
        <v>798</v>
      </c>
      <c r="B120" s="253" t="s">
        <v>843</v>
      </c>
      <c r="C120" s="242" t="s">
        <v>833</v>
      </c>
      <c r="D120" s="224" t="s">
        <v>50</v>
      </c>
      <c r="E120" s="227">
        <v>3</v>
      </c>
      <c r="F120" s="367">
        <v>39.340000000000003</v>
      </c>
      <c r="G120" s="87">
        <f t="shared" si="2"/>
        <v>118.02</v>
      </c>
    </row>
    <row r="121" spans="1:7" ht="27.6" x14ac:dyDescent="0.25">
      <c r="A121" s="223" t="s">
        <v>798</v>
      </c>
      <c r="B121" s="253" t="s">
        <v>844</v>
      </c>
      <c r="C121" s="242" t="s">
        <v>834</v>
      </c>
      <c r="D121" s="224" t="s">
        <v>47</v>
      </c>
      <c r="E121" s="227">
        <v>4</v>
      </c>
      <c r="F121" s="367">
        <v>79.66</v>
      </c>
      <c r="G121" s="87">
        <f t="shared" si="2"/>
        <v>318.64</v>
      </c>
    </row>
    <row r="122" spans="1:7" ht="27.6" x14ac:dyDescent="0.25">
      <c r="A122" s="223" t="s">
        <v>798</v>
      </c>
      <c r="B122" s="253" t="s">
        <v>845</v>
      </c>
      <c r="C122" s="242" t="s">
        <v>835</v>
      </c>
      <c r="D122" s="224" t="s">
        <v>47</v>
      </c>
      <c r="E122" s="227">
        <v>16</v>
      </c>
      <c r="F122" s="367">
        <v>96.9</v>
      </c>
      <c r="G122" s="87">
        <f t="shared" si="2"/>
        <v>1550.4</v>
      </c>
    </row>
    <row r="123" spans="1:7" ht="27.6" x14ac:dyDescent="0.25">
      <c r="A123" s="223" t="s">
        <v>798</v>
      </c>
      <c r="B123" s="253" t="s">
        <v>846</v>
      </c>
      <c r="C123" s="242" t="s">
        <v>836</v>
      </c>
      <c r="D123" s="224" t="s">
        <v>47</v>
      </c>
      <c r="E123" s="227">
        <v>8</v>
      </c>
      <c r="F123" s="367">
        <v>79.66</v>
      </c>
      <c r="G123" s="87">
        <f t="shared" si="2"/>
        <v>637.28</v>
      </c>
    </row>
    <row r="124" spans="1:7" ht="27.6" x14ac:dyDescent="0.25">
      <c r="A124" s="223" t="s">
        <v>798</v>
      </c>
      <c r="B124" s="253" t="s">
        <v>847</v>
      </c>
      <c r="C124" s="242" t="s">
        <v>837</v>
      </c>
      <c r="D124" s="224" t="s">
        <v>47</v>
      </c>
      <c r="E124" s="227">
        <v>16</v>
      </c>
      <c r="F124" s="367">
        <v>79.66</v>
      </c>
      <c r="G124" s="87">
        <f t="shared" si="2"/>
        <v>1274.56</v>
      </c>
    </row>
    <row r="125" spans="1:7" ht="27.6" x14ac:dyDescent="0.25">
      <c r="A125" s="223" t="s">
        <v>798</v>
      </c>
      <c r="B125" s="253" t="s">
        <v>848</v>
      </c>
      <c r="C125" s="242" t="s">
        <v>838</v>
      </c>
      <c r="D125" s="224" t="s">
        <v>47</v>
      </c>
      <c r="E125" s="227">
        <v>16</v>
      </c>
      <c r="F125" s="367">
        <v>69.38</v>
      </c>
      <c r="G125" s="87">
        <f t="shared" si="2"/>
        <v>1110.08</v>
      </c>
    </row>
    <row r="126" spans="1:7" ht="27.6" x14ac:dyDescent="0.25">
      <c r="A126" s="223" t="s">
        <v>798</v>
      </c>
      <c r="B126" s="253" t="s">
        <v>849</v>
      </c>
      <c r="C126" s="242" t="s">
        <v>839</v>
      </c>
      <c r="D126" s="224" t="s">
        <v>47</v>
      </c>
      <c r="E126" s="227">
        <v>2</v>
      </c>
      <c r="F126" s="367">
        <v>1.22</v>
      </c>
      <c r="G126" s="87">
        <f t="shared" si="2"/>
        <v>2.44</v>
      </c>
    </row>
    <row r="127" spans="1:7" ht="27.6" x14ac:dyDescent="0.25">
      <c r="A127" s="223" t="s">
        <v>798</v>
      </c>
      <c r="B127" s="253" t="s">
        <v>850</v>
      </c>
      <c r="C127" s="242" t="s">
        <v>840</v>
      </c>
      <c r="D127" s="224" t="s">
        <v>50</v>
      </c>
      <c r="E127" s="227">
        <v>3</v>
      </c>
      <c r="F127" s="367">
        <v>2.75</v>
      </c>
      <c r="G127" s="87">
        <f t="shared" si="2"/>
        <v>8.25</v>
      </c>
    </row>
    <row r="128" spans="1:7" ht="27.6" x14ac:dyDescent="0.25">
      <c r="A128" s="223" t="s">
        <v>798</v>
      </c>
      <c r="B128" s="253" t="s">
        <v>851</v>
      </c>
      <c r="C128" s="254" t="s">
        <v>841</v>
      </c>
      <c r="D128" s="255" t="s">
        <v>627</v>
      </c>
      <c r="E128" s="256">
        <v>250</v>
      </c>
      <c r="F128" s="367">
        <v>3.43</v>
      </c>
      <c r="G128" s="87">
        <f t="shared" si="2"/>
        <v>857.5</v>
      </c>
    </row>
    <row r="129" spans="1:7" ht="27.6" x14ac:dyDescent="0.25">
      <c r="A129" s="223" t="s">
        <v>798</v>
      </c>
      <c r="B129" s="253" t="s">
        <v>432</v>
      </c>
      <c r="C129" s="254" t="s">
        <v>852</v>
      </c>
      <c r="D129" s="255" t="s">
        <v>703</v>
      </c>
      <c r="E129" s="256">
        <v>329.7</v>
      </c>
      <c r="F129" s="367">
        <v>17.23</v>
      </c>
      <c r="G129" s="87">
        <f t="shared" si="2"/>
        <v>5680.73</v>
      </c>
    </row>
    <row r="130" spans="1:7" ht="27.6" x14ac:dyDescent="0.25">
      <c r="A130" s="223" t="s">
        <v>798</v>
      </c>
      <c r="B130" s="253" t="s">
        <v>433</v>
      </c>
      <c r="C130" s="254" t="s">
        <v>779</v>
      </c>
      <c r="D130" s="255" t="s">
        <v>703</v>
      </c>
      <c r="E130" s="256">
        <v>329.7</v>
      </c>
      <c r="F130" s="367">
        <v>1.1200000000000001</v>
      </c>
      <c r="G130" s="87">
        <f t="shared" si="2"/>
        <v>369.26</v>
      </c>
    </row>
    <row r="131" spans="1:7" ht="27.6" x14ac:dyDescent="0.25">
      <c r="A131" s="223" t="s">
        <v>798</v>
      </c>
      <c r="B131" s="253" t="s">
        <v>434</v>
      </c>
      <c r="C131" s="254" t="s">
        <v>853</v>
      </c>
      <c r="D131" s="255" t="s">
        <v>703</v>
      </c>
      <c r="E131" s="256">
        <v>329.7</v>
      </c>
      <c r="F131" s="367">
        <v>13.35</v>
      </c>
      <c r="G131" s="87">
        <f t="shared" si="2"/>
        <v>4401.5</v>
      </c>
    </row>
    <row r="132" spans="1:7" ht="27.6" x14ac:dyDescent="0.25">
      <c r="A132" s="223" t="s">
        <v>798</v>
      </c>
      <c r="B132" s="253" t="s">
        <v>219</v>
      </c>
      <c r="C132" s="254" t="s">
        <v>854</v>
      </c>
      <c r="D132" s="255" t="s">
        <v>703</v>
      </c>
      <c r="E132" s="256">
        <v>329.7</v>
      </c>
      <c r="F132" s="367">
        <v>1.1200000000000001</v>
      </c>
      <c r="G132" s="87">
        <f t="shared" si="2"/>
        <v>369.26</v>
      </c>
    </row>
    <row r="133" spans="1:7" ht="27.6" x14ac:dyDescent="0.25">
      <c r="A133" s="223" t="s">
        <v>798</v>
      </c>
      <c r="B133" s="253" t="s">
        <v>221</v>
      </c>
      <c r="C133" s="254" t="s">
        <v>855</v>
      </c>
      <c r="D133" s="255" t="s">
        <v>703</v>
      </c>
      <c r="E133" s="256">
        <v>329.7</v>
      </c>
      <c r="F133" s="367">
        <v>17.010000000000002</v>
      </c>
      <c r="G133" s="87">
        <f t="shared" si="2"/>
        <v>5608.2</v>
      </c>
    </row>
    <row r="134" spans="1:7" ht="27.6" x14ac:dyDescent="0.25">
      <c r="A134" s="223" t="s">
        <v>798</v>
      </c>
      <c r="B134" s="253" t="s">
        <v>222</v>
      </c>
      <c r="C134" s="254" t="s">
        <v>781</v>
      </c>
      <c r="D134" s="255" t="s">
        <v>50</v>
      </c>
      <c r="E134" s="256">
        <v>94.2</v>
      </c>
      <c r="F134" s="367">
        <v>9.3000000000000007</v>
      </c>
      <c r="G134" s="87">
        <f t="shared" si="2"/>
        <v>876.06</v>
      </c>
    </row>
    <row r="135" spans="1:7" ht="27.6" x14ac:dyDescent="0.25">
      <c r="A135" s="223" t="s">
        <v>798</v>
      </c>
      <c r="B135" s="253" t="s">
        <v>224</v>
      </c>
      <c r="C135" s="254" t="s">
        <v>856</v>
      </c>
      <c r="D135" s="255" t="s">
        <v>49</v>
      </c>
      <c r="E135" s="415">
        <v>12.327999999999999</v>
      </c>
      <c r="F135" s="367">
        <v>1585.76</v>
      </c>
      <c r="G135" s="87">
        <f t="shared" si="2"/>
        <v>19549.25</v>
      </c>
    </row>
    <row r="136" spans="1:7" ht="27.6" x14ac:dyDescent="0.25">
      <c r="A136" s="404" t="s">
        <v>798</v>
      </c>
      <c r="B136" s="411" t="s">
        <v>863</v>
      </c>
      <c r="C136" s="412" t="s">
        <v>857</v>
      </c>
      <c r="D136" s="413" t="s">
        <v>49</v>
      </c>
      <c r="E136" s="414">
        <v>5.6</v>
      </c>
      <c r="F136" s="367">
        <v>0</v>
      </c>
      <c r="G136" s="409"/>
    </row>
    <row r="137" spans="1:7" ht="27.6" x14ac:dyDescent="0.25">
      <c r="A137" s="404" t="s">
        <v>798</v>
      </c>
      <c r="B137" s="411" t="s">
        <v>864</v>
      </c>
      <c r="C137" s="412" t="s">
        <v>858</v>
      </c>
      <c r="D137" s="413" t="s">
        <v>49</v>
      </c>
      <c r="E137" s="414">
        <v>3.2</v>
      </c>
      <c r="F137" s="367">
        <v>0</v>
      </c>
      <c r="G137" s="409"/>
    </row>
    <row r="138" spans="1:7" ht="27.6" x14ac:dyDescent="0.25">
      <c r="A138" s="404" t="s">
        <v>798</v>
      </c>
      <c r="B138" s="411" t="s">
        <v>865</v>
      </c>
      <c r="C138" s="412" t="s">
        <v>862</v>
      </c>
      <c r="D138" s="413" t="s">
        <v>49</v>
      </c>
      <c r="E138" s="414">
        <v>3.53</v>
      </c>
      <c r="F138" s="367">
        <v>0</v>
      </c>
      <c r="G138" s="409"/>
    </row>
    <row r="139" spans="1:7" ht="27.6" x14ac:dyDescent="0.25">
      <c r="A139" s="223" t="s">
        <v>798</v>
      </c>
      <c r="B139" s="253" t="s">
        <v>866</v>
      </c>
      <c r="C139" s="254" t="s">
        <v>859</v>
      </c>
      <c r="D139" s="255" t="s">
        <v>49</v>
      </c>
      <c r="E139" s="256">
        <v>6.8</v>
      </c>
      <c r="F139" s="367">
        <v>103.38</v>
      </c>
      <c r="G139" s="87">
        <f t="shared" si="2"/>
        <v>702.98</v>
      </c>
    </row>
    <row r="140" spans="1:7" ht="27.6" x14ac:dyDescent="0.25">
      <c r="A140" s="223" t="s">
        <v>798</v>
      </c>
      <c r="B140" s="253" t="s">
        <v>867</v>
      </c>
      <c r="C140" s="254" t="s">
        <v>860</v>
      </c>
      <c r="D140" s="255" t="s">
        <v>627</v>
      </c>
      <c r="E140" s="256">
        <v>672</v>
      </c>
      <c r="F140" s="367">
        <v>16.88</v>
      </c>
      <c r="G140" s="87">
        <f t="shared" si="2"/>
        <v>11343.36</v>
      </c>
    </row>
    <row r="141" spans="1:7" ht="27.6" x14ac:dyDescent="0.25">
      <c r="A141" s="223" t="s">
        <v>798</v>
      </c>
      <c r="B141" s="253" t="s">
        <v>868</v>
      </c>
      <c r="C141" s="254" t="s">
        <v>861</v>
      </c>
      <c r="D141" s="255" t="s">
        <v>45</v>
      </c>
      <c r="E141" s="256">
        <v>3</v>
      </c>
      <c r="F141" s="367">
        <v>64.19</v>
      </c>
      <c r="G141" s="87">
        <f t="shared" si="2"/>
        <v>192.57</v>
      </c>
    </row>
    <row r="142" spans="1:7" ht="27.6" x14ac:dyDescent="0.25">
      <c r="A142" s="223" t="s">
        <v>798</v>
      </c>
      <c r="B142" s="253" t="s">
        <v>870</v>
      </c>
      <c r="C142" s="254" t="s">
        <v>869</v>
      </c>
      <c r="D142" s="255"/>
      <c r="E142" s="256"/>
      <c r="F142" s="367">
        <v>0</v>
      </c>
      <c r="G142" s="87">
        <f t="shared" si="2"/>
        <v>0</v>
      </c>
    </row>
    <row r="143" spans="1:7" ht="27.6" x14ac:dyDescent="0.25">
      <c r="A143" s="223" t="s">
        <v>798</v>
      </c>
      <c r="B143" s="253" t="s">
        <v>874</v>
      </c>
      <c r="C143" s="254" t="s">
        <v>871</v>
      </c>
      <c r="D143" s="255" t="s">
        <v>49</v>
      </c>
      <c r="E143" s="256">
        <v>2</v>
      </c>
      <c r="F143" s="367">
        <v>103.39</v>
      </c>
      <c r="G143" s="87">
        <f t="shared" si="2"/>
        <v>206.78</v>
      </c>
    </row>
    <row r="144" spans="1:7" ht="27.6" x14ac:dyDescent="0.25">
      <c r="A144" s="223" t="s">
        <v>798</v>
      </c>
      <c r="B144" s="253" t="s">
        <v>875</v>
      </c>
      <c r="C144" s="254" t="s">
        <v>872</v>
      </c>
      <c r="D144" s="255" t="s">
        <v>45</v>
      </c>
      <c r="E144" s="256">
        <v>19.399999999999999</v>
      </c>
      <c r="F144" s="367">
        <v>64.19</v>
      </c>
      <c r="G144" s="87">
        <f t="shared" si="2"/>
        <v>1245.29</v>
      </c>
    </row>
    <row r="145" spans="1:7" ht="27.6" x14ac:dyDescent="0.25">
      <c r="A145" s="223" t="s">
        <v>798</v>
      </c>
      <c r="B145" s="253" t="s">
        <v>876</v>
      </c>
      <c r="C145" s="254" t="s">
        <v>873</v>
      </c>
      <c r="D145" s="255" t="s">
        <v>50</v>
      </c>
      <c r="E145" s="256">
        <v>41</v>
      </c>
      <c r="F145" s="367">
        <v>23.22</v>
      </c>
      <c r="G145" s="87">
        <f t="shared" si="2"/>
        <v>952.02</v>
      </c>
    </row>
    <row r="146" spans="1:7" ht="27.6" x14ac:dyDescent="0.25">
      <c r="A146" s="223" t="s">
        <v>798</v>
      </c>
      <c r="B146" s="253" t="s">
        <v>880</v>
      </c>
      <c r="C146" s="254" t="s">
        <v>877</v>
      </c>
      <c r="D146" s="255" t="s">
        <v>45</v>
      </c>
      <c r="E146" s="417">
        <v>253</v>
      </c>
      <c r="F146" s="367">
        <v>4.2</v>
      </c>
      <c r="G146" s="87">
        <f t="shared" si="2"/>
        <v>1062.5999999999999</v>
      </c>
    </row>
    <row r="147" spans="1:7" ht="27.6" x14ac:dyDescent="0.25">
      <c r="A147" s="223" t="s">
        <v>798</v>
      </c>
      <c r="B147" s="240" t="s">
        <v>881</v>
      </c>
      <c r="C147" s="228" t="s">
        <v>878</v>
      </c>
      <c r="D147" s="255" t="s">
        <v>45</v>
      </c>
      <c r="E147" s="418">
        <v>253</v>
      </c>
      <c r="F147" s="367">
        <v>84.06</v>
      </c>
      <c r="G147" s="87">
        <f t="shared" si="2"/>
        <v>21267.18</v>
      </c>
    </row>
    <row r="148" spans="1:7" ht="27.6" x14ac:dyDescent="0.25">
      <c r="A148" s="223" t="s">
        <v>798</v>
      </c>
      <c r="B148" s="240" t="s">
        <v>882</v>
      </c>
      <c r="C148" s="228" t="s">
        <v>883</v>
      </c>
      <c r="D148" s="224" t="s">
        <v>50</v>
      </c>
      <c r="E148" s="227">
        <v>7</v>
      </c>
      <c r="F148" s="367">
        <v>2.27</v>
      </c>
      <c r="G148" s="87">
        <f t="shared" si="2"/>
        <v>15.89</v>
      </c>
    </row>
    <row r="149" spans="1:7" ht="27.6" x14ac:dyDescent="0.25">
      <c r="A149" s="223" t="s">
        <v>798</v>
      </c>
      <c r="B149" s="240" t="s">
        <v>884</v>
      </c>
      <c r="C149" s="228" t="s">
        <v>879</v>
      </c>
      <c r="D149" s="224" t="s">
        <v>50</v>
      </c>
      <c r="E149" s="227">
        <v>6.5</v>
      </c>
      <c r="F149" s="367">
        <v>33.909999999999997</v>
      </c>
      <c r="G149" s="87">
        <f t="shared" si="2"/>
        <v>220.42</v>
      </c>
    </row>
    <row r="150" spans="1:7" ht="27.6" x14ac:dyDescent="0.25">
      <c r="A150" s="223" t="s">
        <v>798</v>
      </c>
      <c r="B150" s="240" t="s">
        <v>886</v>
      </c>
      <c r="C150" s="98" t="s">
        <v>885</v>
      </c>
      <c r="D150" s="126" t="s">
        <v>50</v>
      </c>
      <c r="E150" s="244">
        <v>57</v>
      </c>
      <c r="F150" s="367">
        <v>268.16000000000003</v>
      </c>
      <c r="G150" s="87">
        <f t="shared" si="2"/>
        <v>15285.12</v>
      </c>
    </row>
    <row r="151" spans="1:7" ht="27.6" x14ac:dyDescent="0.25">
      <c r="A151" s="404" t="s">
        <v>798</v>
      </c>
      <c r="B151" s="405" t="s">
        <v>887</v>
      </c>
      <c r="C151" s="410" t="s">
        <v>889</v>
      </c>
      <c r="D151" s="407" t="s">
        <v>627</v>
      </c>
      <c r="E151" s="408">
        <v>2314.65</v>
      </c>
      <c r="F151" s="440">
        <v>0</v>
      </c>
      <c r="G151" s="409"/>
    </row>
    <row r="152" spans="1:7" ht="27.6" x14ac:dyDescent="0.25">
      <c r="A152" s="404" t="s">
        <v>798</v>
      </c>
      <c r="B152" s="411" t="s">
        <v>888</v>
      </c>
      <c r="C152" s="412" t="s">
        <v>890</v>
      </c>
      <c r="D152" s="413" t="s">
        <v>704</v>
      </c>
      <c r="E152" s="414">
        <v>0.1</v>
      </c>
      <c r="F152" s="440">
        <v>0</v>
      </c>
      <c r="G152" s="409"/>
    </row>
    <row r="153" spans="1:7" ht="27.6" x14ac:dyDescent="0.25">
      <c r="A153" s="223" t="s">
        <v>798</v>
      </c>
      <c r="B153" s="253" t="s">
        <v>896</v>
      </c>
      <c r="C153" s="254" t="s">
        <v>895</v>
      </c>
      <c r="D153" s="255" t="s">
        <v>50</v>
      </c>
      <c r="E153" s="256">
        <v>57</v>
      </c>
      <c r="F153" s="367">
        <v>197.9</v>
      </c>
      <c r="G153" s="87">
        <f t="shared" si="2"/>
        <v>11280.3</v>
      </c>
    </row>
    <row r="154" spans="1:7" ht="27.6" x14ac:dyDescent="0.25">
      <c r="A154" s="223" t="s">
        <v>798</v>
      </c>
      <c r="B154" s="253" t="s">
        <v>897</v>
      </c>
      <c r="C154" s="254" t="s">
        <v>891</v>
      </c>
      <c r="D154" s="255" t="s">
        <v>50</v>
      </c>
      <c r="E154" s="256">
        <v>57</v>
      </c>
      <c r="F154" s="367">
        <v>194.02</v>
      </c>
      <c r="G154" s="87">
        <f t="shared" si="2"/>
        <v>11059.14</v>
      </c>
    </row>
    <row r="155" spans="1:7" ht="27.6" x14ac:dyDescent="0.25">
      <c r="A155" s="223" t="s">
        <v>798</v>
      </c>
      <c r="B155" s="253" t="s">
        <v>898</v>
      </c>
      <c r="C155" s="254" t="s">
        <v>892</v>
      </c>
      <c r="D155" s="255" t="s">
        <v>703</v>
      </c>
      <c r="E155" s="256">
        <v>1104</v>
      </c>
      <c r="F155" s="367">
        <v>4.2</v>
      </c>
      <c r="G155" s="87">
        <f t="shared" si="2"/>
        <v>4636.8</v>
      </c>
    </row>
    <row r="156" spans="1:7" ht="27.6" x14ac:dyDescent="0.25">
      <c r="A156" s="223" t="s">
        <v>798</v>
      </c>
      <c r="B156" s="253" t="s">
        <v>899</v>
      </c>
      <c r="C156" s="254" t="s">
        <v>903</v>
      </c>
      <c r="D156" s="255" t="s">
        <v>703</v>
      </c>
      <c r="E156" s="256">
        <v>800</v>
      </c>
      <c r="F156" s="367">
        <v>4.2</v>
      </c>
      <c r="G156" s="87">
        <f t="shared" si="2"/>
        <v>3360</v>
      </c>
    </row>
    <row r="157" spans="1:7" ht="27.6" x14ac:dyDescent="0.25">
      <c r="A157" s="223" t="s">
        <v>798</v>
      </c>
      <c r="B157" s="253" t="s">
        <v>900</v>
      </c>
      <c r="C157" s="254" t="s">
        <v>893</v>
      </c>
      <c r="D157" s="255" t="s">
        <v>703</v>
      </c>
      <c r="E157" s="256">
        <v>304</v>
      </c>
      <c r="F157" s="367">
        <v>4.2</v>
      </c>
      <c r="G157" s="87">
        <f t="shared" si="2"/>
        <v>1276.8</v>
      </c>
    </row>
    <row r="158" spans="1:7" ht="27.6" x14ac:dyDescent="0.25">
      <c r="A158" s="223" t="s">
        <v>798</v>
      </c>
      <c r="B158" s="253" t="s">
        <v>901</v>
      </c>
      <c r="C158" s="254" t="s">
        <v>904</v>
      </c>
      <c r="D158" s="255" t="s">
        <v>703</v>
      </c>
      <c r="E158" s="256">
        <v>304</v>
      </c>
      <c r="F158" s="367">
        <v>7.36</v>
      </c>
      <c r="G158" s="87">
        <f t="shared" ref="G158:G186" si="3">ROUND((E158*F158),2)</f>
        <v>2237.44</v>
      </c>
    </row>
    <row r="159" spans="1:7" ht="27.6" x14ac:dyDescent="0.25">
      <c r="A159" s="223" t="s">
        <v>798</v>
      </c>
      <c r="B159" s="253" t="s">
        <v>902</v>
      </c>
      <c r="C159" s="254" t="s">
        <v>894</v>
      </c>
      <c r="D159" s="255" t="s">
        <v>703</v>
      </c>
      <c r="E159" s="256">
        <v>1</v>
      </c>
      <c r="F159" s="367">
        <v>1622.76</v>
      </c>
      <c r="G159" s="87">
        <f t="shared" si="3"/>
        <v>1622.76</v>
      </c>
    </row>
    <row r="160" spans="1:7" ht="27.6" x14ac:dyDescent="0.25">
      <c r="A160" s="223" t="s">
        <v>905</v>
      </c>
      <c r="B160" s="253" t="s">
        <v>239</v>
      </c>
      <c r="C160" s="254" t="s">
        <v>908</v>
      </c>
      <c r="D160" s="255" t="s">
        <v>702</v>
      </c>
      <c r="E160" s="256">
        <v>4</v>
      </c>
      <c r="F160" s="367">
        <v>1030.08</v>
      </c>
      <c r="G160" s="87">
        <f t="shared" si="3"/>
        <v>4120.32</v>
      </c>
    </row>
    <row r="161" spans="1:7" ht="27.6" x14ac:dyDescent="0.25">
      <c r="A161" s="404" t="s">
        <v>905</v>
      </c>
      <c r="B161" s="405" t="s">
        <v>911</v>
      </c>
      <c r="C161" s="410" t="s">
        <v>909</v>
      </c>
      <c r="D161" s="407" t="s">
        <v>47</v>
      </c>
      <c r="E161" s="408">
        <v>4</v>
      </c>
      <c r="F161" s="440">
        <v>0</v>
      </c>
      <c r="G161" s="409"/>
    </row>
    <row r="162" spans="1:7" ht="27.6" x14ac:dyDescent="0.25">
      <c r="A162" s="404" t="s">
        <v>905</v>
      </c>
      <c r="B162" s="405" t="s">
        <v>912</v>
      </c>
      <c r="C162" s="410" t="s">
        <v>906</v>
      </c>
      <c r="D162" s="407" t="s">
        <v>907</v>
      </c>
      <c r="E162" s="408">
        <v>4.4000000000000004</v>
      </c>
      <c r="F162" s="440">
        <v>0</v>
      </c>
      <c r="G162" s="409"/>
    </row>
    <row r="163" spans="1:7" ht="27.6" x14ac:dyDescent="0.25">
      <c r="A163" s="404" t="s">
        <v>905</v>
      </c>
      <c r="B163" s="405" t="s">
        <v>913</v>
      </c>
      <c r="C163" s="410" t="s">
        <v>910</v>
      </c>
      <c r="D163" s="407" t="s">
        <v>47</v>
      </c>
      <c r="E163" s="408">
        <v>4</v>
      </c>
      <c r="F163" s="440">
        <v>0</v>
      </c>
      <c r="G163" s="409"/>
    </row>
    <row r="164" spans="1:7" ht="27.6" x14ac:dyDescent="0.25">
      <c r="A164" s="223" t="s">
        <v>905</v>
      </c>
      <c r="B164" s="240" t="s">
        <v>240</v>
      </c>
      <c r="C164" s="241" t="s">
        <v>914</v>
      </c>
      <c r="D164" s="126" t="s">
        <v>50</v>
      </c>
      <c r="E164" s="244">
        <v>30</v>
      </c>
      <c r="F164" s="367">
        <v>42.69</v>
      </c>
      <c r="G164" s="87">
        <f t="shared" si="3"/>
        <v>1280.7</v>
      </c>
    </row>
    <row r="165" spans="1:7" ht="27.6" x14ac:dyDescent="0.25">
      <c r="A165" s="223" t="s">
        <v>905</v>
      </c>
      <c r="B165" s="240" t="s">
        <v>241</v>
      </c>
      <c r="C165" s="228" t="s">
        <v>918</v>
      </c>
      <c r="D165" s="224"/>
      <c r="E165" s="227"/>
      <c r="F165" s="367">
        <v>0</v>
      </c>
      <c r="G165" s="87">
        <f t="shared" si="3"/>
        <v>0</v>
      </c>
    </row>
    <row r="166" spans="1:7" ht="27.6" x14ac:dyDescent="0.25">
      <c r="A166" s="223" t="s">
        <v>905</v>
      </c>
      <c r="B166" s="240" t="s">
        <v>919</v>
      </c>
      <c r="C166" s="228" t="s">
        <v>915</v>
      </c>
      <c r="D166" s="224" t="s">
        <v>47</v>
      </c>
      <c r="E166" s="227">
        <v>2</v>
      </c>
      <c r="F166" s="367">
        <v>264.57</v>
      </c>
      <c r="G166" s="87">
        <f t="shared" si="3"/>
        <v>529.14</v>
      </c>
    </row>
    <row r="167" spans="1:7" ht="27.6" x14ac:dyDescent="0.25">
      <c r="A167" s="223" t="s">
        <v>905</v>
      </c>
      <c r="B167" s="253" t="s">
        <v>920</v>
      </c>
      <c r="C167" s="254" t="s">
        <v>916</v>
      </c>
      <c r="D167" s="255" t="s">
        <v>50</v>
      </c>
      <c r="E167" s="256">
        <v>46</v>
      </c>
      <c r="F167" s="367">
        <v>58.27</v>
      </c>
      <c r="G167" s="87">
        <f t="shared" si="3"/>
        <v>2680.42</v>
      </c>
    </row>
    <row r="168" spans="1:7" ht="27.6" x14ac:dyDescent="0.25">
      <c r="A168" s="223" t="s">
        <v>905</v>
      </c>
      <c r="B168" s="253" t="s">
        <v>921</v>
      </c>
      <c r="C168" s="254" t="s">
        <v>917</v>
      </c>
      <c r="D168" s="255" t="s">
        <v>703</v>
      </c>
      <c r="E168" s="256">
        <v>25</v>
      </c>
      <c r="F168" s="367">
        <v>92.3</v>
      </c>
      <c r="G168" s="87">
        <f t="shared" si="3"/>
        <v>2307.5</v>
      </c>
    </row>
    <row r="169" spans="1:7" ht="27.6" x14ac:dyDescent="0.25">
      <c r="A169" s="223" t="s">
        <v>905</v>
      </c>
      <c r="B169" s="253" t="s">
        <v>408</v>
      </c>
      <c r="C169" s="254" t="s">
        <v>932</v>
      </c>
      <c r="D169" s="255" t="s">
        <v>50</v>
      </c>
      <c r="E169" s="256">
        <v>16</v>
      </c>
      <c r="F169" s="367">
        <v>39.53</v>
      </c>
      <c r="G169" s="87">
        <f t="shared" si="3"/>
        <v>632.48</v>
      </c>
    </row>
    <row r="170" spans="1:7" ht="30" customHeight="1" x14ac:dyDescent="0.25">
      <c r="A170" s="223" t="s">
        <v>905</v>
      </c>
      <c r="B170" s="253" t="s">
        <v>409</v>
      </c>
      <c r="C170" s="254" t="s">
        <v>922</v>
      </c>
      <c r="D170" s="255" t="s">
        <v>47</v>
      </c>
      <c r="E170" s="256">
        <v>1</v>
      </c>
      <c r="F170" s="367">
        <v>367.17</v>
      </c>
      <c r="G170" s="87">
        <f t="shared" si="3"/>
        <v>367.17</v>
      </c>
    </row>
    <row r="171" spans="1:7" ht="30" customHeight="1" x14ac:dyDescent="0.25">
      <c r="A171" s="223" t="s">
        <v>905</v>
      </c>
      <c r="B171" s="253" t="s">
        <v>410</v>
      </c>
      <c r="C171" s="254" t="s">
        <v>923</v>
      </c>
      <c r="D171" s="255" t="s">
        <v>47</v>
      </c>
      <c r="E171" s="256">
        <v>1</v>
      </c>
      <c r="F171" s="367">
        <v>367.17</v>
      </c>
      <c r="G171" s="87">
        <f t="shared" si="3"/>
        <v>367.17</v>
      </c>
    </row>
    <row r="172" spans="1:7" ht="27.6" x14ac:dyDescent="0.25">
      <c r="A172" s="223" t="s">
        <v>905</v>
      </c>
      <c r="B172" s="253" t="s">
        <v>411</v>
      </c>
      <c r="C172" s="254" t="s">
        <v>933</v>
      </c>
      <c r="D172" s="255" t="s">
        <v>50</v>
      </c>
      <c r="E172" s="256">
        <v>36</v>
      </c>
      <c r="F172" s="367">
        <v>51.63</v>
      </c>
      <c r="G172" s="87">
        <f t="shared" si="3"/>
        <v>1858.68</v>
      </c>
    </row>
    <row r="173" spans="1:7" ht="27.6" x14ac:dyDescent="0.25">
      <c r="A173" s="223" t="s">
        <v>905</v>
      </c>
      <c r="B173" s="253" t="s">
        <v>443</v>
      </c>
      <c r="C173" s="254" t="s">
        <v>934</v>
      </c>
      <c r="D173" s="255" t="s">
        <v>50</v>
      </c>
      <c r="E173" s="256">
        <v>36</v>
      </c>
      <c r="F173" s="367">
        <v>56.28</v>
      </c>
      <c r="G173" s="87">
        <f t="shared" si="3"/>
        <v>2026.08</v>
      </c>
    </row>
    <row r="174" spans="1:7" ht="27.6" x14ac:dyDescent="0.25">
      <c r="A174" s="223" t="s">
        <v>905</v>
      </c>
      <c r="B174" s="253" t="s">
        <v>444</v>
      </c>
      <c r="C174" s="254" t="s">
        <v>924</v>
      </c>
      <c r="D174" s="255" t="s">
        <v>47</v>
      </c>
      <c r="E174" s="256">
        <v>4</v>
      </c>
      <c r="F174" s="367">
        <v>805.83</v>
      </c>
      <c r="G174" s="87">
        <f t="shared" si="3"/>
        <v>3223.32</v>
      </c>
    </row>
    <row r="175" spans="1:7" ht="27.6" x14ac:dyDescent="0.25">
      <c r="A175" s="223" t="s">
        <v>905</v>
      </c>
      <c r="B175" s="253" t="s">
        <v>935</v>
      </c>
      <c r="C175" s="254" t="s">
        <v>936</v>
      </c>
      <c r="D175" s="255" t="s">
        <v>704</v>
      </c>
      <c r="E175" s="256">
        <v>8</v>
      </c>
      <c r="F175" s="367">
        <v>102.74</v>
      </c>
      <c r="G175" s="87">
        <f t="shared" si="3"/>
        <v>821.92</v>
      </c>
    </row>
    <row r="176" spans="1:7" ht="27.6" x14ac:dyDescent="0.25">
      <c r="A176" s="223" t="s">
        <v>905</v>
      </c>
      <c r="B176" s="253" t="s">
        <v>937</v>
      </c>
      <c r="C176" s="254" t="s">
        <v>925</v>
      </c>
      <c r="D176" s="255" t="s">
        <v>50</v>
      </c>
      <c r="E176" s="256">
        <v>96</v>
      </c>
      <c r="F176" s="367">
        <v>117.75</v>
      </c>
      <c r="G176" s="87">
        <f t="shared" si="3"/>
        <v>11304</v>
      </c>
    </row>
    <row r="177" spans="1:7" ht="27.6" x14ac:dyDescent="0.25">
      <c r="A177" s="223" t="s">
        <v>905</v>
      </c>
      <c r="B177" s="253" t="s">
        <v>938</v>
      </c>
      <c r="C177" s="254" t="s">
        <v>926</v>
      </c>
      <c r="D177" s="255" t="s">
        <v>703</v>
      </c>
      <c r="E177" s="256">
        <v>418</v>
      </c>
      <c r="F177" s="367">
        <v>0.93</v>
      </c>
      <c r="G177" s="87">
        <f t="shared" si="3"/>
        <v>388.74</v>
      </c>
    </row>
    <row r="178" spans="1:7" ht="27.6" x14ac:dyDescent="0.25">
      <c r="A178" s="223" t="s">
        <v>905</v>
      </c>
      <c r="B178" s="253" t="s">
        <v>939</v>
      </c>
      <c r="C178" s="254" t="s">
        <v>927</v>
      </c>
      <c r="D178" s="255" t="s">
        <v>704</v>
      </c>
      <c r="E178" s="256">
        <v>41.8</v>
      </c>
      <c r="F178" s="367">
        <v>103.37</v>
      </c>
      <c r="G178" s="87">
        <f t="shared" si="3"/>
        <v>4320.87</v>
      </c>
    </row>
    <row r="179" spans="1:7" ht="27.6" x14ac:dyDescent="0.25">
      <c r="A179" s="223" t="s">
        <v>905</v>
      </c>
      <c r="B179" s="253" t="s">
        <v>941</v>
      </c>
      <c r="C179" s="254" t="s">
        <v>940</v>
      </c>
      <c r="D179" s="255" t="s">
        <v>704</v>
      </c>
      <c r="E179" s="256">
        <v>6.4</v>
      </c>
      <c r="F179" s="367">
        <v>103.38</v>
      </c>
      <c r="G179" s="87">
        <f t="shared" si="3"/>
        <v>661.63</v>
      </c>
    </row>
    <row r="180" spans="1:7" ht="27.6" x14ac:dyDescent="0.25">
      <c r="A180" s="223" t="s">
        <v>905</v>
      </c>
      <c r="B180" s="253" t="s">
        <v>942</v>
      </c>
      <c r="C180" s="254" t="s">
        <v>928</v>
      </c>
      <c r="D180" s="255" t="s">
        <v>703</v>
      </c>
      <c r="E180" s="256">
        <v>450</v>
      </c>
      <c r="F180" s="367">
        <v>86.59</v>
      </c>
      <c r="G180" s="87">
        <f t="shared" si="3"/>
        <v>38965.5</v>
      </c>
    </row>
    <row r="181" spans="1:7" ht="27.6" x14ac:dyDescent="0.25">
      <c r="A181" s="223" t="s">
        <v>905</v>
      </c>
      <c r="B181" s="253" t="s">
        <v>943</v>
      </c>
      <c r="C181" s="254" t="s">
        <v>873</v>
      </c>
      <c r="D181" s="255" t="s">
        <v>50</v>
      </c>
      <c r="E181" s="256">
        <v>18</v>
      </c>
      <c r="F181" s="367">
        <v>23.22</v>
      </c>
      <c r="G181" s="87">
        <f t="shared" si="3"/>
        <v>417.96</v>
      </c>
    </row>
    <row r="182" spans="1:7" ht="27.6" x14ac:dyDescent="0.25">
      <c r="A182" s="223" t="s">
        <v>905</v>
      </c>
      <c r="B182" s="253" t="s">
        <v>944</v>
      </c>
      <c r="C182" s="254" t="s">
        <v>949</v>
      </c>
      <c r="D182" s="255" t="s">
        <v>703</v>
      </c>
      <c r="E182" s="256">
        <v>28</v>
      </c>
      <c r="F182" s="367">
        <v>13.56</v>
      </c>
      <c r="G182" s="87">
        <f t="shared" si="3"/>
        <v>379.68</v>
      </c>
    </row>
    <row r="183" spans="1:7" ht="27.6" x14ac:dyDescent="0.25">
      <c r="A183" s="223" t="s">
        <v>905</v>
      </c>
      <c r="B183" s="253" t="s">
        <v>945</v>
      </c>
      <c r="C183" s="254" t="s">
        <v>950</v>
      </c>
      <c r="D183" s="255" t="s">
        <v>703</v>
      </c>
      <c r="E183" s="256">
        <v>28</v>
      </c>
      <c r="F183" s="367">
        <v>3.4</v>
      </c>
      <c r="G183" s="87">
        <f t="shared" si="3"/>
        <v>95.2</v>
      </c>
    </row>
    <row r="184" spans="1:7" ht="30.75" customHeight="1" x14ac:dyDescent="0.25">
      <c r="A184" s="223" t="s">
        <v>905</v>
      </c>
      <c r="B184" s="253" t="s">
        <v>946</v>
      </c>
      <c r="C184" s="254" t="s">
        <v>929</v>
      </c>
      <c r="D184" s="255" t="s">
        <v>703</v>
      </c>
      <c r="E184" s="256">
        <v>28</v>
      </c>
      <c r="F184" s="367">
        <v>36.29</v>
      </c>
      <c r="G184" s="87">
        <f t="shared" si="3"/>
        <v>1016.12</v>
      </c>
    </row>
    <row r="185" spans="1:7" ht="27.6" x14ac:dyDescent="0.25">
      <c r="A185" s="223" t="s">
        <v>905</v>
      </c>
      <c r="B185" s="253" t="s">
        <v>947</v>
      </c>
      <c r="C185" s="254" t="s">
        <v>930</v>
      </c>
      <c r="D185" s="255" t="s">
        <v>703</v>
      </c>
      <c r="E185" s="256">
        <v>220</v>
      </c>
      <c r="F185" s="367">
        <v>1.32</v>
      </c>
      <c r="G185" s="87">
        <f t="shared" si="3"/>
        <v>290.39999999999998</v>
      </c>
    </row>
    <row r="186" spans="1:7" ht="28.2" thickBot="1" x14ac:dyDescent="0.3">
      <c r="A186" s="257" t="s">
        <v>905</v>
      </c>
      <c r="B186" s="258" t="s">
        <v>948</v>
      </c>
      <c r="C186" s="243" t="s">
        <v>931</v>
      </c>
      <c r="D186" s="259" t="s">
        <v>703</v>
      </c>
      <c r="E186" s="260">
        <v>220</v>
      </c>
      <c r="F186" s="367">
        <v>6.14</v>
      </c>
      <c r="G186" s="104">
        <f t="shared" si="3"/>
        <v>1350.8</v>
      </c>
    </row>
    <row r="187" spans="1:7" ht="14.4" thickBot="1" x14ac:dyDescent="0.3">
      <c r="A187" s="261"/>
      <c r="B187" s="262"/>
      <c r="C187" s="263"/>
      <c r="D187" s="264"/>
      <c r="E187" s="265" t="s">
        <v>619</v>
      </c>
      <c r="F187" s="264"/>
      <c r="G187" s="266">
        <f>SUM(G5:G186)</f>
        <v>1863972.3599999994</v>
      </c>
    </row>
    <row r="189" spans="1:7" ht="15" customHeight="1" x14ac:dyDescent="0.25">
      <c r="A189" s="520" t="s">
        <v>1130</v>
      </c>
      <c r="B189" s="520"/>
      <c r="C189" s="520"/>
      <c r="D189" s="520"/>
      <c r="E189" s="520"/>
    </row>
    <row r="190" spans="1:7" x14ac:dyDescent="0.25">
      <c r="A190" s="520"/>
      <c r="B190" s="520"/>
      <c r="C190" s="520"/>
      <c r="D190" s="520"/>
      <c r="E190" s="520"/>
    </row>
    <row r="191" spans="1:7" x14ac:dyDescent="0.25">
      <c r="A191" s="520"/>
      <c r="B191" s="520"/>
      <c r="C191" s="520"/>
      <c r="D191" s="520"/>
      <c r="E191" s="520"/>
    </row>
    <row r="192" spans="1:7" x14ac:dyDescent="0.25">
      <c r="A192" s="520"/>
      <c r="B192" s="520"/>
      <c r="C192" s="520"/>
      <c r="D192" s="520"/>
      <c r="E192" s="520"/>
    </row>
    <row r="193" spans="1:5" x14ac:dyDescent="0.25">
      <c r="A193" s="520"/>
      <c r="B193" s="520"/>
      <c r="C193" s="520"/>
      <c r="D193" s="520"/>
      <c r="E193" s="520"/>
    </row>
    <row r="194" spans="1:5" x14ac:dyDescent="0.25">
      <c r="A194" s="520"/>
      <c r="B194" s="520"/>
      <c r="C194" s="520"/>
      <c r="D194" s="520"/>
      <c r="E194" s="520"/>
    </row>
    <row r="195" spans="1:5" x14ac:dyDescent="0.25">
      <c r="A195" s="520"/>
      <c r="B195" s="520"/>
      <c r="C195" s="520"/>
      <c r="D195" s="520"/>
      <c r="E195" s="520"/>
    </row>
    <row r="196" spans="1:5" x14ac:dyDescent="0.25">
      <c r="A196" s="520"/>
      <c r="B196" s="520"/>
      <c r="C196" s="520"/>
      <c r="D196" s="520"/>
      <c r="E196" s="520"/>
    </row>
    <row r="197" spans="1:5" x14ac:dyDescent="0.25">
      <c r="A197" s="520"/>
      <c r="B197" s="520"/>
      <c r="C197" s="520"/>
      <c r="D197" s="520"/>
      <c r="E197" s="520"/>
    </row>
    <row r="198" spans="1:5" x14ac:dyDescent="0.25">
      <c r="A198" s="520"/>
      <c r="B198" s="520"/>
      <c r="C198" s="520"/>
      <c r="D198" s="520"/>
      <c r="E198" s="520"/>
    </row>
    <row r="199" spans="1:5" x14ac:dyDescent="0.25">
      <c r="A199" s="520"/>
      <c r="B199" s="520"/>
      <c r="C199" s="520"/>
      <c r="D199" s="520"/>
      <c r="E199" s="520"/>
    </row>
    <row r="200" spans="1:5" x14ac:dyDescent="0.25">
      <c r="A200" s="520"/>
      <c r="B200" s="520"/>
      <c r="C200" s="520"/>
      <c r="D200" s="520"/>
      <c r="E200" s="520"/>
    </row>
    <row r="201" spans="1:5" x14ac:dyDescent="0.25">
      <c r="A201" s="520"/>
      <c r="B201" s="520"/>
      <c r="C201" s="520"/>
      <c r="D201" s="520"/>
      <c r="E201" s="520"/>
    </row>
    <row r="202" spans="1:5" x14ac:dyDescent="0.25">
      <c r="A202" s="520"/>
      <c r="B202" s="520"/>
      <c r="C202" s="520"/>
      <c r="D202" s="520"/>
      <c r="E202" s="520"/>
    </row>
    <row r="203" spans="1:5" x14ac:dyDescent="0.25">
      <c r="A203" s="520"/>
      <c r="B203" s="520"/>
      <c r="C203" s="520"/>
      <c r="D203" s="520"/>
      <c r="E203" s="520"/>
    </row>
    <row r="204" spans="1:5" x14ac:dyDescent="0.25">
      <c r="A204" s="520"/>
      <c r="B204" s="520"/>
      <c r="C204" s="520"/>
      <c r="D204" s="520"/>
      <c r="E204" s="520"/>
    </row>
    <row r="205" spans="1:5" x14ac:dyDescent="0.25">
      <c r="A205" s="520"/>
      <c r="B205" s="520"/>
      <c r="C205" s="520"/>
      <c r="D205" s="520"/>
      <c r="E205" s="520"/>
    </row>
    <row r="206" spans="1:5" x14ac:dyDescent="0.25">
      <c r="A206" s="520"/>
      <c r="B206" s="520"/>
      <c r="C206" s="520"/>
      <c r="D206" s="520"/>
      <c r="E206" s="520"/>
    </row>
    <row r="207" spans="1:5" x14ac:dyDescent="0.25">
      <c r="A207" s="520"/>
      <c r="B207" s="520"/>
      <c r="C207" s="520"/>
      <c r="D207" s="520"/>
      <c r="E207" s="520"/>
    </row>
    <row r="208" spans="1:5" x14ac:dyDescent="0.25">
      <c r="A208" s="520"/>
      <c r="B208" s="520"/>
      <c r="C208" s="520"/>
      <c r="D208" s="520"/>
      <c r="E208" s="520"/>
    </row>
    <row r="209" spans="1:5" x14ac:dyDescent="0.25">
      <c r="A209" s="267"/>
      <c r="B209" s="267"/>
      <c r="C209" s="267"/>
      <c r="D209" s="267"/>
      <c r="E209" s="267"/>
    </row>
    <row r="210" spans="1:5" x14ac:dyDescent="0.25">
      <c r="A210" s="267"/>
      <c r="B210" s="267"/>
      <c r="C210" s="267"/>
      <c r="D210" s="267"/>
      <c r="E210" s="267"/>
    </row>
    <row r="211" spans="1:5" x14ac:dyDescent="0.25">
      <c r="A211" s="267"/>
      <c r="B211" s="267"/>
      <c r="C211" s="267"/>
      <c r="D211" s="267"/>
      <c r="E211" s="267"/>
    </row>
    <row r="212" spans="1:5" x14ac:dyDescent="0.25">
      <c r="A212" s="267"/>
      <c r="B212" s="267"/>
      <c r="C212" s="267"/>
      <c r="D212" s="267"/>
      <c r="E212" s="267"/>
    </row>
    <row r="213" spans="1:5" x14ac:dyDescent="0.25">
      <c r="A213" s="267"/>
      <c r="B213" s="267"/>
      <c r="C213" s="267"/>
      <c r="D213" s="267"/>
      <c r="E213" s="267"/>
    </row>
    <row r="214" spans="1:5" x14ac:dyDescent="0.25">
      <c r="A214" s="267"/>
      <c r="B214" s="267"/>
      <c r="C214" s="267"/>
      <c r="D214" s="267"/>
      <c r="E214" s="267"/>
    </row>
    <row r="215" spans="1:5" x14ac:dyDescent="0.25">
      <c r="A215" s="267"/>
      <c r="B215" s="267"/>
      <c r="C215" s="267"/>
      <c r="D215" s="267"/>
      <c r="E215" s="267"/>
    </row>
    <row r="216" spans="1:5" x14ac:dyDescent="0.25">
      <c r="A216" s="267"/>
      <c r="B216" s="267"/>
      <c r="C216" s="267"/>
      <c r="D216" s="267"/>
      <c r="E216" s="267"/>
    </row>
    <row r="217" spans="1:5" x14ac:dyDescent="0.25">
      <c r="A217" s="267"/>
      <c r="B217" s="267"/>
      <c r="C217" s="267"/>
      <c r="D217" s="267"/>
      <c r="E217" s="267"/>
    </row>
    <row r="218" spans="1:5" x14ac:dyDescent="0.25">
      <c r="A218" s="267"/>
      <c r="B218" s="267"/>
      <c r="C218" s="267"/>
      <c r="D218" s="267"/>
      <c r="E218" s="267"/>
    </row>
    <row r="219" spans="1:5" x14ac:dyDescent="0.25">
      <c r="A219" s="267"/>
      <c r="B219" s="267"/>
      <c r="C219" s="267"/>
      <c r="D219" s="267"/>
      <c r="E219" s="267"/>
    </row>
    <row r="220" spans="1:5" x14ac:dyDescent="0.25">
      <c r="A220" s="267"/>
      <c r="B220" s="267"/>
      <c r="C220" s="267"/>
      <c r="D220" s="267"/>
      <c r="E220" s="267"/>
    </row>
    <row r="221" spans="1:5" x14ac:dyDescent="0.25">
      <c r="A221" s="267"/>
      <c r="B221" s="267"/>
      <c r="C221" s="267"/>
      <c r="D221" s="267"/>
      <c r="E221" s="267"/>
    </row>
    <row r="222" spans="1:5" x14ac:dyDescent="0.25">
      <c r="A222" s="267"/>
      <c r="B222" s="267"/>
      <c r="C222" s="267"/>
      <c r="D222" s="267"/>
      <c r="E222" s="267"/>
    </row>
    <row r="223" spans="1:5" x14ac:dyDescent="0.25">
      <c r="A223" s="267"/>
      <c r="B223" s="267"/>
      <c r="C223" s="267"/>
      <c r="D223" s="267"/>
      <c r="E223" s="267"/>
    </row>
    <row r="224" spans="1:5" x14ac:dyDescent="0.25">
      <c r="A224" s="267"/>
      <c r="B224" s="267"/>
      <c r="C224" s="267"/>
      <c r="D224" s="267"/>
      <c r="E224" s="267"/>
    </row>
    <row r="225" spans="1:5" x14ac:dyDescent="0.25">
      <c r="A225" s="267"/>
      <c r="B225" s="267"/>
      <c r="C225" s="267"/>
      <c r="D225" s="267"/>
      <c r="E225" s="267"/>
    </row>
    <row r="226" spans="1:5" x14ac:dyDescent="0.25">
      <c r="A226" s="267"/>
      <c r="B226" s="267"/>
      <c r="C226" s="267"/>
      <c r="D226" s="267"/>
      <c r="E226" s="267"/>
    </row>
    <row r="227" spans="1:5" x14ac:dyDescent="0.25">
      <c r="A227" s="267"/>
      <c r="B227" s="267"/>
      <c r="C227" s="267"/>
      <c r="D227" s="267"/>
      <c r="E227" s="267"/>
    </row>
  </sheetData>
  <sheetProtection algorithmName="SHA-512" hashValue="y6BpPrJ01ujNVMOFKQ91+a+/bun9f7ZNIuLuPBMiWO+EYxSJhe83Vj9p0ZCuRf/SXY6E6iTL3QxyFpAZwvuncw==" saltValue="840n/wQl7bXnW4Dm4akkbQ==" spinCount="100000" sheet="1" objects="1" scenarios="1"/>
  <mergeCells count="3">
    <mergeCell ref="A189:E208"/>
    <mergeCell ref="A3:G3"/>
    <mergeCell ref="A1:G1"/>
  </mergeCells>
  <phoneticPr fontId="32" type="noConversion"/>
  <pageMargins left="0.82677165354330717" right="0.23622047244094491" top="0.74803149606299213" bottom="0.74803149606299213" header="0.31496062992125984" footer="0.31496062992125984"/>
  <pageSetup paperSize="9" scale="57"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F3108-0B73-4996-B57D-6162FBFEA4B7}">
  <sheetPr>
    <pageSetUpPr fitToPage="1"/>
  </sheetPr>
  <dimension ref="A1:I89"/>
  <sheetViews>
    <sheetView topLeftCell="A43" zoomScale="98" zoomScaleNormal="98" zoomScaleSheetLayoutView="82" workbookViewId="0">
      <selection activeCell="F5" sqref="F5:F68"/>
    </sheetView>
  </sheetViews>
  <sheetFormatPr defaultColWidth="9.109375" defaultRowHeight="13.8" x14ac:dyDescent="0.25"/>
  <cols>
    <col min="1" max="1" width="30.88671875" style="97" customWidth="1"/>
    <col min="2" max="2" width="9.109375" style="268" customWidth="1"/>
    <col min="3" max="3" width="67.109375" style="75" customWidth="1"/>
    <col min="4" max="4" width="9.109375" style="177"/>
    <col min="5" max="5" width="14.44140625" style="177" customWidth="1"/>
    <col min="6" max="6" width="16.109375" style="177" customWidth="1"/>
    <col min="7" max="7" width="12.6640625" style="177" customWidth="1"/>
    <col min="8" max="8" width="16.33203125" style="75" customWidth="1"/>
    <col min="9" max="9" width="11" style="75" customWidth="1"/>
    <col min="10" max="16384" width="9.109375" style="75"/>
  </cols>
  <sheetData>
    <row r="1" spans="1:7" ht="28.5" customHeight="1" thickBot="1" x14ac:dyDescent="0.3">
      <c r="A1" s="514" t="s">
        <v>534</v>
      </c>
      <c r="B1" s="515"/>
      <c r="C1" s="515"/>
      <c r="D1" s="515"/>
      <c r="E1" s="515"/>
      <c r="F1" s="28"/>
      <c r="G1" s="27"/>
    </row>
    <row r="2" spans="1:7" ht="14.4" thickBot="1" x14ac:dyDescent="0.3">
      <c r="A2" s="75"/>
      <c r="B2" s="59"/>
      <c r="C2" s="1"/>
      <c r="D2" s="1"/>
      <c r="E2" s="26"/>
      <c r="F2" s="25"/>
      <c r="G2" s="1"/>
    </row>
    <row r="3" spans="1:7" ht="15" customHeight="1" thickBot="1" x14ac:dyDescent="0.3">
      <c r="A3" s="516" t="s">
        <v>1049</v>
      </c>
      <c r="B3" s="517"/>
      <c r="C3" s="517"/>
      <c r="D3" s="517"/>
      <c r="E3" s="517"/>
      <c r="F3" s="517"/>
      <c r="G3" s="518"/>
    </row>
    <row r="4" spans="1:7" ht="41.4" x14ac:dyDescent="0.25">
      <c r="A4" s="239" t="s">
        <v>17</v>
      </c>
      <c r="B4" s="63" t="s">
        <v>0</v>
      </c>
      <c r="C4" s="64" t="s">
        <v>1</v>
      </c>
      <c r="D4" s="64" t="s">
        <v>512</v>
      </c>
      <c r="E4" s="65" t="s">
        <v>3</v>
      </c>
      <c r="F4" s="66" t="s">
        <v>1128</v>
      </c>
      <c r="G4" s="67" t="s">
        <v>4</v>
      </c>
    </row>
    <row r="5" spans="1:7" x14ac:dyDescent="0.25">
      <c r="A5" s="223" t="s">
        <v>535</v>
      </c>
      <c r="B5" s="240" t="s">
        <v>7</v>
      </c>
      <c r="C5" s="225" t="s">
        <v>951</v>
      </c>
      <c r="D5" s="224" t="s">
        <v>49</v>
      </c>
      <c r="E5" s="227">
        <v>11700</v>
      </c>
      <c r="F5" s="367">
        <v>3.83</v>
      </c>
      <c r="G5" s="87">
        <f t="shared" ref="G5:G68" si="0">ROUND((E5*F5),2)</f>
        <v>44811</v>
      </c>
    </row>
    <row r="6" spans="1:7" x14ac:dyDescent="0.25">
      <c r="A6" s="223" t="s">
        <v>535</v>
      </c>
      <c r="B6" s="240" t="s">
        <v>8</v>
      </c>
      <c r="C6" s="225" t="s">
        <v>952</v>
      </c>
      <c r="D6" s="224" t="s">
        <v>953</v>
      </c>
      <c r="E6" s="227">
        <v>2160</v>
      </c>
      <c r="F6" s="367">
        <v>4.9400000000000004</v>
      </c>
      <c r="G6" s="87">
        <f t="shared" si="0"/>
        <v>10670.4</v>
      </c>
    </row>
    <row r="7" spans="1:7" x14ac:dyDescent="0.25">
      <c r="A7" s="223" t="s">
        <v>535</v>
      </c>
      <c r="B7" s="240" t="s">
        <v>9</v>
      </c>
      <c r="C7" s="225" t="s">
        <v>639</v>
      </c>
      <c r="D7" s="224" t="s">
        <v>51</v>
      </c>
      <c r="E7" s="227">
        <v>72</v>
      </c>
      <c r="F7" s="367">
        <v>29.46</v>
      </c>
      <c r="G7" s="87">
        <f t="shared" si="0"/>
        <v>2121.12</v>
      </c>
    </row>
    <row r="8" spans="1:7" x14ac:dyDescent="0.25">
      <c r="A8" s="223" t="s">
        <v>535</v>
      </c>
      <c r="B8" s="240" t="s">
        <v>10</v>
      </c>
      <c r="C8" s="228" t="s">
        <v>954</v>
      </c>
      <c r="D8" s="224" t="s">
        <v>47</v>
      </c>
      <c r="E8" s="227">
        <v>2</v>
      </c>
      <c r="F8" s="367">
        <v>6482.99</v>
      </c>
      <c r="G8" s="87">
        <f t="shared" si="0"/>
        <v>12965.98</v>
      </c>
    </row>
    <row r="9" spans="1:7" x14ac:dyDescent="0.25">
      <c r="A9" s="223" t="s">
        <v>535</v>
      </c>
      <c r="B9" s="240" t="s">
        <v>11</v>
      </c>
      <c r="C9" s="228" t="s">
        <v>955</v>
      </c>
      <c r="D9" s="224" t="s">
        <v>47</v>
      </c>
      <c r="E9" s="227">
        <v>2</v>
      </c>
      <c r="F9" s="367">
        <v>3362.33</v>
      </c>
      <c r="G9" s="87">
        <f t="shared" si="0"/>
        <v>6724.66</v>
      </c>
    </row>
    <row r="10" spans="1:7" ht="27.6" x14ac:dyDescent="0.25">
      <c r="A10" s="223" t="s">
        <v>535</v>
      </c>
      <c r="B10" s="240" t="s">
        <v>12</v>
      </c>
      <c r="C10" s="228" t="s">
        <v>1021</v>
      </c>
      <c r="D10" s="224" t="s">
        <v>49</v>
      </c>
      <c r="E10" s="229">
        <v>293.60000000000002</v>
      </c>
      <c r="F10" s="367">
        <v>282.48</v>
      </c>
      <c r="G10" s="87">
        <f t="shared" si="0"/>
        <v>82936.13</v>
      </c>
    </row>
    <row r="11" spans="1:7" x14ac:dyDescent="0.25">
      <c r="A11" s="223" t="s">
        <v>535</v>
      </c>
      <c r="B11" s="240" t="s">
        <v>13</v>
      </c>
      <c r="C11" s="228" t="s">
        <v>1022</v>
      </c>
      <c r="D11" s="224" t="s">
        <v>49</v>
      </c>
      <c r="E11" s="229">
        <v>293.60000000000002</v>
      </c>
      <c r="F11" s="367">
        <v>139.75</v>
      </c>
      <c r="G11" s="87">
        <f t="shared" si="0"/>
        <v>41030.6</v>
      </c>
    </row>
    <row r="12" spans="1:7" x14ac:dyDescent="0.25">
      <c r="A12" s="223" t="s">
        <v>535</v>
      </c>
      <c r="B12" s="240" t="s">
        <v>14</v>
      </c>
      <c r="C12" s="241" t="s">
        <v>956</v>
      </c>
      <c r="D12" s="224" t="s">
        <v>627</v>
      </c>
      <c r="E12" s="229">
        <v>29739</v>
      </c>
      <c r="F12" s="367">
        <v>1.1599999999999999</v>
      </c>
      <c r="G12" s="87">
        <f t="shared" si="0"/>
        <v>34497.24</v>
      </c>
    </row>
    <row r="13" spans="1:7" x14ac:dyDescent="0.25">
      <c r="A13" s="223" t="s">
        <v>535</v>
      </c>
      <c r="B13" s="240" t="s">
        <v>15</v>
      </c>
      <c r="C13" s="242" t="s">
        <v>957</v>
      </c>
      <c r="D13" s="224" t="s">
        <v>49</v>
      </c>
      <c r="E13" s="229">
        <v>364.2</v>
      </c>
      <c r="F13" s="367">
        <v>608.94000000000005</v>
      </c>
      <c r="G13" s="87">
        <f t="shared" si="0"/>
        <v>221775.95</v>
      </c>
    </row>
    <row r="14" spans="1:7" x14ac:dyDescent="0.25">
      <c r="A14" s="223" t="s">
        <v>535</v>
      </c>
      <c r="B14" s="240" t="s">
        <v>20</v>
      </c>
      <c r="C14" s="242" t="s">
        <v>958</v>
      </c>
      <c r="D14" s="224" t="s">
        <v>627</v>
      </c>
      <c r="E14" s="229">
        <v>82791</v>
      </c>
      <c r="F14" s="367">
        <v>1.92</v>
      </c>
      <c r="G14" s="87">
        <f t="shared" si="0"/>
        <v>158958.72</v>
      </c>
    </row>
    <row r="15" spans="1:7" x14ac:dyDescent="0.25">
      <c r="A15" s="223" t="s">
        <v>535</v>
      </c>
      <c r="B15" s="240" t="s">
        <v>21</v>
      </c>
      <c r="C15" s="242" t="s">
        <v>959</v>
      </c>
      <c r="D15" s="224" t="s">
        <v>47</v>
      </c>
      <c r="E15" s="229">
        <v>88</v>
      </c>
      <c r="F15" s="367">
        <v>65.819999999999993</v>
      </c>
      <c r="G15" s="87">
        <f t="shared" si="0"/>
        <v>5792.16</v>
      </c>
    </row>
    <row r="16" spans="1:7" x14ac:dyDescent="0.25">
      <c r="A16" s="223" t="s">
        <v>535</v>
      </c>
      <c r="B16" s="240" t="s">
        <v>22</v>
      </c>
      <c r="C16" s="242" t="s">
        <v>1023</v>
      </c>
      <c r="D16" s="224" t="s">
        <v>49</v>
      </c>
      <c r="E16" s="229">
        <v>132.69999999999999</v>
      </c>
      <c r="F16" s="367">
        <v>1276.27</v>
      </c>
      <c r="G16" s="87">
        <f t="shared" si="0"/>
        <v>169361.03</v>
      </c>
    </row>
    <row r="17" spans="1:7" ht="27.6" x14ac:dyDescent="0.25">
      <c r="A17" s="223" t="s">
        <v>535</v>
      </c>
      <c r="B17" s="240" t="s">
        <v>23</v>
      </c>
      <c r="C17" s="242" t="s">
        <v>960</v>
      </c>
      <c r="D17" s="224" t="s">
        <v>49</v>
      </c>
      <c r="E17" s="229">
        <v>0.6</v>
      </c>
      <c r="F17" s="367">
        <v>4356.87</v>
      </c>
      <c r="G17" s="87">
        <f t="shared" si="0"/>
        <v>2614.12</v>
      </c>
    </row>
    <row r="18" spans="1:7" x14ac:dyDescent="0.25">
      <c r="A18" s="223" t="s">
        <v>535</v>
      </c>
      <c r="B18" s="240" t="s">
        <v>26</v>
      </c>
      <c r="C18" s="242" t="s">
        <v>961</v>
      </c>
      <c r="D18" s="224" t="s">
        <v>50</v>
      </c>
      <c r="E18" s="229">
        <v>200</v>
      </c>
      <c r="F18" s="367">
        <v>34.07</v>
      </c>
      <c r="G18" s="87">
        <f t="shared" si="0"/>
        <v>6814</v>
      </c>
    </row>
    <row r="19" spans="1:7" x14ac:dyDescent="0.25">
      <c r="A19" s="223" t="s">
        <v>535</v>
      </c>
      <c r="B19" s="240" t="s">
        <v>27</v>
      </c>
      <c r="C19" s="242" t="s">
        <v>962</v>
      </c>
      <c r="D19" s="224" t="s">
        <v>49</v>
      </c>
      <c r="E19" s="229">
        <v>75.7</v>
      </c>
      <c r="F19" s="367">
        <v>102.74</v>
      </c>
      <c r="G19" s="87">
        <f t="shared" si="0"/>
        <v>7777.42</v>
      </c>
    </row>
    <row r="20" spans="1:7" x14ac:dyDescent="0.25">
      <c r="A20" s="223" t="s">
        <v>535</v>
      </c>
      <c r="B20" s="240" t="s">
        <v>28</v>
      </c>
      <c r="C20" s="242" t="s">
        <v>963</v>
      </c>
      <c r="D20" s="224" t="s">
        <v>49</v>
      </c>
      <c r="E20" s="229">
        <v>3.8</v>
      </c>
      <c r="F20" s="367">
        <v>330.89</v>
      </c>
      <c r="G20" s="87">
        <f t="shared" si="0"/>
        <v>1257.3800000000001</v>
      </c>
    </row>
    <row r="21" spans="1:7" x14ac:dyDescent="0.25">
      <c r="A21" s="223" t="s">
        <v>535</v>
      </c>
      <c r="B21" s="240" t="s">
        <v>29</v>
      </c>
      <c r="C21" s="242" t="s">
        <v>964</v>
      </c>
      <c r="D21" s="224" t="s">
        <v>49</v>
      </c>
      <c r="E21" s="229">
        <v>8</v>
      </c>
      <c r="F21" s="367">
        <v>706.51</v>
      </c>
      <c r="G21" s="87">
        <f t="shared" si="0"/>
        <v>5652.08</v>
      </c>
    </row>
    <row r="22" spans="1:7" x14ac:dyDescent="0.25">
      <c r="A22" s="223" t="s">
        <v>535</v>
      </c>
      <c r="B22" s="240" t="s">
        <v>30</v>
      </c>
      <c r="C22" s="242" t="s">
        <v>965</v>
      </c>
      <c r="D22" s="224" t="s">
        <v>627</v>
      </c>
      <c r="E22" s="229">
        <v>374</v>
      </c>
      <c r="F22" s="367">
        <v>2.04</v>
      </c>
      <c r="G22" s="87">
        <f t="shared" si="0"/>
        <v>762.96</v>
      </c>
    </row>
    <row r="23" spans="1:7" x14ac:dyDescent="0.25">
      <c r="A23" s="223" t="s">
        <v>535</v>
      </c>
      <c r="B23" s="240" t="s">
        <v>31</v>
      </c>
      <c r="C23" s="242" t="s">
        <v>966</v>
      </c>
      <c r="D23" s="224" t="s">
        <v>49</v>
      </c>
      <c r="E23" s="229">
        <v>0.13</v>
      </c>
      <c r="F23" s="367">
        <v>6494.15</v>
      </c>
      <c r="G23" s="87">
        <f t="shared" si="0"/>
        <v>844.24</v>
      </c>
    </row>
    <row r="24" spans="1:7" x14ac:dyDescent="0.25">
      <c r="A24" s="223" t="s">
        <v>535</v>
      </c>
      <c r="B24" s="240" t="s">
        <v>32</v>
      </c>
      <c r="C24" s="242" t="s">
        <v>967</v>
      </c>
      <c r="D24" s="224" t="s">
        <v>50</v>
      </c>
      <c r="E24" s="229">
        <v>29</v>
      </c>
      <c r="F24" s="367">
        <v>34.07</v>
      </c>
      <c r="G24" s="87">
        <f t="shared" si="0"/>
        <v>988.03</v>
      </c>
    </row>
    <row r="25" spans="1:7" x14ac:dyDescent="0.25">
      <c r="A25" s="223" t="s">
        <v>535</v>
      </c>
      <c r="B25" s="240" t="s">
        <v>33</v>
      </c>
      <c r="C25" s="242" t="s">
        <v>968</v>
      </c>
      <c r="D25" s="224" t="s">
        <v>49</v>
      </c>
      <c r="E25" s="229">
        <v>2</v>
      </c>
      <c r="F25" s="367">
        <v>505.44</v>
      </c>
      <c r="G25" s="87">
        <f t="shared" si="0"/>
        <v>1010.88</v>
      </c>
    </row>
    <row r="26" spans="1:7" x14ac:dyDescent="0.25">
      <c r="A26" s="223" t="s">
        <v>535</v>
      </c>
      <c r="B26" s="240" t="s">
        <v>34</v>
      </c>
      <c r="C26" s="228" t="s">
        <v>969</v>
      </c>
      <c r="D26" s="224" t="s">
        <v>703</v>
      </c>
      <c r="E26" s="229">
        <v>432</v>
      </c>
      <c r="F26" s="367">
        <v>237.74</v>
      </c>
      <c r="G26" s="87">
        <f t="shared" si="0"/>
        <v>102703.67999999999</v>
      </c>
    </row>
    <row r="27" spans="1:7" x14ac:dyDescent="0.25">
      <c r="A27" s="223" t="s">
        <v>535</v>
      </c>
      <c r="B27" s="240" t="s">
        <v>35</v>
      </c>
      <c r="C27" s="228" t="s">
        <v>970</v>
      </c>
      <c r="D27" s="224" t="s">
        <v>49</v>
      </c>
      <c r="E27" s="229">
        <v>113</v>
      </c>
      <c r="F27" s="367">
        <v>79.31</v>
      </c>
      <c r="G27" s="87">
        <f t="shared" si="0"/>
        <v>8962.0300000000007</v>
      </c>
    </row>
    <row r="28" spans="1:7" x14ac:dyDescent="0.25">
      <c r="A28" s="223" t="s">
        <v>535</v>
      </c>
      <c r="B28" s="240" t="s">
        <v>36</v>
      </c>
      <c r="C28" s="228" t="s">
        <v>971</v>
      </c>
      <c r="D28" s="224" t="s">
        <v>703</v>
      </c>
      <c r="E28" s="227">
        <v>500</v>
      </c>
      <c r="F28" s="367">
        <v>12.61</v>
      </c>
      <c r="G28" s="87">
        <f t="shared" si="0"/>
        <v>6305</v>
      </c>
    </row>
    <row r="29" spans="1:7" x14ac:dyDescent="0.25">
      <c r="A29" s="223" t="s">
        <v>535</v>
      </c>
      <c r="B29" s="240" t="s">
        <v>37</v>
      </c>
      <c r="C29" s="228" t="s">
        <v>972</v>
      </c>
      <c r="D29" s="224" t="s">
        <v>703</v>
      </c>
      <c r="E29" s="227">
        <v>467</v>
      </c>
      <c r="F29" s="367">
        <v>43.87</v>
      </c>
      <c r="G29" s="87">
        <f t="shared" si="0"/>
        <v>20487.29</v>
      </c>
    </row>
    <row r="30" spans="1:7" x14ac:dyDescent="0.25">
      <c r="A30" s="223" t="s">
        <v>535</v>
      </c>
      <c r="B30" s="240" t="s">
        <v>38</v>
      </c>
      <c r="C30" s="228" t="s">
        <v>973</v>
      </c>
      <c r="D30" s="224" t="s">
        <v>703</v>
      </c>
      <c r="E30" s="227">
        <v>467</v>
      </c>
      <c r="F30" s="367">
        <v>6.88</v>
      </c>
      <c r="G30" s="87">
        <f t="shared" si="0"/>
        <v>3212.96</v>
      </c>
    </row>
    <row r="31" spans="1:7" x14ac:dyDescent="0.25">
      <c r="A31" s="223" t="s">
        <v>535</v>
      </c>
      <c r="B31" s="240" t="s">
        <v>39</v>
      </c>
      <c r="C31" s="228" t="s">
        <v>974</v>
      </c>
      <c r="D31" s="224" t="s">
        <v>703</v>
      </c>
      <c r="E31" s="227">
        <v>20</v>
      </c>
      <c r="F31" s="367">
        <v>1.52</v>
      </c>
      <c r="G31" s="87">
        <f t="shared" si="0"/>
        <v>30.4</v>
      </c>
    </row>
    <row r="32" spans="1:7" x14ac:dyDescent="0.25">
      <c r="A32" s="223" t="s">
        <v>535</v>
      </c>
      <c r="B32" s="240" t="s">
        <v>557</v>
      </c>
      <c r="C32" s="228" t="s">
        <v>975</v>
      </c>
      <c r="D32" s="224" t="s">
        <v>49</v>
      </c>
      <c r="E32" s="227">
        <v>3.8</v>
      </c>
      <c r="F32" s="367">
        <v>334.93</v>
      </c>
      <c r="G32" s="87">
        <f t="shared" si="0"/>
        <v>1272.73</v>
      </c>
    </row>
    <row r="33" spans="1:7" x14ac:dyDescent="0.25">
      <c r="A33" s="223" t="s">
        <v>535</v>
      </c>
      <c r="B33" s="240" t="s">
        <v>558</v>
      </c>
      <c r="C33" s="228" t="s">
        <v>976</v>
      </c>
      <c r="D33" s="224" t="s">
        <v>50</v>
      </c>
      <c r="E33" s="227">
        <v>18</v>
      </c>
      <c r="F33" s="367">
        <v>50.34</v>
      </c>
      <c r="G33" s="87">
        <f t="shared" si="0"/>
        <v>906.12</v>
      </c>
    </row>
    <row r="34" spans="1:7" x14ac:dyDescent="0.25">
      <c r="A34" s="223" t="s">
        <v>535</v>
      </c>
      <c r="B34" s="240" t="s">
        <v>559</v>
      </c>
      <c r="C34" s="228" t="s">
        <v>977</v>
      </c>
      <c r="D34" s="224" t="s">
        <v>49</v>
      </c>
      <c r="E34" s="227">
        <v>1</v>
      </c>
      <c r="F34" s="367">
        <v>102.74</v>
      </c>
      <c r="G34" s="87">
        <f t="shared" si="0"/>
        <v>102.74</v>
      </c>
    </row>
    <row r="35" spans="1:7" x14ac:dyDescent="0.25">
      <c r="A35" s="223" t="s">
        <v>535</v>
      </c>
      <c r="B35" s="240" t="s">
        <v>560</v>
      </c>
      <c r="C35" s="97" t="s">
        <v>978</v>
      </c>
      <c r="D35" s="224" t="s">
        <v>50</v>
      </c>
      <c r="E35" s="227">
        <v>112</v>
      </c>
      <c r="F35" s="367">
        <v>9.42</v>
      </c>
      <c r="G35" s="87">
        <f t="shared" si="0"/>
        <v>1055.04</v>
      </c>
    </row>
    <row r="36" spans="1:7" x14ac:dyDescent="0.25">
      <c r="A36" s="223" t="s">
        <v>535</v>
      </c>
      <c r="B36" s="240" t="s">
        <v>561</v>
      </c>
      <c r="C36" s="228" t="s">
        <v>979</v>
      </c>
      <c r="D36" s="224" t="s">
        <v>703</v>
      </c>
      <c r="E36" s="227">
        <v>6820</v>
      </c>
      <c r="F36" s="367">
        <v>4.6900000000000004</v>
      </c>
      <c r="G36" s="87">
        <f t="shared" si="0"/>
        <v>31985.8</v>
      </c>
    </row>
    <row r="37" spans="1:7" x14ac:dyDescent="0.25">
      <c r="A37" s="223" t="s">
        <v>535</v>
      </c>
      <c r="B37" s="240" t="s">
        <v>562</v>
      </c>
      <c r="C37" s="228" t="s">
        <v>1024</v>
      </c>
      <c r="D37" s="224" t="s">
        <v>49</v>
      </c>
      <c r="E37" s="227">
        <v>35.799999999999997</v>
      </c>
      <c r="F37" s="367">
        <v>1146.93</v>
      </c>
      <c r="G37" s="87">
        <f t="shared" si="0"/>
        <v>41060.089999999997</v>
      </c>
    </row>
    <row r="38" spans="1:7" x14ac:dyDescent="0.25">
      <c r="A38" s="223" t="s">
        <v>535</v>
      </c>
      <c r="B38" s="240" t="s">
        <v>563</v>
      </c>
      <c r="C38" s="228" t="s">
        <v>1025</v>
      </c>
      <c r="D38" s="224" t="s">
        <v>49</v>
      </c>
      <c r="E38" s="227">
        <v>1.7</v>
      </c>
      <c r="F38" s="367">
        <v>366.96</v>
      </c>
      <c r="G38" s="87">
        <f t="shared" si="0"/>
        <v>623.83000000000004</v>
      </c>
    </row>
    <row r="39" spans="1:7" x14ac:dyDescent="0.25">
      <c r="A39" s="223" t="s">
        <v>535</v>
      </c>
      <c r="B39" s="240" t="s">
        <v>564</v>
      </c>
      <c r="C39" s="228" t="s">
        <v>1026</v>
      </c>
      <c r="D39" s="224" t="s">
        <v>49</v>
      </c>
      <c r="E39" s="227">
        <v>1.7</v>
      </c>
      <c r="F39" s="367">
        <v>139.75</v>
      </c>
      <c r="G39" s="87">
        <f t="shared" si="0"/>
        <v>237.58</v>
      </c>
    </row>
    <row r="40" spans="1:7" x14ac:dyDescent="0.25">
      <c r="A40" s="223" t="s">
        <v>535</v>
      </c>
      <c r="B40" s="240" t="s">
        <v>565</v>
      </c>
      <c r="C40" s="228" t="s">
        <v>956</v>
      </c>
      <c r="D40" s="224" t="s">
        <v>627</v>
      </c>
      <c r="E40" s="227">
        <v>182</v>
      </c>
      <c r="F40" s="367">
        <v>1.1599999999999999</v>
      </c>
      <c r="G40" s="87">
        <f t="shared" si="0"/>
        <v>211.12</v>
      </c>
    </row>
    <row r="41" spans="1:7" ht="41.4" x14ac:dyDescent="0.25">
      <c r="A41" s="223" t="s">
        <v>535</v>
      </c>
      <c r="B41" s="240" t="s">
        <v>566</v>
      </c>
      <c r="C41" s="243" t="s">
        <v>980</v>
      </c>
      <c r="D41" s="224" t="s">
        <v>49</v>
      </c>
      <c r="E41" s="227">
        <v>1.6</v>
      </c>
      <c r="F41" s="367">
        <v>860.31</v>
      </c>
      <c r="G41" s="87">
        <f t="shared" si="0"/>
        <v>1376.5</v>
      </c>
    </row>
    <row r="42" spans="1:7" x14ac:dyDescent="0.25">
      <c r="A42" s="223" t="s">
        <v>535</v>
      </c>
      <c r="B42" s="240" t="s">
        <v>567</v>
      </c>
      <c r="C42" s="228" t="s">
        <v>981</v>
      </c>
      <c r="D42" s="224" t="s">
        <v>627</v>
      </c>
      <c r="E42" s="227">
        <v>54</v>
      </c>
      <c r="F42" s="367">
        <v>1.97</v>
      </c>
      <c r="G42" s="87">
        <f t="shared" si="0"/>
        <v>106.38</v>
      </c>
    </row>
    <row r="43" spans="1:7" ht="41.4" x14ac:dyDescent="0.25">
      <c r="A43" s="223" t="s">
        <v>535</v>
      </c>
      <c r="B43" s="240" t="s">
        <v>568</v>
      </c>
      <c r="C43" s="228" t="s">
        <v>982</v>
      </c>
      <c r="D43" s="224" t="s">
        <v>47</v>
      </c>
      <c r="E43" s="227">
        <v>1</v>
      </c>
      <c r="F43" s="367">
        <v>1080.08</v>
      </c>
      <c r="G43" s="87">
        <f t="shared" si="0"/>
        <v>1080.08</v>
      </c>
    </row>
    <row r="44" spans="1:7" ht="41.4" x14ac:dyDescent="0.25">
      <c r="A44" s="223" t="s">
        <v>535</v>
      </c>
      <c r="B44" s="240" t="s">
        <v>569</v>
      </c>
      <c r="C44" s="228" t="s">
        <v>983</v>
      </c>
      <c r="D44" s="224" t="s">
        <v>47</v>
      </c>
      <c r="E44" s="227">
        <v>1</v>
      </c>
      <c r="F44" s="367">
        <v>894.15</v>
      </c>
      <c r="G44" s="87">
        <f t="shared" si="0"/>
        <v>894.15</v>
      </c>
    </row>
    <row r="45" spans="1:7" x14ac:dyDescent="0.25">
      <c r="A45" s="223" t="s">
        <v>535</v>
      </c>
      <c r="B45" s="240" t="s">
        <v>570</v>
      </c>
      <c r="C45" s="228" t="s">
        <v>984</v>
      </c>
      <c r="D45" s="224" t="s">
        <v>627</v>
      </c>
      <c r="E45" s="227">
        <v>30</v>
      </c>
      <c r="F45" s="367">
        <v>12.84</v>
      </c>
      <c r="G45" s="87">
        <f t="shared" si="0"/>
        <v>385.2</v>
      </c>
    </row>
    <row r="46" spans="1:7" x14ac:dyDescent="0.25">
      <c r="A46" s="223" t="s">
        <v>535</v>
      </c>
      <c r="B46" s="240" t="s">
        <v>571</v>
      </c>
      <c r="C46" s="228" t="s">
        <v>985</v>
      </c>
      <c r="D46" s="224" t="s">
        <v>50</v>
      </c>
      <c r="E46" s="227">
        <v>89</v>
      </c>
      <c r="F46" s="367">
        <v>58.18</v>
      </c>
      <c r="G46" s="87">
        <f t="shared" si="0"/>
        <v>5178.0200000000004</v>
      </c>
    </row>
    <row r="47" spans="1:7" x14ac:dyDescent="0.25">
      <c r="A47" s="223" t="s">
        <v>535</v>
      </c>
      <c r="B47" s="240" t="s">
        <v>572</v>
      </c>
      <c r="C47" s="228" t="s">
        <v>986</v>
      </c>
      <c r="D47" s="224" t="s">
        <v>703</v>
      </c>
      <c r="E47" s="227">
        <v>552</v>
      </c>
      <c r="F47" s="367">
        <v>4.34</v>
      </c>
      <c r="G47" s="87">
        <f t="shared" si="0"/>
        <v>2395.6799999999998</v>
      </c>
    </row>
    <row r="48" spans="1:7" x14ac:dyDescent="0.25">
      <c r="A48" s="223" t="s">
        <v>535</v>
      </c>
      <c r="B48" s="240" t="s">
        <v>573</v>
      </c>
      <c r="C48" s="243" t="s">
        <v>987</v>
      </c>
      <c r="D48" s="224" t="s">
        <v>49</v>
      </c>
      <c r="E48" s="227">
        <v>8.1</v>
      </c>
      <c r="F48" s="367">
        <v>20.61</v>
      </c>
      <c r="G48" s="87">
        <f t="shared" si="0"/>
        <v>166.94</v>
      </c>
    </row>
    <row r="49" spans="1:7" x14ac:dyDescent="0.25">
      <c r="A49" s="223" t="s">
        <v>535</v>
      </c>
      <c r="B49" s="240" t="s">
        <v>574</v>
      </c>
      <c r="C49" s="228" t="s">
        <v>988</v>
      </c>
      <c r="D49" s="126" t="s">
        <v>49</v>
      </c>
      <c r="E49" s="244">
        <v>136</v>
      </c>
      <c r="F49" s="367">
        <v>22.98</v>
      </c>
      <c r="G49" s="87">
        <f t="shared" si="0"/>
        <v>3125.28</v>
      </c>
    </row>
    <row r="50" spans="1:7" ht="27.6" x14ac:dyDescent="0.25">
      <c r="A50" s="223" t="s">
        <v>535</v>
      </c>
      <c r="B50" s="240" t="s">
        <v>575</v>
      </c>
      <c r="C50" s="243" t="s">
        <v>989</v>
      </c>
      <c r="D50" s="224" t="s">
        <v>703</v>
      </c>
      <c r="E50" s="227">
        <v>75</v>
      </c>
      <c r="F50" s="367">
        <v>121.11</v>
      </c>
      <c r="G50" s="87">
        <f t="shared" si="0"/>
        <v>9083.25</v>
      </c>
    </row>
    <row r="51" spans="1:7" x14ac:dyDescent="0.25">
      <c r="A51" s="223" t="s">
        <v>535</v>
      </c>
      <c r="B51" s="240" t="s">
        <v>576</v>
      </c>
      <c r="C51" s="228" t="s">
        <v>990</v>
      </c>
      <c r="D51" s="224" t="s">
        <v>703</v>
      </c>
      <c r="E51" s="227">
        <v>951</v>
      </c>
      <c r="F51" s="367">
        <v>4.34</v>
      </c>
      <c r="G51" s="87">
        <f t="shared" si="0"/>
        <v>4127.34</v>
      </c>
    </row>
    <row r="52" spans="1:7" x14ac:dyDescent="0.25">
      <c r="A52" s="223" t="s">
        <v>535</v>
      </c>
      <c r="B52" s="240" t="s">
        <v>577</v>
      </c>
      <c r="C52" s="228" t="s">
        <v>991</v>
      </c>
      <c r="D52" s="224" t="s">
        <v>49</v>
      </c>
      <c r="E52" s="227">
        <v>7360</v>
      </c>
      <c r="F52" s="367">
        <v>24.44</v>
      </c>
      <c r="G52" s="87">
        <f t="shared" si="0"/>
        <v>179878.39999999999</v>
      </c>
    </row>
    <row r="53" spans="1:7" x14ac:dyDescent="0.25">
      <c r="A53" s="223" t="s">
        <v>535</v>
      </c>
      <c r="B53" s="240" t="s">
        <v>578</v>
      </c>
      <c r="C53" s="228" t="s">
        <v>1027</v>
      </c>
      <c r="D53" s="224" t="s">
        <v>1028</v>
      </c>
      <c r="E53" s="227">
        <v>68.5</v>
      </c>
      <c r="F53" s="367">
        <v>765.51</v>
      </c>
      <c r="G53" s="87">
        <f t="shared" si="0"/>
        <v>52437.440000000002</v>
      </c>
    </row>
    <row r="54" spans="1:7" x14ac:dyDescent="0.25">
      <c r="A54" s="223" t="s">
        <v>535</v>
      </c>
      <c r="B54" s="240" t="s">
        <v>992</v>
      </c>
      <c r="C54" s="228" t="s">
        <v>993</v>
      </c>
      <c r="D54" s="224" t="s">
        <v>50</v>
      </c>
      <c r="E54" s="227">
        <v>37.6</v>
      </c>
      <c r="F54" s="367">
        <v>4.97</v>
      </c>
      <c r="G54" s="87">
        <f t="shared" si="0"/>
        <v>186.87</v>
      </c>
    </row>
    <row r="55" spans="1:7" x14ac:dyDescent="0.25">
      <c r="A55" s="223" t="s">
        <v>535</v>
      </c>
      <c r="B55" s="240" t="s">
        <v>994</v>
      </c>
      <c r="C55" s="228" t="s">
        <v>995</v>
      </c>
      <c r="D55" s="224" t="s">
        <v>50</v>
      </c>
      <c r="E55" s="227">
        <v>42</v>
      </c>
      <c r="F55" s="367">
        <v>6.33</v>
      </c>
      <c r="G55" s="87">
        <f t="shared" si="0"/>
        <v>265.86</v>
      </c>
    </row>
    <row r="56" spans="1:7" ht="27.6" x14ac:dyDescent="0.25">
      <c r="A56" s="223" t="s">
        <v>535</v>
      </c>
      <c r="B56" s="240" t="s">
        <v>996</v>
      </c>
      <c r="C56" s="228" t="s">
        <v>997</v>
      </c>
      <c r="D56" s="224" t="s">
        <v>627</v>
      </c>
      <c r="E56" s="227">
        <v>3157</v>
      </c>
      <c r="F56" s="367">
        <v>2.97</v>
      </c>
      <c r="G56" s="87">
        <f t="shared" si="0"/>
        <v>9376.2900000000009</v>
      </c>
    </row>
    <row r="57" spans="1:7" x14ac:dyDescent="0.25">
      <c r="A57" s="223" t="s">
        <v>535</v>
      </c>
      <c r="B57" s="240" t="s">
        <v>998</v>
      </c>
      <c r="C57" s="228" t="s">
        <v>999</v>
      </c>
      <c r="D57" s="224" t="s">
        <v>50</v>
      </c>
      <c r="E57" s="245">
        <v>42</v>
      </c>
      <c r="F57" s="367">
        <v>203.92</v>
      </c>
      <c r="G57" s="87">
        <f t="shared" si="0"/>
        <v>8564.64</v>
      </c>
    </row>
    <row r="58" spans="1:7" x14ac:dyDescent="0.25">
      <c r="A58" s="223" t="s">
        <v>535</v>
      </c>
      <c r="B58" s="240" t="s">
        <v>1000</v>
      </c>
      <c r="C58" s="228" t="s">
        <v>1001</v>
      </c>
      <c r="D58" s="177" t="s">
        <v>50</v>
      </c>
      <c r="E58" s="227">
        <v>81</v>
      </c>
      <c r="F58" s="367">
        <v>89.93</v>
      </c>
      <c r="G58" s="87">
        <f t="shared" si="0"/>
        <v>7284.33</v>
      </c>
    </row>
    <row r="59" spans="1:7" x14ac:dyDescent="0.25">
      <c r="A59" s="223" t="s">
        <v>535</v>
      </c>
      <c r="B59" s="240" t="s">
        <v>1002</v>
      </c>
      <c r="C59" s="228" t="s">
        <v>1003</v>
      </c>
      <c r="D59" s="224" t="s">
        <v>50</v>
      </c>
      <c r="E59" s="227">
        <v>7</v>
      </c>
      <c r="F59" s="367">
        <v>59.22</v>
      </c>
      <c r="G59" s="87">
        <f t="shared" si="0"/>
        <v>414.54</v>
      </c>
    </row>
    <row r="60" spans="1:7" ht="27.6" x14ac:dyDescent="0.25">
      <c r="A60" s="223" t="s">
        <v>535</v>
      </c>
      <c r="B60" s="240" t="s">
        <v>1004</v>
      </c>
      <c r="C60" s="228" t="s">
        <v>1005</v>
      </c>
      <c r="D60" s="224" t="s">
        <v>703</v>
      </c>
      <c r="E60" s="227">
        <v>14</v>
      </c>
      <c r="F60" s="367">
        <v>117.04</v>
      </c>
      <c r="G60" s="87">
        <f t="shared" si="0"/>
        <v>1638.56</v>
      </c>
    </row>
    <row r="61" spans="1:7" x14ac:dyDescent="0.25">
      <c r="A61" s="223" t="s">
        <v>535</v>
      </c>
      <c r="B61" s="240" t="s">
        <v>1006</v>
      </c>
      <c r="C61" s="228" t="s">
        <v>628</v>
      </c>
      <c r="D61" s="224" t="s">
        <v>627</v>
      </c>
      <c r="E61" s="227">
        <v>240</v>
      </c>
      <c r="F61" s="367">
        <v>1.97</v>
      </c>
      <c r="G61" s="87">
        <f t="shared" si="0"/>
        <v>472.8</v>
      </c>
    </row>
    <row r="62" spans="1:7" x14ac:dyDescent="0.25">
      <c r="A62" s="223" t="s">
        <v>535</v>
      </c>
      <c r="B62" s="240" t="s">
        <v>1007</v>
      </c>
      <c r="C62" s="228" t="s">
        <v>1008</v>
      </c>
      <c r="D62" s="224" t="s">
        <v>703</v>
      </c>
      <c r="E62" s="227">
        <v>641</v>
      </c>
      <c r="F62" s="367">
        <v>13.66</v>
      </c>
      <c r="G62" s="87">
        <f t="shared" si="0"/>
        <v>8756.06</v>
      </c>
    </row>
    <row r="63" spans="1:7" x14ac:dyDescent="0.25">
      <c r="A63" s="223" t="s">
        <v>535</v>
      </c>
      <c r="B63" s="240" t="s">
        <v>1009</v>
      </c>
      <c r="C63" s="228" t="s">
        <v>1010</v>
      </c>
      <c r="D63" s="224" t="s">
        <v>50</v>
      </c>
      <c r="E63" s="227">
        <v>101</v>
      </c>
      <c r="F63" s="367">
        <v>245.96</v>
      </c>
      <c r="G63" s="87">
        <f t="shared" si="0"/>
        <v>24841.96</v>
      </c>
    </row>
    <row r="64" spans="1:7" x14ac:dyDescent="0.25">
      <c r="A64" s="223" t="s">
        <v>535</v>
      </c>
      <c r="B64" s="240" t="s">
        <v>1011</v>
      </c>
      <c r="C64" s="228" t="s">
        <v>1012</v>
      </c>
      <c r="D64" s="224" t="s">
        <v>703</v>
      </c>
      <c r="E64" s="227">
        <v>84</v>
      </c>
      <c r="F64" s="367">
        <v>84.06</v>
      </c>
      <c r="G64" s="87">
        <f t="shared" si="0"/>
        <v>7061.04</v>
      </c>
    </row>
    <row r="65" spans="1:9" x14ac:dyDescent="0.25">
      <c r="A65" s="223" t="s">
        <v>535</v>
      </c>
      <c r="B65" s="240" t="s">
        <v>1013</v>
      </c>
      <c r="C65" s="228" t="s">
        <v>1014</v>
      </c>
      <c r="D65" s="224" t="s">
        <v>703</v>
      </c>
      <c r="E65" s="227">
        <v>235</v>
      </c>
      <c r="F65" s="367">
        <v>3.6</v>
      </c>
      <c r="G65" s="87">
        <f t="shared" si="0"/>
        <v>846</v>
      </c>
    </row>
    <row r="66" spans="1:9" x14ac:dyDescent="0.25">
      <c r="A66" s="223" t="s">
        <v>535</v>
      </c>
      <c r="B66" s="240" t="s">
        <v>1015</v>
      </c>
      <c r="C66" s="228" t="s">
        <v>1016</v>
      </c>
      <c r="D66" s="224" t="s">
        <v>51</v>
      </c>
      <c r="E66" s="227">
        <v>70</v>
      </c>
      <c r="F66" s="367">
        <v>59.8</v>
      </c>
      <c r="G66" s="87">
        <f t="shared" si="0"/>
        <v>4186</v>
      </c>
    </row>
    <row r="67" spans="1:9" x14ac:dyDescent="0.25">
      <c r="A67" s="223" t="s">
        <v>535</v>
      </c>
      <c r="B67" s="240" t="s">
        <v>1017</v>
      </c>
      <c r="C67" s="228" t="s">
        <v>1018</v>
      </c>
      <c r="D67" s="224" t="s">
        <v>47</v>
      </c>
      <c r="E67" s="227">
        <v>17</v>
      </c>
      <c r="F67" s="367">
        <v>32.619999999999997</v>
      </c>
      <c r="G67" s="87">
        <f t="shared" si="0"/>
        <v>554.54</v>
      </c>
    </row>
    <row r="68" spans="1:9" ht="14.4" thickBot="1" x14ac:dyDescent="0.3">
      <c r="A68" s="223" t="s">
        <v>535</v>
      </c>
      <c r="B68" s="240" t="s">
        <v>1019</v>
      </c>
      <c r="C68" s="228" t="s">
        <v>1020</v>
      </c>
      <c r="D68" s="224" t="s">
        <v>51</v>
      </c>
      <c r="E68" s="227">
        <v>7</v>
      </c>
      <c r="F68" s="367">
        <v>35.82</v>
      </c>
      <c r="G68" s="87">
        <f t="shared" si="0"/>
        <v>250.74</v>
      </c>
    </row>
    <row r="69" spans="1:9" ht="14.4" thickBot="1" x14ac:dyDescent="0.3">
      <c r="A69" s="261"/>
      <c r="B69" s="262"/>
      <c r="C69" s="263"/>
      <c r="D69" s="264"/>
      <c r="E69" s="265" t="s">
        <v>620</v>
      </c>
      <c r="F69" s="264"/>
      <c r="G69" s="266">
        <f>SUM(G5:G68)</f>
        <v>1373457.4000000004</v>
      </c>
    </row>
    <row r="71" spans="1:9" s="177" customFormat="1" x14ac:dyDescent="0.25">
      <c r="A71" s="267"/>
      <c r="B71" s="267"/>
      <c r="C71" s="267"/>
      <c r="D71" s="267"/>
      <c r="E71" s="267"/>
      <c r="H71" s="75"/>
      <c r="I71" s="75"/>
    </row>
    <row r="72" spans="1:9" s="177" customFormat="1" x14ac:dyDescent="0.25">
      <c r="A72" s="267"/>
      <c r="B72" s="267"/>
      <c r="C72" s="267"/>
      <c r="D72" s="267"/>
      <c r="E72" s="267"/>
      <c r="H72" s="75"/>
      <c r="I72" s="75"/>
    </row>
    <row r="73" spans="1:9" s="177" customFormat="1" x14ac:dyDescent="0.25">
      <c r="A73" s="267"/>
      <c r="B73" s="267"/>
      <c r="C73" s="267"/>
      <c r="D73" s="267"/>
      <c r="E73" s="267"/>
      <c r="H73" s="75"/>
      <c r="I73" s="75"/>
    </row>
    <row r="74" spans="1:9" s="177" customFormat="1" x14ac:dyDescent="0.25">
      <c r="A74" s="267"/>
      <c r="B74" s="267"/>
      <c r="C74" s="267"/>
      <c r="D74" s="267"/>
      <c r="E74" s="267"/>
      <c r="H74" s="75"/>
      <c r="I74" s="75"/>
    </row>
    <row r="75" spans="1:9" s="177" customFormat="1" x14ac:dyDescent="0.25">
      <c r="A75" s="267"/>
      <c r="B75" s="267"/>
      <c r="C75" s="267"/>
      <c r="D75" s="267"/>
      <c r="E75" s="267"/>
      <c r="H75" s="75"/>
      <c r="I75" s="75"/>
    </row>
    <row r="76" spans="1:9" s="177" customFormat="1" x14ac:dyDescent="0.25">
      <c r="A76" s="267"/>
      <c r="B76" s="267"/>
      <c r="C76" s="267"/>
      <c r="D76" s="267"/>
      <c r="E76" s="267"/>
      <c r="H76" s="75"/>
      <c r="I76" s="75"/>
    </row>
    <row r="77" spans="1:9" s="177" customFormat="1" x14ac:dyDescent="0.25">
      <c r="A77" s="267"/>
      <c r="B77" s="267"/>
      <c r="C77" s="267"/>
      <c r="D77" s="267"/>
      <c r="E77" s="267"/>
      <c r="H77" s="75"/>
      <c r="I77" s="75"/>
    </row>
    <row r="78" spans="1:9" s="177" customFormat="1" x14ac:dyDescent="0.25">
      <c r="A78" s="267"/>
      <c r="B78" s="267"/>
      <c r="C78" s="267"/>
      <c r="D78" s="267"/>
      <c r="E78" s="267"/>
      <c r="H78" s="75"/>
      <c r="I78" s="75"/>
    </row>
    <row r="79" spans="1:9" s="177" customFormat="1" x14ac:dyDescent="0.25">
      <c r="A79" s="267"/>
      <c r="B79" s="267"/>
      <c r="C79" s="267"/>
      <c r="D79" s="267"/>
      <c r="E79" s="267"/>
      <c r="H79" s="75"/>
      <c r="I79" s="75"/>
    </row>
    <row r="80" spans="1:9" s="177" customFormat="1" x14ac:dyDescent="0.25">
      <c r="A80" s="267"/>
      <c r="B80" s="267"/>
      <c r="C80" s="267"/>
      <c r="D80" s="267"/>
      <c r="E80" s="267"/>
      <c r="H80" s="75"/>
      <c r="I80" s="75"/>
    </row>
    <row r="81" spans="1:9" s="177" customFormat="1" x14ac:dyDescent="0.25">
      <c r="A81" s="267"/>
      <c r="B81" s="267"/>
      <c r="C81" s="267"/>
      <c r="D81" s="267"/>
      <c r="E81" s="267"/>
      <c r="H81" s="75"/>
      <c r="I81" s="75"/>
    </row>
    <row r="82" spans="1:9" s="177" customFormat="1" x14ac:dyDescent="0.25">
      <c r="A82" s="267"/>
      <c r="B82" s="267"/>
      <c r="C82" s="267"/>
      <c r="D82" s="267"/>
      <c r="E82" s="267"/>
      <c r="H82" s="75"/>
      <c r="I82" s="75"/>
    </row>
    <row r="83" spans="1:9" s="177" customFormat="1" x14ac:dyDescent="0.25">
      <c r="A83" s="267"/>
      <c r="B83" s="267"/>
      <c r="C83" s="267"/>
      <c r="D83" s="267"/>
      <c r="E83" s="267"/>
      <c r="H83" s="75"/>
      <c r="I83" s="75"/>
    </row>
    <row r="84" spans="1:9" s="177" customFormat="1" x14ac:dyDescent="0.25">
      <c r="A84" s="267"/>
      <c r="B84" s="267"/>
      <c r="C84" s="267"/>
      <c r="D84" s="267"/>
      <c r="E84" s="267"/>
      <c r="H84" s="75"/>
      <c r="I84" s="75"/>
    </row>
    <row r="85" spans="1:9" s="177" customFormat="1" x14ac:dyDescent="0.25">
      <c r="A85" s="267"/>
      <c r="B85" s="267"/>
      <c r="C85" s="267"/>
      <c r="D85" s="267"/>
      <c r="E85" s="267"/>
      <c r="H85" s="75"/>
      <c r="I85" s="75"/>
    </row>
    <row r="86" spans="1:9" s="177" customFormat="1" x14ac:dyDescent="0.25">
      <c r="A86" s="267"/>
      <c r="B86" s="267"/>
      <c r="C86" s="267"/>
      <c r="D86" s="267"/>
      <c r="E86" s="267"/>
      <c r="H86" s="75"/>
      <c r="I86" s="75"/>
    </row>
    <row r="87" spans="1:9" s="177" customFormat="1" x14ac:dyDescent="0.25">
      <c r="A87" s="267"/>
      <c r="B87" s="267"/>
      <c r="C87" s="267"/>
      <c r="D87" s="267"/>
      <c r="E87" s="267"/>
      <c r="H87" s="75"/>
      <c r="I87" s="75"/>
    </row>
    <row r="88" spans="1:9" s="177" customFormat="1" x14ac:dyDescent="0.25">
      <c r="A88" s="267"/>
      <c r="B88" s="267"/>
      <c r="C88" s="267"/>
      <c r="D88" s="267"/>
      <c r="E88" s="267"/>
      <c r="H88" s="75"/>
      <c r="I88" s="75"/>
    </row>
    <row r="89" spans="1:9" s="177" customFormat="1" x14ac:dyDescent="0.25">
      <c r="A89" s="267"/>
      <c r="B89" s="267"/>
      <c r="C89" s="267"/>
      <c r="D89" s="267"/>
      <c r="E89" s="267"/>
      <c r="H89" s="75"/>
      <c r="I89" s="75"/>
    </row>
  </sheetData>
  <sheetProtection algorithmName="SHA-512" hashValue="OVFzyLA8WoE0tuVk6aersnFRuVDUtSlrTiGUy4cNONjMunxuCZ/hJuEzwYNCp+xb2XXczs3+dX+RUOp0j2JqeA==" saltValue="eKHbfTHUIoew8/nBp8hUvw==" spinCount="100000" sheet="1" objects="1" scenarios="1"/>
  <mergeCells count="2">
    <mergeCell ref="A1:E1"/>
    <mergeCell ref="A3:G3"/>
  </mergeCells>
  <pageMargins left="0.82677165354330717" right="0.23622047244094491" top="0.74803149606299213" bottom="0.74803149606299213" header="0.31496062992125984" footer="0.31496062992125984"/>
  <pageSetup paperSize="9" scale="57"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45"/>
  <sheetViews>
    <sheetView topLeftCell="A40" zoomScale="87" zoomScaleNormal="87" zoomScaleSheetLayoutView="80" workbookViewId="0">
      <selection activeCell="F5" sqref="F5:F44"/>
    </sheetView>
  </sheetViews>
  <sheetFormatPr defaultColWidth="9.109375" defaultRowHeight="14.4" x14ac:dyDescent="0.3"/>
  <cols>
    <col min="1" max="1" width="30.88671875" style="300" customWidth="1"/>
    <col min="2" max="2" width="9.109375" customWidth="1"/>
    <col min="3" max="3" width="67.109375" customWidth="1"/>
    <col min="4" max="4" width="9.109375" style="301"/>
    <col min="5" max="5" width="14.44140625" style="301" customWidth="1"/>
    <col min="6" max="6" width="16.109375" style="177" customWidth="1"/>
    <col min="7" max="7" width="12.6640625" style="301" customWidth="1"/>
    <col min="8" max="8" width="16.33203125" customWidth="1"/>
    <col min="9" max="9" width="11" customWidth="1"/>
  </cols>
  <sheetData>
    <row r="1" spans="1:9" ht="28.5" customHeight="1" thickBot="1" x14ac:dyDescent="0.35">
      <c r="A1" s="514" t="s">
        <v>513</v>
      </c>
      <c r="B1" s="515"/>
      <c r="C1" s="515"/>
      <c r="D1" s="515"/>
      <c r="E1" s="515"/>
      <c r="F1" s="28"/>
      <c r="G1" s="27"/>
    </row>
    <row r="2" spans="1:9" ht="15" thickBot="1" x14ac:dyDescent="0.35">
      <c r="A2"/>
      <c r="B2" s="1"/>
      <c r="C2" s="1"/>
      <c r="D2" s="1"/>
      <c r="E2" s="26"/>
      <c r="F2" s="25"/>
      <c r="G2" s="1"/>
    </row>
    <row r="3" spans="1:9" ht="16.2" thickBot="1" x14ac:dyDescent="0.4">
      <c r="A3" s="24" t="s">
        <v>1050</v>
      </c>
      <c r="B3" s="23"/>
      <c r="C3" s="23"/>
      <c r="D3" s="23"/>
      <c r="E3" s="23"/>
      <c r="F3" s="23"/>
      <c r="G3" s="22"/>
      <c r="H3" s="269"/>
      <c r="I3" s="269"/>
    </row>
    <row r="4" spans="1:9" ht="47.4" thickBot="1" x14ac:dyDescent="0.4">
      <c r="A4" s="270" t="s">
        <v>17</v>
      </c>
      <c r="B4" s="21" t="s">
        <v>0</v>
      </c>
      <c r="C4" s="21" t="s">
        <v>1</v>
      </c>
      <c r="D4" s="21" t="s">
        <v>512</v>
      </c>
      <c r="E4" s="20" t="s">
        <v>3</v>
      </c>
      <c r="F4" s="19" t="s">
        <v>511</v>
      </c>
      <c r="G4" s="18" t="s">
        <v>4</v>
      </c>
      <c r="H4" s="269"/>
      <c r="I4" s="269"/>
    </row>
    <row r="5" spans="1:9" ht="15.6" x14ac:dyDescent="0.35">
      <c r="A5" s="271" t="s">
        <v>489</v>
      </c>
      <c r="B5" s="272" t="s">
        <v>7</v>
      </c>
      <c r="C5" s="273" t="s">
        <v>510</v>
      </c>
      <c r="D5" s="272" t="s">
        <v>468</v>
      </c>
      <c r="E5" s="274">
        <v>224</v>
      </c>
      <c r="F5" s="368">
        <v>9.64</v>
      </c>
      <c r="G5" s="275">
        <f t="shared" ref="G5:G44" si="0">ROUND((E5*F5),2)</f>
        <v>2159.36</v>
      </c>
      <c r="H5" s="269"/>
      <c r="I5" s="269"/>
    </row>
    <row r="6" spans="1:9" ht="15.6" x14ac:dyDescent="0.35">
      <c r="A6" s="276" t="s">
        <v>489</v>
      </c>
      <c r="B6" s="277" t="s">
        <v>8</v>
      </c>
      <c r="C6" s="278" t="s">
        <v>509</v>
      </c>
      <c r="D6" s="277" t="s">
        <v>468</v>
      </c>
      <c r="E6" s="279">
        <v>400</v>
      </c>
      <c r="F6" s="369">
        <v>8.8800000000000008</v>
      </c>
      <c r="G6" s="280">
        <f t="shared" si="0"/>
        <v>3552</v>
      </c>
      <c r="H6" s="269"/>
      <c r="I6" s="269"/>
    </row>
    <row r="7" spans="1:9" ht="15.6" x14ac:dyDescent="0.35">
      <c r="A7" s="276" t="s">
        <v>489</v>
      </c>
      <c r="B7" s="277" t="s">
        <v>9</v>
      </c>
      <c r="C7" s="278" t="s">
        <v>508</v>
      </c>
      <c r="D7" s="277" t="s">
        <v>471</v>
      </c>
      <c r="E7" s="279">
        <v>21</v>
      </c>
      <c r="F7" s="369">
        <v>38.81</v>
      </c>
      <c r="G7" s="280">
        <f t="shared" si="0"/>
        <v>815.01</v>
      </c>
      <c r="H7" s="269"/>
      <c r="I7" s="269"/>
    </row>
    <row r="8" spans="1:9" ht="15.6" x14ac:dyDescent="0.35">
      <c r="A8" s="276" t="s">
        <v>489</v>
      </c>
      <c r="B8" s="277" t="s">
        <v>10</v>
      </c>
      <c r="C8" s="278" t="s">
        <v>507</v>
      </c>
      <c r="D8" s="277" t="s">
        <v>471</v>
      </c>
      <c r="E8" s="279">
        <v>21</v>
      </c>
      <c r="F8" s="369">
        <v>28.87</v>
      </c>
      <c r="G8" s="280">
        <f t="shared" si="0"/>
        <v>606.27</v>
      </c>
      <c r="H8" s="269"/>
      <c r="I8" s="269"/>
    </row>
    <row r="9" spans="1:9" ht="15.6" x14ac:dyDescent="0.35">
      <c r="A9" s="276" t="s">
        <v>489</v>
      </c>
      <c r="B9" s="277" t="s">
        <v>11</v>
      </c>
      <c r="C9" s="278" t="s">
        <v>506</v>
      </c>
      <c r="D9" s="277" t="s">
        <v>471</v>
      </c>
      <c r="E9" s="279">
        <v>19</v>
      </c>
      <c r="F9" s="369">
        <v>16.600000000000001</v>
      </c>
      <c r="G9" s="280">
        <f t="shared" si="0"/>
        <v>315.39999999999998</v>
      </c>
      <c r="H9" s="269"/>
      <c r="I9" s="269"/>
    </row>
    <row r="10" spans="1:9" ht="15.6" x14ac:dyDescent="0.35">
      <c r="A10" s="276" t="s">
        <v>489</v>
      </c>
      <c r="B10" s="277" t="s">
        <v>12</v>
      </c>
      <c r="C10" s="278" t="s">
        <v>505</v>
      </c>
      <c r="D10" s="277" t="s">
        <v>471</v>
      </c>
      <c r="E10" s="281">
        <v>21</v>
      </c>
      <c r="F10" s="369">
        <v>19.28</v>
      </c>
      <c r="G10" s="280">
        <f t="shared" si="0"/>
        <v>404.88</v>
      </c>
      <c r="H10" s="269"/>
      <c r="I10" s="269"/>
    </row>
    <row r="11" spans="1:9" ht="15.6" x14ac:dyDescent="0.35">
      <c r="A11" s="276" t="s">
        <v>489</v>
      </c>
      <c r="B11" s="277" t="s">
        <v>13</v>
      </c>
      <c r="C11" s="278" t="s">
        <v>504</v>
      </c>
      <c r="D11" s="277" t="s">
        <v>471</v>
      </c>
      <c r="E11" s="281">
        <v>21</v>
      </c>
      <c r="F11" s="369">
        <v>17.12</v>
      </c>
      <c r="G11" s="280">
        <f t="shared" si="0"/>
        <v>359.52</v>
      </c>
      <c r="H11" s="269"/>
      <c r="I11" s="269"/>
    </row>
    <row r="12" spans="1:9" ht="15.6" x14ac:dyDescent="0.35">
      <c r="A12" s="276" t="s">
        <v>489</v>
      </c>
      <c r="B12" s="277" t="s">
        <v>14</v>
      </c>
      <c r="C12" s="278" t="s">
        <v>503</v>
      </c>
      <c r="D12" s="277" t="s">
        <v>50</v>
      </c>
      <c r="E12" s="281">
        <v>88</v>
      </c>
      <c r="F12" s="369">
        <v>1.32</v>
      </c>
      <c r="G12" s="280">
        <f t="shared" si="0"/>
        <v>116.16</v>
      </c>
      <c r="H12" s="269"/>
      <c r="I12" s="269"/>
    </row>
    <row r="13" spans="1:9" ht="15.6" x14ac:dyDescent="0.35">
      <c r="A13" s="276" t="s">
        <v>489</v>
      </c>
      <c r="B13" s="277" t="s">
        <v>15</v>
      </c>
      <c r="C13" s="278" t="s">
        <v>502</v>
      </c>
      <c r="D13" s="277" t="s">
        <v>50</v>
      </c>
      <c r="E13" s="394">
        <v>202</v>
      </c>
      <c r="F13" s="369">
        <v>0.83</v>
      </c>
      <c r="G13" s="280">
        <f t="shared" si="0"/>
        <v>167.66</v>
      </c>
      <c r="H13" s="269"/>
      <c r="I13" s="269"/>
    </row>
    <row r="14" spans="1:9" ht="15.6" x14ac:dyDescent="0.35">
      <c r="A14" s="276" t="s">
        <v>489</v>
      </c>
      <c r="B14" s="374" t="s">
        <v>20</v>
      </c>
      <c r="C14" s="278" t="s">
        <v>501</v>
      </c>
      <c r="D14" s="277" t="s">
        <v>468</v>
      </c>
      <c r="E14" s="394">
        <v>624</v>
      </c>
      <c r="F14" s="369">
        <v>1.2</v>
      </c>
      <c r="G14" s="280">
        <f t="shared" si="0"/>
        <v>748.8</v>
      </c>
      <c r="H14" s="269"/>
      <c r="I14" s="269"/>
    </row>
    <row r="15" spans="1:9" ht="15.6" x14ac:dyDescent="0.35">
      <c r="A15" s="276" t="s">
        <v>489</v>
      </c>
      <c r="B15" s="374" t="s">
        <v>21</v>
      </c>
      <c r="C15" s="278" t="s">
        <v>500</v>
      </c>
      <c r="D15" s="277" t="s">
        <v>50</v>
      </c>
      <c r="E15" s="394">
        <v>624</v>
      </c>
      <c r="F15" s="369">
        <v>1.32</v>
      </c>
      <c r="G15" s="280">
        <f t="shared" si="0"/>
        <v>823.68</v>
      </c>
      <c r="H15" s="269"/>
      <c r="I15" s="269"/>
    </row>
    <row r="16" spans="1:9" ht="15.6" x14ac:dyDescent="0.35">
      <c r="A16" s="276" t="s">
        <v>489</v>
      </c>
      <c r="B16" s="374" t="s">
        <v>22</v>
      </c>
      <c r="C16" s="278" t="s">
        <v>499</v>
      </c>
      <c r="D16" s="277" t="s">
        <v>471</v>
      </c>
      <c r="E16" s="281">
        <v>44</v>
      </c>
      <c r="F16" s="369">
        <v>18.41</v>
      </c>
      <c r="G16" s="280">
        <f t="shared" si="0"/>
        <v>810.04</v>
      </c>
      <c r="H16" s="269"/>
      <c r="I16" s="269"/>
    </row>
    <row r="17" spans="1:9" ht="15.6" x14ac:dyDescent="0.35">
      <c r="A17" s="276" t="s">
        <v>489</v>
      </c>
      <c r="B17" s="374" t="s">
        <v>23</v>
      </c>
      <c r="C17" s="278" t="s">
        <v>498</v>
      </c>
      <c r="D17" s="277" t="s">
        <v>471</v>
      </c>
      <c r="E17" s="281">
        <v>22</v>
      </c>
      <c r="F17" s="369">
        <v>6.55</v>
      </c>
      <c r="G17" s="280">
        <f t="shared" si="0"/>
        <v>144.1</v>
      </c>
      <c r="H17" s="269"/>
      <c r="I17" s="269"/>
    </row>
    <row r="18" spans="1:9" ht="15.6" x14ac:dyDescent="0.35">
      <c r="A18" s="276" t="s">
        <v>489</v>
      </c>
      <c r="B18" s="374" t="s">
        <v>26</v>
      </c>
      <c r="C18" s="282" t="s">
        <v>497</v>
      </c>
      <c r="D18" s="277" t="s">
        <v>6</v>
      </c>
      <c r="E18" s="281">
        <v>1</v>
      </c>
      <c r="F18" s="369">
        <v>48.47</v>
      </c>
      <c r="G18" s="280">
        <f t="shared" si="0"/>
        <v>48.47</v>
      </c>
      <c r="H18" s="269"/>
      <c r="I18" s="269"/>
    </row>
    <row r="19" spans="1:9" ht="15.6" x14ac:dyDescent="0.35">
      <c r="A19" s="276" t="s">
        <v>489</v>
      </c>
      <c r="B19" s="374" t="s">
        <v>27</v>
      </c>
      <c r="C19" s="282" t="s">
        <v>496</v>
      </c>
      <c r="D19" s="277" t="s">
        <v>6</v>
      </c>
      <c r="E19" s="281">
        <v>21</v>
      </c>
      <c r="F19" s="369">
        <v>43.71</v>
      </c>
      <c r="G19" s="280">
        <f t="shared" si="0"/>
        <v>917.91</v>
      </c>
      <c r="H19" s="269"/>
      <c r="I19" s="269"/>
    </row>
    <row r="20" spans="1:9" ht="31.2" x14ac:dyDescent="0.35">
      <c r="A20" s="276" t="s">
        <v>489</v>
      </c>
      <c r="B20" s="374" t="s">
        <v>28</v>
      </c>
      <c r="C20" s="278" t="s">
        <v>495</v>
      </c>
      <c r="D20" s="277" t="s">
        <v>468</v>
      </c>
      <c r="E20" s="281">
        <v>44</v>
      </c>
      <c r="F20" s="369">
        <v>3.59</v>
      </c>
      <c r="G20" s="280">
        <f t="shared" si="0"/>
        <v>157.96</v>
      </c>
      <c r="H20" s="269"/>
      <c r="I20" s="269"/>
    </row>
    <row r="21" spans="1:9" ht="15.6" x14ac:dyDescent="0.35">
      <c r="A21" s="276" t="s">
        <v>489</v>
      </c>
      <c r="B21" s="374" t="s">
        <v>29</v>
      </c>
      <c r="C21" s="278" t="s">
        <v>494</v>
      </c>
      <c r="D21" s="277" t="s">
        <v>6</v>
      </c>
      <c r="E21" s="281">
        <v>22</v>
      </c>
      <c r="F21" s="369">
        <v>7.95</v>
      </c>
      <c r="G21" s="280">
        <f t="shared" si="0"/>
        <v>174.9</v>
      </c>
      <c r="H21" s="269"/>
      <c r="I21" s="269"/>
    </row>
    <row r="22" spans="1:9" ht="15.6" x14ac:dyDescent="0.35">
      <c r="A22" s="276" t="s">
        <v>489</v>
      </c>
      <c r="B22" s="374" t="s">
        <v>30</v>
      </c>
      <c r="C22" s="278" t="s">
        <v>493</v>
      </c>
      <c r="D22" s="277" t="s">
        <v>6</v>
      </c>
      <c r="E22" s="281">
        <v>1</v>
      </c>
      <c r="F22" s="369">
        <v>682.98</v>
      </c>
      <c r="G22" s="280">
        <f t="shared" si="0"/>
        <v>682.98</v>
      </c>
      <c r="H22" s="269"/>
      <c r="I22" s="269"/>
    </row>
    <row r="23" spans="1:9" ht="15.6" x14ac:dyDescent="0.35">
      <c r="A23" s="276" t="s">
        <v>489</v>
      </c>
      <c r="B23" s="374" t="s">
        <v>31</v>
      </c>
      <c r="C23" s="278" t="s">
        <v>492</v>
      </c>
      <c r="D23" s="277" t="s">
        <v>471</v>
      </c>
      <c r="E23" s="281">
        <v>22</v>
      </c>
      <c r="F23" s="369">
        <v>2.25</v>
      </c>
      <c r="G23" s="280">
        <f t="shared" si="0"/>
        <v>49.5</v>
      </c>
      <c r="H23" s="269"/>
      <c r="I23" s="269"/>
    </row>
    <row r="24" spans="1:9" ht="15.6" x14ac:dyDescent="0.35">
      <c r="A24" s="276" t="s">
        <v>489</v>
      </c>
      <c r="B24" s="374" t="s">
        <v>32</v>
      </c>
      <c r="C24" s="278" t="s">
        <v>491</v>
      </c>
      <c r="D24" s="277" t="s">
        <v>471</v>
      </c>
      <c r="E24" s="281">
        <v>3</v>
      </c>
      <c r="F24" s="369">
        <v>17.71</v>
      </c>
      <c r="G24" s="280">
        <f t="shared" si="0"/>
        <v>53.13</v>
      </c>
      <c r="H24" s="269"/>
      <c r="I24" s="269"/>
    </row>
    <row r="25" spans="1:9" ht="16.2" thickBot="1" x14ac:dyDescent="0.4">
      <c r="A25" s="276" t="s">
        <v>489</v>
      </c>
      <c r="B25" s="374" t="s">
        <v>33</v>
      </c>
      <c r="C25" s="278" t="s">
        <v>490</v>
      </c>
      <c r="D25" s="277" t="s">
        <v>50</v>
      </c>
      <c r="E25" s="394">
        <v>624</v>
      </c>
      <c r="F25" s="369">
        <v>0.59</v>
      </c>
      <c r="G25" s="280">
        <f t="shared" si="0"/>
        <v>368.16</v>
      </c>
      <c r="H25" s="269"/>
      <c r="I25" s="269"/>
    </row>
    <row r="26" spans="1:9" ht="31.8" thickBot="1" x14ac:dyDescent="0.35">
      <c r="A26" s="284" t="s">
        <v>489</v>
      </c>
      <c r="B26" s="374" t="s">
        <v>34</v>
      </c>
      <c r="C26" s="285" t="s">
        <v>488</v>
      </c>
      <c r="D26" s="283" t="s">
        <v>471</v>
      </c>
      <c r="E26" s="286">
        <v>1</v>
      </c>
      <c r="F26" s="370">
        <v>101.06</v>
      </c>
      <c r="G26" s="287">
        <f t="shared" si="0"/>
        <v>101.06</v>
      </c>
      <c r="H26" s="288" t="s">
        <v>487</v>
      </c>
      <c r="I26" s="289">
        <f>ROUND(SUM(G5:G26),2)</f>
        <v>13576.95</v>
      </c>
    </row>
    <row r="27" spans="1:9" ht="31.2" x14ac:dyDescent="0.35">
      <c r="A27" s="290" t="s">
        <v>467</v>
      </c>
      <c r="B27" s="272" t="s">
        <v>16</v>
      </c>
      <c r="C27" s="273" t="s">
        <v>486</v>
      </c>
      <c r="D27" s="272" t="s">
        <v>471</v>
      </c>
      <c r="E27" s="274">
        <v>2</v>
      </c>
      <c r="F27" s="371">
        <v>436.05</v>
      </c>
      <c r="G27" s="275">
        <f t="shared" si="0"/>
        <v>872.1</v>
      </c>
      <c r="H27" s="269"/>
      <c r="I27" s="269"/>
    </row>
    <row r="28" spans="1:9" ht="31.2" x14ac:dyDescent="0.35">
      <c r="A28" s="276" t="s">
        <v>467</v>
      </c>
      <c r="B28" s="277" t="s">
        <v>87</v>
      </c>
      <c r="C28" s="278" t="s">
        <v>485</v>
      </c>
      <c r="D28" s="277" t="s">
        <v>471</v>
      </c>
      <c r="E28" s="279">
        <v>19</v>
      </c>
      <c r="F28" s="372">
        <v>445.51</v>
      </c>
      <c r="G28" s="280">
        <f t="shared" si="0"/>
        <v>8464.69</v>
      </c>
      <c r="H28" s="269"/>
      <c r="I28" s="269"/>
    </row>
    <row r="29" spans="1:9" ht="31.2" x14ac:dyDescent="0.35">
      <c r="A29" s="276" t="s">
        <v>467</v>
      </c>
      <c r="B29" s="277" t="s">
        <v>89</v>
      </c>
      <c r="C29" s="278" t="s">
        <v>484</v>
      </c>
      <c r="D29" s="277" t="s">
        <v>471</v>
      </c>
      <c r="E29" s="279">
        <v>19</v>
      </c>
      <c r="F29" s="372">
        <v>63.92</v>
      </c>
      <c r="G29" s="280">
        <f t="shared" si="0"/>
        <v>1214.48</v>
      </c>
      <c r="H29" s="269"/>
      <c r="I29" s="269"/>
    </row>
    <row r="30" spans="1:9" ht="31.2" x14ac:dyDescent="0.35">
      <c r="A30" s="276" t="s">
        <v>467</v>
      </c>
      <c r="B30" s="277" t="s">
        <v>90</v>
      </c>
      <c r="C30" s="278" t="s">
        <v>483</v>
      </c>
      <c r="D30" s="277" t="s">
        <v>471</v>
      </c>
      <c r="E30" s="279">
        <v>2</v>
      </c>
      <c r="F30" s="372">
        <v>102.97</v>
      </c>
      <c r="G30" s="280">
        <f t="shared" si="0"/>
        <v>205.94</v>
      </c>
      <c r="H30" s="269"/>
      <c r="I30" s="269"/>
    </row>
    <row r="31" spans="1:9" ht="31.2" x14ac:dyDescent="0.35">
      <c r="A31" s="276" t="s">
        <v>467</v>
      </c>
      <c r="B31" s="277" t="s">
        <v>92</v>
      </c>
      <c r="C31" s="278" t="s">
        <v>482</v>
      </c>
      <c r="D31" s="277" t="s">
        <v>471</v>
      </c>
      <c r="E31" s="279">
        <v>19</v>
      </c>
      <c r="F31" s="372">
        <v>165.67</v>
      </c>
      <c r="G31" s="280">
        <f t="shared" si="0"/>
        <v>3147.73</v>
      </c>
      <c r="H31" s="269"/>
      <c r="I31" s="269"/>
    </row>
    <row r="32" spans="1:9" ht="31.2" x14ac:dyDescent="0.35">
      <c r="A32" s="291" t="s">
        <v>467</v>
      </c>
      <c r="B32" s="277" t="s">
        <v>94</v>
      </c>
      <c r="C32" s="278" t="s">
        <v>481</v>
      </c>
      <c r="D32" s="277" t="s">
        <v>471</v>
      </c>
      <c r="E32" s="279">
        <v>19</v>
      </c>
      <c r="F32" s="372">
        <v>246.92</v>
      </c>
      <c r="G32" s="280">
        <f t="shared" si="0"/>
        <v>4691.4799999999996</v>
      </c>
      <c r="H32" s="269"/>
      <c r="I32" s="269"/>
    </row>
    <row r="33" spans="1:9" ht="62.4" x14ac:dyDescent="0.35">
      <c r="A33" s="291" t="s">
        <v>467</v>
      </c>
      <c r="B33" s="277" t="s">
        <v>95</v>
      </c>
      <c r="C33" s="278" t="s">
        <v>480</v>
      </c>
      <c r="D33" s="277" t="s">
        <v>471</v>
      </c>
      <c r="E33" s="279">
        <v>2</v>
      </c>
      <c r="F33" s="372">
        <v>246.93</v>
      </c>
      <c r="G33" s="280">
        <f t="shared" si="0"/>
        <v>493.86</v>
      </c>
      <c r="H33" s="269"/>
      <c r="I33" s="269"/>
    </row>
    <row r="34" spans="1:9" ht="31.2" x14ac:dyDescent="0.35">
      <c r="A34" s="291" t="s">
        <v>467</v>
      </c>
      <c r="B34" s="277" t="s">
        <v>405</v>
      </c>
      <c r="C34" s="278" t="s">
        <v>479</v>
      </c>
      <c r="D34" s="277" t="s">
        <v>468</v>
      </c>
      <c r="E34" s="279">
        <v>712</v>
      </c>
      <c r="F34" s="372">
        <v>1.58</v>
      </c>
      <c r="G34" s="280">
        <f t="shared" si="0"/>
        <v>1124.96</v>
      </c>
      <c r="H34" s="269"/>
      <c r="I34" s="269"/>
    </row>
    <row r="35" spans="1:9" ht="31.2" x14ac:dyDescent="0.35">
      <c r="A35" s="276" t="s">
        <v>467</v>
      </c>
      <c r="B35" s="277" t="s">
        <v>406</v>
      </c>
      <c r="C35" s="278" t="s">
        <v>478</v>
      </c>
      <c r="D35" s="277" t="s">
        <v>468</v>
      </c>
      <c r="E35" s="279">
        <v>202</v>
      </c>
      <c r="F35" s="372">
        <v>0.54</v>
      </c>
      <c r="G35" s="280">
        <f t="shared" si="0"/>
        <v>109.08</v>
      </c>
      <c r="H35" s="269"/>
      <c r="I35" s="269"/>
    </row>
    <row r="36" spans="1:9" ht="31.2" x14ac:dyDescent="0.35">
      <c r="A36" s="276" t="s">
        <v>467</v>
      </c>
      <c r="B36" s="277" t="s">
        <v>97</v>
      </c>
      <c r="C36" s="278" t="s">
        <v>477</v>
      </c>
      <c r="D36" s="277" t="s">
        <v>471</v>
      </c>
      <c r="E36" s="279">
        <v>21</v>
      </c>
      <c r="F36" s="372">
        <v>13.14</v>
      </c>
      <c r="G36" s="280">
        <f t="shared" si="0"/>
        <v>275.94</v>
      </c>
      <c r="H36" s="269"/>
      <c r="I36" s="269"/>
    </row>
    <row r="37" spans="1:9" ht="31.2" x14ac:dyDescent="0.35">
      <c r="A37" s="276" t="s">
        <v>467</v>
      </c>
      <c r="B37" s="277" t="s">
        <v>99</v>
      </c>
      <c r="C37" s="278" t="s">
        <v>476</v>
      </c>
      <c r="D37" s="277" t="s">
        <v>471</v>
      </c>
      <c r="E37" s="279">
        <v>44</v>
      </c>
      <c r="F37" s="372">
        <v>6.66</v>
      </c>
      <c r="G37" s="280">
        <f t="shared" si="0"/>
        <v>293.04000000000002</v>
      </c>
      <c r="H37" s="269"/>
      <c r="I37" s="269"/>
    </row>
    <row r="38" spans="1:9" ht="31.2" x14ac:dyDescent="0.35">
      <c r="A38" s="276" t="s">
        <v>467</v>
      </c>
      <c r="B38" s="277" t="s">
        <v>101</v>
      </c>
      <c r="C38" s="278" t="s">
        <v>475</v>
      </c>
      <c r="D38" s="277" t="s">
        <v>468</v>
      </c>
      <c r="E38" s="395">
        <v>581</v>
      </c>
      <c r="F38" s="372">
        <v>1.26</v>
      </c>
      <c r="G38" s="280">
        <f t="shared" si="0"/>
        <v>732.06</v>
      </c>
      <c r="H38" s="269"/>
      <c r="I38" s="269"/>
    </row>
    <row r="39" spans="1:9" ht="31.2" x14ac:dyDescent="0.35">
      <c r="A39" s="276" t="s">
        <v>467</v>
      </c>
      <c r="B39" s="277" t="s">
        <v>103</v>
      </c>
      <c r="C39" s="278" t="s">
        <v>474</v>
      </c>
      <c r="D39" s="277" t="s">
        <v>468</v>
      </c>
      <c r="E39" s="395">
        <v>43</v>
      </c>
      <c r="F39" s="372">
        <v>1.63</v>
      </c>
      <c r="G39" s="280">
        <f t="shared" si="0"/>
        <v>70.09</v>
      </c>
      <c r="H39" s="269"/>
      <c r="I39" s="269"/>
    </row>
    <row r="40" spans="1:9" ht="170.25" customHeight="1" x14ac:dyDescent="0.35">
      <c r="A40" s="292" t="s">
        <v>467</v>
      </c>
      <c r="B40" s="277" t="s">
        <v>105</v>
      </c>
      <c r="C40" s="282" t="s">
        <v>473</v>
      </c>
      <c r="D40" s="277" t="s">
        <v>471</v>
      </c>
      <c r="E40" s="279">
        <v>1</v>
      </c>
      <c r="F40" s="372">
        <v>51.81</v>
      </c>
      <c r="G40" s="280">
        <f t="shared" si="0"/>
        <v>51.81</v>
      </c>
      <c r="H40" s="269"/>
      <c r="I40" s="269"/>
    </row>
    <row r="41" spans="1:9" ht="103.5" customHeight="1" x14ac:dyDescent="0.35">
      <c r="A41" s="292" t="s">
        <v>467</v>
      </c>
      <c r="B41" s="374" t="s">
        <v>107</v>
      </c>
      <c r="C41" s="278" t="s">
        <v>472</v>
      </c>
      <c r="D41" s="277" t="s">
        <v>471</v>
      </c>
      <c r="E41" s="279">
        <v>21</v>
      </c>
      <c r="F41" s="372">
        <v>41.26</v>
      </c>
      <c r="G41" s="280">
        <f t="shared" si="0"/>
        <v>866.46</v>
      </c>
      <c r="H41" s="269"/>
      <c r="I41" s="269"/>
    </row>
    <row r="42" spans="1:9" ht="31.2" x14ac:dyDescent="0.35">
      <c r="A42" s="276" t="s">
        <v>467</v>
      </c>
      <c r="B42" s="374" t="s">
        <v>109</v>
      </c>
      <c r="C42" s="278" t="s">
        <v>470</v>
      </c>
      <c r="D42" s="277" t="s">
        <v>468</v>
      </c>
      <c r="E42" s="279">
        <v>44</v>
      </c>
      <c r="F42" s="372">
        <v>3.03</v>
      </c>
      <c r="G42" s="280">
        <f t="shared" si="0"/>
        <v>133.32</v>
      </c>
      <c r="H42" s="269"/>
      <c r="I42" s="269"/>
    </row>
    <row r="43" spans="1:9" ht="31.8" thickBot="1" x14ac:dyDescent="0.4">
      <c r="A43" s="276" t="s">
        <v>467</v>
      </c>
      <c r="B43" s="374" t="s">
        <v>111</v>
      </c>
      <c r="C43" s="278" t="s">
        <v>469</v>
      </c>
      <c r="D43" s="277" t="s">
        <v>468</v>
      </c>
      <c r="E43" s="395">
        <v>624</v>
      </c>
      <c r="F43" s="372">
        <v>0.17</v>
      </c>
      <c r="G43" s="280">
        <f t="shared" si="0"/>
        <v>106.08</v>
      </c>
    </row>
    <row r="44" spans="1:9" ht="228" customHeight="1" thickBot="1" x14ac:dyDescent="0.4">
      <c r="A44" s="276" t="s">
        <v>467</v>
      </c>
      <c r="B44" s="374" t="s">
        <v>113</v>
      </c>
      <c r="C44" s="285" t="s">
        <v>466</v>
      </c>
      <c r="D44" s="283" t="s">
        <v>465</v>
      </c>
      <c r="E44" s="293">
        <v>1</v>
      </c>
      <c r="F44" s="373">
        <v>1313.4</v>
      </c>
      <c r="G44" s="287">
        <f t="shared" si="0"/>
        <v>1313.4</v>
      </c>
      <c r="H44" s="288" t="s">
        <v>464</v>
      </c>
      <c r="I44" s="289">
        <f>ROUND(SUM(G27:G44),2)</f>
        <v>24166.52</v>
      </c>
    </row>
    <row r="45" spans="1:9" ht="16.2" thickBot="1" x14ac:dyDescent="0.4">
      <c r="A45" s="294"/>
      <c r="B45" s="277"/>
      <c r="C45" s="295"/>
      <c r="D45" s="296"/>
      <c r="E45" s="297" t="s">
        <v>695</v>
      </c>
      <c r="F45" s="298"/>
      <c r="G45" s="299">
        <f>SUM(G5:G44)</f>
        <v>37743.469999999994</v>
      </c>
    </row>
  </sheetData>
  <sheetProtection algorithmName="SHA-512" hashValue="2DiiGDwK9DK2zZhfin1GsA0nm5L0PFPLKW7qbhaheyxv85yJBfXRczDe4RCgQT6bgKSw5J/WPIjZ29PIj07CAg==" saltValue="ChXssONm6bksXkBISK47SA==" spinCount="100000" sheet="1" objects="1" scenarios="1"/>
  <mergeCells count="1">
    <mergeCell ref="A1:E1"/>
  </mergeCells>
  <phoneticPr fontId="32" type="noConversion"/>
  <pageMargins left="0.82677165354330717" right="0.23622047244094491" top="0.74803149606299213" bottom="0.74803149606299213" header="0.31496062992125984" footer="0.31496062992125984"/>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D627-1256-40E6-88C1-21445FCB3A92}">
  <dimension ref="A1:K25"/>
  <sheetViews>
    <sheetView topLeftCell="D1" zoomScaleNormal="100" zoomScaleSheetLayoutView="92" workbookViewId="0">
      <selection activeCell="F29" sqref="F29"/>
    </sheetView>
  </sheetViews>
  <sheetFormatPr defaultColWidth="9.109375" defaultRowHeight="13.8" x14ac:dyDescent="0.25"/>
  <cols>
    <col min="1" max="1" width="31.6640625" style="97" bestFit="1" customWidth="1"/>
    <col min="2" max="2" width="8.33203125" style="97" bestFit="1" customWidth="1"/>
    <col min="3" max="3" width="87.88671875" style="175" customWidth="1"/>
    <col min="4" max="4" width="9.109375" style="75"/>
    <col min="5" max="5" width="16.33203125" style="303" customWidth="1"/>
    <col min="6" max="6" width="21.5546875" style="177" customWidth="1"/>
    <col min="7" max="7" width="14.6640625" style="75" customWidth="1"/>
    <col min="8" max="8" width="21.5546875" style="74" customWidth="1"/>
    <col min="9" max="9" width="16.109375" style="75" customWidth="1"/>
    <col min="10" max="10" width="9.109375" style="75"/>
    <col min="11" max="11" width="11.44140625" style="75" bestFit="1" customWidth="1"/>
    <col min="12" max="14" width="9.109375" style="75"/>
    <col min="15" max="15" width="11.44140625" style="75" bestFit="1" customWidth="1"/>
    <col min="16" max="16384" width="9.109375" style="75"/>
  </cols>
  <sheetData>
    <row r="1" spans="1:11" ht="40.200000000000003" customHeight="1" x14ac:dyDescent="0.25">
      <c r="A1" s="502" t="s">
        <v>58</v>
      </c>
      <c r="B1" s="502"/>
      <c r="C1" s="502"/>
      <c r="D1" s="502"/>
      <c r="E1" s="502"/>
      <c r="F1" s="502"/>
      <c r="G1" s="502"/>
    </row>
    <row r="2" spans="1:11" ht="21.75" customHeight="1" thickBot="1" x14ac:dyDescent="0.3">
      <c r="A2" s="1"/>
      <c r="B2" s="1"/>
      <c r="C2" s="12"/>
      <c r="D2" s="1"/>
      <c r="E2" s="60"/>
      <c r="F2" s="1"/>
      <c r="G2" s="1"/>
    </row>
    <row r="3" spans="1:11" ht="21.75" customHeight="1" x14ac:dyDescent="0.25">
      <c r="A3" s="500" t="s">
        <v>643</v>
      </c>
      <c r="B3" s="501"/>
      <c r="C3" s="501"/>
      <c r="D3" s="501"/>
      <c r="E3" s="501"/>
      <c r="F3" s="35"/>
      <c r="G3" s="8"/>
    </row>
    <row r="4" spans="1:11" ht="27.6" x14ac:dyDescent="0.25">
      <c r="A4" s="34" t="s">
        <v>17</v>
      </c>
      <c r="B4" s="33" t="s">
        <v>0</v>
      </c>
      <c r="C4" s="32" t="s">
        <v>1</v>
      </c>
      <c r="D4" s="31" t="s">
        <v>2</v>
      </c>
      <c r="E4" s="62" t="s">
        <v>3</v>
      </c>
      <c r="F4" s="29" t="s">
        <v>19</v>
      </c>
      <c r="G4" s="13" t="s">
        <v>4</v>
      </c>
    </row>
    <row r="5" spans="1:11" x14ac:dyDescent="0.25">
      <c r="A5" s="183" t="s">
        <v>623</v>
      </c>
      <c r="B5" s="122" t="s">
        <v>7</v>
      </c>
      <c r="C5" s="184" t="s">
        <v>1099</v>
      </c>
      <c r="D5" s="185" t="s">
        <v>49</v>
      </c>
      <c r="E5" s="186">
        <v>449</v>
      </c>
      <c r="F5" s="68">
        <v>4.9000000000000004</v>
      </c>
      <c r="G5" s="87">
        <f t="shared" ref="G5:G24" si="0">ROUND((E5*F5),2)</f>
        <v>2200.1</v>
      </c>
      <c r="K5" s="177"/>
    </row>
    <row r="6" spans="1:11" x14ac:dyDescent="0.25">
      <c r="A6" s="183" t="s">
        <v>623</v>
      </c>
      <c r="B6" s="122" t="s">
        <v>8</v>
      </c>
      <c r="C6" s="184" t="s">
        <v>642</v>
      </c>
      <c r="D6" s="129" t="s">
        <v>49</v>
      </c>
      <c r="E6" s="186">
        <v>199</v>
      </c>
      <c r="F6" s="68">
        <v>3.27</v>
      </c>
      <c r="G6" s="87">
        <f t="shared" si="0"/>
        <v>650.73</v>
      </c>
      <c r="K6" s="177"/>
    </row>
    <row r="7" spans="1:11" x14ac:dyDescent="0.25">
      <c r="A7" s="183" t="s">
        <v>623</v>
      </c>
      <c r="B7" s="122" t="s">
        <v>9</v>
      </c>
      <c r="C7" s="184" t="s">
        <v>641</v>
      </c>
      <c r="D7" s="129" t="s">
        <v>49</v>
      </c>
      <c r="E7" s="186">
        <v>199</v>
      </c>
      <c r="F7" s="68">
        <v>3.72</v>
      </c>
      <c r="G7" s="87">
        <f t="shared" si="0"/>
        <v>740.28</v>
      </c>
      <c r="K7" s="177"/>
    </row>
    <row r="8" spans="1:11" x14ac:dyDescent="0.25">
      <c r="A8" s="183" t="s">
        <v>623</v>
      </c>
      <c r="B8" s="122" t="s">
        <v>10</v>
      </c>
      <c r="C8" s="184" t="s">
        <v>640</v>
      </c>
      <c r="D8" s="129" t="s">
        <v>49</v>
      </c>
      <c r="E8" s="186">
        <v>58</v>
      </c>
      <c r="F8" s="68">
        <v>5.4</v>
      </c>
      <c r="G8" s="87">
        <f t="shared" si="0"/>
        <v>313.2</v>
      </c>
      <c r="K8" s="177"/>
    </row>
    <row r="9" spans="1:11" x14ac:dyDescent="0.25">
      <c r="A9" s="183" t="s">
        <v>623</v>
      </c>
      <c r="B9" s="122" t="s">
        <v>11</v>
      </c>
      <c r="C9" s="184" t="s">
        <v>639</v>
      </c>
      <c r="D9" s="129" t="s">
        <v>51</v>
      </c>
      <c r="E9" s="186">
        <v>45</v>
      </c>
      <c r="F9" s="68">
        <v>29.46</v>
      </c>
      <c r="G9" s="87">
        <f t="shared" si="0"/>
        <v>1325.7</v>
      </c>
      <c r="K9" s="177"/>
    </row>
    <row r="10" spans="1:11" ht="27.6" x14ac:dyDescent="0.25">
      <c r="A10" s="183" t="s">
        <v>623</v>
      </c>
      <c r="B10" s="122" t="s">
        <v>12</v>
      </c>
      <c r="C10" s="184" t="s">
        <v>638</v>
      </c>
      <c r="D10" s="129" t="s">
        <v>50</v>
      </c>
      <c r="E10" s="186">
        <v>31.72</v>
      </c>
      <c r="F10" s="68">
        <v>457.01</v>
      </c>
      <c r="G10" s="87">
        <f t="shared" si="0"/>
        <v>14496.36</v>
      </c>
      <c r="K10" s="177"/>
    </row>
    <row r="11" spans="1:11" ht="27.6" x14ac:dyDescent="0.25">
      <c r="A11" s="183" t="s">
        <v>623</v>
      </c>
      <c r="B11" s="122" t="s">
        <v>13</v>
      </c>
      <c r="C11" s="184" t="s">
        <v>637</v>
      </c>
      <c r="D11" s="129" t="s">
        <v>45</v>
      </c>
      <c r="E11" s="186">
        <v>352.7</v>
      </c>
      <c r="F11" s="68">
        <v>0.71</v>
      </c>
      <c r="G11" s="87">
        <f t="shared" si="0"/>
        <v>250.42</v>
      </c>
      <c r="K11" s="177"/>
    </row>
    <row r="12" spans="1:11" x14ac:dyDescent="0.25">
      <c r="A12" s="183" t="s">
        <v>623</v>
      </c>
      <c r="B12" s="122" t="s">
        <v>14</v>
      </c>
      <c r="C12" s="188" t="s">
        <v>636</v>
      </c>
      <c r="D12" s="129" t="s">
        <v>45</v>
      </c>
      <c r="E12" s="186">
        <v>21.3</v>
      </c>
      <c r="F12" s="68">
        <v>0.71</v>
      </c>
      <c r="G12" s="87">
        <f t="shared" si="0"/>
        <v>15.12</v>
      </c>
      <c r="H12" s="88"/>
      <c r="K12" s="177"/>
    </row>
    <row r="13" spans="1:11" x14ac:dyDescent="0.25">
      <c r="A13" s="183" t="s">
        <v>623</v>
      </c>
      <c r="B13" s="122" t="s">
        <v>15</v>
      </c>
      <c r="C13" s="188" t="s">
        <v>635</v>
      </c>
      <c r="D13" s="129" t="s">
        <v>45</v>
      </c>
      <c r="E13" s="186">
        <v>34.1</v>
      </c>
      <c r="F13" s="68">
        <v>0.8</v>
      </c>
      <c r="G13" s="87">
        <f t="shared" si="0"/>
        <v>27.28</v>
      </c>
      <c r="H13" s="75"/>
      <c r="K13" s="177"/>
    </row>
    <row r="14" spans="1:11" x14ac:dyDescent="0.25">
      <c r="A14" s="183" t="s">
        <v>623</v>
      </c>
      <c r="B14" s="122" t="s">
        <v>20</v>
      </c>
      <c r="C14" s="189" t="s">
        <v>634</v>
      </c>
      <c r="D14" s="129" t="s">
        <v>45</v>
      </c>
      <c r="E14" s="186">
        <v>14.3</v>
      </c>
      <c r="F14" s="68">
        <v>6.39</v>
      </c>
      <c r="G14" s="87">
        <f t="shared" si="0"/>
        <v>91.38</v>
      </c>
      <c r="H14" s="90"/>
      <c r="I14" s="91"/>
      <c r="K14" s="177"/>
    </row>
    <row r="15" spans="1:11" x14ac:dyDescent="0.25">
      <c r="A15" s="183" t="s">
        <v>623</v>
      </c>
      <c r="B15" s="122" t="s">
        <v>21</v>
      </c>
      <c r="C15" s="188" t="s">
        <v>633</v>
      </c>
      <c r="D15" s="129" t="s">
        <v>49</v>
      </c>
      <c r="E15" s="186">
        <v>13.9</v>
      </c>
      <c r="F15" s="68">
        <v>21.55</v>
      </c>
      <c r="G15" s="87">
        <f t="shared" si="0"/>
        <v>299.55</v>
      </c>
      <c r="H15" s="90"/>
      <c r="I15" s="91"/>
      <c r="K15" s="177"/>
    </row>
    <row r="16" spans="1:11" x14ac:dyDescent="0.25">
      <c r="A16" s="183" t="s">
        <v>623</v>
      </c>
      <c r="B16" s="122" t="s">
        <v>22</v>
      </c>
      <c r="C16" s="188" t="s">
        <v>632</v>
      </c>
      <c r="D16" s="129" t="s">
        <v>49</v>
      </c>
      <c r="E16" s="186">
        <v>10.4</v>
      </c>
      <c r="F16" s="68">
        <v>21.55</v>
      </c>
      <c r="G16" s="87">
        <f t="shared" si="0"/>
        <v>224.12</v>
      </c>
      <c r="H16" s="90"/>
      <c r="I16" s="91"/>
      <c r="K16" s="177"/>
    </row>
    <row r="17" spans="1:11" ht="27.6" x14ac:dyDescent="0.25">
      <c r="A17" s="183" t="s">
        <v>623</v>
      </c>
      <c r="B17" s="122" t="s">
        <v>23</v>
      </c>
      <c r="C17" s="188" t="s">
        <v>631</v>
      </c>
      <c r="D17" s="129" t="s">
        <v>49</v>
      </c>
      <c r="E17" s="186">
        <v>137.69999999999999</v>
      </c>
      <c r="F17" s="68">
        <v>17.510000000000002</v>
      </c>
      <c r="G17" s="87">
        <f t="shared" si="0"/>
        <v>2411.13</v>
      </c>
      <c r="H17" s="90"/>
      <c r="I17" s="91"/>
      <c r="K17" s="177"/>
    </row>
    <row r="18" spans="1:11" x14ac:dyDescent="0.25">
      <c r="A18" s="183" t="s">
        <v>623</v>
      </c>
      <c r="B18" s="122" t="s">
        <v>26</v>
      </c>
      <c r="C18" s="184" t="s">
        <v>630</v>
      </c>
      <c r="D18" s="129" t="s">
        <v>49</v>
      </c>
      <c r="E18" s="186">
        <v>14.7</v>
      </c>
      <c r="F18" s="68">
        <v>77.17</v>
      </c>
      <c r="G18" s="87">
        <f t="shared" si="0"/>
        <v>1134.4000000000001</v>
      </c>
      <c r="H18" s="90"/>
      <c r="I18" s="91"/>
      <c r="K18" s="177"/>
    </row>
    <row r="19" spans="1:11" x14ac:dyDescent="0.25">
      <c r="A19" s="183" t="s">
        <v>623</v>
      </c>
      <c r="B19" s="122" t="s">
        <v>27</v>
      </c>
      <c r="C19" s="184" t="s">
        <v>629</v>
      </c>
      <c r="D19" s="129" t="s">
        <v>50</v>
      </c>
      <c r="E19" s="186">
        <v>264</v>
      </c>
      <c r="F19" s="68">
        <v>3.53</v>
      </c>
      <c r="G19" s="87">
        <f t="shared" si="0"/>
        <v>931.92</v>
      </c>
      <c r="H19" s="90"/>
      <c r="I19" s="91"/>
      <c r="K19" s="177"/>
    </row>
    <row r="20" spans="1:11" x14ac:dyDescent="0.25">
      <c r="A20" s="183" t="s">
        <v>623</v>
      </c>
      <c r="B20" s="122" t="s">
        <v>28</v>
      </c>
      <c r="C20" s="184" t="s">
        <v>628</v>
      </c>
      <c r="D20" s="129" t="s">
        <v>627</v>
      </c>
      <c r="E20" s="186">
        <v>395</v>
      </c>
      <c r="F20" s="68">
        <v>1.97</v>
      </c>
      <c r="G20" s="87">
        <f t="shared" si="0"/>
        <v>778.15</v>
      </c>
      <c r="H20" s="90"/>
      <c r="I20" s="91"/>
      <c r="K20" s="177"/>
    </row>
    <row r="21" spans="1:11" x14ac:dyDescent="0.25">
      <c r="A21" s="183" t="s">
        <v>623</v>
      </c>
      <c r="B21" s="122" t="s">
        <v>29</v>
      </c>
      <c r="C21" s="184" t="s">
        <v>626</v>
      </c>
      <c r="D21" s="129" t="s">
        <v>49</v>
      </c>
      <c r="E21" s="186">
        <v>4</v>
      </c>
      <c r="F21" s="68">
        <v>352.15</v>
      </c>
      <c r="G21" s="87">
        <f t="shared" si="0"/>
        <v>1408.6</v>
      </c>
      <c r="H21" s="90"/>
      <c r="I21" s="91"/>
      <c r="K21" s="177"/>
    </row>
    <row r="22" spans="1:11" x14ac:dyDescent="0.25">
      <c r="A22" s="183" t="s">
        <v>623</v>
      </c>
      <c r="B22" s="122" t="s">
        <v>30</v>
      </c>
      <c r="C22" s="184" t="s">
        <v>625</v>
      </c>
      <c r="D22" s="129" t="s">
        <v>49</v>
      </c>
      <c r="E22" s="186">
        <v>9.6</v>
      </c>
      <c r="F22" s="68">
        <v>352.15</v>
      </c>
      <c r="G22" s="87">
        <f t="shared" si="0"/>
        <v>3380.64</v>
      </c>
      <c r="H22" s="90"/>
      <c r="I22" s="91"/>
      <c r="K22" s="177"/>
    </row>
    <row r="23" spans="1:11" ht="14.4" thickBot="1" x14ac:dyDescent="0.3">
      <c r="A23" s="183" t="s">
        <v>623</v>
      </c>
      <c r="B23" s="122" t="s">
        <v>31</v>
      </c>
      <c r="C23" s="184" t="s">
        <v>624</v>
      </c>
      <c r="D23" s="129" t="s">
        <v>49</v>
      </c>
      <c r="E23" s="186">
        <v>1.3</v>
      </c>
      <c r="F23" s="68">
        <v>352.16</v>
      </c>
      <c r="G23" s="87">
        <f t="shared" si="0"/>
        <v>457.81</v>
      </c>
      <c r="H23" s="90"/>
      <c r="I23" s="91"/>
      <c r="K23" s="177"/>
    </row>
    <row r="24" spans="1:11" ht="28.2" thickBot="1" x14ac:dyDescent="0.3">
      <c r="A24" s="199" t="s">
        <v>623</v>
      </c>
      <c r="B24" s="131" t="s">
        <v>32</v>
      </c>
      <c r="C24" s="200" t="s">
        <v>622</v>
      </c>
      <c r="D24" s="170" t="s">
        <v>49</v>
      </c>
      <c r="E24" s="201">
        <v>1.7</v>
      </c>
      <c r="F24" s="69">
        <v>77.17</v>
      </c>
      <c r="G24" s="117">
        <f t="shared" si="0"/>
        <v>131.19</v>
      </c>
      <c r="H24" s="136" t="s">
        <v>368</v>
      </c>
      <c r="I24" s="94">
        <f>ROUND(SUM(G5:G24),2)</f>
        <v>31268.080000000002</v>
      </c>
      <c r="K24" s="177"/>
    </row>
    <row r="25" spans="1:11" ht="42" thickBot="1" x14ac:dyDescent="0.3">
      <c r="A25" s="172"/>
      <c r="B25" s="172"/>
      <c r="C25" s="172"/>
      <c r="D25" s="173"/>
      <c r="E25" s="309"/>
      <c r="F25" s="171" t="s">
        <v>621</v>
      </c>
      <c r="G25" s="202">
        <f>ROUND(SUM(G5:G24),2)</f>
        <v>31268.080000000002</v>
      </c>
      <c r="H25" s="88"/>
      <c r="I25" s="91"/>
      <c r="K25" s="177"/>
    </row>
  </sheetData>
  <sheetProtection algorithmName="SHA-512" hashValue="VV5ynsa51mGMCK6h4jlodknEbt2FnQ4FHLG4OaNKHygFHiIVj54DPR1TV0AOPbp77vxCj8Sm6rsv6tU8BfpDvg==" saltValue="ShqGLeFwLhrHH1dBoYcIgw==" spinCount="100000" sheet="1" objects="1" scenarios="1"/>
  <mergeCells count="2">
    <mergeCell ref="A3:E3"/>
    <mergeCell ref="A1:G1"/>
  </mergeCells>
  <pageMargins left="0.7" right="0.33823529411764708" top="0.75" bottom="0.75" header="0.3" footer="0.3"/>
  <pageSetup paperSize="9"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1"/>
  <sheetViews>
    <sheetView topLeftCell="A93" zoomScale="85" zoomScaleNormal="85" zoomScaleSheetLayoutView="84" workbookViewId="0">
      <selection activeCell="F5" sqref="F5:F110"/>
    </sheetView>
  </sheetViews>
  <sheetFormatPr defaultColWidth="9.109375" defaultRowHeight="13.8" x14ac:dyDescent="0.25"/>
  <cols>
    <col min="1" max="1" width="31.6640625" style="97" bestFit="1" customWidth="1"/>
    <col min="2" max="2" width="8.33203125" style="97" bestFit="1" customWidth="1"/>
    <col min="3" max="3" width="97.44140625" style="175" customWidth="1"/>
    <col min="4" max="4" width="9.109375" style="75"/>
    <col min="5" max="5" width="16.33203125" style="176" customWidth="1"/>
    <col min="6" max="6" width="21.5546875" style="177" customWidth="1"/>
    <col min="7" max="7" width="14.6640625" style="75" customWidth="1"/>
    <col min="8" max="8" width="21.5546875" style="74" customWidth="1"/>
    <col min="9" max="9" width="16.109375" style="75" customWidth="1"/>
    <col min="10" max="10" width="9.109375" style="75"/>
    <col min="11" max="11" width="11.44140625" style="177" bestFit="1" customWidth="1"/>
    <col min="12" max="14" width="9.109375" style="75"/>
    <col min="15" max="15" width="11.44140625" style="75" bestFit="1" customWidth="1"/>
    <col min="16" max="16384" width="9.109375" style="75"/>
  </cols>
  <sheetData>
    <row r="1" spans="1:9" ht="40.200000000000003" customHeight="1" x14ac:dyDescent="0.25">
      <c r="A1" s="502" t="s">
        <v>59</v>
      </c>
      <c r="B1" s="502"/>
      <c r="C1" s="502"/>
      <c r="D1" s="502"/>
      <c r="E1" s="502"/>
      <c r="F1" s="502"/>
      <c r="G1" s="502"/>
    </row>
    <row r="2" spans="1:9" ht="21.75" customHeight="1" thickBot="1" x14ac:dyDescent="0.3">
      <c r="A2" s="1"/>
      <c r="B2" s="1"/>
      <c r="C2" s="12"/>
      <c r="D2" s="1"/>
      <c r="E2" s="16"/>
      <c r="F2" s="1"/>
      <c r="G2" s="1"/>
    </row>
    <row r="3" spans="1:9" ht="21.75" customHeight="1" x14ac:dyDescent="0.25">
      <c r="A3" s="500" t="s">
        <v>515</v>
      </c>
      <c r="B3" s="501"/>
      <c r="C3" s="501"/>
      <c r="D3" s="501"/>
      <c r="E3" s="503"/>
      <c r="F3" s="7"/>
      <c r="G3" s="8"/>
    </row>
    <row r="4" spans="1:9" ht="28.2" thickBot="1" x14ac:dyDescent="0.3">
      <c r="A4" s="6" t="s">
        <v>17</v>
      </c>
      <c r="B4" s="10" t="s">
        <v>0</v>
      </c>
      <c r="C4" s="4" t="s">
        <v>1</v>
      </c>
      <c r="D4" s="11" t="s">
        <v>2</v>
      </c>
      <c r="E4" s="17" t="s">
        <v>3</v>
      </c>
      <c r="F4" s="14" t="s">
        <v>19</v>
      </c>
      <c r="G4" s="13" t="s">
        <v>4</v>
      </c>
    </row>
    <row r="5" spans="1:9" x14ac:dyDescent="0.25">
      <c r="A5" s="76" t="s">
        <v>5</v>
      </c>
      <c r="B5" s="77" t="s">
        <v>7</v>
      </c>
      <c r="C5" s="78" t="s">
        <v>40</v>
      </c>
      <c r="D5" s="79" t="s">
        <v>46</v>
      </c>
      <c r="E5" s="80">
        <v>0.78</v>
      </c>
      <c r="F5" s="48">
        <v>414.14</v>
      </c>
      <c r="G5" s="81">
        <f t="shared" ref="G5:G55" si="0">ROUND((E5*F5),2)</f>
        <v>323.02999999999997</v>
      </c>
    </row>
    <row r="6" spans="1:9" x14ac:dyDescent="0.25">
      <c r="A6" s="82" t="s">
        <v>5</v>
      </c>
      <c r="B6" s="83" t="s">
        <v>8</v>
      </c>
      <c r="C6" s="302" t="s">
        <v>1100</v>
      </c>
      <c r="D6" s="85" t="s">
        <v>48</v>
      </c>
      <c r="E6" s="86">
        <v>0.19</v>
      </c>
      <c r="F6" s="37">
        <v>2836.95</v>
      </c>
      <c r="G6" s="87">
        <f t="shared" si="0"/>
        <v>539.02</v>
      </c>
      <c r="H6" s="88"/>
    </row>
    <row r="7" spans="1:9" ht="27.6" x14ac:dyDescent="0.25">
      <c r="A7" s="82" t="s">
        <v>5</v>
      </c>
      <c r="B7" s="83" t="s">
        <v>9</v>
      </c>
      <c r="C7" s="84" t="s">
        <v>41</v>
      </c>
      <c r="D7" s="85" t="s">
        <v>45</v>
      </c>
      <c r="E7" s="86">
        <v>4610</v>
      </c>
      <c r="F7" s="37">
        <v>0.53</v>
      </c>
      <c r="G7" s="87">
        <f t="shared" si="0"/>
        <v>2443.3000000000002</v>
      </c>
      <c r="H7" s="75"/>
    </row>
    <row r="8" spans="1:9" ht="41.4" x14ac:dyDescent="0.25">
      <c r="A8" s="82" t="s">
        <v>5</v>
      </c>
      <c r="B8" s="83" t="s">
        <v>10</v>
      </c>
      <c r="C8" s="89" t="s">
        <v>42</v>
      </c>
      <c r="D8" s="85" t="s">
        <v>6</v>
      </c>
      <c r="E8" s="86">
        <v>1</v>
      </c>
      <c r="F8" s="37">
        <v>0</v>
      </c>
      <c r="G8" s="87">
        <f t="shared" si="0"/>
        <v>0</v>
      </c>
      <c r="H8" s="90"/>
      <c r="I8" s="91"/>
    </row>
    <row r="9" spans="1:9" x14ac:dyDescent="0.25">
      <c r="A9" s="82" t="s">
        <v>5</v>
      </c>
      <c r="B9" s="83" t="s">
        <v>11</v>
      </c>
      <c r="C9" s="89" t="s">
        <v>57</v>
      </c>
      <c r="D9" s="85" t="s">
        <v>45</v>
      </c>
      <c r="E9" s="86">
        <v>5902.5</v>
      </c>
      <c r="F9" s="37">
        <v>1.06</v>
      </c>
      <c r="G9" s="87">
        <f t="shared" si="0"/>
        <v>6256.65</v>
      </c>
      <c r="H9" s="90"/>
      <c r="I9" s="91"/>
    </row>
    <row r="10" spans="1:9" ht="27.6" x14ac:dyDescent="0.25">
      <c r="A10" s="82" t="s">
        <v>5</v>
      </c>
      <c r="B10" s="83" t="s">
        <v>12</v>
      </c>
      <c r="C10" s="89" t="s">
        <v>1086</v>
      </c>
      <c r="D10" s="85" t="s">
        <v>51</v>
      </c>
      <c r="E10" s="86">
        <v>2833.2</v>
      </c>
      <c r="F10" s="37">
        <v>2.1</v>
      </c>
      <c r="G10" s="87">
        <f t="shared" si="0"/>
        <v>5949.72</v>
      </c>
      <c r="H10" s="90"/>
      <c r="I10" s="91"/>
    </row>
    <row r="11" spans="1:9" x14ac:dyDescent="0.25">
      <c r="A11" s="82" t="s">
        <v>5</v>
      </c>
      <c r="B11" s="83" t="s">
        <v>13</v>
      </c>
      <c r="C11" s="89" t="s">
        <v>74</v>
      </c>
      <c r="D11" s="85" t="s">
        <v>45</v>
      </c>
      <c r="E11" s="86">
        <v>7207</v>
      </c>
      <c r="F11" s="37">
        <v>1.3</v>
      </c>
      <c r="G11" s="87">
        <f t="shared" si="0"/>
        <v>9369.1</v>
      </c>
      <c r="H11" s="90"/>
      <c r="I11" s="91"/>
    </row>
    <row r="12" spans="1:9" ht="16.8" x14ac:dyDescent="0.25">
      <c r="A12" s="82" t="s">
        <v>5</v>
      </c>
      <c r="B12" s="83" t="s">
        <v>14</v>
      </c>
      <c r="C12" s="89" t="s">
        <v>44</v>
      </c>
      <c r="D12" s="85" t="s">
        <v>49</v>
      </c>
      <c r="E12" s="86">
        <v>1376.53</v>
      </c>
      <c r="F12" s="37">
        <v>-10.55</v>
      </c>
      <c r="G12" s="87">
        <f t="shared" si="0"/>
        <v>-14522.39</v>
      </c>
      <c r="H12" s="90"/>
      <c r="I12" s="91"/>
    </row>
    <row r="13" spans="1:9" ht="27.6" x14ac:dyDescent="0.25">
      <c r="A13" s="82" t="s">
        <v>5</v>
      </c>
      <c r="B13" s="83" t="s">
        <v>15</v>
      </c>
      <c r="C13" s="89" t="s">
        <v>1087</v>
      </c>
      <c r="D13" s="85" t="s">
        <v>49</v>
      </c>
      <c r="E13" s="86">
        <v>1376.53</v>
      </c>
      <c r="F13" s="37">
        <v>3.55</v>
      </c>
      <c r="G13" s="87">
        <f t="shared" si="0"/>
        <v>4886.68</v>
      </c>
      <c r="H13" s="90"/>
      <c r="I13" s="91"/>
    </row>
    <row r="14" spans="1:9" x14ac:dyDescent="0.25">
      <c r="A14" s="82" t="s">
        <v>5</v>
      </c>
      <c r="B14" s="83" t="s">
        <v>20</v>
      </c>
      <c r="C14" s="89" t="s">
        <v>1101</v>
      </c>
      <c r="D14" s="85" t="s">
        <v>45</v>
      </c>
      <c r="E14" s="86">
        <v>2132.77</v>
      </c>
      <c r="F14" s="37">
        <v>1.1299999999999999</v>
      </c>
      <c r="G14" s="87">
        <f t="shared" si="0"/>
        <v>2410.0300000000002</v>
      </c>
      <c r="H14" s="90"/>
      <c r="I14" s="91"/>
    </row>
    <row r="15" spans="1:9" x14ac:dyDescent="0.25">
      <c r="A15" s="82" t="s">
        <v>5</v>
      </c>
      <c r="B15" s="83" t="s">
        <v>21</v>
      </c>
      <c r="C15" s="89" t="s">
        <v>1102</v>
      </c>
      <c r="D15" s="85" t="s">
        <v>45</v>
      </c>
      <c r="E15" s="86">
        <v>7207</v>
      </c>
      <c r="F15" s="37">
        <v>1.46</v>
      </c>
      <c r="G15" s="87">
        <f t="shared" si="0"/>
        <v>10522.22</v>
      </c>
      <c r="H15" s="90"/>
      <c r="I15" s="91"/>
    </row>
    <row r="16" spans="1:9" x14ac:dyDescent="0.25">
      <c r="A16" s="82" t="s">
        <v>5</v>
      </c>
      <c r="B16" s="83" t="s">
        <v>22</v>
      </c>
      <c r="C16" s="84" t="s">
        <v>1103</v>
      </c>
      <c r="D16" s="85" t="s">
        <v>47</v>
      </c>
      <c r="E16" s="86">
        <v>1</v>
      </c>
      <c r="F16" s="37">
        <v>23.17</v>
      </c>
      <c r="G16" s="87">
        <f t="shared" si="0"/>
        <v>23.17</v>
      </c>
      <c r="H16" s="90"/>
      <c r="I16" s="91"/>
    </row>
    <row r="17" spans="1:11" x14ac:dyDescent="0.25">
      <c r="A17" s="82" t="s">
        <v>5</v>
      </c>
      <c r="B17" s="83" t="s">
        <v>23</v>
      </c>
      <c r="C17" s="84" t="s">
        <v>1092</v>
      </c>
      <c r="D17" s="85" t="s">
        <v>47</v>
      </c>
      <c r="E17" s="86">
        <v>1</v>
      </c>
      <c r="F17" s="37">
        <v>10</v>
      </c>
      <c r="G17" s="87">
        <f t="shared" si="0"/>
        <v>10</v>
      </c>
      <c r="H17" s="90"/>
      <c r="I17" s="91"/>
    </row>
    <row r="18" spans="1:11" ht="14.4" thickBot="1" x14ac:dyDescent="0.3">
      <c r="A18" s="82" t="s">
        <v>5</v>
      </c>
      <c r="B18" s="122" t="s">
        <v>26</v>
      </c>
      <c r="C18" s="302" t="s">
        <v>1104</v>
      </c>
      <c r="D18" s="129" t="s">
        <v>50</v>
      </c>
      <c r="E18" s="86">
        <v>606</v>
      </c>
      <c r="F18" s="68">
        <v>7.34</v>
      </c>
      <c r="G18" s="87">
        <f t="shared" si="0"/>
        <v>4448.04</v>
      </c>
      <c r="H18" s="90"/>
      <c r="I18" s="91"/>
    </row>
    <row r="19" spans="1:11" ht="28.2" thickBot="1" x14ac:dyDescent="0.3">
      <c r="A19" s="457" t="s">
        <v>5</v>
      </c>
      <c r="B19" s="458" t="s">
        <v>27</v>
      </c>
      <c r="C19" s="459" t="s">
        <v>1162</v>
      </c>
      <c r="D19" s="460" t="s">
        <v>47</v>
      </c>
      <c r="E19" s="461">
        <v>42</v>
      </c>
      <c r="F19" s="69">
        <v>4.78</v>
      </c>
      <c r="G19" s="117">
        <f t="shared" si="0"/>
        <v>200.76</v>
      </c>
      <c r="H19" s="136" t="s">
        <v>368</v>
      </c>
      <c r="I19" s="94">
        <f>ROUND(SUM(G5:G19),2)</f>
        <v>32859.33</v>
      </c>
    </row>
    <row r="20" spans="1:11" s="97" customFormat="1" ht="18" customHeight="1" x14ac:dyDescent="0.25">
      <c r="A20" s="76" t="s">
        <v>18</v>
      </c>
      <c r="B20" s="77" t="s">
        <v>16</v>
      </c>
      <c r="C20" s="304" t="s">
        <v>1098</v>
      </c>
      <c r="D20" s="310" t="s">
        <v>43</v>
      </c>
      <c r="E20" s="80">
        <v>1791</v>
      </c>
      <c r="F20" s="354">
        <v>4.2</v>
      </c>
      <c r="G20" s="81">
        <f t="shared" si="0"/>
        <v>7522.2</v>
      </c>
      <c r="K20" s="311"/>
    </row>
    <row r="21" spans="1:11" ht="16.8" x14ac:dyDescent="0.25">
      <c r="A21" s="82" t="s">
        <v>18</v>
      </c>
      <c r="B21" s="83" t="s">
        <v>87</v>
      </c>
      <c r="C21" s="98" t="s">
        <v>88</v>
      </c>
      <c r="D21" s="126" t="s">
        <v>43</v>
      </c>
      <c r="E21" s="86">
        <v>1104.94</v>
      </c>
      <c r="F21" s="355">
        <v>1.61</v>
      </c>
      <c r="G21" s="87">
        <f t="shared" si="0"/>
        <v>1778.95</v>
      </c>
      <c r="H21" s="96"/>
      <c r="I21" s="97"/>
    </row>
    <row r="22" spans="1:11" ht="16.8" x14ac:dyDescent="0.25">
      <c r="A22" s="82" t="s">
        <v>18</v>
      </c>
      <c r="B22" s="83" t="s">
        <v>89</v>
      </c>
      <c r="C22" s="98" t="s">
        <v>24</v>
      </c>
      <c r="D22" s="126" t="s">
        <v>43</v>
      </c>
      <c r="E22" s="86">
        <v>686.05</v>
      </c>
      <c r="F22" s="355">
        <v>4.9000000000000004</v>
      </c>
      <c r="G22" s="87">
        <f t="shared" si="0"/>
        <v>3361.65</v>
      </c>
      <c r="H22" s="96"/>
      <c r="I22" s="97"/>
    </row>
    <row r="23" spans="1:11" ht="16.8" x14ac:dyDescent="0.25">
      <c r="A23" s="82" t="s">
        <v>18</v>
      </c>
      <c r="B23" s="83" t="s">
        <v>90</v>
      </c>
      <c r="C23" s="98" t="s">
        <v>91</v>
      </c>
      <c r="D23" s="126" t="s">
        <v>43</v>
      </c>
      <c r="E23" s="86">
        <v>4415.8500000000004</v>
      </c>
      <c r="F23" s="355">
        <v>3.27</v>
      </c>
      <c r="G23" s="87">
        <f t="shared" si="0"/>
        <v>14439.83</v>
      </c>
      <c r="H23" s="96"/>
      <c r="I23" s="97"/>
    </row>
    <row r="24" spans="1:11" ht="27.6" x14ac:dyDescent="0.25">
      <c r="A24" s="82" t="s">
        <v>18</v>
      </c>
      <c r="B24" s="83" t="s">
        <v>92</v>
      </c>
      <c r="C24" s="100" t="s">
        <v>93</v>
      </c>
      <c r="D24" s="126" t="s">
        <v>43</v>
      </c>
      <c r="E24" s="86">
        <v>1475.62</v>
      </c>
      <c r="F24" s="355">
        <v>4.9000000000000004</v>
      </c>
      <c r="G24" s="87">
        <f t="shared" si="0"/>
        <v>7230.54</v>
      </c>
      <c r="H24" s="96"/>
      <c r="I24" s="97"/>
    </row>
    <row r="25" spans="1:11" ht="16.8" x14ac:dyDescent="0.25">
      <c r="A25" s="82" t="s">
        <v>18</v>
      </c>
      <c r="B25" s="83" t="s">
        <v>94</v>
      </c>
      <c r="C25" s="98" t="s">
        <v>25</v>
      </c>
      <c r="D25" s="126" t="s">
        <v>43</v>
      </c>
      <c r="E25" s="86">
        <v>33360.14</v>
      </c>
      <c r="F25" s="355">
        <v>0.11</v>
      </c>
      <c r="G25" s="87">
        <f t="shared" si="0"/>
        <v>3669.62</v>
      </c>
      <c r="H25" s="96"/>
      <c r="I25" s="97"/>
    </row>
    <row r="26" spans="1:11" ht="16.8" x14ac:dyDescent="0.25">
      <c r="A26" s="82" t="s">
        <v>18</v>
      </c>
      <c r="B26" s="83" t="s">
        <v>95</v>
      </c>
      <c r="C26" s="100" t="s">
        <v>96</v>
      </c>
      <c r="D26" s="126" t="s">
        <v>43</v>
      </c>
      <c r="E26" s="86">
        <v>1897.45</v>
      </c>
      <c r="F26" s="355">
        <v>4.51</v>
      </c>
      <c r="G26" s="87">
        <f t="shared" si="0"/>
        <v>8557.5</v>
      </c>
      <c r="H26" s="96"/>
      <c r="I26" s="97"/>
    </row>
    <row r="27" spans="1:11" x14ac:dyDescent="0.25">
      <c r="A27" s="82" t="s">
        <v>18</v>
      </c>
      <c r="B27" s="83" t="s">
        <v>405</v>
      </c>
      <c r="C27" s="98" t="s">
        <v>98</v>
      </c>
      <c r="D27" s="129" t="s">
        <v>45</v>
      </c>
      <c r="E27" s="86">
        <v>18691.25</v>
      </c>
      <c r="F27" s="355">
        <v>0.39</v>
      </c>
      <c r="G27" s="87">
        <f t="shared" si="0"/>
        <v>7289.59</v>
      </c>
      <c r="H27" s="88"/>
      <c r="I27" s="97"/>
    </row>
    <row r="28" spans="1:11" x14ac:dyDescent="0.25">
      <c r="A28" s="101" t="s">
        <v>18</v>
      </c>
      <c r="B28" s="83" t="s">
        <v>406</v>
      </c>
      <c r="C28" s="98" t="s">
        <v>100</v>
      </c>
      <c r="D28" s="129" t="s">
        <v>45</v>
      </c>
      <c r="E28" s="86">
        <v>983.74</v>
      </c>
      <c r="F28" s="355">
        <v>0.82</v>
      </c>
      <c r="G28" s="104">
        <f t="shared" si="0"/>
        <v>806.67</v>
      </c>
      <c r="H28" s="97"/>
      <c r="I28" s="97"/>
    </row>
    <row r="29" spans="1:11" x14ac:dyDescent="0.25">
      <c r="A29" s="82" t="s">
        <v>18</v>
      </c>
      <c r="B29" s="83" t="s">
        <v>97</v>
      </c>
      <c r="C29" s="98" t="s">
        <v>102</v>
      </c>
      <c r="D29" s="129" t="s">
        <v>45</v>
      </c>
      <c r="E29" s="86">
        <v>12891.06</v>
      </c>
      <c r="F29" s="355">
        <v>0.76</v>
      </c>
      <c r="G29" s="87">
        <f t="shared" si="0"/>
        <v>9797.2099999999991</v>
      </c>
      <c r="H29" s="90"/>
      <c r="I29" s="91"/>
    </row>
    <row r="30" spans="1:11" x14ac:dyDescent="0.25">
      <c r="A30" s="82" t="s">
        <v>18</v>
      </c>
      <c r="B30" s="83" t="s">
        <v>99</v>
      </c>
      <c r="C30" s="98" t="s">
        <v>104</v>
      </c>
      <c r="D30" s="129" t="s">
        <v>45</v>
      </c>
      <c r="E30" s="86">
        <v>1274.94</v>
      </c>
      <c r="F30" s="355">
        <v>0.93</v>
      </c>
      <c r="G30" s="87">
        <f t="shared" si="0"/>
        <v>1185.69</v>
      </c>
      <c r="H30" s="90"/>
      <c r="I30" s="91"/>
    </row>
    <row r="31" spans="1:11" x14ac:dyDescent="0.25">
      <c r="A31" s="82" t="s">
        <v>18</v>
      </c>
      <c r="B31" s="83" t="s">
        <v>101</v>
      </c>
      <c r="C31" s="98" t="s">
        <v>106</v>
      </c>
      <c r="D31" s="129" t="s">
        <v>45</v>
      </c>
      <c r="E31" s="86">
        <v>18415.8</v>
      </c>
      <c r="F31" s="355">
        <v>1.53</v>
      </c>
      <c r="G31" s="87">
        <f t="shared" si="0"/>
        <v>28176.17</v>
      </c>
      <c r="H31" s="90"/>
      <c r="I31" s="91"/>
    </row>
    <row r="32" spans="1:11" x14ac:dyDescent="0.25">
      <c r="A32" s="82" t="s">
        <v>18</v>
      </c>
      <c r="B32" s="83" t="s">
        <v>103</v>
      </c>
      <c r="C32" s="105" t="s">
        <v>108</v>
      </c>
      <c r="D32" s="129" t="s">
        <v>45</v>
      </c>
      <c r="E32" s="86">
        <v>767</v>
      </c>
      <c r="F32" s="355">
        <v>6.78</v>
      </c>
      <c r="G32" s="87">
        <f t="shared" si="0"/>
        <v>5200.26</v>
      </c>
      <c r="H32" s="90"/>
      <c r="I32" s="91"/>
    </row>
    <row r="33" spans="1:9" x14ac:dyDescent="0.25">
      <c r="A33" s="82" t="s">
        <v>18</v>
      </c>
      <c r="B33" s="83" t="s">
        <v>105</v>
      </c>
      <c r="C33" s="105" t="s">
        <v>110</v>
      </c>
      <c r="D33" s="129" t="s">
        <v>45</v>
      </c>
      <c r="E33" s="86">
        <v>21</v>
      </c>
      <c r="F33" s="355">
        <v>8.4499999999999993</v>
      </c>
      <c r="G33" s="87">
        <f t="shared" si="0"/>
        <v>177.45</v>
      </c>
      <c r="H33" s="90"/>
      <c r="I33" s="91"/>
    </row>
    <row r="34" spans="1:9" x14ac:dyDescent="0.25">
      <c r="A34" s="82" t="s">
        <v>18</v>
      </c>
      <c r="B34" s="83" t="s">
        <v>107</v>
      </c>
      <c r="C34" s="105" t="s">
        <v>112</v>
      </c>
      <c r="D34" s="224" t="s">
        <v>50</v>
      </c>
      <c r="E34" s="86">
        <v>70</v>
      </c>
      <c r="F34" s="355">
        <v>52.88</v>
      </c>
      <c r="G34" s="87">
        <f t="shared" si="0"/>
        <v>3701.6</v>
      </c>
      <c r="H34" s="90"/>
      <c r="I34" s="91"/>
    </row>
    <row r="35" spans="1:9" x14ac:dyDescent="0.25">
      <c r="A35" s="82" t="s">
        <v>18</v>
      </c>
      <c r="B35" s="83" t="s">
        <v>109</v>
      </c>
      <c r="C35" s="105" t="s">
        <v>114</v>
      </c>
      <c r="D35" s="129" t="s">
        <v>45</v>
      </c>
      <c r="E35" s="86">
        <v>8</v>
      </c>
      <c r="F35" s="355">
        <v>67.22</v>
      </c>
      <c r="G35" s="87">
        <f t="shared" si="0"/>
        <v>537.76</v>
      </c>
      <c r="H35" s="90"/>
      <c r="I35" s="91"/>
    </row>
    <row r="36" spans="1:9" x14ac:dyDescent="0.25">
      <c r="A36" s="82" t="s">
        <v>18</v>
      </c>
      <c r="B36" s="83" t="s">
        <v>111</v>
      </c>
      <c r="C36" s="107" t="s">
        <v>116</v>
      </c>
      <c r="D36" s="129" t="s">
        <v>45</v>
      </c>
      <c r="E36" s="86">
        <v>7</v>
      </c>
      <c r="F36" s="356">
        <v>92.29</v>
      </c>
      <c r="G36" s="87">
        <f t="shared" si="0"/>
        <v>646.03</v>
      </c>
      <c r="H36" s="108"/>
      <c r="I36" s="109"/>
    </row>
    <row r="37" spans="1:9" ht="16.8" x14ac:dyDescent="0.25">
      <c r="A37" s="82" t="s">
        <v>18</v>
      </c>
      <c r="B37" s="83" t="s">
        <v>113</v>
      </c>
      <c r="C37" s="110" t="s">
        <v>118</v>
      </c>
      <c r="D37" s="126" t="s">
        <v>43</v>
      </c>
      <c r="E37" s="86">
        <v>14.92</v>
      </c>
      <c r="F37" s="356">
        <v>352.15</v>
      </c>
      <c r="G37" s="87">
        <f t="shared" si="0"/>
        <v>5254.08</v>
      </c>
      <c r="H37" s="108"/>
      <c r="I37" s="109"/>
    </row>
    <row r="38" spans="1:9" x14ac:dyDescent="0.25">
      <c r="A38" s="82" t="s">
        <v>18</v>
      </c>
      <c r="B38" s="83" t="s">
        <v>115</v>
      </c>
      <c r="C38" s="98" t="s">
        <v>120</v>
      </c>
      <c r="D38" s="129" t="s">
        <v>45</v>
      </c>
      <c r="E38" s="86">
        <v>15869.499999999993</v>
      </c>
      <c r="F38" s="355">
        <v>9.3800000000000008</v>
      </c>
      <c r="G38" s="87">
        <f t="shared" si="0"/>
        <v>148855.91</v>
      </c>
      <c r="H38" s="90"/>
      <c r="I38" s="91"/>
    </row>
    <row r="39" spans="1:9" ht="32.25" customHeight="1" x14ac:dyDescent="0.25">
      <c r="A39" s="82" t="s">
        <v>18</v>
      </c>
      <c r="B39" s="83" t="s">
        <v>117</v>
      </c>
      <c r="C39" s="111" t="s">
        <v>122</v>
      </c>
      <c r="D39" s="129" t="s">
        <v>45</v>
      </c>
      <c r="E39" s="112">
        <v>2000</v>
      </c>
      <c r="F39" s="355">
        <v>1.1299999999999999</v>
      </c>
      <c r="G39" s="87">
        <f t="shared" si="0"/>
        <v>2260</v>
      </c>
      <c r="H39" s="90"/>
      <c r="I39" s="91"/>
    </row>
    <row r="40" spans="1:9" x14ac:dyDescent="0.25">
      <c r="A40" s="82" t="s">
        <v>18</v>
      </c>
      <c r="B40" s="83" t="s">
        <v>119</v>
      </c>
      <c r="C40" s="111" t="s">
        <v>372</v>
      </c>
      <c r="D40" s="129" t="s">
        <v>45</v>
      </c>
      <c r="E40" s="112">
        <v>2000</v>
      </c>
      <c r="F40" s="355">
        <v>2.52</v>
      </c>
      <c r="G40" s="87">
        <f t="shared" si="0"/>
        <v>5040</v>
      </c>
      <c r="H40" s="90"/>
      <c r="I40" s="91"/>
    </row>
    <row r="41" spans="1:9" ht="17.399999999999999" thickBot="1" x14ac:dyDescent="0.3">
      <c r="A41" s="82" t="s">
        <v>18</v>
      </c>
      <c r="B41" s="83" t="s">
        <v>121</v>
      </c>
      <c r="C41" s="98" t="s">
        <v>25</v>
      </c>
      <c r="D41" s="126" t="s">
        <v>43</v>
      </c>
      <c r="E41" s="112">
        <v>580</v>
      </c>
      <c r="F41" s="355">
        <v>0.11</v>
      </c>
      <c r="G41" s="87">
        <f t="shared" si="0"/>
        <v>63.8</v>
      </c>
      <c r="H41" s="90"/>
      <c r="I41" s="91"/>
    </row>
    <row r="42" spans="1:9" ht="28.2" thickBot="1" x14ac:dyDescent="0.3">
      <c r="A42" s="130" t="s">
        <v>18</v>
      </c>
      <c r="B42" s="148" t="s">
        <v>123</v>
      </c>
      <c r="C42" s="305" t="s">
        <v>125</v>
      </c>
      <c r="D42" s="133" t="s">
        <v>43</v>
      </c>
      <c r="E42" s="134">
        <v>580</v>
      </c>
      <c r="F42" s="357">
        <v>18.27</v>
      </c>
      <c r="G42" s="117">
        <f t="shared" si="0"/>
        <v>10596.6</v>
      </c>
      <c r="H42" s="93" t="s">
        <v>126</v>
      </c>
      <c r="I42" s="94">
        <f>ROUND(SUM(G20:G42),2)</f>
        <v>276149.11</v>
      </c>
    </row>
    <row r="43" spans="1:9" x14ac:dyDescent="0.25">
      <c r="A43" s="82" t="s">
        <v>392</v>
      </c>
      <c r="B43" s="122" t="s">
        <v>128</v>
      </c>
      <c r="C43" s="123" t="s">
        <v>146</v>
      </c>
      <c r="D43" s="124" t="s">
        <v>47</v>
      </c>
      <c r="E43" s="86">
        <v>3</v>
      </c>
      <c r="F43" s="38">
        <v>138.21</v>
      </c>
      <c r="G43" s="87">
        <f t="shared" si="0"/>
        <v>414.63</v>
      </c>
      <c r="H43" s="90"/>
      <c r="I43" s="91"/>
    </row>
    <row r="44" spans="1:9" ht="27.6" x14ac:dyDescent="0.25">
      <c r="A44" s="82" t="s">
        <v>392</v>
      </c>
      <c r="B44" s="122" t="s">
        <v>130</v>
      </c>
      <c r="C44" s="123" t="s">
        <v>148</v>
      </c>
      <c r="D44" s="124" t="s">
        <v>50</v>
      </c>
      <c r="E44" s="86">
        <v>18</v>
      </c>
      <c r="F44" s="38">
        <v>33.49</v>
      </c>
      <c r="G44" s="87">
        <f t="shared" si="0"/>
        <v>602.82000000000005</v>
      </c>
      <c r="H44" s="90"/>
      <c r="I44" s="91"/>
    </row>
    <row r="45" spans="1:9" ht="16.8" x14ac:dyDescent="0.25">
      <c r="A45" s="82" t="s">
        <v>392</v>
      </c>
      <c r="B45" s="122" t="s">
        <v>132</v>
      </c>
      <c r="C45" s="123" t="s">
        <v>150</v>
      </c>
      <c r="D45" s="126" t="s">
        <v>43</v>
      </c>
      <c r="E45" s="86">
        <v>90</v>
      </c>
      <c r="F45" s="38">
        <v>3.27</v>
      </c>
      <c r="G45" s="87">
        <f t="shared" si="0"/>
        <v>294.3</v>
      </c>
      <c r="H45" s="90"/>
      <c r="I45" s="91"/>
    </row>
    <row r="46" spans="1:9" ht="16.8" x14ac:dyDescent="0.25">
      <c r="A46" s="82" t="s">
        <v>392</v>
      </c>
      <c r="B46" s="122" t="s">
        <v>133</v>
      </c>
      <c r="C46" s="123" t="s">
        <v>152</v>
      </c>
      <c r="D46" s="126" t="s">
        <v>43</v>
      </c>
      <c r="E46" s="86">
        <v>43.84</v>
      </c>
      <c r="F46" s="38">
        <v>3.72</v>
      </c>
      <c r="G46" s="87">
        <f t="shared" si="0"/>
        <v>163.08000000000001</v>
      </c>
      <c r="H46" s="90"/>
      <c r="I46" s="91"/>
    </row>
    <row r="47" spans="1:9" ht="27.6" x14ac:dyDescent="0.25">
      <c r="A47" s="82" t="s">
        <v>392</v>
      </c>
      <c r="B47" s="122" t="s">
        <v>135</v>
      </c>
      <c r="C47" s="123" t="s">
        <v>154</v>
      </c>
      <c r="D47" s="124" t="s">
        <v>47</v>
      </c>
      <c r="E47" s="86">
        <v>3</v>
      </c>
      <c r="F47" s="38">
        <v>207.4</v>
      </c>
      <c r="G47" s="87">
        <f t="shared" si="0"/>
        <v>622.20000000000005</v>
      </c>
      <c r="H47" s="90"/>
      <c r="I47" s="91"/>
    </row>
    <row r="48" spans="1:9" ht="16.8" x14ac:dyDescent="0.25">
      <c r="A48" s="82" t="s">
        <v>392</v>
      </c>
      <c r="B48" s="122" t="s">
        <v>137</v>
      </c>
      <c r="C48" s="123" t="s">
        <v>158</v>
      </c>
      <c r="D48" s="126" t="s">
        <v>43</v>
      </c>
      <c r="E48" s="86">
        <v>75</v>
      </c>
      <c r="F48" s="38">
        <v>4.2</v>
      </c>
      <c r="G48" s="87">
        <f t="shared" si="0"/>
        <v>315</v>
      </c>
      <c r="H48" s="90"/>
      <c r="I48" s="91"/>
    </row>
    <row r="49" spans="1:9" ht="16.8" x14ac:dyDescent="0.25">
      <c r="A49" s="82" t="s">
        <v>392</v>
      </c>
      <c r="B49" s="122" t="s">
        <v>139</v>
      </c>
      <c r="C49" s="123" t="s">
        <v>160</v>
      </c>
      <c r="D49" s="126" t="s">
        <v>43</v>
      </c>
      <c r="E49" s="86">
        <v>4.5</v>
      </c>
      <c r="F49" s="38">
        <v>21.55</v>
      </c>
      <c r="G49" s="87">
        <f t="shared" si="0"/>
        <v>96.98</v>
      </c>
      <c r="H49" s="90"/>
      <c r="I49" s="91"/>
    </row>
    <row r="50" spans="1:9" ht="16.8" x14ac:dyDescent="0.25">
      <c r="A50" s="82" t="s">
        <v>392</v>
      </c>
      <c r="B50" s="122" t="s">
        <v>416</v>
      </c>
      <c r="C50" s="123" t="s">
        <v>162</v>
      </c>
      <c r="D50" s="126" t="s">
        <v>43</v>
      </c>
      <c r="E50" s="86">
        <v>36</v>
      </c>
      <c r="F50" s="38">
        <v>21.55</v>
      </c>
      <c r="G50" s="87">
        <f t="shared" si="0"/>
        <v>775.8</v>
      </c>
      <c r="H50" s="90"/>
      <c r="I50" s="91"/>
    </row>
    <row r="51" spans="1:9" ht="16.8" x14ac:dyDescent="0.25">
      <c r="A51" s="82" t="s">
        <v>392</v>
      </c>
      <c r="B51" s="122" t="s">
        <v>417</v>
      </c>
      <c r="C51" s="98" t="s">
        <v>25</v>
      </c>
      <c r="D51" s="126" t="s">
        <v>43</v>
      </c>
      <c r="E51" s="86">
        <v>46.15</v>
      </c>
      <c r="F51" s="38">
        <v>0.11</v>
      </c>
      <c r="G51" s="87">
        <f t="shared" si="0"/>
        <v>5.08</v>
      </c>
      <c r="H51" s="90"/>
      <c r="I51" s="91"/>
    </row>
    <row r="52" spans="1:9" x14ac:dyDescent="0.25">
      <c r="A52" s="82" t="s">
        <v>392</v>
      </c>
      <c r="B52" s="122" t="s">
        <v>418</v>
      </c>
      <c r="C52" s="123" t="s">
        <v>165</v>
      </c>
      <c r="D52" s="124" t="s">
        <v>50</v>
      </c>
      <c r="E52" s="86">
        <v>18</v>
      </c>
      <c r="F52" s="38">
        <v>4.38</v>
      </c>
      <c r="G52" s="87">
        <f t="shared" si="0"/>
        <v>78.84</v>
      </c>
      <c r="H52" s="90"/>
      <c r="I52" s="91"/>
    </row>
    <row r="53" spans="1:9" x14ac:dyDescent="0.25">
      <c r="A53" s="82" t="s">
        <v>392</v>
      </c>
      <c r="B53" s="122" t="s">
        <v>419</v>
      </c>
      <c r="C53" s="123" t="s">
        <v>167</v>
      </c>
      <c r="D53" s="124" t="s">
        <v>50</v>
      </c>
      <c r="E53" s="86">
        <v>18</v>
      </c>
      <c r="F53" s="38">
        <v>4.38</v>
      </c>
      <c r="G53" s="87">
        <f t="shared" si="0"/>
        <v>78.84</v>
      </c>
      <c r="H53" s="90"/>
      <c r="I53" s="91"/>
    </row>
    <row r="54" spans="1:9" ht="27.6" x14ac:dyDescent="0.25">
      <c r="A54" s="82" t="s">
        <v>392</v>
      </c>
      <c r="B54" s="122" t="s">
        <v>420</v>
      </c>
      <c r="C54" s="123" t="s">
        <v>169</v>
      </c>
      <c r="D54" s="124" t="s">
        <v>50</v>
      </c>
      <c r="E54" s="86">
        <v>18</v>
      </c>
      <c r="F54" s="38">
        <v>63.4</v>
      </c>
      <c r="G54" s="87">
        <f t="shared" si="0"/>
        <v>1141.2</v>
      </c>
      <c r="H54" s="90"/>
      <c r="I54" s="91"/>
    </row>
    <row r="55" spans="1:9" x14ac:dyDescent="0.25">
      <c r="A55" s="82" t="s">
        <v>392</v>
      </c>
      <c r="B55" s="122" t="s">
        <v>421</v>
      </c>
      <c r="C55" s="127" t="s">
        <v>375</v>
      </c>
      <c r="D55" s="128" t="s">
        <v>50</v>
      </c>
      <c r="E55" s="112">
        <v>19.5</v>
      </c>
      <c r="F55" s="38">
        <v>56.11</v>
      </c>
      <c r="G55" s="87">
        <f t="shared" si="0"/>
        <v>1094.1500000000001</v>
      </c>
      <c r="H55" s="90"/>
      <c r="I55" s="91"/>
    </row>
    <row r="56" spans="1:9" ht="16.8" x14ac:dyDescent="0.25">
      <c r="A56" s="82" t="s">
        <v>392</v>
      </c>
      <c r="B56" s="122" t="s">
        <v>422</v>
      </c>
      <c r="C56" s="127" t="s">
        <v>179</v>
      </c>
      <c r="D56" s="126" t="s">
        <v>43</v>
      </c>
      <c r="E56" s="112">
        <v>3.9000000000000004</v>
      </c>
      <c r="F56" s="38">
        <v>21.55</v>
      </c>
      <c r="G56" s="87">
        <f t="shared" ref="G56:G110" si="1">ROUND((E56*F56),2)</f>
        <v>84.05</v>
      </c>
      <c r="H56" s="90"/>
      <c r="I56" s="91"/>
    </row>
    <row r="57" spans="1:9" x14ac:dyDescent="0.25">
      <c r="A57" s="82" t="s">
        <v>392</v>
      </c>
      <c r="B57" s="122" t="s">
        <v>423</v>
      </c>
      <c r="C57" s="123" t="s">
        <v>181</v>
      </c>
      <c r="D57" s="129" t="s">
        <v>47</v>
      </c>
      <c r="E57" s="86">
        <v>2</v>
      </c>
      <c r="F57" s="38">
        <v>56.67</v>
      </c>
      <c r="G57" s="87">
        <f t="shared" si="1"/>
        <v>113.34</v>
      </c>
      <c r="H57" s="90"/>
      <c r="I57" s="91"/>
    </row>
    <row r="58" spans="1:9" ht="14.4" thickBot="1" x14ac:dyDescent="0.3">
      <c r="A58" s="82" t="s">
        <v>392</v>
      </c>
      <c r="B58" s="122" t="s">
        <v>424</v>
      </c>
      <c r="C58" s="123" t="s">
        <v>185</v>
      </c>
      <c r="D58" s="129" t="s">
        <v>45</v>
      </c>
      <c r="E58" s="86">
        <v>156</v>
      </c>
      <c r="F58" s="38">
        <v>1.1299999999999999</v>
      </c>
      <c r="G58" s="87">
        <f t="shared" si="1"/>
        <v>176.28</v>
      </c>
      <c r="H58" s="90"/>
      <c r="I58" s="91"/>
    </row>
    <row r="59" spans="1:9" ht="28.2" thickBot="1" x14ac:dyDescent="0.3">
      <c r="A59" s="130" t="s">
        <v>392</v>
      </c>
      <c r="B59" s="131" t="s">
        <v>425</v>
      </c>
      <c r="C59" s="132" t="s">
        <v>187</v>
      </c>
      <c r="D59" s="133" t="s">
        <v>43</v>
      </c>
      <c r="E59" s="134">
        <v>52.650000000000006</v>
      </c>
      <c r="F59" s="39">
        <v>17.510000000000002</v>
      </c>
      <c r="G59" s="117">
        <f t="shared" si="1"/>
        <v>921.9</v>
      </c>
      <c r="H59" s="136" t="s">
        <v>141</v>
      </c>
      <c r="I59" s="94">
        <f>ROUND(SUM(G43:G59),2)</f>
        <v>6978.49</v>
      </c>
    </row>
    <row r="60" spans="1:9" ht="27.6" x14ac:dyDescent="0.25">
      <c r="A60" s="82" t="s">
        <v>394</v>
      </c>
      <c r="B60" s="83" t="s">
        <v>143</v>
      </c>
      <c r="C60" s="137" t="s">
        <v>220</v>
      </c>
      <c r="D60" s="99" t="s">
        <v>43</v>
      </c>
      <c r="E60" s="138">
        <v>8049.5999999999995</v>
      </c>
      <c r="F60" s="40">
        <v>17.399999999999999</v>
      </c>
      <c r="G60" s="87">
        <f t="shared" si="1"/>
        <v>140063.04000000001</v>
      </c>
      <c r="H60" s="491" t="s">
        <v>192</v>
      </c>
      <c r="I60" s="91"/>
    </row>
    <row r="61" spans="1:9" ht="27.6" x14ac:dyDescent="0.25">
      <c r="A61" s="82" t="s">
        <v>394</v>
      </c>
      <c r="B61" s="83" t="s">
        <v>145</v>
      </c>
      <c r="C61" s="139" t="s">
        <v>194</v>
      </c>
      <c r="D61" s="85" t="s">
        <v>45</v>
      </c>
      <c r="E61" s="138">
        <v>12319.15</v>
      </c>
      <c r="F61" s="40">
        <v>10.35</v>
      </c>
      <c r="G61" s="87">
        <f t="shared" si="1"/>
        <v>127503.2</v>
      </c>
      <c r="H61" s="491"/>
      <c r="I61" s="91"/>
    </row>
    <row r="62" spans="1:9" ht="27.6" x14ac:dyDescent="0.25">
      <c r="A62" s="82" t="s">
        <v>394</v>
      </c>
      <c r="B62" s="83" t="s">
        <v>147</v>
      </c>
      <c r="C62" s="139" t="s">
        <v>223</v>
      </c>
      <c r="D62" s="85" t="s">
        <v>45</v>
      </c>
      <c r="E62" s="138">
        <v>11342.73</v>
      </c>
      <c r="F62" s="40">
        <v>14.72</v>
      </c>
      <c r="G62" s="87">
        <f t="shared" si="1"/>
        <v>166964.99</v>
      </c>
      <c r="H62" s="491"/>
      <c r="I62" s="91"/>
    </row>
    <row r="63" spans="1:9" ht="27.6" x14ac:dyDescent="0.25">
      <c r="A63" s="82" t="s">
        <v>394</v>
      </c>
      <c r="B63" s="83" t="s">
        <v>149</v>
      </c>
      <c r="C63" s="447" t="s">
        <v>1159</v>
      </c>
      <c r="D63" s="140" t="s">
        <v>45</v>
      </c>
      <c r="E63" s="138">
        <v>11293.91</v>
      </c>
      <c r="F63" s="40">
        <v>0.33</v>
      </c>
      <c r="G63" s="87">
        <f t="shared" si="1"/>
        <v>3726.99</v>
      </c>
      <c r="H63" s="491"/>
      <c r="I63" s="91"/>
    </row>
    <row r="64" spans="1:9" ht="27.6" x14ac:dyDescent="0.25">
      <c r="A64" s="82" t="s">
        <v>394</v>
      </c>
      <c r="B64" s="83" t="s">
        <v>151</v>
      </c>
      <c r="C64" s="139" t="s">
        <v>225</v>
      </c>
      <c r="D64" s="85" t="s">
        <v>45</v>
      </c>
      <c r="E64" s="138">
        <v>11261.36</v>
      </c>
      <c r="F64" s="40">
        <v>13.99</v>
      </c>
      <c r="G64" s="87">
        <f t="shared" si="1"/>
        <v>157546.43</v>
      </c>
      <c r="H64" s="491"/>
      <c r="I64" s="91"/>
    </row>
    <row r="65" spans="1:9" ht="27.6" x14ac:dyDescent="0.25">
      <c r="A65" s="82" t="s">
        <v>394</v>
      </c>
      <c r="B65" s="83" t="s">
        <v>153</v>
      </c>
      <c r="C65" s="447" t="s">
        <v>1160</v>
      </c>
      <c r="D65" s="85" t="s">
        <v>45</v>
      </c>
      <c r="E65" s="138">
        <v>11228.82</v>
      </c>
      <c r="F65" s="40">
        <v>0.27</v>
      </c>
      <c r="G65" s="87">
        <f t="shared" si="1"/>
        <v>3031.78</v>
      </c>
      <c r="H65" s="491"/>
      <c r="I65" s="91"/>
    </row>
    <row r="66" spans="1:9" ht="27.6" x14ac:dyDescent="0.25">
      <c r="A66" s="82" t="s">
        <v>394</v>
      </c>
      <c r="B66" s="83" t="s">
        <v>155</v>
      </c>
      <c r="C66" s="139" t="s">
        <v>226</v>
      </c>
      <c r="D66" s="85" t="s">
        <v>45</v>
      </c>
      <c r="E66" s="138">
        <v>11212.54</v>
      </c>
      <c r="F66" s="40">
        <v>9.99</v>
      </c>
      <c r="G66" s="87">
        <f t="shared" si="1"/>
        <v>112013.27</v>
      </c>
      <c r="H66" s="491"/>
      <c r="I66" s="91"/>
    </row>
    <row r="67" spans="1:9" ht="28.2" thickBot="1" x14ac:dyDescent="0.3">
      <c r="A67" s="82" t="s">
        <v>394</v>
      </c>
      <c r="B67" s="83" t="s">
        <v>157</v>
      </c>
      <c r="C67" s="132" t="s">
        <v>227</v>
      </c>
      <c r="D67" s="85" t="s">
        <v>45</v>
      </c>
      <c r="E67" s="141">
        <v>11180</v>
      </c>
      <c r="F67" s="40">
        <v>0.23</v>
      </c>
      <c r="G67" s="87">
        <f t="shared" si="1"/>
        <v>2571.4</v>
      </c>
      <c r="H67" s="491"/>
      <c r="I67" s="91"/>
    </row>
    <row r="68" spans="1:9" ht="28.2" thickBot="1" x14ac:dyDescent="0.3">
      <c r="A68" s="142" t="s">
        <v>394</v>
      </c>
      <c r="B68" s="143" t="s">
        <v>159</v>
      </c>
      <c r="C68" s="144" t="s">
        <v>228</v>
      </c>
      <c r="D68" s="145" t="s">
        <v>43</v>
      </c>
      <c r="E68" s="134">
        <v>2518.3999999999974</v>
      </c>
      <c r="F68" s="41">
        <v>16.75</v>
      </c>
      <c r="G68" s="117">
        <f t="shared" si="1"/>
        <v>42183.199999999997</v>
      </c>
      <c r="H68" s="491"/>
      <c r="I68" s="91"/>
    </row>
    <row r="69" spans="1:9" ht="27.6" x14ac:dyDescent="0.25">
      <c r="A69" s="82" t="s">
        <v>396</v>
      </c>
      <c r="B69" s="83" t="s">
        <v>143</v>
      </c>
      <c r="C69" s="137" t="s">
        <v>234</v>
      </c>
      <c r="D69" s="99" t="s">
        <v>43</v>
      </c>
      <c r="E69" s="138">
        <v>6931.6</v>
      </c>
      <c r="F69" s="40">
        <v>0</v>
      </c>
      <c r="G69" s="87">
        <f t="shared" si="1"/>
        <v>0</v>
      </c>
      <c r="H69" s="491"/>
      <c r="I69" s="91"/>
    </row>
    <row r="70" spans="1:9" ht="27.6" x14ac:dyDescent="0.25">
      <c r="A70" s="82" t="s">
        <v>396</v>
      </c>
      <c r="B70" s="83" t="s">
        <v>145</v>
      </c>
      <c r="C70" s="139" t="s">
        <v>235</v>
      </c>
      <c r="D70" s="85" t="s">
        <v>45</v>
      </c>
      <c r="E70" s="138">
        <v>12449.34</v>
      </c>
      <c r="F70" s="40">
        <v>0</v>
      </c>
      <c r="G70" s="87">
        <f t="shared" si="1"/>
        <v>0</v>
      </c>
      <c r="H70" s="491"/>
      <c r="I70" s="91"/>
    </row>
    <row r="71" spans="1:9" ht="27.6" x14ac:dyDescent="0.25">
      <c r="A71" s="82" t="s">
        <v>396</v>
      </c>
      <c r="B71" s="83" t="s">
        <v>147</v>
      </c>
      <c r="C71" s="139" t="s">
        <v>223</v>
      </c>
      <c r="D71" s="85" t="s">
        <v>45</v>
      </c>
      <c r="E71" s="138">
        <v>11342.73</v>
      </c>
      <c r="F71" s="40">
        <v>0</v>
      </c>
      <c r="G71" s="87">
        <f t="shared" si="1"/>
        <v>0</v>
      </c>
      <c r="H71" s="491"/>
      <c r="I71" s="91"/>
    </row>
    <row r="72" spans="1:9" ht="27.6" x14ac:dyDescent="0.25">
      <c r="A72" s="82" t="s">
        <v>396</v>
      </c>
      <c r="B72" s="83" t="s">
        <v>149</v>
      </c>
      <c r="C72" s="447" t="s">
        <v>1159</v>
      </c>
      <c r="D72" s="140" t="s">
        <v>45</v>
      </c>
      <c r="E72" s="138">
        <v>11293.91</v>
      </c>
      <c r="F72" s="40">
        <v>0</v>
      </c>
      <c r="G72" s="87">
        <f t="shared" si="1"/>
        <v>0</v>
      </c>
      <c r="H72" s="491"/>
      <c r="I72" s="91"/>
    </row>
    <row r="73" spans="1:9" ht="27.6" x14ac:dyDescent="0.25">
      <c r="A73" s="82" t="s">
        <v>396</v>
      </c>
      <c r="B73" s="83" t="s">
        <v>151</v>
      </c>
      <c r="C73" s="139" t="s">
        <v>225</v>
      </c>
      <c r="D73" s="85" t="s">
        <v>45</v>
      </c>
      <c r="E73" s="138">
        <v>11261.36</v>
      </c>
      <c r="F73" s="40">
        <v>0</v>
      </c>
      <c r="G73" s="87">
        <f t="shared" si="1"/>
        <v>0</v>
      </c>
      <c r="H73" s="491"/>
      <c r="I73" s="91"/>
    </row>
    <row r="74" spans="1:9" ht="27.6" x14ac:dyDescent="0.25">
      <c r="A74" s="82" t="s">
        <v>396</v>
      </c>
      <c r="B74" s="83" t="s">
        <v>153</v>
      </c>
      <c r="C74" s="447" t="s">
        <v>1160</v>
      </c>
      <c r="D74" s="85" t="s">
        <v>45</v>
      </c>
      <c r="E74" s="138">
        <v>11228.82</v>
      </c>
      <c r="F74" s="40">
        <v>0</v>
      </c>
      <c r="G74" s="87">
        <f t="shared" si="1"/>
        <v>0</v>
      </c>
      <c r="H74" s="491"/>
      <c r="I74" s="91"/>
    </row>
    <row r="75" spans="1:9" ht="27.6" x14ac:dyDescent="0.25">
      <c r="A75" s="82" t="s">
        <v>396</v>
      </c>
      <c r="B75" s="83" t="s">
        <v>155</v>
      </c>
      <c r="C75" s="139" t="s">
        <v>226</v>
      </c>
      <c r="D75" s="85" t="s">
        <v>45</v>
      </c>
      <c r="E75" s="138">
        <v>11212.54</v>
      </c>
      <c r="F75" s="40">
        <v>0</v>
      </c>
      <c r="G75" s="87">
        <f t="shared" si="1"/>
        <v>0</v>
      </c>
      <c r="H75" s="491"/>
      <c r="I75" s="91"/>
    </row>
    <row r="76" spans="1:9" ht="28.2" thickBot="1" x14ac:dyDescent="0.3">
      <c r="A76" s="82" t="s">
        <v>396</v>
      </c>
      <c r="B76" s="83" t="s">
        <v>157</v>
      </c>
      <c r="C76" s="132" t="s">
        <v>227</v>
      </c>
      <c r="D76" s="85" t="s">
        <v>45</v>
      </c>
      <c r="E76" s="138">
        <v>11180</v>
      </c>
      <c r="F76" s="40">
        <v>0</v>
      </c>
      <c r="G76" s="87">
        <f t="shared" si="1"/>
        <v>0</v>
      </c>
      <c r="H76" s="491"/>
      <c r="I76" s="91"/>
    </row>
    <row r="77" spans="1:9" ht="28.2" thickBot="1" x14ac:dyDescent="0.3">
      <c r="A77" s="130" t="s">
        <v>396</v>
      </c>
      <c r="B77" s="143" t="s">
        <v>159</v>
      </c>
      <c r="C77" s="144" t="s">
        <v>228</v>
      </c>
      <c r="D77" s="133" t="s">
        <v>43</v>
      </c>
      <c r="E77" s="134">
        <v>2518.3999999999974</v>
      </c>
      <c r="F77" s="39">
        <v>0</v>
      </c>
      <c r="G77" s="117">
        <f t="shared" si="1"/>
        <v>0</v>
      </c>
      <c r="H77" s="136" t="s">
        <v>188</v>
      </c>
      <c r="I77" s="94">
        <f>ROUND(SUM(G60:G77),2)</f>
        <v>755604.3</v>
      </c>
    </row>
    <row r="78" spans="1:9" ht="27.6" x14ac:dyDescent="0.25">
      <c r="A78" s="82" t="s">
        <v>397</v>
      </c>
      <c r="B78" s="83" t="s">
        <v>190</v>
      </c>
      <c r="C78" s="139" t="s">
        <v>255</v>
      </c>
      <c r="D78" s="150" t="s">
        <v>50</v>
      </c>
      <c r="E78" s="86">
        <v>220</v>
      </c>
      <c r="F78" s="38">
        <v>38.619999999999997</v>
      </c>
      <c r="G78" s="87">
        <f t="shared" si="1"/>
        <v>8496.4</v>
      </c>
      <c r="H78" s="96"/>
      <c r="I78" s="97"/>
    </row>
    <row r="79" spans="1:9" ht="27.6" x14ac:dyDescent="0.25">
      <c r="A79" s="82" t="s">
        <v>397</v>
      </c>
      <c r="B79" s="83" t="s">
        <v>193</v>
      </c>
      <c r="C79" s="139" t="s">
        <v>256</v>
      </c>
      <c r="D79" s="150" t="s">
        <v>50</v>
      </c>
      <c r="E79" s="86">
        <v>840</v>
      </c>
      <c r="F79" s="38">
        <v>0.35</v>
      </c>
      <c r="G79" s="87">
        <f t="shared" si="1"/>
        <v>294</v>
      </c>
      <c r="H79" s="90"/>
      <c r="I79" s="91"/>
    </row>
    <row r="80" spans="1:9" ht="27.6" x14ac:dyDescent="0.25">
      <c r="A80" s="82" t="s">
        <v>397</v>
      </c>
      <c r="B80" s="83" t="s">
        <v>195</v>
      </c>
      <c r="C80" s="139" t="s">
        <v>257</v>
      </c>
      <c r="D80" s="150" t="s">
        <v>50</v>
      </c>
      <c r="E80" s="86">
        <v>840</v>
      </c>
      <c r="F80" s="38">
        <v>0.47</v>
      </c>
      <c r="G80" s="87">
        <f t="shared" si="1"/>
        <v>394.8</v>
      </c>
      <c r="H80" s="90"/>
      <c r="I80" s="91"/>
    </row>
    <row r="81" spans="1:9" ht="27.6" x14ac:dyDescent="0.25">
      <c r="A81" s="82" t="s">
        <v>397</v>
      </c>
      <c r="B81" s="83" t="s">
        <v>197</v>
      </c>
      <c r="C81" s="139" t="s">
        <v>258</v>
      </c>
      <c r="D81" s="150" t="s">
        <v>50</v>
      </c>
      <c r="E81" s="86">
        <v>840</v>
      </c>
      <c r="F81" s="38">
        <v>0.53</v>
      </c>
      <c r="G81" s="87">
        <f t="shared" si="1"/>
        <v>445.2</v>
      </c>
      <c r="H81" s="90"/>
      <c r="I81" s="91"/>
    </row>
    <row r="82" spans="1:9" ht="27.6" x14ac:dyDescent="0.25">
      <c r="A82" s="82" t="s">
        <v>397</v>
      </c>
      <c r="B82" s="83" t="s">
        <v>199</v>
      </c>
      <c r="C82" s="139" t="s">
        <v>259</v>
      </c>
      <c r="D82" s="150" t="s">
        <v>50</v>
      </c>
      <c r="E82" s="86">
        <v>220</v>
      </c>
      <c r="F82" s="38">
        <v>2.27</v>
      </c>
      <c r="G82" s="87">
        <f t="shared" si="1"/>
        <v>499.4</v>
      </c>
      <c r="H82" s="90"/>
      <c r="I82" s="91"/>
    </row>
    <row r="83" spans="1:9" ht="27.6" x14ac:dyDescent="0.25">
      <c r="A83" s="82" t="s">
        <v>397</v>
      </c>
      <c r="B83" s="83" t="s">
        <v>201</v>
      </c>
      <c r="C83" s="139" t="s">
        <v>260</v>
      </c>
      <c r="D83" s="150" t="s">
        <v>50</v>
      </c>
      <c r="E83" s="86">
        <v>220</v>
      </c>
      <c r="F83" s="38">
        <v>0.51</v>
      </c>
      <c r="G83" s="87">
        <f t="shared" si="1"/>
        <v>112.2</v>
      </c>
      <c r="H83" s="90"/>
      <c r="I83" s="91"/>
    </row>
    <row r="84" spans="1:9" ht="27.6" x14ac:dyDescent="0.25">
      <c r="A84" s="82" t="s">
        <v>397</v>
      </c>
      <c r="B84" s="83" t="s">
        <v>203</v>
      </c>
      <c r="C84" s="139" t="s">
        <v>261</v>
      </c>
      <c r="D84" s="85" t="s">
        <v>45</v>
      </c>
      <c r="E84" s="86">
        <v>2450</v>
      </c>
      <c r="F84" s="38">
        <v>4.1500000000000004</v>
      </c>
      <c r="G84" s="87">
        <f t="shared" si="1"/>
        <v>10167.5</v>
      </c>
      <c r="H84" s="90"/>
      <c r="I84" s="91"/>
    </row>
    <row r="85" spans="1:9" ht="28.2" thickBot="1" x14ac:dyDescent="0.3">
      <c r="A85" s="82" t="s">
        <v>397</v>
      </c>
      <c r="B85" s="83" t="s">
        <v>205</v>
      </c>
      <c r="C85" s="139" t="s">
        <v>262</v>
      </c>
      <c r="D85" s="85" t="s">
        <v>45</v>
      </c>
      <c r="E85" s="86">
        <v>2450</v>
      </c>
      <c r="F85" s="38">
        <v>1.94</v>
      </c>
      <c r="G85" s="87">
        <f t="shared" si="1"/>
        <v>4753</v>
      </c>
      <c r="H85" s="90"/>
      <c r="I85" s="91"/>
    </row>
    <row r="86" spans="1:9" ht="28.2" thickBot="1" x14ac:dyDescent="0.3">
      <c r="A86" s="130" t="s">
        <v>397</v>
      </c>
      <c r="B86" s="148" t="s">
        <v>207</v>
      </c>
      <c r="C86" s="132" t="s">
        <v>263</v>
      </c>
      <c r="D86" s="149" t="s">
        <v>45</v>
      </c>
      <c r="E86" s="134">
        <v>30</v>
      </c>
      <c r="F86" s="39">
        <v>3.68</v>
      </c>
      <c r="G86" s="117">
        <f t="shared" si="1"/>
        <v>110.4</v>
      </c>
      <c r="H86" s="136" t="s">
        <v>237</v>
      </c>
      <c r="I86" s="94">
        <f>ROUND(SUM(G78:G86),2)</f>
        <v>25272.9</v>
      </c>
    </row>
    <row r="87" spans="1:9" ht="41.4" x14ac:dyDescent="0.25">
      <c r="A87" s="76" t="s">
        <v>398</v>
      </c>
      <c r="B87" s="77" t="s">
        <v>239</v>
      </c>
      <c r="C87" s="146" t="s">
        <v>267</v>
      </c>
      <c r="D87" s="151" t="s">
        <v>50</v>
      </c>
      <c r="E87" s="320">
        <v>780</v>
      </c>
      <c r="F87" s="49">
        <v>33.67</v>
      </c>
      <c r="G87" s="81">
        <f t="shared" si="1"/>
        <v>26262.6</v>
      </c>
      <c r="H87" s="90"/>
      <c r="I87" s="91"/>
    </row>
    <row r="88" spans="1:9" ht="41.4" x14ac:dyDescent="0.25">
      <c r="A88" s="82" t="s">
        <v>398</v>
      </c>
      <c r="B88" s="83" t="s">
        <v>240</v>
      </c>
      <c r="C88" s="139" t="s">
        <v>269</v>
      </c>
      <c r="D88" s="150" t="s">
        <v>50</v>
      </c>
      <c r="E88" s="190">
        <v>84</v>
      </c>
      <c r="F88" s="45">
        <v>71.56</v>
      </c>
      <c r="G88" s="87">
        <f t="shared" si="1"/>
        <v>6011.04</v>
      </c>
      <c r="H88" s="90"/>
      <c r="I88" s="91"/>
    </row>
    <row r="89" spans="1:9" ht="42" thickBot="1" x14ac:dyDescent="0.3">
      <c r="A89" s="386" t="s">
        <v>398</v>
      </c>
      <c r="B89" s="392" t="s">
        <v>241</v>
      </c>
      <c r="C89" s="393" t="s">
        <v>1133</v>
      </c>
      <c r="D89" s="495" t="s">
        <v>50</v>
      </c>
      <c r="E89" s="497">
        <v>790</v>
      </c>
      <c r="F89" s="45">
        <v>111.59</v>
      </c>
      <c r="G89" s="87">
        <f t="shared" si="1"/>
        <v>88156.1</v>
      </c>
      <c r="H89" s="396" t="s">
        <v>1140</v>
      </c>
      <c r="I89" s="91"/>
    </row>
    <row r="90" spans="1:9" ht="42" thickBot="1" x14ac:dyDescent="0.3">
      <c r="A90" s="386" t="s">
        <v>398</v>
      </c>
      <c r="B90" s="392" t="s">
        <v>919</v>
      </c>
      <c r="C90" s="393" t="s">
        <v>1135</v>
      </c>
      <c r="D90" s="505"/>
      <c r="E90" s="504"/>
      <c r="F90" s="52">
        <v>0</v>
      </c>
      <c r="G90" s="117">
        <f>ROUND((E89*F90),2)</f>
        <v>0</v>
      </c>
      <c r="H90" s="136" t="s">
        <v>244</v>
      </c>
      <c r="I90" s="94">
        <f>ROUND(SUM(G87:G90),2)</f>
        <v>120429.74</v>
      </c>
    </row>
    <row r="91" spans="1:9" ht="41.4" x14ac:dyDescent="0.25">
      <c r="A91" s="76" t="s">
        <v>399</v>
      </c>
      <c r="B91" s="77" t="s">
        <v>246</v>
      </c>
      <c r="C91" s="78" t="s">
        <v>281</v>
      </c>
      <c r="D91" s="151" t="s">
        <v>50</v>
      </c>
      <c r="E91" s="80">
        <v>1200</v>
      </c>
      <c r="F91" s="42">
        <v>27.15</v>
      </c>
      <c r="G91" s="81">
        <f t="shared" si="1"/>
        <v>32580</v>
      </c>
      <c r="H91" s="90"/>
      <c r="I91" s="91"/>
    </row>
    <row r="92" spans="1:9" ht="55.2" x14ac:dyDescent="0.25">
      <c r="A92" s="82" t="s">
        <v>399</v>
      </c>
      <c r="B92" s="83" t="s">
        <v>248</v>
      </c>
      <c r="C92" s="84" t="s">
        <v>283</v>
      </c>
      <c r="D92" s="150" t="s">
        <v>50</v>
      </c>
      <c r="E92" s="86">
        <v>420</v>
      </c>
      <c r="F92" s="38">
        <v>47.43</v>
      </c>
      <c r="G92" s="87">
        <f t="shared" si="1"/>
        <v>19920.599999999999</v>
      </c>
      <c r="H92" s="90"/>
      <c r="I92" s="91"/>
    </row>
    <row r="93" spans="1:9" ht="41.4" x14ac:dyDescent="0.25">
      <c r="A93" s="82" t="s">
        <v>399</v>
      </c>
      <c r="B93" s="83" t="s">
        <v>250</v>
      </c>
      <c r="C93" s="139" t="s">
        <v>285</v>
      </c>
      <c r="D93" s="150" t="s">
        <v>6</v>
      </c>
      <c r="E93" s="86">
        <v>2</v>
      </c>
      <c r="F93" s="38">
        <v>197.43</v>
      </c>
      <c r="G93" s="87">
        <f t="shared" si="1"/>
        <v>394.86</v>
      </c>
      <c r="H93" s="90"/>
      <c r="I93" s="91"/>
    </row>
    <row r="94" spans="1:9" ht="41.4" x14ac:dyDescent="0.25">
      <c r="A94" s="82" t="s">
        <v>399</v>
      </c>
      <c r="B94" s="83" t="s">
        <v>252</v>
      </c>
      <c r="C94" s="139" t="s">
        <v>287</v>
      </c>
      <c r="D94" s="150" t="s">
        <v>6</v>
      </c>
      <c r="E94" s="86">
        <v>4</v>
      </c>
      <c r="F94" s="38">
        <v>197.43</v>
      </c>
      <c r="G94" s="87">
        <f t="shared" si="1"/>
        <v>789.72</v>
      </c>
      <c r="H94" s="90"/>
      <c r="I94" s="91"/>
    </row>
    <row r="95" spans="1:9" ht="31.8" x14ac:dyDescent="0.25">
      <c r="A95" s="82" t="s">
        <v>399</v>
      </c>
      <c r="B95" s="83" t="s">
        <v>412</v>
      </c>
      <c r="C95" s="152" t="s">
        <v>458</v>
      </c>
      <c r="D95" s="312" t="s">
        <v>47</v>
      </c>
      <c r="E95" s="198">
        <v>2</v>
      </c>
      <c r="F95" s="38">
        <v>6835.9</v>
      </c>
      <c r="G95" s="87">
        <f t="shared" si="1"/>
        <v>13671.8</v>
      </c>
      <c r="H95" s="90"/>
      <c r="I95" s="91"/>
    </row>
    <row r="96" spans="1:9" x14ac:dyDescent="0.25">
      <c r="A96" s="82" t="s">
        <v>399</v>
      </c>
      <c r="B96" s="83" t="s">
        <v>413</v>
      </c>
      <c r="C96" s="139" t="s">
        <v>292</v>
      </c>
      <c r="D96" s="150" t="s">
        <v>47</v>
      </c>
      <c r="E96" s="86">
        <v>4</v>
      </c>
      <c r="F96" s="38">
        <v>74.81</v>
      </c>
      <c r="G96" s="87">
        <f t="shared" si="1"/>
        <v>299.24</v>
      </c>
      <c r="H96" s="90"/>
      <c r="I96" s="91"/>
    </row>
    <row r="97" spans="1:9" x14ac:dyDescent="0.25">
      <c r="A97" s="82" t="s">
        <v>399</v>
      </c>
      <c r="B97" s="83" t="s">
        <v>427</v>
      </c>
      <c r="C97" s="139" t="s">
        <v>294</v>
      </c>
      <c r="D97" s="150" t="s">
        <v>47</v>
      </c>
      <c r="E97" s="86">
        <v>10</v>
      </c>
      <c r="F97" s="38">
        <v>1212.98</v>
      </c>
      <c r="G97" s="87">
        <f t="shared" si="1"/>
        <v>12129.8</v>
      </c>
      <c r="H97" s="90"/>
      <c r="I97" s="91"/>
    </row>
    <row r="98" spans="1:9" ht="14.4" thickBot="1" x14ac:dyDescent="0.3">
      <c r="A98" s="82" t="s">
        <v>399</v>
      </c>
      <c r="B98" s="83" t="s">
        <v>254</v>
      </c>
      <c r="C98" s="139" t="s">
        <v>298</v>
      </c>
      <c r="D98" s="153" t="s">
        <v>50</v>
      </c>
      <c r="E98" s="86">
        <v>10</v>
      </c>
      <c r="F98" s="43">
        <v>119.12</v>
      </c>
      <c r="G98" s="87">
        <f t="shared" si="1"/>
        <v>1191.2</v>
      </c>
      <c r="H98" s="90"/>
      <c r="I98" s="91"/>
    </row>
    <row r="99" spans="1:9" ht="28.2" thickBot="1" x14ac:dyDescent="0.3">
      <c r="A99" s="101" t="s">
        <v>399</v>
      </c>
      <c r="B99" s="113" t="s">
        <v>428</v>
      </c>
      <c r="C99" s="154" t="s">
        <v>299</v>
      </c>
      <c r="D99" s="153" t="s">
        <v>47</v>
      </c>
      <c r="E99" s="103">
        <v>4</v>
      </c>
      <c r="F99" s="43">
        <v>58.83</v>
      </c>
      <c r="G99" s="104">
        <f t="shared" si="1"/>
        <v>235.32</v>
      </c>
      <c r="H99" s="136" t="s">
        <v>264</v>
      </c>
      <c r="I99" s="94">
        <f>ROUND(SUM(G91:G99),2)</f>
        <v>81212.539999999994</v>
      </c>
    </row>
    <row r="100" spans="1:9" ht="27.6" x14ac:dyDescent="0.25">
      <c r="A100" s="76" t="s">
        <v>400</v>
      </c>
      <c r="B100" s="77" t="s">
        <v>266</v>
      </c>
      <c r="C100" s="146" t="s">
        <v>306</v>
      </c>
      <c r="D100" s="151" t="s">
        <v>47</v>
      </c>
      <c r="E100" s="80">
        <v>40</v>
      </c>
      <c r="F100" s="42">
        <v>18.829999999999998</v>
      </c>
      <c r="G100" s="81">
        <f t="shared" si="1"/>
        <v>753.2</v>
      </c>
      <c r="H100" s="96"/>
      <c r="I100" s="97"/>
    </row>
    <row r="101" spans="1:9" ht="27.6" x14ac:dyDescent="0.25">
      <c r="A101" s="82" t="s">
        <v>400</v>
      </c>
      <c r="B101" s="83" t="s">
        <v>268</v>
      </c>
      <c r="C101" s="139" t="s">
        <v>310</v>
      </c>
      <c r="D101" s="150" t="s">
        <v>47</v>
      </c>
      <c r="E101" s="86">
        <v>5</v>
      </c>
      <c r="F101" s="38">
        <v>65.53</v>
      </c>
      <c r="G101" s="87">
        <f t="shared" si="1"/>
        <v>327.64999999999998</v>
      </c>
      <c r="H101" s="96"/>
      <c r="I101" s="97"/>
    </row>
    <row r="102" spans="1:9" ht="27.6" x14ac:dyDescent="0.25">
      <c r="A102" s="82" t="s">
        <v>400</v>
      </c>
      <c r="B102" s="83" t="s">
        <v>270</v>
      </c>
      <c r="C102" s="139" t="s">
        <v>312</v>
      </c>
      <c r="D102" s="150" t="s">
        <v>50</v>
      </c>
      <c r="E102" s="86">
        <v>20</v>
      </c>
      <c r="F102" s="38">
        <v>10.43</v>
      </c>
      <c r="G102" s="87">
        <f t="shared" si="1"/>
        <v>208.6</v>
      </c>
      <c r="H102" s="96"/>
      <c r="I102" s="97"/>
    </row>
    <row r="103" spans="1:9" ht="28.2" thickBot="1" x14ac:dyDescent="0.3">
      <c r="A103" s="82" t="s">
        <v>400</v>
      </c>
      <c r="B103" s="83" t="s">
        <v>271</v>
      </c>
      <c r="C103" s="139" t="s">
        <v>314</v>
      </c>
      <c r="D103" s="150" t="s">
        <v>47</v>
      </c>
      <c r="E103" s="86">
        <v>9</v>
      </c>
      <c r="F103" s="38">
        <v>12.31</v>
      </c>
      <c r="G103" s="87">
        <f t="shared" si="1"/>
        <v>110.79</v>
      </c>
      <c r="H103" s="96"/>
      <c r="I103" s="97"/>
    </row>
    <row r="104" spans="1:9" ht="28.2" thickBot="1" x14ac:dyDescent="0.3">
      <c r="A104" s="130" t="s">
        <v>400</v>
      </c>
      <c r="B104" s="148" t="s">
        <v>272</v>
      </c>
      <c r="C104" s="132" t="s">
        <v>318</v>
      </c>
      <c r="D104" s="155" t="s">
        <v>45</v>
      </c>
      <c r="E104" s="134">
        <v>5.3999999999999995</v>
      </c>
      <c r="F104" s="39">
        <v>82.24</v>
      </c>
      <c r="G104" s="117">
        <f t="shared" si="1"/>
        <v>444.1</v>
      </c>
      <c r="H104" s="93" t="s">
        <v>278</v>
      </c>
      <c r="I104" s="94">
        <f>ROUND(SUM(G100:G104),2)</f>
        <v>1844.34</v>
      </c>
    </row>
    <row r="105" spans="1:9" ht="41.4" x14ac:dyDescent="0.25">
      <c r="A105" s="156" t="s">
        <v>401</v>
      </c>
      <c r="B105" s="157" t="s">
        <v>280</v>
      </c>
      <c r="C105" s="158" t="s">
        <v>322</v>
      </c>
      <c r="D105" s="159" t="s">
        <v>50</v>
      </c>
      <c r="E105" s="160">
        <v>105</v>
      </c>
      <c r="F105" s="44">
        <v>2.0699999999999998</v>
      </c>
      <c r="G105" s="161">
        <f t="shared" si="1"/>
        <v>217.35</v>
      </c>
      <c r="H105" s="97"/>
      <c r="I105" s="97"/>
    </row>
    <row r="106" spans="1:9" ht="41.4" x14ac:dyDescent="0.25">
      <c r="A106" s="82" t="s">
        <v>401</v>
      </c>
      <c r="B106" s="122" t="s">
        <v>282</v>
      </c>
      <c r="C106" s="139" t="s">
        <v>324</v>
      </c>
      <c r="D106" s="124" t="s">
        <v>50</v>
      </c>
      <c r="E106" s="86">
        <v>3135</v>
      </c>
      <c r="F106" s="45">
        <v>2.78</v>
      </c>
      <c r="G106" s="87">
        <f t="shared" si="1"/>
        <v>8715.2999999999993</v>
      </c>
      <c r="H106" s="90"/>
      <c r="I106" s="91"/>
    </row>
    <row r="107" spans="1:9" ht="41.4" x14ac:dyDescent="0.25">
      <c r="A107" s="82" t="s">
        <v>401</v>
      </c>
      <c r="B107" s="122" t="s">
        <v>284</v>
      </c>
      <c r="C107" s="139" t="s">
        <v>328</v>
      </c>
      <c r="D107" s="124" t="s">
        <v>50</v>
      </c>
      <c r="E107" s="86">
        <v>800</v>
      </c>
      <c r="F107" s="45">
        <v>0.52</v>
      </c>
      <c r="G107" s="87">
        <f>ROUND((E107*F107),2)</f>
        <v>416</v>
      </c>
      <c r="H107" s="90"/>
      <c r="I107" s="91"/>
    </row>
    <row r="108" spans="1:9" ht="42" thickBot="1" x14ac:dyDescent="0.3">
      <c r="A108" s="82" t="s">
        <v>401</v>
      </c>
      <c r="B108" s="122" t="s">
        <v>286</v>
      </c>
      <c r="C108" s="139" t="s">
        <v>332</v>
      </c>
      <c r="D108" s="124" t="s">
        <v>50</v>
      </c>
      <c r="E108" s="86">
        <v>14</v>
      </c>
      <c r="F108" s="45">
        <v>1.03</v>
      </c>
      <c r="G108" s="87">
        <f t="shared" si="1"/>
        <v>14.42</v>
      </c>
      <c r="H108" s="90"/>
      <c r="I108" s="91"/>
    </row>
    <row r="109" spans="1:9" ht="42" thickBot="1" x14ac:dyDescent="0.3">
      <c r="A109" s="101" t="s">
        <v>401</v>
      </c>
      <c r="B109" s="162" t="s">
        <v>288</v>
      </c>
      <c r="C109" s="154" t="s">
        <v>336</v>
      </c>
      <c r="D109" s="153" t="s">
        <v>45</v>
      </c>
      <c r="E109" s="103">
        <v>2</v>
      </c>
      <c r="F109" s="46">
        <v>17.23</v>
      </c>
      <c r="G109" s="104">
        <f t="shared" si="1"/>
        <v>34.46</v>
      </c>
      <c r="H109" s="93" t="s">
        <v>301</v>
      </c>
      <c r="I109" s="94">
        <f>ROUND(SUM(G105:G109),2)</f>
        <v>9397.5300000000007</v>
      </c>
    </row>
    <row r="110" spans="1:9" ht="42" thickBot="1" x14ac:dyDescent="0.3">
      <c r="A110" s="313" t="s">
        <v>426</v>
      </c>
      <c r="B110" s="314" t="s">
        <v>303</v>
      </c>
      <c r="C110" s="315" t="s">
        <v>366</v>
      </c>
      <c r="D110" s="316" t="s">
        <v>6</v>
      </c>
      <c r="E110" s="317">
        <v>1</v>
      </c>
      <c r="F110" s="47">
        <v>3216.49</v>
      </c>
      <c r="G110" s="214">
        <f t="shared" si="1"/>
        <v>3216.49</v>
      </c>
      <c r="H110" s="93" t="s">
        <v>319</v>
      </c>
      <c r="I110" s="94">
        <f>ROUND(SUM(G110:G110),2)</f>
        <v>3216.49</v>
      </c>
    </row>
    <row r="111" spans="1:9" ht="42" thickBot="1" x14ac:dyDescent="0.3">
      <c r="A111" s="172"/>
      <c r="B111" s="172"/>
      <c r="C111" s="172"/>
      <c r="D111" s="173"/>
      <c r="E111" s="174"/>
      <c r="F111" s="171" t="s">
        <v>520</v>
      </c>
      <c r="G111" s="94">
        <f>ROUND(SUM(G5:G110),2)</f>
        <v>1312964.77</v>
      </c>
      <c r="H111" s="88"/>
      <c r="I111" s="91"/>
    </row>
  </sheetData>
  <sheetProtection algorithmName="SHA-512" hashValue="WrLLp7E7vQwL57ajZ/i08w+OVm4ZFnoZe3SlA96uQUxDY6oTtxShRLz6Gn+hWm/57hxuF/xyPpQ8l9Xeni5BzA==" saltValue="usaOxlWupoh/vIX8qsbyNA==" spinCount="100000" sheet="1" objects="1" scenarios="1"/>
  <mergeCells count="5">
    <mergeCell ref="A3:E3"/>
    <mergeCell ref="H60:H76"/>
    <mergeCell ref="A1:G1"/>
    <mergeCell ref="E89:E90"/>
    <mergeCell ref="D89:D90"/>
  </mergeCells>
  <pageMargins left="0.7" right="0.37239583333333331" top="0.75" bottom="0.75" header="0.3" footer="0.3"/>
  <pageSetup paperSize="9" scale="3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29B2D-77DE-434B-9AF4-2DFB22EA2326}">
  <dimension ref="A1:K25"/>
  <sheetViews>
    <sheetView topLeftCell="D1" zoomScaleNormal="100" zoomScaleSheetLayoutView="78" workbookViewId="0">
      <selection activeCell="F5" sqref="F5:F24"/>
    </sheetView>
  </sheetViews>
  <sheetFormatPr defaultColWidth="9.109375" defaultRowHeight="13.8" x14ac:dyDescent="0.25"/>
  <cols>
    <col min="1" max="1" width="31.6640625" style="97" bestFit="1" customWidth="1"/>
    <col min="2" max="2" width="8.33203125" style="97" bestFit="1" customWidth="1"/>
    <col min="3" max="3" width="87.88671875" style="175" customWidth="1"/>
    <col min="4" max="4" width="9.109375" style="75"/>
    <col min="5" max="5" width="16.33203125" style="176" customWidth="1"/>
    <col min="6" max="6" width="21.5546875" style="177" customWidth="1"/>
    <col min="7" max="7" width="14.6640625" style="75" customWidth="1"/>
    <col min="8" max="8" width="21.5546875" style="74" customWidth="1"/>
    <col min="9" max="9" width="16.109375" style="75" customWidth="1"/>
    <col min="10" max="10" width="9.109375" style="75"/>
    <col min="11" max="11" width="11.44140625" style="75" bestFit="1" customWidth="1"/>
    <col min="12" max="14" width="9.109375" style="75"/>
    <col min="15" max="15" width="11.44140625" style="75" bestFit="1" customWidth="1"/>
    <col min="16" max="16384" width="9.109375" style="75"/>
  </cols>
  <sheetData>
    <row r="1" spans="1:11" ht="40.200000000000003" customHeight="1" x14ac:dyDescent="0.25">
      <c r="A1" s="502" t="s">
        <v>59</v>
      </c>
      <c r="B1" s="502"/>
      <c r="C1" s="502"/>
      <c r="D1" s="502"/>
      <c r="E1" s="502"/>
      <c r="F1" s="502"/>
      <c r="G1" s="502"/>
    </row>
    <row r="2" spans="1:11" ht="21.75" customHeight="1" thickBot="1" x14ac:dyDescent="0.3">
      <c r="A2" s="1"/>
      <c r="B2" s="1"/>
      <c r="C2" s="12"/>
      <c r="D2" s="1"/>
      <c r="E2" s="16"/>
      <c r="F2" s="1"/>
      <c r="G2" s="1"/>
    </row>
    <row r="3" spans="1:11" ht="21.75" customHeight="1" x14ac:dyDescent="0.25">
      <c r="A3" s="500" t="s">
        <v>646</v>
      </c>
      <c r="B3" s="501"/>
      <c r="C3" s="501"/>
      <c r="D3" s="501"/>
      <c r="E3" s="501"/>
      <c r="F3" s="35"/>
      <c r="G3" s="8"/>
    </row>
    <row r="4" spans="1:11" ht="27.6" x14ac:dyDescent="0.25">
      <c r="A4" s="34" t="s">
        <v>17</v>
      </c>
      <c r="B4" s="33" t="s">
        <v>0</v>
      </c>
      <c r="C4" s="32" t="s">
        <v>1</v>
      </c>
      <c r="D4" s="31" t="s">
        <v>2</v>
      </c>
      <c r="E4" s="30" t="s">
        <v>3</v>
      </c>
      <c r="F4" s="29" t="s">
        <v>19</v>
      </c>
      <c r="G4" s="13" t="s">
        <v>4</v>
      </c>
    </row>
    <row r="5" spans="1:11" x14ac:dyDescent="0.25">
      <c r="A5" s="183" t="s">
        <v>623</v>
      </c>
      <c r="B5" s="122" t="s">
        <v>7</v>
      </c>
      <c r="C5" s="184" t="s">
        <v>1099</v>
      </c>
      <c r="D5" s="185" t="s">
        <v>49</v>
      </c>
      <c r="E5" s="186">
        <v>1620</v>
      </c>
      <c r="F5" s="68">
        <v>4.9000000000000004</v>
      </c>
      <c r="G5" s="87">
        <f t="shared" ref="G5:G24" si="0">ROUND((E5*F5),2)</f>
        <v>7938</v>
      </c>
      <c r="K5" s="177"/>
    </row>
    <row r="6" spans="1:11" x14ac:dyDescent="0.25">
      <c r="A6" s="183" t="s">
        <v>623</v>
      </c>
      <c r="B6" s="122" t="s">
        <v>8</v>
      </c>
      <c r="C6" s="184" t="s">
        <v>642</v>
      </c>
      <c r="D6" s="129" t="s">
        <v>49</v>
      </c>
      <c r="E6" s="186">
        <v>1187</v>
      </c>
      <c r="F6" s="68">
        <v>3.27</v>
      </c>
      <c r="G6" s="87">
        <f t="shared" si="0"/>
        <v>3881.49</v>
      </c>
      <c r="K6" s="177"/>
    </row>
    <row r="7" spans="1:11" x14ac:dyDescent="0.25">
      <c r="A7" s="183" t="s">
        <v>623</v>
      </c>
      <c r="B7" s="122" t="s">
        <v>9</v>
      </c>
      <c r="C7" s="184" t="s">
        <v>641</v>
      </c>
      <c r="D7" s="129" t="s">
        <v>49</v>
      </c>
      <c r="E7" s="186">
        <v>1187</v>
      </c>
      <c r="F7" s="68">
        <v>3.72</v>
      </c>
      <c r="G7" s="87">
        <f t="shared" si="0"/>
        <v>4415.6400000000003</v>
      </c>
      <c r="K7" s="177"/>
    </row>
    <row r="8" spans="1:11" x14ac:dyDescent="0.25">
      <c r="A8" s="183" t="s">
        <v>623</v>
      </c>
      <c r="B8" s="122" t="s">
        <v>10</v>
      </c>
      <c r="C8" s="184" t="s">
        <v>640</v>
      </c>
      <c r="D8" s="129" t="s">
        <v>49</v>
      </c>
      <c r="E8" s="186">
        <v>67</v>
      </c>
      <c r="F8" s="68">
        <v>5.4</v>
      </c>
      <c r="G8" s="87">
        <f t="shared" si="0"/>
        <v>361.8</v>
      </c>
      <c r="K8" s="177"/>
    </row>
    <row r="9" spans="1:11" x14ac:dyDescent="0.25">
      <c r="A9" s="183" t="s">
        <v>623</v>
      </c>
      <c r="B9" s="122" t="s">
        <v>11</v>
      </c>
      <c r="C9" s="184" t="s">
        <v>639</v>
      </c>
      <c r="D9" s="129" t="s">
        <v>51</v>
      </c>
      <c r="E9" s="186">
        <v>85</v>
      </c>
      <c r="F9" s="68">
        <v>29.46</v>
      </c>
      <c r="G9" s="87">
        <f t="shared" si="0"/>
        <v>2504.1</v>
      </c>
      <c r="K9" s="177"/>
    </row>
    <row r="10" spans="1:11" ht="27.6" x14ac:dyDescent="0.25">
      <c r="A10" s="183" t="s">
        <v>623</v>
      </c>
      <c r="B10" s="122" t="s">
        <v>12</v>
      </c>
      <c r="C10" s="184" t="s">
        <v>645</v>
      </c>
      <c r="D10" s="129" t="s">
        <v>50</v>
      </c>
      <c r="E10" s="186">
        <v>67.02</v>
      </c>
      <c r="F10" s="68">
        <v>422.21</v>
      </c>
      <c r="G10" s="87">
        <f t="shared" si="0"/>
        <v>28296.51</v>
      </c>
      <c r="K10" s="177"/>
    </row>
    <row r="11" spans="1:11" ht="27.6" x14ac:dyDescent="0.25">
      <c r="A11" s="183" t="s">
        <v>623</v>
      </c>
      <c r="B11" s="122" t="s">
        <v>13</v>
      </c>
      <c r="C11" s="184" t="s">
        <v>637</v>
      </c>
      <c r="D11" s="129" t="s">
        <v>45</v>
      </c>
      <c r="E11" s="186">
        <v>672</v>
      </c>
      <c r="F11" s="68">
        <v>0.71</v>
      </c>
      <c r="G11" s="87">
        <f t="shared" si="0"/>
        <v>477.12</v>
      </c>
      <c r="K11" s="177"/>
    </row>
    <row r="12" spans="1:11" x14ac:dyDescent="0.25">
      <c r="A12" s="183" t="s">
        <v>623</v>
      </c>
      <c r="B12" s="122" t="s">
        <v>14</v>
      </c>
      <c r="C12" s="188" t="s">
        <v>636</v>
      </c>
      <c r="D12" s="129" t="s">
        <v>45</v>
      </c>
      <c r="E12" s="186">
        <v>36.200000000000003</v>
      </c>
      <c r="F12" s="68">
        <v>0.71</v>
      </c>
      <c r="G12" s="87">
        <f t="shared" si="0"/>
        <v>25.7</v>
      </c>
      <c r="H12" s="88"/>
      <c r="K12" s="177"/>
    </row>
    <row r="13" spans="1:11" x14ac:dyDescent="0.25">
      <c r="A13" s="183" t="s">
        <v>623</v>
      </c>
      <c r="B13" s="122" t="s">
        <v>15</v>
      </c>
      <c r="C13" s="188" t="s">
        <v>635</v>
      </c>
      <c r="D13" s="129" t="s">
        <v>45</v>
      </c>
      <c r="E13" s="186">
        <v>66.2</v>
      </c>
      <c r="F13" s="68">
        <v>0.8</v>
      </c>
      <c r="G13" s="87">
        <f t="shared" si="0"/>
        <v>52.96</v>
      </c>
      <c r="H13" s="75"/>
      <c r="K13" s="177"/>
    </row>
    <row r="14" spans="1:11" x14ac:dyDescent="0.25">
      <c r="A14" s="183" t="s">
        <v>623</v>
      </c>
      <c r="B14" s="122" t="s">
        <v>20</v>
      </c>
      <c r="C14" s="189" t="s">
        <v>634</v>
      </c>
      <c r="D14" s="129" t="s">
        <v>45</v>
      </c>
      <c r="E14" s="186">
        <v>27.6</v>
      </c>
      <c r="F14" s="68">
        <v>6.39</v>
      </c>
      <c r="G14" s="87">
        <f t="shared" si="0"/>
        <v>176.36</v>
      </c>
      <c r="H14" s="90"/>
      <c r="I14" s="91"/>
      <c r="K14" s="177"/>
    </row>
    <row r="15" spans="1:11" x14ac:dyDescent="0.25">
      <c r="A15" s="183" t="s">
        <v>623</v>
      </c>
      <c r="B15" s="122" t="s">
        <v>21</v>
      </c>
      <c r="C15" s="188" t="s">
        <v>633</v>
      </c>
      <c r="D15" s="129" t="s">
        <v>49</v>
      </c>
      <c r="E15" s="186">
        <v>27</v>
      </c>
      <c r="F15" s="68">
        <v>21.55</v>
      </c>
      <c r="G15" s="87">
        <f t="shared" si="0"/>
        <v>581.85</v>
      </c>
      <c r="H15" s="90"/>
      <c r="I15" s="91"/>
      <c r="K15" s="177"/>
    </row>
    <row r="16" spans="1:11" x14ac:dyDescent="0.25">
      <c r="A16" s="183" t="s">
        <v>623</v>
      </c>
      <c r="B16" s="122" t="s">
        <v>22</v>
      </c>
      <c r="C16" s="188" t="s">
        <v>632</v>
      </c>
      <c r="D16" s="129" t="s">
        <v>49</v>
      </c>
      <c r="E16" s="186">
        <v>19.7</v>
      </c>
      <c r="F16" s="68">
        <v>21.55</v>
      </c>
      <c r="G16" s="87">
        <f t="shared" si="0"/>
        <v>424.54</v>
      </c>
      <c r="H16" s="90"/>
      <c r="I16" s="91"/>
      <c r="K16" s="177"/>
    </row>
    <row r="17" spans="1:11" ht="27.6" x14ac:dyDescent="0.25">
      <c r="A17" s="183" t="s">
        <v>623</v>
      </c>
      <c r="B17" s="122" t="s">
        <v>23</v>
      </c>
      <c r="C17" s="188" t="s">
        <v>631</v>
      </c>
      <c r="D17" s="129" t="s">
        <v>49</v>
      </c>
      <c r="E17" s="186">
        <v>258</v>
      </c>
      <c r="F17" s="68">
        <v>17.510000000000002</v>
      </c>
      <c r="G17" s="87">
        <f t="shared" si="0"/>
        <v>4517.58</v>
      </c>
      <c r="H17" s="90"/>
      <c r="I17" s="91"/>
      <c r="K17" s="177"/>
    </row>
    <row r="18" spans="1:11" x14ac:dyDescent="0.25">
      <c r="A18" s="183" t="s">
        <v>623</v>
      </c>
      <c r="B18" s="122" t="s">
        <v>26</v>
      </c>
      <c r="C18" s="184" t="s">
        <v>630</v>
      </c>
      <c r="D18" s="129" t="s">
        <v>49</v>
      </c>
      <c r="E18" s="186">
        <v>24.8</v>
      </c>
      <c r="F18" s="68">
        <v>77.17</v>
      </c>
      <c r="G18" s="87">
        <f t="shared" si="0"/>
        <v>1913.82</v>
      </c>
      <c r="H18" s="90"/>
      <c r="I18" s="91"/>
      <c r="K18" s="177"/>
    </row>
    <row r="19" spans="1:11" x14ac:dyDescent="0.25">
      <c r="A19" s="183" t="s">
        <v>623</v>
      </c>
      <c r="B19" s="122" t="s">
        <v>27</v>
      </c>
      <c r="C19" s="184" t="s">
        <v>629</v>
      </c>
      <c r="D19" s="129" t="s">
        <v>50</v>
      </c>
      <c r="E19" s="186">
        <v>474</v>
      </c>
      <c r="F19" s="68">
        <v>3.53</v>
      </c>
      <c r="G19" s="87">
        <f t="shared" si="0"/>
        <v>1673.22</v>
      </c>
      <c r="H19" s="90"/>
      <c r="I19" s="91"/>
      <c r="K19" s="177"/>
    </row>
    <row r="20" spans="1:11" x14ac:dyDescent="0.25">
      <c r="A20" s="183" t="s">
        <v>623</v>
      </c>
      <c r="B20" s="122" t="s">
        <v>28</v>
      </c>
      <c r="C20" s="184" t="s">
        <v>628</v>
      </c>
      <c r="D20" s="129" t="s">
        <v>627</v>
      </c>
      <c r="E20" s="186">
        <v>668</v>
      </c>
      <c r="F20" s="68">
        <v>1.97</v>
      </c>
      <c r="G20" s="87">
        <f t="shared" si="0"/>
        <v>1315.96</v>
      </c>
      <c r="H20" s="90"/>
      <c r="I20" s="91"/>
      <c r="K20" s="177"/>
    </row>
    <row r="21" spans="1:11" x14ac:dyDescent="0.25">
      <c r="A21" s="183" t="s">
        <v>623</v>
      </c>
      <c r="B21" s="122" t="s">
        <v>29</v>
      </c>
      <c r="C21" s="184" t="s">
        <v>626</v>
      </c>
      <c r="D21" s="129" t="s">
        <v>49</v>
      </c>
      <c r="E21" s="186">
        <v>6.8</v>
      </c>
      <c r="F21" s="68">
        <v>352.15</v>
      </c>
      <c r="G21" s="87">
        <f t="shared" si="0"/>
        <v>2394.62</v>
      </c>
      <c r="H21" s="90"/>
      <c r="I21" s="91"/>
      <c r="K21" s="177"/>
    </row>
    <row r="22" spans="1:11" x14ac:dyDescent="0.25">
      <c r="A22" s="183" t="s">
        <v>623</v>
      </c>
      <c r="B22" s="122" t="s">
        <v>30</v>
      </c>
      <c r="C22" s="184" t="s">
        <v>625</v>
      </c>
      <c r="D22" s="129" t="s">
        <v>49</v>
      </c>
      <c r="E22" s="186">
        <v>16</v>
      </c>
      <c r="F22" s="68">
        <v>352.15</v>
      </c>
      <c r="G22" s="87">
        <f t="shared" si="0"/>
        <v>5634.4</v>
      </c>
      <c r="H22" s="90"/>
      <c r="I22" s="91"/>
      <c r="K22" s="177"/>
    </row>
    <row r="23" spans="1:11" ht="14.4" thickBot="1" x14ac:dyDescent="0.3">
      <c r="A23" s="183" t="s">
        <v>623</v>
      </c>
      <c r="B23" s="122" t="s">
        <v>31</v>
      </c>
      <c r="C23" s="184" t="s">
        <v>624</v>
      </c>
      <c r="D23" s="129" t="s">
        <v>49</v>
      </c>
      <c r="E23" s="186">
        <v>2.4</v>
      </c>
      <c r="F23" s="68">
        <v>352.15</v>
      </c>
      <c r="G23" s="87">
        <f t="shared" si="0"/>
        <v>845.16</v>
      </c>
      <c r="H23" s="90"/>
      <c r="I23" s="91"/>
      <c r="K23" s="177"/>
    </row>
    <row r="24" spans="1:11" ht="28.2" thickBot="1" x14ac:dyDescent="0.3">
      <c r="A24" s="199" t="s">
        <v>623</v>
      </c>
      <c r="B24" s="131" t="s">
        <v>32</v>
      </c>
      <c r="C24" s="200" t="s">
        <v>622</v>
      </c>
      <c r="D24" s="170" t="s">
        <v>49</v>
      </c>
      <c r="E24" s="201">
        <v>2</v>
      </c>
      <c r="F24" s="69">
        <v>77.180000000000007</v>
      </c>
      <c r="G24" s="117">
        <f t="shared" si="0"/>
        <v>154.36000000000001</v>
      </c>
      <c r="H24" s="136" t="s">
        <v>368</v>
      </c>
      <c r="I24" s="94">
        <f>ROUND(SUM(G5:G24),2)</f>
        <v>67585.19</v>
      </c>
      <c r="K24" s="177"/>
    </row>
    <row r="25" spans="1:11" ht="42" thickBot="1" x14ac:dyDescent="0.3">
      <c r="A25" s="172"/>
      <c r="B25" s="172"/>
      <c r="C25" s="172"/>
      <c r="D25" s="173"/>
      <c r="E25" s="174"/>
      <c r="F25" s="171" t="s">
        <v>644</v>
      </c>
      <c r="G25" s="202">
        <f>ROUND(SUM(G5:G24),2)</f>
        <v>67585.19</v>
      </c>
      <c r="H25" s="88"/>
      <c r="I25" s="91"/>
      <c r="K25" s="177"/>
    </row>
  </sheetData>
  <sheetProtection algorithmName="SHA-512" hashValue="QXvvXTPt8dPG8Qh4+YWv+hd6kB5F3k/+C0PgD0mExa67ApPMhoMZnyMQwcL07MBLKe4Q5M7SMje/d3roaTKgNA==" saltValue="lT/7kQ7PBPmGxEv49QmmqQ==" spinCount="100000" sheet="1" objects="1" scenarios="1"/>
  <mergeCells count="2">
    <mergeCell ref="A3:E3"/>
    <mergeCell ref="A1:G1"/>
  </mergeCells>
  <pageMargins left="0.7" right="0.33823529411764708"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38"/>
  <sheetViews>
    <sheetView topLeftCell="D1" zoomScale="93" zoomScaleNormal="93" zoomScaleSheetLayoutView="84" workbookViewId="0">
      <selection activeCell="F5" sqref="F5:F137"/>
    </sheetView>
  </sheetViews>
  <sheetFormatPr defaultColWidth="9.109375" defaultRowHeight="13.8" x14ac:dyDescent="0.25"/>
  <cols>
    <col min="1" max="1" width="31.6640625" style="97" bestFit="1" customWidth="1"/>
    <col min="2" max="2" width="8.33203125" style="97" bestFit="1" customWidth="1"/>
    <col min="3" max="3" width="86.44140625" style="175" customWidth="1"/>
    <col min="4" max="4" width="9.109375" style="75" customWidth="1"/>
    <col min="5" max="5" width="16.33203125" style="176" customWidth="1"/>
    <col min="6" max="6" width="21.5546875" style="177" customWidth="1"/>
    <col min="7" max="7" width="14.6640625" style="75" customWidth="1"/>
    <col min="8" max="8" width="21.5546875" style="74" customWidth="1"/>
    <col min="9" max="9" width="16.109375" style="75" customWidth="1"/>
    <col min="10" max="10" width="9.109375" style="75"/>
    <col min="11" max="11" width="11.44140625" style="75" bestFit="1" customWidth="1"/>
    <col min="12" max="14" width="9.109375" style="75"/>
    <col min="15" max="15" width="11.44140625" style="75" bestFit="1" customWidth="1"/>
    <col min="16" max="16384" width="9.109375" style="75"/>
  </cols>
  <sheetData>
    <row r="1" spans="1:9" ht="40.200000000000003" customHeight="1" x14ac:dyDescent="0.25">
      <c r="A1" s="502" t="s">
        <v>60</v>
      </c>
      <c r="B1" s="502"/>
      <c r="C1" s="502"/>
      <c r="D1" s="502"/>
      <c r="E1" s="502"/>
      <c r="F1" s="502"/>
      <c r="G1" s="502"/>
    </row>
    <row r="2" spans="1:9" ht="21.75" customHeight="1" thickBot="1" x14ac:dyDescent="0.3">
      <c r="A2" s="1"/>
      <c r="B2" s="1"/>
      <c r="C2" s="12"/>
      <c r="D2" s="1"/>
      <c r="E2" s="16"/>
      <c r="F2" s="1"/>
      <c r="G2" s="1"/>
    </row>
    <row r="3" spans="1:9" ht="21.75" customHeight="1" x14ac:dyDescent="0.25">
      <c r="A3" s="500" t="s">
        <v>516</v>
      </c>
      <c r="B3" s="501"/>
      <c r="C3" s="501"/>
      <c r="D3" s="501"/>
      <c r="E3" s="501"/>
      <c r="F3" s="501"/>
      <c r="G3" s="503"/>
    </row>
    <row r="4" spans="1:9" ht="28.2" thickBot="1" x14ac:dyDescent="0.3">
      <c r="A4" s="6" t="s">
        <v>17</v>
      </c>
      <c r="B4" s="10" t="s">
        <v>0</v>
      </c>
      <c r="C4" s="4" t="s">
        <v>1</v>
      </c>
      <c r="D4" s="11" t="s">
        <v>2</v>
      </c>
      <c r="E4" s="17" t="s">
        <v>3</v>
      </c>
      <c r="F4" s="14" t="s">
        <v>19</v>
      </c>
      <c r="G4" s="13" t="s">
        <v>4</v>
      </c>
    </row>
    <row r="5" spans="1:9" x14ac:dyDescent="0.25">
      <c r="A5" s="76" t="s">
        <v>5</v>
      </c>
      <c r="B5" s="77" t="s">
        <v>7</v>
      </c>
      <c r="C5" s="78" t="s">
        <v>40</v>
      </c>
      <c r="D5" s="79" t="s">
        <v>46</v>
      </c>
      <c r="E5" s="80">
        <v>1.0900000000000001</v>
      </c>
      <c r="F5" s="48">
        <v>414.13</v>
      </c>
      <c r="G5" s="81">
        <f t="shared" ref="G5:G66" si="0">ROUND((E5*F5),2)</f>
        <v>451.4</v>
      </c>
    </row>
    <row r="6" spans="1:9" x14ac:dyDescent="0.25">
      <c r="A6" s="82" t="s">
        <v>5</v>
      </c>
      <c r="B6" s="83" t="s">
        <v>8</v>
      </c>
      <c r="C6" s="84" t="s">
        <v>53</v>
      </c>
      <c r="D6" s="85" t="s">
        <v>47</v>
      </c>
      <c r="E6" s="86">
        <v>1</v>
      </c>
      <c r="F6" s="37">
        <v>8.93</v>
      </c>
      <c r="G6" s="87">
        <f t="shared" si="0"/>
        <v>8.93</v>
      </c>
    </row>
    <row r="7" spans="1:9" x14ac:dyDescent="0.25">
      <c r="A7" s="82" t="s">
        <v>5</v>
      </c>
      <c r="B7" s="83" t="s">
        <v>9</v>
      </c>
      <c r="C7" s="84" t="s">
        <v>68</v>
      </c>
      <c r="D7" s="85" t="s">
        <v>47</v>
      </c>
      <c r="E7" s="86">
        <v>1</v>
      </c>
      <c r="F7" s="37">
        <v>1.31</v>
      </c>
      <c r="G7" s="87">
        <f t="shared" si="0"/>
        <v>1.31</v>
      </c>
    </row>
    <row r="8" spans="1:9" x14ac:dyDescent="0.25">
      <c r="A8" s="82" t="s">
        <v>5</v>
      </c>
      <c r="B8" s="83" t="s">
        <v>10</v>
      </c>
      <c r="C8" s="84" t="s">
        <v>1105</v>
      </c>
      <c r="D8" s="85" t="s">
        <v>47</v>
      </c>
      <c r="E8" s="86">
        <v>1</v>
      </c>
      <c r="F8" s="37">
        <v>18.91</v>
      </c>
      <c r="G8" s="87">
        <f t="shared" si="0"/>
        <v>18.91</v>
      </c>
    </row>
    <row r="9" spans="1:9" x14ac:dyDescent="0.25">
      <c r="A9" s="82" t="s">
        <v>5</v>
      </c>
      <c r="B9" s="83" t="s">
        <v>11</v>
      </c>
      <c r="C9" s="302" t="s">
        <v>1100</v>
      </c>
      <c r="D9" s="85" t="s">
        <v>48</v>
      </c>
      <c r="E9" s="86">
        <v>0.15</v>
      </c>
      <c r="F9" s="37">
        <v>2836.93</v>
      </c>
      <c r="G9" s="87">
        <f t="shared" si="0"/>
        <v>425.54</v>
      </c>
      <c r="H9" s="88"/>
    </row>
    <row r="10" spans="1:9" ht="27.6" x14ac:dyDescent="0.25">
      <c r="A10" s="82" t="s">
        <v>5</v>
      </c>
      <c r="B10" s="83" t="s">
        <v>12</v>
      </c>
      <c r="C10" s="84" t="s">
        <v>41</v>
      </c>
      <c r="D10" s="85" t="s">
        <v>45</v>
      </c>
      <c r="E10" s="86">
        <v>3140</v>
      </c>
      <c r="F10" s="37">
        <v>0.53</v>
      </c>
      <c r="G10" s="87">
        <f t="shared" si="0"/>
        <v>1664.2</v>
      </c>
      <c r="H10" s="75"/>
    </row>
    <row r="11" spans="1:9" ht="55.2" x14ac:dyDescent="0.25">
      <c r="A11" s="82" t="s">
        <v>5</v>
      </c>
      <c r="B11" s="83" t="s">
        <v>13</v>
      </c>
      <c r="C11" s="89" t="s">
        <v>42</v>
      </c>
      <c r="D11" s="85" t="s">
        <v>6</v>
      </c>
      <c r="E11" s="86">
        <v>1</v>
      </c>
      <c r="F11" s="37">
        <v>0</v>
      </c>
      <c r="G11" s="87">
        <f t="shared" si="0"/>
        <v>0</v>
      </c>
      <c r="H11" s="90"/>
      <c r="I11" s="91"/>
    </row>
    <row r="12" spans="1:9" x14ac:dyDescent="0.25">
      <c r="A12" s="82" t="s">
        <v>5</v>
      </c>
      <c r="B12" s="83" t="s">
        <v>14</v>
      </c>
      <c r="C12" s="89" t="s">
        <v>70</v>
      </c>
      <c r="D12" s="85" t="s">
        <v>45</v>
      </c>
      <c r="E12" s="86">
        <v>8197.5</v>
      </c>
      <c r="F12" s="37">
        <v>1.06</v>
      </c>
      <c r="G12" s="87">
        <f t="shared" si="0"/>
        <v>8689.35</v>
      </c>
      <c r="H12" s="90"/>
      <c r="I12" s="91"/>
    </row>
    <row r="13" spans="1:9" ht="27.6" x14ac:dyDescent="0.25">
      <c r="A13" s="82" t="s">
        <v>5</v>
      </c>
      <c r="B13" s="83" t="s">
        <v>15</v>
      </c>
      <c r="C13" s="89" t="s">
        <v>1086</v>
      </c>
      <c r="D13" s="85" t="s">
        <v>51</v>
      </c>
      <c r="E13" s="86">
        <v>3738.06</v>
      </c>
      <c r="F13" s="37">
        <v>2.1</v>
      </c>
      <c r="G13" s="87">
        <f t="shared" si="0"/>
        <v>7849.93</v>
      </c>
      <c r="H13" s="90"/>
      <c r="I13" s="91"/>
    </row>
    <row r="14" spans="1:9" x14ac:dyDescent="0.25">
      <c r="A14" s="82" t="s">
        <v>5</v>
      </c>
      <c r="B14" s="83" t="s">
        <v>20</v>
      </c>
      <c r="C14" s="89" t="s">
        <v>77</v>
      </c>
      <c r="D14" s="85" t="s">
        <v>45</v>
      </c>
      <c r="E14" s="86">
        <v>10035</v>
      </c>
      <c r="F14" s="37">
        <v>1.3</v>
      </c>
      <c r="G14" s="87">
        <f t="shared" si="0"/>
        <v>13045.5</v>
      </c>
      <c r="H14" s="90"/>
      <c r="I14" s="91"/>
    </row>
    <row r="15" spans="1:9" ht="27.6" x14ac:dyDescent="0.25">
      <c r="A15" s="82" t="s">
        <v>5</v>
      </c>
      <c r="B15" s="83" t="s">
        <v>21</v>
      </c>
      <c r="C15" s="89" t="s">
        <v>76</v>
      </c>
      <c r="D15" s="85" t="s">
        <v>45</v>
      </c>
      <c r="E15" s="86">
        <v>71</v>
      </c>
      <c r="F15" s="37">
        <v>2.58</v>
      </c>
      <c r="G15" s="87">
        <f>ROUND((E15*F15),2)</f>
        <v>183.18</v>
      </c>
      <c r="H15" s="90"/>
      <c r="I15" s="91"/>
    </row>
    <row r="16" spans="1:9" ht="16.8" x14ac:dyDescent="0.25">
      <c r="A16" s="82" t="s">
        <v>5</v>
      </c>
      <c r="B16" s="83" t="s">
        <v>22</v>
      </c>
      <c r="C16" s="89" t="s">
        <v>44</v>
      </c>
      <c r="D16" s="85" t="s">
        <v>49</v>
      </c>
      <c r="E16" s="86">
        <v>1700.88</v>
      </c>
      <c r="F16" s="37">
        <v>-10.55</v>
      </c>
      <c r="G16" s="87">
        <f t="shared" si="0"/>
        <v>-17944.28</v>
      </c>
      <c r="H16" s="90"/>
      <c r="I16" s="91"/>
    </row>
    <row r="17" spans="1:9" ht="27.6" x14ac:dyDescent="0.25">
      <c r="A17" s="82" t="s">
        <v>5</v>
      </c>
      <c r="B17" s="83" t="s">
        <v>23</v>
      </c>
      <c r="C17" s="89" t="s">
        <v>1087</v>
      </c>
      <c r="D17" s="85" t="s">
        <v>49</v>
      </c>
      <c r="E17" s="86">
        <v>1700.88</v>
      </c>
      <c r="F17" s="37">
        <v>3.55</v>
      </c>
      <c r="G17" s="87">
        <f t="shared" si="0"/>
        <v>6038.12</v>
      </c>
      <c r="H17" s="90"/>
      <c r="I17" s="91"/>
    </row>
    <row r="18" spans="1:9" x14ac:dyDescent="0.25">
      <c r="A18" s="82" t="s">
        <v>5</v>
      </c>
      <c r="B18" s="83" t="s">
        <v>26</v>
      </c>
      <c r="C18" s="89" t="s">
        <v>1106</v>
      </c>
      <c r="D18" s="85" t="s">
        <v>45</v>
      </c>
      <c r="E18" s="86">
        <v>3060.4</v>
      </c>
      <c r="F18" s="37">
        <v>1.32</v>
      </c>
      <c r="G18" s="87">
        <f t="shared" si="0"/>
        <v>4039.73</v>
      </c>
      <c r="H18" s="90"/>
      <c r="I18" s="91"/>
    </row>
    <row r="19" spans="1:9" x14ac:dyDescent="0.25">
      <c r="A19" s="82" t="s">
        <v>5</v>
      </c>
      <c r="B19" s="83" t="s">
        <v>27</v>
      </c>
      <c r="C19" s="89" t="s">
        <v>1102</v>
      </c>
      <c r="D19" s="85" t="s">
        <v>45</v>
      </c>
      <c r="E19" s="86">
        <v>10035</v>
      </c>
      <c r="F19" s="37">
        <v>1.46</v>
      </c>
      <c r="G19" s="87">
        <f t="shared" si="0"/>
        <v>14651.1</v>
      </c>
      <c r="H19" s="90"/>
      <c r="I19" s="91"/>
    </row>
    <row r="20" spans="1:9" x14ac:dyDescent="0.25">
      <c r="A20" s="82" t="s">
        <v>5</v>
      </c>
      <c r="B20" s="83" t="s">
        <v>28</v>
      </c>
      <c r="C20" s="84" t="s">
        <v>1103</v>
      </c>
      <c r="D20" s="85" t="s">
        <v>47</v>
      </c>
      <c r="E20" s="86">
        <v>3</v>
      </c>
      <c r="F20" s="37">
        <v>23.18</v>
      </c>
      <c r="G20" s="87">
        <f t="shared" si="0"/>
        <v>69.540000000000006</v>
      </c>
      <c r="H20" s="90"/>
      <c r="I20" s="91"/>
    </row>
    <row r="21" spans="1:9" x14ac:dyDescent="0.25">
      <c r="A21" s="82" t="s">
        <v>5</v>
      </c>
      <c r="B21" s="83" t="s">
        <v>29</v>
      </c>
      <c r="C21" s="84" t="s">
        <v>1107</v>
      </c>
      <c r="D21" s="85" t="s">
        <v>47</v>
      </c>
      <c r="E21" s="86">
        <v>6</v>
      </c>
      <c r="F21" s="37">
        <v>10</v>
      </c>
      <c r="G21" s="87">
        <f t="shared" si="0"/>
        <v>60</v>
      </c>
      <c r="H21" s="90"/>
      <c r="I21" s="91"/>
    </row>
    <row r="22" spans="1:9" x14ac:dyDescent="0.25">
      <c r="A22" s="82" t="s">
        <v>5</v>
      </c>
      <c r="B22" s="83" t="s">
        <v>30</v>
      </c>
      <c r="C22" s="84" t="s">
        <v>1108</v>
      </c>
      <c r="D22" s="85" t="s">
        <v>47</v>
      </c>
      <c r="E22" s="86">
        <v>3</v>
      </c>
      <c r="F22" s="37">
        <v>63.91</v>
      </c>
      <c r="G22" s="87">
        <f t="shared" si="0"/>
        <v>191.73</v>
      </c>
      <c r="H22" s="75"/>
    </row>
    <row r="23" spans="1:9" x14ac:dyDescent="0.25">
      <c r="A23" s="82" t="s">
        <v>5</v>
      </c>
      <c r="B23" s="83" t="s">
        <v>31</v>
      </c>
      <c r="C23" s="84" t="s">
        <v>1109</v>
      </c>
      <c r="D23" s="85" t="s">
        <v>47</v>
      </c>
      <c r="E23" s="86">
        <v>5</v>
      </c>
      <c r="F23" s="37">
        <v>20.41</v>
      </c>
      <c r="G23" s="87">
        <f t="shared" si="0"/>
        <v>102.05</v>
      </c>
      <c r="H23" s="90"/>
      <c r="I23" s="91"/>
    </row>
    <row r="24" spans="1:9" x14ac:dyDescent="0.25">
      <c r="A24" s="82" t="s">
        <v>5</v>
      </c>
      <c r="B24" s="122" t="s">
        <v>32</v>
      </c>
      <c r="C24" s="302" t="s">
        <v>1110</v>
      </c>
      <c r="D24" s="129" t="s">
        <v>50</v>
      </c>
      <c r="E24" s="86">
        <v>386</v>
      </c>
      <c r="F24" s="68">
        <v>7.34</v>
      </c>
      <c r="G24" s="87">
        <f t="shared" si="0"/>
        <v>2833.24</v>
      </c>
      <c r="H24" s="90"/>
      <c r="I24" s="91"/>
    </row>
    <row r="25" spans="1:9" ht="14.4" thickBot="1" x14ac:dyDescent="0.3">
      <c r="A25" s="386" t="s">
        <v>5</v>
      </c>
      <c r="B25" s="392" t="s">
        <v>33</v>
      </c>
      <c r="C25" s="453" t="s">
        <v>1162</v>
      </c>
      <c r="D25" s="438" t="s">
        <v>47</v>
      </c>
      <c r="E25" s="462">
        <v>59</v>
      </c>
      <c r="F25" s="68">
        <v>4.78</v>
      </c>
      <c r="G25" s="87">
        <f t="shared" si="0"/>
        <v>282.02</v>
      </c>
      <c r="H25" s="90"/>
      <c r="I25" s="91"/>
    </row>
    <row r="26" spans="1:9" ht="28.2" thickBot="1" x14ac:dyDescent="0.3">
      <c r="A26" s="454" t="s">
        <v>5</v>
      </c>
      <c r="B26" s="378" t="s">
        <v>34</v>
      </c>
      <c r="C26" s="455" t="s">
        <v>1163</v>
      </c>
      <c r="D26" s="456" t="s">
        <v>51</v>
      </c>
      <c r="E26" s="461">
        <v>8</v>
      </c>
      <c r="F26" s="69">
        <v>29.47</v>
      </c>
      <c r="G26" s="117">
        <f t="shared" si="0"/>
        <v>235.76</v>
      </c>
      <c r="H26" s="136" t="s">
        <v>368</v>
      </c>
      <c r="I26" s="94">
        <f>ROUND(SUM(G5:G26),2)</f>
        <v>42897.26</v>
      </c>
    </row>
    <row r="27" spans="1:9" s="97" customFormat="1" ht="16.8" x14ac:dyDescent="0.25">
      <c r="A27" s="76" t="s">
        <v>18</v>
      </c>
      <c r="B27" s="77" t="s">
        <v>16</v>
      </c>
      <c r="C27" s="95" t="s">
        <v>1098</v>
      </c>
      <c r="D27" s="79" t="s">
        <v>52</v>
      </c>
      <c r="E27" s="80">
        <v>2624</v>
      </c>
      <c r="F27" s="389">
        <v>4.2</v>
      </c>
      <c r="G27" s="81">
        <f t="shared" si="0"/>
        <v>11020.8</v>
      </c>
      <c r="H27" s="96"/>
    </row>
    <row r="28" spans="1:9" ht="16.8" x14ac:dyDescent="0.25">
      <c r="A28" s="82" t="s">
        <v>18</v>
      </c>
      <c r="B28" s="83" t="s">
        <v>87</v>
      </c>
      <c r="C28" s="98" t="s">
        <v>88</v>
      </c>
      <c r="D28" s="99" t="s">
        <v>43</v>
      </c>
      <c r="E28" s="86">
        <v>1534.57</v>
      </c>
      <c r="F28" s="390">
        <v>1.61</v>
      </c>
      <c r="G28" s="87">
        <f t="shared" si="0"/>
        <v>2470.66</v>
      </c>
      <c r="H28" s="96"/>
      <c r="I28" s="97"/>
    </row>
    <row r="29" spans="1:9" ht="16.8" x14ac:dyDescent="0.25">
      <c r="A29" s="82" t="s">
        <v>18</v>
      </c>
      <c r="B29" s="83" t="s">
        <v>89</v>
      </c>
      <c r="C29" s="98" t="s">
        <v>24</v>
      </c>
      <c r="D29" s="99" t="s">
        <v>43</v>
      </c>
      <c r="E29" s="86">
        <v>1089.42</v>
      </c>
      <c r="F29" s="390">
        <v>4.9000000000000004</v>
      </c>
      <c r="G29" s="87">
        <f t="shared" si="0"/>
        <v>5338.16</v>
      </c>
      <c r="H29" s="96"/>
      <c r="I29" s="97"/>
    </row>
    <row r="30" spans="1:9" ht="16.8" x14ac:dyDescent="0.25">
      <c r="A30" s="82" t="s">
        <v>18</v>
      </c>
      <c r="B30" s="83" t="s">
        <v>90</v>
      </c>
      <c r="C30" s="98" t="s">
        <v>91</v>
      </c>
      <c r="D30" s="99" t="s">
        <v>43</v>
      </c>
      <c r="E30" s="86">
        <v>6132.82</v>
      </c>
      <c r="F30" s="390">
        <v>3.27</v>
      </c>
      <c r="G30" s="87">
        <f t="shared" si="0"/>
        <v>20054.32</v>
      </c>
      <c r="H30" s="96"/>
      <c r="I30" s="97"/>
    </row>
    <row r="31" spans="1:9" ht="27.6" x14ac:dyDescent="0.25">
      <c r="A31" s="82" t="s">
        <v>18</v>
      </c>
      <c r="B31" s="83" t="s">
        <v>92</v>
      </c>
      <c r="C31" s="100" t="s">
        <v>93</v>
      </c>
      <c r="D31" s="99" t="s">
        <v>43</v>
      </c>
      <c r="E31" s="86">
        <v>2049.37</v>
      </c>
      <c r="F31" s="390">
        <v>4.9000000000000004</v>
      </c>
      <c r="G31" s="87">
        <f t="shared" si="0"/>
        <v>10041.91</v>
      </c>
      <c r="H31" s="96"/>
      <c r="I31" s="97"/>
    </row>
    <row r="32" spans="1:9" ht="16.8" x14ac:dyDescent="0.25">
      <c r="A32" s="82" t="s">
        <v>18</v>
      </c>
      <c r="B32" s="83" t="s">
        <v>94</v>
      </c>
      <c r="C32" s="98" t="s">
        <v>25</v>
      </c>
      <c r="D32" s="99" t="s">
        <v>43</v>
      </c>
      <c r="E32" s="86">
        <v>46331.17</v>
      </c>
      <c r="F32" s="390">
        <v>0.11</v>
      </c>
      <c r="G32" s="87">
        <f t="shared" si="0"/>
        <v>5096.43</v>
      </c>
      <c r="H32" s="96"/>
      <c r="I32" s="97"/>
    </row>
    <row r="33" spans="1:9" ht="16.8" x14ac:dyDescent="0.25">
      <c r="A33" s="82" t="s">
        <v>18</v>
      </c>
      <c r="B33" s="83" t="s">
        <v>95</v>
      </c>
      <c r="C33" s="100" t="s">
        <v>96</v>
      </c>
      <c r="D33" s="99" t="s">
        <v>43</v>
      </c>
      <c r="E33" s="86">
        <v>2635.22</v>
      </c>
      <c r="F33" s="390">
        <v>4.51</v>
      </c>
      <c r="G33" s="87">
        <f t="shared" si="0"/>
        <v>11884.84</v>
      </c>
      <c r="H33" s="96"/>
      <c r="I33" s="97"/>
    </row>
    <row r="34" spans="1:9" x14ac:dyDescent="0.25">
      <c r="A34" s="82" t="s">
        <v>18</v>
      </c>
      <c r="B34" s="83" t="s">
        <v>405</v>
      </c>
      <c r="C34" s="98" t="s">
        <v>98</v>
      </c>
      <c r="D34" s="85" t="s">
        <v>45</v>
      </c>
      <c r="E34" s="86">
        <v>25958.74</v>
      </c>
      <c r="F34" s="390">
        <v>0.39</v>
      </c>
      <c r="G34" s="87">
        <f t="shared" si="0"/>
        <v>10123.91</v>
      </c>
      <c r="H34" s="88"/>
      <c r="I34" s="97"/>
    </row>
    <row r="35" spans="1:9" x14ac:dyDescent="0.25">
      <c r="A35" s="101" t="s">
        <v>18</v>
      </c>
      <c r="B35" s="83" t="s">
        <v>406</v>
      </c>
      <c r="C35" s="98" t="s">
        <v>100</v>
      </c>
      <c r="D35" s="102" t="s">
        <v>45</v>
      </c>
      <c r="E35" s="86">
        <v>1366.25</v>
      </c>
      <c r="F35" s="390">
        <v>0.82</v>
      </c>
      <c r="G35" s="104">
        <f t="shared" si="0"/>
        <v>1120.33</v>
      </c>
      <c r="H35" s="97"/>
      <c r="I35" s="97"/>
    </row>
    <row r="36" spans="1:9" x14ac:dyDescent="0.25">
      <c r="A36" s="82" t="s">
        <v>18</v>
      </c>
      <c r="B36" s="83" t="s">
        <v>97</v>
      </c>
      <c r="C36" s="98" t="s">
        <v>102</v>
      </c>
      <c r="D36" s="85" t="s">
        <v>45</v>
      </c>
      <c r="E36" s="86">
        <v>17903.330000000002</v>
      </c>
      <c r="F36" s="390">
        <v>0.76</v>
      </c>
      <c r="G36" s="87">
        <f t="shared" si="0"/>
        <v>13606.53</v>
      </c>
      <c r="H36" s="90"/>
      <c r="I36" s="91"/>
    </row>
    <row r="37" spans="1:9" x14ac:dyDescent="0.25">
      <c r="A37" s="82" t="s">
        <v>18</v>
      </c>
      <c r="B37" s="83" t="s">
        <v>99</v>
      </c>
      <c r="C37" s="98" t="s">
        <v>104</v>
      </c>
      <c r="D37" s="85" t="s">
        <v>45</v>
      </c>
      <c r="E37" s="86">
        <v>1770.65</v>
      </c>
      <c r="F37" s="390">
        <v>0.93</v>
      </c>
      <c r="G37" s="87">
        <f t="shared" si="0"/>
        <v>1646.7</v>
      </c>
      <c r="H37" s="90"/>
      <c r="I37" s="91"/>
    </row>
    <row r="38" spans="1:9" x14ac:dyDescent="0.25">
      <c r="A38" s="82" t="s">
        <v>18</v>
      </c>
      <c r="B38" s="83" t="s">
        <v>101</v>
      </c>
      <c r="C38" s="98" t="s">
        <v>106</v>
      </c>
      <c r="D38" s="85" t="s">
        <v>45</v>
      </c>
      <c r="E38" s="86">
        <v>25576.19</v>
      </c>
      <c r="F38" s="390">
        <v>1.53</v>
      </c>
      <c r="G38" s="87">
        <f t="shared" si="0"/>
        <v>39131.57</v>
      </c>
      <c r="H38" s="90"/>
      <c r="I38" s="91"/>
    </row>
    <row r="39" spans="1:9" x14ac:dyDescent="0.25">
      <c r="A39" s="82" t="s">
        <v>18</v>
      </c>
      <c r="B39" s="83" t="s">
        <v>103</v>
      </c>
      <c r="C39" s="105" t="s">
        <v>108</v>
      </c>
      <c r="D39" s="85" t="s">
        <v>45</v>
      </c>
      <c r="E39" s="86">
        <v>970</v>
      </c>
      <c r="F39" s="390">
        <v>6.78</v>
      </c>
      <c r="G39" s="87">
        <f t="shared" si="0"/>
        <v>6576.6</v>
      </c>
      <c r="H39" s="90"/>
      <c r="I39" s="91"/>
    </row>
    <row r="40" spans="1:9" x14ac:dyDescent="0.25">
      <c r="A40" s="82" t="s">
        <v>18</v>
      </c>
      <c r="B40" s="83" t="s">
        <v>105</v>
      </c>
      <c r="C40" s="105" t="s">
        <v>110</v>
      </c>
      <c r="D40" s="85" t="s">
        <v>45</v>
      </c>
      <c r="E40" s="86">
        <v>120</v>
      </c>
      <c r="F40" s="390">
        <v>8.4499999999999993</v>
      </c>
      <c r="G40" s="87">
        <f t="shared" si="0"/>
        <v>1014</v>
      </c>
      <c r="H40" s="90"/>
      <c r="I40" s="91"/>
    </row>
    <row r="41" spans="1:9" x14ac:dyDescent="0.25">
      <c r="A41" s="82" t="s">
        <v>18</v>
      </c>
      <c r="B41" s="83" t="s">
        <v>107</v>
      </c>
      <c r="C41" s="105" t="s">
        <v>112</v>
      </c>
      <c r="D41" s="106" t="s">
        <v>50</v>
      </c>
      <c r="E41" s="86">
        <v>20</v>
      </c>
      <c r="F41" s="390">
        <v>52.88</v>
      </c>
      <c r="G41" s="87">
        <f t="shared" si="0"/>
        <v>1057.5999999999999</v>
      </c>
      <c r="H41" s="90"/>
      <c r="I41" s="91"/>
    </row>
    <row r="42" spans="1:9" x14ac:dyDescent="0.25">
      <c r="A42" s="82" t="s">
        <v>18</v>
      </c>
      <c r="B42" s="83" t="s">
        <v>109</v>
      </c>
      <c r="C42" s="105" t="s">
        <v>114</v>
      </c>
      <c r="D42" s="85" t="s">
        <v>45</v>
      </c>
      <c r="E42" s="86">
        <v>50</v>
      </c>
      <c r="F42" s="390">
        <v>67.209999999999994</v>
      </c>
      <c r="G42" s="87">
        <f t="shared" si="0"/>
        <v>3360.5</v>
      </c>
      <c r="H42" s="90"/>
      <c r="I42" s="91"/>
    </row>
    <row r="43" spans="1:9" x14ac:dyDescent="0.25">
      <c r="A43" s="82" t="s">
        <v>18</v>
      </c>
      <c r="B43" s="83" t="s">
        <v>111</v>
      </c>
      <c r="C43" s="107" t="s">
        <v>116</v>
      </c>
      <c r="D43" s="85" t="s">
        <v>45</v>
      </c>
      <c r="E43" s="86">
        <v>29</v>
      </c>
      <c r="F43" s="390">
        <v>92.3</v>
      </c>
      <c r="G43" s="87">
        <f t="shared" si="0"/>
        <v>2676.7</v>
      </c>
      <c r="H43" s="108"/>
      <c r="I43" s="109"/>
    </row>
    <row r="44" spans="1:9" ht="16.8" x14ac:dyDescent="0.25">
      <c r="A44" s="82" t="s">
        <v>18</v>
      </c>
      <c r="B44" s="83" t="s">
        <v>113</v>
      </c>
      <c r="C44" s="110" t="s">
        <v>118</v>
      </c>
      <c r="D44" s="99" t="s">
        <v>43</v>
      </c>
      <c r="E44" s="86">
        <v>19.62</v>
      </c>
      <c r="F44" s="390">
        <v>352.15</v>
      </c>
      <c r="G44" s="87">
        <f t="shared" si="0"/>
        <v>6909.18</v>
      </c>
      <c r="H44" s="108"/>
      <c r="I44" s="109"/>
    </row>
    <row r="45" spans="1:9" x14ac:dyDescent="0.25">
      <c r="A45" s="82" t="s">
        <v>18</v>
      </c>
      <c r="B45" s="83" t="s">
        <v>115</v>
      </c>
      <c r="C45" s="98" t="s">
        <v>120</v>
      </c>
      <c r="D45" s="85" t="s">
        <v>45</v>
      </c>
      <c r="E45" s="86">
        <v>22880.499999999971</v>
      </c>
      <c r="F45" s="390">
        <v>9.3800000000000008</v>
      </c>
      <c r="G45" s="87">
        <f t="shared" si="0"/>
        <v>214619.09</v>
      </c>
      <c r="H45" s="90"/>
      <c r="I45" s="91"/>
    </row>
    <row r="46" spans="1:9" x14ac:dyDescent="0.25">
      <c r="A46" s="82" t="s">
        <v>18</v>
      </c>
      <c r="B46" s="83" t="s">
        <v>117</v>
      </c>
      <c r="C46" s="111" t="s">
        <v>122</v>
      </c>
      <c r="D46" s="85" t="s">
        <v>45</v>
      </c>
      <c r="E46" s="112">
        <v>1900</v>
      </c>
      <c r="F46" s="390">
        <v>1.1299999999999999</v>
      </c>
      <c r="G46" s="87">
        <f t="shared" si="0"/>
        <v>2147</v>
      </c>
      <c r="H46" s="90"/>
      <c r="I46" s="91"/>
    </row>
    <row r="47" spans="1:9" ht="27.6" x14ac:dyDescent="0.25">
      <c r="A47" s="82" t="s">
        <v>18</v>
      </c>
      <c r="B47" s="83" t="s">
        <v>119</v>
      </c>
      <c r="C47" s="437" t="s">
        <v>372</v>
      </c>
      <c r="D47" s="85" t="s">
        <v>45</v>
      </c>
      <c r="E47" s="112">
        <v>1900</v>
      </c>
      <c r="F47" s="390">
        <v>2.52</v>
      </c>
      <c r="G47" s="87">
        <f t="shared" si="0"/>
        <v>4788</v>
      </c>
      <c r="H47" s="90"/>
      <c r="I47" s="91"/>
    </row>
    <row r="48" spans="1:9" ht="17.399999999999999" thickBot="1" x14ac:dyDescent="0.3">
      <c r="A48" s="82" t="s">
        <v>18</v>
      </c>
      <c r="B48" s="83" t="s">
        <v>121</v>
      </c>
      <c r="C48" s="98" t="s">
        <v>25</v>
      </c>
      <c r="D48" s="99" t="s">
        <v>43</v>
      </c>
      <c r="E48" s="112">
        <v>550</v>
      </c>
      <c r="F48" s="390">
        <v>0.11</v>
      </c>
      <c r="G48" s="87">
        <f t="shared" si="0"/>
        <v>60.5</v>
      </c>
      <c r="H48" s="90"/>
      <c r="I48" s="91"/>
    </row>
    <row r="49" spans="1:9" ht="28.2" thickBot="1" x14ac:dyDescent="0.3">
      <c r="A49" s="130" t="s">
        <v>18</v>
      </c>
      <c r="B49" s="148" t="s">
        <v>123</v>
      </c>
      <c r="C49" s="305" t="s">
        <v>125</v>
      </c>
      <c r="D49" s="145" t="s">
        <v>43</v>
      </c>
      <c r="E49" s="134">
        <v>550</v>
      </c>
      <c r="F49" s="391">
        <v>18.27</v>
      </c>
      <c r="G49" s="117">
        <f t="shared" si="0"/>
        <v>10048.5</v>
      </c>
      <c r="H49" s="93" t="s">
        <v>126</v>
      </c>
      <c r="I49" s="94">
        <f>ROUND(SUM(G27:G49),2)</f>
        <v>384793.83</v>
      </c>
    </row>
    <row r="50" spans="1:9" ht="27.6" x14ac:dyDescent="0.25">
      <c r="A50" s="76" t="s">
        <v>127</v>
      </c>
      <c r="B50" s="77" t="s">
        <v>128</v>
      </c>
      <c r="C50" s="382" t="s">
        <v>129</v>
      </c>
      <c r="D50" s="151" t="s">
        <v>47</v>
      </c>
      <c r="E50" s="318">
        <v>1</v>
      </c>
      <c r="F50" s="42">
        <v>290.99</v>
      </c>
      <c r="G50" s="81">
        <f t="shared" si="0"/>
        <v>290.99</v>
      </c>
      <c r="H50" s="96"/>
      <c r="I50" s="97"/>
    </row>
    <row r="51" spans="1:9" x14ac:dyDescent="0.25">
      <c r="A51" s="82" t="s">
        <v>127</v>
      </c>
      <c r="B51" s="83" t="s">
        <v>130</v>
      </c>
      <c r="C51" s="105" t="s">
        <v>131</v>
      </c>
      <c r="D51" s="150" t="s">
        <v>47</v>
      </c>
      <c r="E51" s="112">
        <v>1</v>
      </c>
      <c r="F51" s="38">
        <v>34.06</v>
      </c>
      <c r="G51" s="87">
        <f t="shared" si="0"/>
        <v>34.06</v>
      </c>
      <c r="H51" s="96"/>
      <c r="I51" s="97"/>
    </row>
    <row r="52" spans="1:9" x14ac:dyDescent="0.25">
      <c r="A52" s="82" t="s">
        <v>127</v>
      </c>
      <c r="B52" s="83" t="s">
        <v>132</v>
      </c>
      <c r="C52" s="448" t="s">
        <v>1161</v>
      </c>
      <c r="D52" s="85" t="s">
        <v>50</v>
      </c>
      <c r="E52" s="112">
        <v>105</v>
      </c>
      <c r="F52" s="38">
        <v>26.25</v>
      </c>
      <c r="G52" s="87">
        <f t="shared" si="0"/>
        <v>2756.25</v>
      </c>
      <c r="H52" s="96"/>
      <c r="I52" s="97"/>
    </row>
    <row r="53" spans="1:9" x14ac:dyDescent="0.25">
      <c r="A53" s="82" t="s">
        <v>127</v>
      </c>
      <c r="B53" s="83" t="s">
        <v>133</v>
      </c>
      <c r="C53" s="123" t="s">
        <v>134</v>
      </c>
      <c r="D53" s="85" t="s">
        <v>45</v>
      </c>
      <c r="E53" s="112">
        <v>210</v>
      </c>
      <c r="F53" s="38">
        <v>0.66</v>
      </c>
      <c r="G53" s="87">
        <f t="shared" si="0"/>
        <v>138.6</v>
      </c>
      <c r="H53" s="96"/>
      <c r="I53" s="97"/>
    </row>
    <row r="54" spans="1:9" ht="16.8" x14ac:dyDescent="0.25">
      <c r="A54" s="82" t="s">
        <v>127</v>
      </c>
      <c r="B54" s="83" t="s">
        <v>135</v>
      </c>
      <c r="C54" s="123" t="s">
        <v>136</v>
      </c>
      <c r="D54" s="99" t="s">
        <v>43</v>
      </c>
      <c r="E54" s="112">
        <v>5.25</v>
      </c>
      <c r="F54" s="38">
        <v>45.5</v>
      </c>
      <c r="G54" s="87">
        <f t="shared" si="0"/>
        <v>238.88</v>
      </c>
      <c r="H54" s="96"/>
      <c r="I54" s="97"/>
    </row>
    <row r="55" spans="1:9" ht="17.399999999999999" thickBot="1" x14ac:dyDescent="0.3">
      <c r="A55" s="82" t="s">
        <v>127</v>
      </c>
      <c r="B55" s="83" t="s">
        <v>137</v>
      </c>
      <c r="C55" s="123" t="s">
        <v>138</v>
      </c>
      <c r="D55" s="99" t="s">
        <v>43</v>
      </c>
      <c r="E55" s="86">
        <v>21</v>
      </c>
      <c r="F55" s="38">
        <v>42.26</v>
      </c>
      <c r="G55" s="87">
        <f t="shared" si="0"/>
        <v>887.46</v>
      </c>
      <c r="H55" s="88"/>
      <c r="I55" s="97"/>
    </row>
    <row r="56" spans="1:9" ht="28.2" thickBot="1" x14ac:dyDescent="0.3">
      <c r="A56" s="130" t="s">
        <v>127</v>
      </c>
      <c r="B56" s="148" t="s">
        <v>139</v>
      </c>
      <c r="C56" s="132" t="s">
        <v>140</v>
      </c>
      <c r="D56" s="145" t="s">
        <v>43</v>
      </c>
      <c r="E56" s="134">
        <v>31.5</v>
      </c>
      <c r="F56" s="39">
        <v>25.97</v>
      </c>
      <c r="G56" s="117">
        <f t="shared" si="0"/>
        <v>818.06</v>
      </c>
      <c r="H56" s="93" t="s">
        <v>141</v>
      </c>
      <c r="I56" s="94">
        <f>ROUND(SUM(G50:G56),2)</f>
        <v>5164.3</v>
      </c>
    </row>
    <row r="57" spans="1:9" x14ac:dyDescent="0.25">
      <c r="A57" s="205" t="s">
        <v>142</v>
      </c>
      <c r="B57" s="307" t="s">
        <v>143</v>
      </c>
      <c r="C57" s="383" t="s">
        <v>146</v>
      </c>
      <c r="D57" s="308" t="s">
        <v>47</v>
      </c>
      <c r="E57" s="138">
        <v>13</v>
      </c>
      <c r="F57" s="40">
        <v>138.22</v>
      </c>
      <c r="G57" s="208">
        <f t="shared" si="0"/>
        <v>1796.86</v>
      </c>
      <c r="H57" s="90"/>
      <c r="I57" s="91"/>
    </row>
    <row r="58" spans="1:9" ht="27.6" x14ac:dyDescent="0.25">
      <c r="A58" s="82" t="s">
        <v>142</v>
      </c>
      <c r="B58" s="122" t="s">
        <v>145</v>
      </c>
      <c r="C58" s="123" t="s">
        <v>148</v>
      </c>
      <c r="D58" s="124" t="s">
        <v>50</v>
      </c>
      <c r="E58" s="86">
        <v>75</v>
      </c>
      <c r="F58" s="38">
        <v>33.49</v>
      </c>
      <c r="G58" s="87">
        <f t="shared" si="0"/>
        <v>2511.75</v>
      </c>
      <c r="H58" s="90"/>
      <c r="I58" s="91"/>
    </row>
    <row r="59" spans="1:9" ht="16.8" x14ac:dyDescent="0.25">
      <c r="A59" s="82" t="s">
        <v>142</v>
      </c>
      <c r="B59" s="122" t="s">
        <v>147</v>
      </c>
      <c r="C59" s="123" t="s">
        <v>150</v>
      </c>
      <c r="D59" s="126" t="s">
        <v>43</v>
      </c>
      <c r="E59" s="86">
        <v>375</v>
      </c>
      <c r="F59" s="38">
        <v>3.27</v>
      </c>
      <c r="G59" s="87">
        <f t="shared" si="0"/>
        <v>1226.25</v>
      </c>
      <c r="H59" s="90"/>
      <c r="I59" s="91"/>
    </row>
    <row r="60" spans="1:9" ht="16.8" x14ac:dyDescent="0.25">
      <c r="A60" s="82" t="s">
        <v>142</v>
      </c>
      <c r="B60" s="122" t="s">
        <v>149</v>
      </c>
      <c r="C60" s="123" t="s">
        <v>152</v>
      </c>
      <c r="D60" s="126" t="s">
        <v>43</v>
      </c>
      <c r="E60" s="86">
        <v>182.7</v>
      </c>
      <c r="F60" s="38">
        <v>3.72</v>
      </c>
      <c r="G60" s="87">
        <f t="shared" si="0"/>
        <v>679.64</v>
      </c>
      <c r="H60" s="90"/>
      <c r="I60" s="91"/>
    </row>
    <row r="61" spans="1:9" ht="27.6" x14ac:dyDescent="0.25">
      <c r="A61" s="82" t="s">
        <v>142</v>
      </c>
      <c r="B61" s="122" t="s">
        <v>151</v>
      </c>
      <c r="C61" s="123" t="s">
        <v>154</v>
      </c>
      <c r="D61" s="124" t="s">
        <v>47</v>
      </c>
      <c r="E61" s="86">
        <v>13</v>
      </c>
      <c r="F61" s="38">
        <v>207.4</v>
      </c>
      <c r="G61" s="87">
        <f t="shared" si="0"/>
        <v>2696.2</v>
      </c>
      <c r="H61" s="90"/>
      <c r="I61" s="91"/>
    </row>
    <row r="62" spans="1:9" ht="27.6" x14ac:dyDescent="0.25">
      <c r="A62" s="82" t="s">
        <v>142</v>
      </c>
      <c r="B62" s="122" t="s">
        <v>153</v>
      </c>
      <c r="C62" s="123" t="s">
        <v>158</v>
      </c>
      <c r="D62" s="126" t="s">
        <v>43</v>
      </c>
      <c r="E62" s="86">
        <v>325</v>
      </c>
      <c r="F62" s="38">
        <v>4.2</v>
      </c>
      <c r="G62" s="87">
        <f t="shared" si="0"/>
        <v>1365</v>
      </c>
      <c r="H62" s="90"/>
      <c r="I62" s="91"/>
    </row>
    <row r="63" spans="1:9" ht="16.8" x14ac:dyDescent="0.25">
      <c r="A63" s="82" t="s">
        <v>142</v>
      </c>
      <c r="B63" s="122" t="s">
        <v>155</v>
      </c>
      <c r="C63" s="123" t="s">
        <v>160</v>
      </c>
      <c r="D63" s="126" t="s">
        <v>43</v>
      </c>
      <c r="E63" s="86">
        <v>18.75</v>
      </c>
      <c r="F63" s="38">
        <v>21.55</v>
      </c>
      <c r="G63" s="87">
        <f t="shared" si="0"/>
        <v>404.06</v>
      </c>
      <c r="H63" s="90"/>
      <c r="I63" s="91"/>
    </row>
    <row r="64" spans="1:9" ht="16.8" x14ac:dyDescent="0.25">
      <c r="A64" s="82" t="s">
        <v>142</v>
      </c>
      <c r="B64" s="122" t="s">
        <v>157</v>
      </c>
      <c r="C64" s="123" t="s">
        <v>162</v>
      </c>
      <c r="D64" s="126" t="s">
        <v>43</v>
      </c>
      <c r="E64" s="86">
        <v>150</v>
      </c>
      <c r="F64" s="38">
        <v>21.55</v>
      </c>
      <c r="G64" s="87">
        <f t="shared" si="0"/>
        <v>3232.5</v>
      </c>
      <c r="H64" s="90"/>
      <c r="I64" s="91"/>
    </row>
    <row r="65" spans="1:9" ht="16.8" x14ac:dyDescent="0.25">
      <c r="A65" s="82" t="s">
        <v>142</v>
      </c>
      <c r="B65" s="122" t="s">
        <v>159</v>
      </c>
      <c r="C65" s="98" t="s">
        <v>25</v>
      </c>
      <c r="D65" s="126" t="s">
        <v>43</v>
      </c>
      <c r="E65" s="86">
        <v>192.3</v>
      </c>
      <c r="F65" s="38">
        <v>0.11</v>
      </c>
      <c r="G65" s="87">
        <f t="shared" si="0"/>
        <v>21.15</v>
      </c>
      <c r="H65" s="90"/>
      <c r="I65" s="91"/>
    </row>
    <row r="66" spans="1:9" x14ac:dyDescent="0.25">
      <c r="A66" s="82" t="s">
        <v>142</v>
      </c>
      <c r="B66" s="122" t="s">
        <v>161</v>
      </c>
      <c r="C66" s="123" t="s">
        <v>165</v>
      </c>
      <c r="D66" s="124" t="s">
        <v>50</v>
      </c>
      <c r="E66" s="86">
        <v>75</v>
      </c>
      <c r="F66" s="38">
        <v>4.38</v>
      </c>
      <c r="G66" s="87">
        <f t="shared" si="0"/>
        <v>328.5</v>
      </c>
      <c r="H66" s="90"/>
      <c r="I66" s="91"/>
    </row>
    <row r="67" spans="1:9" x14ac:dyDescent="0.25">
      <c r="A67" s="82" t="s">
        <v>142</v>
      </c>
      <c r="B67" s="122" t="s">
        <v>163</v>
      </c>
      <c r="C67" s="123" t="s">
        <v>167</v>
      </c>
      <c r="D67" s="124" t="s">
        <v>50</v>
      </c>
      <c r="E67" s="86">
        <v>75</v>
      </c>
      <c r="F67" s="38">
        <v>4.38</v>
      </c>
      <c r="G67" s="87">
        <f t="shared" ref="G67:G137" si="1">ROUND((E67*F67),2)</f>
        <v>328.5</v>
      </c>
      <c r="H67" s="90"/>
      <c r="I67" s="91"/>
    </row>
    <row r="68" spans="1:9" ht="27.6" x14ac:dyDescent="0.25">
      <c r="A68" s="82" t="s">
        <v>142</v>
      </c>
      <c r="B68" s="122" t="s">
        <v>164</v>
      </c>
      <c r="C68" s="123" t="s">
        <v>169</v>
      </c>
      <c r="D68" s="124" t="s">
        <v>50</v>
      </c>
      <c r="E68" s="86">
        <v>22</v>
      </c>
      <c r="F68" s="38">
        <v>63.4</v>
      </c>
      <c r="G68" s="87">
        <f t="shared" si="1"/>
        <v>1394.8</v>
      </c>
      <c r="H68" s="90"/>
      <c r="I68" s="91"/>
    </row>
    <row r="69" spans="1:9" x14ac:dyDescent="0.25">
      <c r="A69" s="82" t="s">
        <v>142</v>
      </c>
      <c r="B69" s="122" t="s">
        <v>166</v>
      </c>
      <c r="C69" s="123" t="s">
        <v>171</v>
      </c>
      <c r="D69" s="129" t="s">
        <v>45</v>
      </c>
      <c r="E69" s="86">
        <v>157.5</v>
      </c>
      <c r="F69" s="38">
        <v>0.82</v>
      </c>
      <c r="G69" s="87">
        <f t="shared" si="1"/>
        <v>129.15</v>
      </c>
      <c r="H69" s="90"/>
      <c r="I69" s="91"/>
    </row>
    <row r="70" spans="1:9" x14ac:dyDescent="0.25">
      <c r="A70" s="82" t="s">
        <v>142</v>
      </c>
      <c r="B70" s="122" t="s">
        <v>168</v>
      </c>
      <c r="C70" s="123" t="s">
        <v>173</v>
      </c>
      <c r="D70" s="129" t="s">
        <v>45</v>
      </c>
      <c r="E70" s="86">
        <v>52.5</v>
      </c>
      <c r="F70" s="38">
        <v>9.07</v>
      </c>
      <c r="G70" s="87">
        <f t="shared" si="1"/>
        <v>476.18</v>
      </c>
      <c r="H70" s="90"/>
      <c r="I70" s="91"/>
    </row>
    <row r="71" spans="1:9" ht="27.6" x14ac:dyDescent="0.25">
      <c r="A71" s="82" t="s">
        <v>142</v>
      </c>
      <c r="B71" s="122" t="s">
        <v>170</v>
      </c>
      <c r="C71" s="123" t="s">
        <v>175</v>
      </c>
      <c r="D71" s="129" t="s">
        <v>45</v>
      </c>
      <c r="E71" s="86">
        <v>5</v>
      </c>
      <c r="F71" s="38">
        <v>67.209999999999994</v>
      </c>
      <c r="G71" s="87">
        <f t="shared" si="1"/>
        <v>336.05</v>
      </c>
      <c r="H71" s="97"/>
      <c r="I71" s="97"/>
    </row>
    <row r="72" spans="1:9" x14ac:dyDescent="0.25">
      <c r="A72" s="82" t="s">
        <v>142</v>
      </c>
      <c r="B72" s="122" t="s">
        <v>172</v>
      </c>
      <c r="C72" s="127" t="s">
        <v>376</v>
      </c>
      <c r="D72" s="129" t="s">
        <v>50</v>
      </c>
      <c r="E72" s="112">
        <v>51.5</v>
      </c>
      <c r="F72" s="38">
        <v>56.11</v>
      </c>
      <c r="G72" s="87">
        <f t="shared" si="1"/>
        <v>2889.67</v>
      </c>
      <c r="H72" s="90"/>
      <c r="I72" s="91"/>
    </row>
    <row r="73" spans="1:9" ht="16.8" x14ac:dyDescent="0.25">
      <c r="A73" s="82" t="s">
        <v>142</v>
      </c>
      <c r="B73" s="122" t="s">
        <v>174</v>
      </c>
      <c r="C73" s="123" t="s">
        <v>179</v>
      </c>
      <c r="D73" s="126" t="s">
        <v>43</v>
      </c>
      <c r="E73" s="86">
        <v>10.3</v>
      </c>
      <c r="F73" s="38">
        <v>21.55</v>
      </c>
      <c r="G73" s="87">
        <f t="shared" si="1"/>
        <v>221.97</v>
      </c>
      <c r="H73" s="90"/>
      <c r="I73" s="91"/>
    </row>
    <row r="74" spans="1:9" x14ac:dyDescent="0.25">
      <c r="A74" s="82" t="s">
        <v>142</v>
      </c>
      <c r="B74" s="122" t="s">
        <v>176</v>
      </c>
      <c r="C74" s="123" t="s">
        <v>181</v>
      </c>
      <c r="D74" s="129" t="s">
        <v>47</v>
      </c>
      <c r="E74" s="86">
        <v>4</v>
      </c>
      <c r="F74" s="38">
        <v>56.67</v>
      </c>
      <c r="G74" s="87">
        <f t="shared" si="1"/>
        <v>226.68</v>
      </c>
      <c r="H74" s="90"/>
      <c r="I74" s="91"/>
    </row>
    <row r="75" spans="1:9" ht="14.4" thickBot="1" x14ac:dyDescent="0.3">
      <c r="A75" s="82" t="s">
        <v>142</v>
      </c>
      <c r="B75" s="122" t="s">
        <v>177</v>
      </c>
      <c r="C75" s="123" t="s">
        <v>185</v>
      </c>
      <c r="D75" s="129" t="s">
        <v>45</v>
      </c>
      <c r="E75" s="86">
        <v>412</v>
      </c>
      <c r="F75" s="38">
        <v>1.1299999999999999</v>
      </c>
      <c r="G75" s="87">
        <f t="shared" si="1"/>
        <v>465.56</v>
      </c>
      <c r="H75" s="90"/>
      <c r="I75" s="91"/>
    </row>
    <row r="76" spans="1:9" ht="28.2" thickBot="1" x14ac:dyDescent="0.3">
      <c r="A76" s="130" t="s">
        <v>142</v>
      </c>
      <c r="B76" s="131" t="s">
        <v>407</v>
      </c>
      <c r="C76" s="132" t="s">
        <v>187</v>
      </c>
      <c r="D76" s="133" t="s">
        <v>43</v>
      </c>
      <c r="E76" s="134">
        <v>139.05000000000001</v>
      </c>
      <c r="F76" s="39">
        <v>17.52</v>
      </c>
      <c r="G76" s="117">
        <f t="shared" si="1"/>
        <v>2436.16</v>
      </c>
      <c r="H76" s="136" t="s">
        <v>188</v>
      </c>
      <c r="I76" s="94">
        <f>ROUND(SUM(G57:G76),2)</f>
        <v>23166.63</v>
      </c>
    </row>
    <row r="77" spans="1:9" ht="27.6" x14ac:dyDescent="0.25">
      <c r="A77" s="82" t="s">
        <v>218</v>
      </c>
      <c r="B77" s="83" t="s">
        <v>190</v>
      </c>
      <c r="C77" s="137" t="s">
        <v>220</v>
      </c>
      <c r="D77" s="99" t="s">
        <v>43</v>
      </c>
      <c r="E77" s="138">
        <v>11152.8</v>
      </c>
      <c r="F77" s="40">
        <v>17.399999999999999</v>
      </c>
      <c r="G77" s="87">
        <f t="shared" si="1"/>
        <v>194058.72</v>
      </c>
      <c r="H77" s="491" t="s">
        <v>192</v>
      </c>
      <c r="I77" s="91"/>
    </row>
    <row r="78" spans="1:9" ht="27.6" x14ac:dyDescent="0.25">
      <c r="A78" s="82" t="s">
        <v>218</v>
      </c>
      <c r="B78" s="83" t="s">
        <v>193</v>
      </c>
      <c r="C78" s="139" t="s">
        <v>194</v>
      </c>
      <c r="D78" s="85" t="s">
        <v>45</v>
      </c>
      <c r="E78" s="138">
        <v>17068.310000000001</v>
      </c>
      <c r="F78" s="40">
        <v>10.35</v>
      </c>
      <c r="G78" s="87">
        <f t="shared" si="1"/>
        <v>176657.01</v>
      </c>
      <c r="H78" s="491"/>
      <c r="I78" s="91"/>
    </row>
    <row r="79" spans="1:9" ht="27.6" x14ac:dyDescent="0.25">
      <c r="A79" s="82" t="s">
        <v>218</v>
      </c>
      <c r="B79" s="83" t="s">
        <v>195</v>
      </c>
      <c r="C79" s="139" t="s">
        <v>223</v>
      </c>
      <c r="D79" s="85" t="s">
        <v>45</v>
      </c>
      <c r="E79" s="138">
        <v>15715.47</v>
      </c>
      <c r="F79" s="40">
        <v>14.72</v>
      </c>
      <c r="G79" s="87">
        <f t="shared" si="1"/>
        <v>231331.72</v>
      </c>
      <c r="H79" s="491"/>
      <c r="I79" s="91"/>
    </row>
    <row r="80" spans="1:9" ht="27.6" x14ac:dyDescent="0.25">
      <c r="A80" s="82" t="s">
        <v>218</v>
      </c>
      <c r="B80" s="83" t="s">
        <v>197</v>
      </c>
      <c r="C80" s="447" t="s">
        <v>1159</v>
      </c>
      <c r="D80" s="140" t="s">
        <v>45</v>
      </c>
      <c r="E80" s="138">
        <v>15647.83</v>
      </c>
      <c r="F80" s="40">
        <v>0.33</v>
      </c>
      <c r="G80" s="87">
        <f t="shared" si="1"/>
        <v>5163.78</v>
      </c>
      <c r="H80" s="491"/>
      <c r="I80" s="91"/>
    </row>
    <row r="81" spans="1:9" ht="27.6" x14ac:dyDescent="0.25">
      <c r="A81" s="82" t="s">
        <v>218</v>
      </c>
      <c r="B81" s="83" t="s">
        <v>199</v>
      </c>
      <c r="C81" s="139" t="s">
        <v>225</v>
      </c>
      <c r="D81" s="85" t="s">
        <v>45</v>
      </c>
      <c r="E81" s="138">
        <v>15602.73</v>
      </c>
      <c r="F81" s="40">
        <v>13.99</v>
      </c>
      <c r="G81" s="87">
        <f t="shared" si="1"/>
        <v>218282.19</v>
      </c>
      <c r="H81" s="491"/>
      <c r="I81" s="91"/>
    </row>
    <row r="82" spans="1:9" ht="27.6" x14ac:dyDescent="0.25">
      <c r="A82" s="82" t="s">
        <v>218</v>
      </c>
      <c r="B82" s="83" t="s">
        <v>201</v>
      </c>
      <c r="C82" s="447" t="s">
        <v>1160</v>
      </c>
      <c r="D82" s="85" t="s">
        <v>45</v>
      </c>
      <c r="E82" s="138">
        <v>15557.64</v>
      </c>
      <c r="F82" s="40">
        <v>0.27</v>
      </c>
      <c r="G82" s="87">
        <f t="shared" si="1"/>
        <v>4200.5600000000004</v>
      </c>
      <c r="H82" s="491"/>
      <c r="I82" s="91"/>
    </row>
    <row r="83" spans="1:9" ht="27.6" x14ac:dyDescent="0.25">
      <c r="A83" s="82" t="s">
        <v>218</v>
      </c>
      <c r="B83" s="83" t="s">
        <v>203</v>
      </c>
      <c r="C83" s="139" t="s">
        <v>226</v>
      </c>
      <c r="D83" s="85" t="s">
        <v>45</v>
      </c>
      <c r="E83" s="138">
        <v>15535.09</v>
      </c>
      <c r="F83" s="40">
        <v>9.99</v>
      </c>
      <c r="G83" s="87">
        <f t="shared" si="1"/>
        <v>155195.54999999999</v>
      </c>
      <c r="H83" s="491"/>
      <c r="I83" s="91"/>
    </row>
    <row r="84" spans="1:9" ht="28.2" thickBot="1" x14ac:dyDescent="0.3">
      <c r="A84" s="82" t="s">
        <v>218</v>
      </c>
      <c r="B84" s="83" t="s">
        <v>205</v>
      </c>
      <c r="C84" s="132" t="s">
        <v>227</v>
      </c>
      <c r="D84" s="85" t="s">
        <v>45</v>
      </c>
      <c r="E84" s="141">
        <v>15490</v>
      </c>
      <c r="F84" s="40">
        <v>0.23</v>
      </c>
      <c r="G84" s="87">
        <f t="shared" si="1"/>
        <v>3562.7</v>
      </c>
      <c r="H84" s="491"/>
      <c r="I84" s="91"/>
    </row>
    <row r="85" spans="1:9" ht="28.2" thickBot="1" x14ac:dyDescent="0.3">
      <c r="A85" s="142" t="s">
        <v>218</v>
      </c>
      <c r="B85" s="143" t="s">
        <v>207</v>
      </c>
      <c r="C85" s="144" t="s">
        <v>228</v>
      </c>
      <c r="D85" s="145" t="s">
        <v>43</v>
      </c>
      <c r="E85" s="134">
        <v>3497.59</v>
      </c>
      <c r="F85" s="41">
        <v>16.75</v>
      </c>
      <c r="G85" s="117">
        <f t="shared" si="1"/>
        <v>58584.63</v>
      </c>
      <c r="H85" s="491"/>
      <c r="I85" s="91"/>
    </row>
    <row r="86" spans="1:9" ht="27.6" x14ac:dyDescent="0.25">
      <c r="A86" s="82" t="s">
        <v>233</v>
      </c>
      <c r="B86" s="83" t="s">
        <v>190</v>
      </c>
      <c r="C86" s="137" t="s">
        <v>234</v>
      </c>
      <c r="D86" s="99" t="s">
        <v>43</v>
      </c>
      <c r="E86" s="138">
        <v>9603.7999999999993</v>
      </c>
      <c r="F86" s="40">
        <v>0</v>
      </c>
      <c r="G86" s="87">
        <f t="shared" si="1"/>
        <v>0</v>
      </c>
      <c r="H86" s="491"/>
      <c r="I86" s="91"/>
    </row>
    <row r="87" spans="1:9" ht="27.6" x14ac:dyDescent="0.25">
      <c r="A87" s="82" t="s">
        <v>233</v>
      </c>
      <c r="B87" s="83" t="s">
        <v>193</v>
      </c>
      <c r="C87" s="139" t="s">
        <v>235</v>
      </c>
      <c r="D87" s="85" t="s">
        <v>45</v>
      </c>
      <c r="E87" s="138">
        <v>17248.68</v>
      </c>
      <c r="F87" s="40">
        <v>0</v>
      </c>
      <c r="G87" s="87">
        <f t="shared" si="1"/>
        <v>0</v>
      </c>
      <c r="H87" s="491"/>
      <c r="I87" s="91"/>
    </row>
    <row r="88" spans="1:9" ht="27.6" x14ac:dyDescent="0.25">
      <c r="A88" s="82" t="s">
        <v>233</v>
      </c>
      <c r="B88" s="83" t="s">
        <v>195</v>
      </c>
      <c r="C88" s="139" t="s">
        <v>223</v>
      </c>
      <c r="D88" s="85" t="s">
        <v>45</v>
      </c>
      <c r="E88" s="138">
        <v>15715.47</v>
      </c>
      <c r="F88" s="40">
        <v>0</v>
      </c>
      <c r="G88" s="87">
        <f t="shared" si="1"/>
        <v>0</v>
      </c>
      <c r="H88" s="491"/>
      <c r="I88" s="91"/>
    </row>
    <row r="89" spans="1:9" ht="27.6" x14ac:dyDescent="0.25">
      <c r="A89" s="82" t="s">
        <v>233</v>
      </c>
      <c r="B89" s="83" t="s">
        <v>197</v>
      </c>
      <c r="C89" s="447" t="s">
        <v>1159</v>
      </c>
      <c r="D89" s="140" t="s">
        <v>45</v>
      </c>
      <c r="E89" s="138">
        <v>15647.83</v>
      </c>
      <c r="F89" s="40">
        <v>0</v>
      </c>
      <c r="G89" s="87">
        <f t="shared" si="1"/>
        <v>0</v>
      </c>
      <c r="H89" s="491"/>
      <c r="I89" s="91"/>
    </row>
    <row r="90" spans="1:9" ht="27.6" x14ac:dyDescent="0.25">
      <c r="A90" s="82" t="s">
        <v>233</v>
      </c>
      <c r="B90" s="83" t="s">
        <v>199</v>
      </c>
      <c r="C90" s="139" t="s">
        <v>225</v>
      </c>
      <c r="D90" s="85" t="s">
        <v>45</v>
      </c>
      <c r="E90" s="138">
        <v>15602.73</v>
      </c>
      <c r="F90" s="40">
        <v>0</v>
      </c>
      <c r="G90" s="87">
        <f t="shared" si="1"/>
        <v>0</v>
      </c>
      <c r="H90" s="491"/>
      <c r="I90" s="91"/>
    </row>
    <row r="91" spans="1:9" ht="27.6" x14ac:dyDescent="0.25">
      <c r="A91" s="82" t="s">
        <v>233</v>
      </c>
      <c r="B91" s="83" t="s">
        <v>201</v>
      </c>
      <c r="C91" s="447" t="s">
        <v>1160</v>
      </c>
      <c r="D91" s="85" t="s">
        <v>45</v>
      </c>
      <c r="E91" s="138">
        <v>15557.64</v>
      </c>
      <c r="F91" s="40">
        <v>0</v>
      </c>
      <c r="G91" s="87">
        <f t="shared" si="1"/>
        <v>0</v>
      </c>
      <c r="H91" s="491"/>
      <c r="I91" s="91"/>
    </row>
    <row r="92" spans="1:9" ht="27.6" x14ac:dyDescent="0.25">
      <c r="A92" s="82" t="s">
        <v>233</v>
      </c>
      <c r="B92" s="83" t="s">
        <v>203</v>
      </c>
      <c r="C92" s="139" t="s">
        <v>226</v>
      </c>
      <c r="D92" s="85" t="s">
        <v>45</v>
      </c>
      <c r="E92" s="138">
        <v>15535.09</v>
      </c>
      <c r="F92" s="40">
        <v>0</v>
      </c>
      <c r="G92" s="87">
        <f t="shared" si="1"/>
        <v>0</v>
      </c>
      <c r="H92" s="491"/>
      <c r="I92" s="91"/>
    </row>
    <row r="93" spans="1:9" ht="28.2" thickBot="1" x14ac:dyDescent="0.3">
      <c r="A93" s="82" t="s">
        <v>233</v>
      </c>
      <c r="B93" s="83" t="s">
        <v>205</v>
      </c>
      <c r="C93" s="132" t="s">
        <v>227</v>
      </c>
      <c r="D93" s="85" t="s">
        <v>45</v>
      </c>
      <c r="E93" s="138">
        <v>15490</v>
      </c>
      <c r="F93" s="40">
        <v>0</v>
      </c>
      <c r="G93" s="87">
        <f t="shared" si="1"/>
        <v>0</v>
      </c>
      <c r="H93" s="491"/>
      <c r="I93" s="91"/>
    </row>
    <row r="94" spans="1:9" ht="28.2" thickBot="1" x14ac:dyDescent="0.3">
      <c r="A94" s="130" t="s">
        <v>233</v>
      </c>
      <c r="B94" s="143" t="s">
        <v>207</v>
      </c>
      <c r="C94" s="144" t="s">
        <v>228</v>
      </c>
      <c r="D94" s="133" t="s">
        <v>43</v>
      </c>
      <c r="E94" s="134">
        <v>3497.59</v>
      </c>
      <c r="F94" s="39">
        <v>0</v>
      </c>
      <c r="G94" s="117">
        <f t="shared" si="1"/>
        <v>0</v>
      </c>
      <c r="H94" s="136" t="s">
        <v>237</v>
      </c>
      <c r="I94" s="94">
        <f>ROUND(SUM(G77:G94),2)</f>
        <v>1047036.86</v>
      </c>
    </row>
    <row r="95" spans="1:9" ht="27.6" x14ac:dyDescent="0.25">
      <c r="A95" s="76" t="s">
        <v>238</v>
      </c>
      <c r="B95" s="77" t="s">
        <v>239</v>
      </c>
      <c r="C95" s="146" t="s">
        <v>384</v>
      </c>
      <c r="D95" s="147" t="s">
        <v>43</v>
      </c>
      <c r="E95" s="80">
        <v>71.7</v>
      </c>
      <c r="F95" s="42">
        <v>21.02</v>
      </c>
      <c r="G95" s="81">
        <f t="shared" si="1"/>
        <v>1507.13</v>
      </c>
      <c r="H95" s="490" t="s">
        <v>192</v>
      </c>
      <c r="I95" s="97"/>
    </row>
    <row r="96" spans="1:9" ht="27.6" x14ac:dyDescent="0.25">
      <c r="A96" s="82" t="s">
        <v>238</v>
      </c>
      <c r="B96" s="83" t="s">
        <v>240</v>
      </c>
      <c r="C96" s="139" t="s">
        <v>194</v>
      </c>
      <c r="D96" s="85" t="s">
        <v>45</v>
      </c>
      <c r="E96" s="86">
        <v>76.599999999999994</v>
      </c>
      <c r="F96" s="38">
        <v>15.74</v>
      </c>
      <c r="G96" s="87">
        <f t="shared" si="1"/>
        <v>1205.68</v>
      </c>
      <c r="H96" s="491"/>
      <c r="I96" s="97"/>
    </row>
    <row r="97" spans="1:9" ht="28.2" thickBot="1" x14ac:dyDescent="0.3">
      <c r="A97" s="130" t="s">
        <v>238</v>
      </c>
      <c r="B97" s="148" t="s">
        <v>241</v>
      </c>
      <c r="C97" s="132" t="s">
        <v>242</v>
      </c>
      <c r="D97" s="149" t="s">
        <v>45</v>
      </c>
      <c r="E97" s="134">
        <v>55</v>
      </c>
      <c r="F97" s="39">
        <v>19.260000000000002</v>
      </c>
      <c r="G97" s="117">
        <f t="shared" si="1"/>
        <v>1059.3</v>
      </c>
      <c r="H97" s="491"/>
      <c r="I97" s="97"/>
    </row>
    <row r="98" spans="1:9" ht="27.6" x14ac:dyDescent="0.25">
      <c r="A98" s="76" t="s">
        <v>243</v>
      </c>
      <c r="B98" s="77" t="s">
        <v>239</v>
      </c>
      <c r="C98" s="146" t="s">
        <v>385</v>
      </c>
      <c r="D98" s="147" t="s">
        <v>43</v>
      </c>
      <c r="E98" s="80">
        <v>71.699999999999989</v>
      </c>
      <c r="F98" s="42">
        <v>0</v>
      </c>
      <c r="G98" s="81">
        <f t="shared" si="1"/>
        <v>0</v>
      </c>
      <c r="H98" s="491"/>
      <c r="I98" s="91"/>
    </row>
    <row r="99" spans="1:9" ht="28.2" thickBot="1" x14ac:dyDescent="0.3">
      <c r="A99" s="82" t="s">
        <v>243</v>
      </c>
      <c r="B99" s="83" t="s">
        <v>240</v>
      </c>
      <c r="C99" s="139" t="s">
        <v>194</v>
      </c>
      <c r="D99" s="85" t="s">
        <v>45</v>
      </c>
      <c r="E99" s="86">
        <v>76.599999999999994</v>
      </c>
      <c r="F99" s="38">
        <v>0</v>
      </c>
      <c r="G99" s="87">
        <f t="shared" si="1"/>
        <v>0</v>
      </c>
      <c r="H99" s="506"/>
      <c r="I99" s="91"/>
    </row>
    <row r="100" spans="1:9" ht="28.2" thickBot="1" x14ac:dyDescent="0.3">
      <c r="A100" s="130" t="s">
        <v>243</v>
      </c>
      <c r="B100" s="148" t="s">
        <v>241</v>
      </c>
      <c r="C100" s="132" t="s">
        <v>242</v>
      </c>
      <c r="D100" s="149" t="s">
        <v>45</v>
      </c>
      <c r="E100" s="134">
        <v>55</v>
      </c>
      <c r="F100" s="39">
        <v>0</v>
      </c>
      <c r="G100" s="117">
        <f t="shared" si="1"/>
        <v>0</v>
      </c>
      <c r="H100" s="93" t="s">
        <v>244</v>
      </c>
      <c r="I100" s="94">
        <f>ROUND(SUM(G95:G100),2)</f>
        <v>3772.11</v>
      </c>
    </row>
    <row r="101" spans="1:9" ht="27.6" x14ac:dyDescent="0.25">
      <c r="A101" s="82" t="s">
        <v>245</v>
      </c>
      <c r="B101" s="83" t="s">
        <v>246</v>
      </c>
      <c r="C101" s="139" t="s">
        <v>255</v>
      </c>
      <c r="D101" s="150" t="s">
        <v>50</v>
      </c>
      <c r="E101" s="86">
        <v>390</v>
      </c>
      <c r="F101" s="38">
        <v>38.619999999999997</v>
      </c>
      <c r="G101" s="87">
        <f t="shared" si="1"/>
        <v>15061.8</v>
      </c>
      <c r="H101" s="96"/>
      <c r="I101" s="97"/>
    </row>
    <row r="102" spans="1:9" ht="27.6" x14ac:dyDescent="0.25">
      <c r="A102" s="82" t="s">
        <v>245</v>
      </c>
      <c r="B102" s="83" t="s">
        <v>248</v>
      </c>
      <c r="C102" s="139" t="s">
        <v>256</v>
      </c>
      <c r="D102" s="150" t="s">
        <v>50</v>
      </c>
      <c r="E102" s="86">
        <v>1100</v>
      </c>
      <c r="F102" s="38">
        <v>0.35</v>
      </c>
      <c r="G102" s="87">
        <f t="shared" si="1"/>
        <v>385</v>
      </c>
      <c r="H102" s="90"/>
      <c r="I102" s="91"/>
    </row>
    <row r="103" spans="1:9" ht="27.6" x14ac:dyDescent="0.25">
      <c r="A103" s="82" t="s">
        <v>245</v>
      </c>
      <c r="B103" s="83" t="s">
        <v>250</v>
      </c>
      <c r="C103" s="139" t="s">
        <v>257</v>
      </c>
      <c r="D103" s="150" t="s">
        <v>50</v>
      </c>
      <c r="E103" s="86">
        <v>1100</v>
      </c>
      <c r="F103" s="38">
        <v>0.47</v>
      </c>
      <c r="G103" s="87">
        <f t="shared" si="1"/>
        <v>517</v>
      </c>
      <c r="H103" s="90"/>
      <c r="I103" s="91"/>
    </row>
    <row r="104" spans="1:9" ht="27.6" x14ac:dyDescent="0.25">
      <c r="A104" s="82" t="s">
        <v>245</v>
      </c>
      <c r="B104" s="83" t="s">
        <v>252</v>
      </c>
      <c r="C104" s="139" t="s">
        <v>258</v>
      </c>
      <c r="D104" s="150" t="s">
        <v>50</v>
      </c>
      <c r="E104" s="86">
        <v>1100</v>
      </c>
      <c r="F104" s="38">
        <v>0.53</v>
      </c>
      <c r="G104" s="87">
        <f t="shared" si="1"/>
        <v>583</v>
      </c>
      <c r="H104" s="90"/>
      <c r="I104" s="91"/>
    </row>
    <row r="105" spans="1:9" ht="27.6" x14ac:dyDescent="0.25">
      <c r="A105" s="82" t="s">
        <v>245</v>
      </c>
      <c r="B105" s="83" t="s">
        <v>412</v>
      </c>
      <c r="C105" s="139" t="s">
        <v>259</v>
      </c>
      <c r="D105" s="150" t="s">
        <v>50</v>
      </c>
      <c r="E105" s="86">
        <v>390</v>
      </c>
      <c r="F105" s="38">
        <v>2.27</v>
      </c>
      <c r="G105" s="87">
        <f t="shared" si="1"/>
        <v>885.3</v>
      </c>
      <c r="H105" s="90"/>
      <c r="I105" s="91"/>
    </row>
    <row r="106" spans="1:9" ht="27.6" x14ac:dyDescent="0.25">
      <c r="A106" s="82" t="s">
        <v>245</v>
      </c>
      <c r="B106" s="83" t="s">
        <v>413</v>
      </c>
      <c r="C106" s="139" t="s">
        <v>260</v>
      </c>
      <c r="D106" s="150" t="s">
        <v>50</v>
      </c>
      <c r="E106" s="86">
        <v>390</v>
      </c>
      <c r="F106" s="38">
        <v>0.51</v>
      </c>
      <c r="G106" s="87">
        <f t="shared" si="1"/>
        <v>198.9</v>
      </c>
      <c r="H106" s="90"/>
      <c r="I106" s="91"/>
    </row>
    <row r="107" spans="1:9" ht="27.6" x14ac:dyDescent="0.25">
      <c r="A107" s="82" t="s">
        <v>245</v>
      </c>
      <c r="B107" s="83" t="s">
        <v>427</v>
      </c>
      <c r="C107" s="139" t="s">
        <v>261</v>
      </c>
      <c r="D107" s="85" t="s">
        <v>45</v>
      </c>
      <c r="E107" s="86">
        <v>3350</v>
      </c>
      <c r="F107" s="38">
        <v>4.1500000000000004</v>
      </c>
      <c r="G107" s="87">
        <f t="shared" si="1"/>
        <v>13902.5</v>
      </c>
      <c r="H107" s="90"/>
      <c r="I107" s="91"/>
    </row>
    <row r="108" spans="1:9" ht="28.2" thickBot="1" x14ac:dyDescent="0.3">
      <c r="A108" s="82" t="s">
        <v>245</v>
      </c>
      <c r="B108" s="83" t="s">
        <v>254</v>
      </c>
      <c r="C108" s="139" t="s">
        <v>262</v>
      </c>
      <c r="D108" s="85" t="s">
        <v>45</v>
      </c>
      <c r="E108" s="86">
        <v>3350</v>
      </c>
      <c r="F108" s="38">
        <v>1.94</v>
      </c>
      <c r="G108" s="87">
        <f t="shared" si="1"/>
        <v>6499</v>
      </c>
      <c r="H108" s="90"/>
      <c r="I108" s="91"/>
    </row>
    <row r="109" spans="1:9" ht="28.2" thickBot="1" x14ac:dyDescent="0.3">
      <c r="A109" s="130" t="s">
        <v>245</v>
      </c>
      <c r="B109" s="148" t="s">
        <v>428</v>
      </c>
      <c r="C109" s="132" t="s">
        <v>263</v>
      </c>
      <c r="D109" s="149" t="s">
        <v>45</v>
      </c>
      <c r="E109" s="134">
        <v>30</v>
      </c>
      <c r="F109" s="39">
        <v>3.68</v>
      </c>
      <c r="G109" s="117">
        <f t="shared" si="1"/>
        <v>110.4</v>
      </c>
      <c r="H109" s="136" t="s">
        <v>264</v>
      </c>
      <c r="I109" s="94">
        <f>ROUND(SUM(G101:G109),2)</f>
        <v>38142.9</v>
      </c>
    </row>
    <row r="110" spans="1:9" ht="41.4" x14ac:dyDescent="0.25">
      <c r="A110" s="76" t="s">
        <v>265</v>
      </c>
      <c r="B110" s="77" t="s">
        <v>266</v>
      </c>
      <c r="C110" s="146" t="s">
        <v>267</v>
      </c>
      <c r="D110" s="151" t="s">
        <v>50</v>
      </c>
      <c r="E110" s="320">
        <v>560</v>
      </c>
      <c r="F110" s="49">
        <v>33.549999999999997</v>
      </c>
      <c r="G110" s="81">
        <f t="shared" si="1"/>
        <v>18788</v>
      </c>
      <c r="H110" s="90"/>
      <c r="I110" s="91"/>
    </row>
    <row r="111" spans="1:9" ht="41.4" x14ac:dyDescent="0.25">
      <c r="A111" s="82" t="s">
        <v>265</v>
      </c>
      <c r="B111" s="83" t="s">
        <v>268</v>
      </c>
      <c r="C111" s="139" t="s">
        <v>269</v>
      </c>
      <c r="D111" s="150" t="s">
        <v>50</v>
      </c>
      <c r="E111" s="190">
        <v>84</v>
      </c>
      <c r="F111" s="45">
        <v>71.56</v>
      </c>
      <c r="G111" s="87">
        <f t="shared" si="1"/>
        <v>6011.04</v>
      </c>
      <c r="H111" s="90"/>
      <c r="I111" s="91"/>
    </row>
    <row r="112" spans="1:9" ht="42" thickBot="1" x14ac:dyDescent="0.3">
      <c r="A112" s="386" t="s">
        <v>265</v>
      </c>
      <c r="B112" s="392" t="s">
        <v>270</v>
      </c>
      <c r="C112" s="393" t="s">
        <v>1133</v>
      </c>
      <c r="D112" s="495" t="s">
        <v>50</v>
      </c>
      <c r="E112" s="497">
        <v>1100</v>
      </c>
      <c r="F112" s="45">
        <v>111.34</v>
      </c>
      <c r="G112" s="87">
        <f t="shared" si="1"/>
        <v>122474</v>
      </c>
      <c r="H112" s="396" t="s">
        <v>1142</v>
      </c>
      <c r="I112" s="91"/>
    </row>
    <row r="113" spans="1:9" ht="42" thickBot="1" x14ac:dyDescent="0.3">
      <c r="A113" s="386" t="s">
        <v>265</v>
      </c>
      <c r="B113" s="392" t="s">
        <v>1137</v>
      </c>
      <c r="C113" s="393" t="s">
        <v>1135</v>
      </c>
      <c r="D113" s="505"/>
      <c r="E113" s="504"/>
      <c r="F113" s="51">
        <v>0</v>
      </c>
      <c r="G113" s="117">
        <f>ROUND((E112*F113),2)</f>
        <v>0</v>
      </c>
      <c r="H113" s="136" t="s">
        <v>278</v>
      </c>
      <c r="I113" s="94">
        <f>ROUND(SUM(G110:G113),2)</f>
        <v>147273.04</v>
      </c>
    </row>
    <row r="114" spans="1:9" ht="41.4" x14ac:dyDescent="0.25">
      <c r="A114" s="76" t="s">
        <v>279</v>
      </c>
      <c r="B114" s="77" t="s">
        <v>280</v>
      </c>
      <c r="C114" s="78" t="s">
        <v>281</v>
      </c>
      <c r="D114" s="151" t="s">
        <v>50</v>
      </c>
      <c r="E114" s="80">
        <v>2100</v>
      </c>
      <c r="F114" s="40">
        <v>25.92</v>
      </c>
      <c r="G114" s="208">
        <f t="shared" si="1"/>
        <v>54432</v>
      </c>
      <c r="H114" s="90"/>
      <c r="I114" s="91"/>
    </row>
    <row r="115" spans="1:9" ht="41.4" x14ac:dyDescent="0.25">
      <c r="A115" s="82" t="s">
        <v>279</v>
      </c>
      <c r="B115" s="83" t="s">
        <v>282</v>
      </c>
      <c r="C115" s="139" t="s">
        <v>285</v>
      </c>
      <c r="D115" s="150" t="s">
        <v>6</v>
      </c>
      <c r="E115" s="86">
        <v>1</v>
      </c>
      <c r="F115" s="38">
        <v>197.41</v>
      </c>
      <c r="G115" s="87">
        <f t="shared" si="1"/>
        <v>197.41</v>
      </c>
      <c r="H115" s="90"/>
      <c r="I115" s="91"/>
    </row>
    <row r="116" spans="1:9" ht="41.4" x14ac:dyDescent="0.25">
      <c r="A116" s="82" t="s">
        <v>279</v>
      </c>
      <c r="B116" s="83" t="s">
        <v>284</v>
      </c>
      <c r="C116" s="139" t="s">
        <v>287</v>
      </c>
      <c r="D116" s="150" t="s">
        <v>6</v>
      </c>
      <c r="E116" s="86">
        <v>2</v>
      </c>
      <c r="F116" s="38">
        <v>197.43</v>
      </c>
      <c r="G116" s="87">
        <f t="shared" si="1"/>
        <v>394.86</v>
      </c>
      <c r="H116" s="90"/>
      <c r="I116" s="91"/>
    </row>
    <row r="117" spans="1:9" ht="31.8" x14ac:dyDescent="0.25">
      <c r="A117" s="82" t="s">
        <v>279</v>
      </c>
      <c r="B117" s="83" t="s">
        <v>286</v>
      </c>
      <c r="C117" s="152" t="s">
        <v>459</v>
      </c>
      <c r="D117" s="312" t="s">
        <v>47</v>
      </c>
      <c r="E117" s="198">
        <v>4</v>
      </c>
      <c r="F117" s="38">
        <v>5529.21</v>
      </c>
      <c r="G117" s="87">
        <f t="shared" si="1"/>
        <v>22116.84</v>
      </c>
      <c r="H117" s="90"/>
      <c r="I117" s="91"/>
    </row>
    <row r="118" spans="1:9" x14ac:dyDescent="0.25">
      <c r="A118" s="82" t="s">
        <v>279</v>
      </c>
      <c r="B118" s="83" t="s">
        <v>288</v>
      </c>
      <c r="C118" s="139" t="s">
        <v>292</v>
      </c>
      <c r="D118" s="150" t="s">
        <v>47</v>
      </c>
      <c r="E118" s="86">
        <v>2</v>
      </c>
      <c r="F118" s="38">
        <v>74.81</v>
      </c>
      <c r="G118" s="87">
        <f t="shared" si="1"/>
        <v>149.62</v>
      </c>
      <c r="H118" s="90"/>
      <c r="I118" s="91"/>
    </row>
    <row r="119" spans="1:9" x14ac:dyDescent="0.25">
      <c r="A119" s="82" t="s">
        <v>279</v>
      </c>
      <c r="B119" s="83" t="s">
        <v>289</v>
      </c>
      <c r="C119" s="139" t="s">
        <v>294</v>
      </c>
      <c r="D119" s="150" t="s">
        <v>47</v>
      </c>
      <c r="E119" s="86">
        <v>8</v>
      </c>
      <c r="F119" s="38">
        <v>1212.99</v>
      </c>
      <c r="G119" s="87">
        <f t="shared" si="1"/>
        <v>9703.92</v>
      </c>
      <c r="H119" s="90"/>
      <c r="I119" s="91"/>
    </row>
    <row r="120" spans="1:9" ht="14.4" thickBot="1" x14ac:dyDescent="0.3">
      <c r="A120" s="82" t="s">
        <v>279</v>
      </c>
      <c r="B120" s="83" t="s">
        <v>415</v>
      </c>
      <c r="C120" s="139" t="s">
        <v>298</v>
      </c>
      <c r="D120" s="153" t="s">
        <v>50</v>
      </c>
      <c r="E120" s="86">
        <v>20</v>
      </c>
      <c r="F120" s="43">
        <v>35.29</v>
      </c>
      <c r="G120" s="87">
        <f t="shared" si="1"/>
        <v>705.8</v>
      </c>
      <c r="H120" s="90"/>
      <c r="I120" s="91"/>
    </row>
    <row r="121" spans="1:9" ht="28.2" thickBot="1" x14ac:dyDescent="0.3">
      <c r="A121" s="101" t="s">
        <v>279</v>
      </c>
      <c r="B121" s="113" t="s">
        <v>290</v>
      </c>
      <c r="C121" s="154" t="s">
        <v>299</v>
      </c>
      <c r="D121" s="153" t="s">
        <v>47</v>
      </c>
      <c r="E121" s="103">
        <v>8</v>
      </c>
      <c r="F121" s="43">
        <v>58.82</v>
      </c>
      <c r="G121" s="104">
        <f t="shared" si="1"/>
        <v>470.56</v>
      </c>
      <c r="H121" s="136" t="s">
        <v>301</v>
      </c>
      <c r="I121" s="94">
        <f>ROUND(SUM(G114:G121),2)</f>
        <v>88171.01</v>
      </c>
    </row>
    <row r="122" spans="1:9" ht="27.6" x14ac:dyDescent="0.25">
      <c r="A122" s="76" t="s">
        <v>302</v>
      </c>
      <c r="B122" s="77" t="s">
        <v>303</v>
      </c>
      <c r="C122" s="146" t="s">
        <v>306</v>
      </c>
      <c r="D122" s="151" t="s">
        <v>47</v>
      </c>
      <c r="E122" s="80">
        <v>48</v>
      </c>
      <c r="F122" s="42">
        <v>18.829999999999998</v>
      </c>
      <c r="G122" s="81">
        <f t="shared" si="1"/>
        <v>903.84</v>
      </c>
      <c r="H122" s="96"/>
      <c r="I122" s="97"/>
    </row>
    <row r="123" spans="1:9" ht="27.6" x14ac:dyDescent="0.25">
      <c r="A123" s="82" t="s">
        <v>302</v>
      </c>
      <c r="B123" s="83" t="s">
        <v>305</v>
      </c>
      <c r="C123" s="139" t="s">
        <v>310</v>
      </c>
      <c r="D123" s="150" t="s">
        <v>47</v>
      </c>
      <c r="E123" s="86">
        <v>8</v>
      </c>
      <c r="F123" s="38">
        <v>65.53</v>
      </c>
      <c r="G123" s="87">
        <f t="shared" si="1"/>
        <v>524.24</v>
      </c>
      <c r="H123" s="96"/>
      <c r="I123" s="97"/>
    </row>
    <row r="124" spans="1:9" ht="27.6" x14ac:dyDescent="0.25">
      <c r="A124" s="82" t="s">
        <v>302</v>
      </c>
      <c r="B124" s="83" t="s">
        <v>307</v>
      </c>
      <c r="C124" s="139" t="s">
        <v>312</v>
      </c>
      <c r="D124" s="150" t="s">
        <v>50</v>
      </c>
      <c r="E124" s="86">
        <v>32</v>
      </c>
      <c r="F124" s="38">
        <v>10.42</v>
      </c>
      <c r="G124" s="87">
        <f t="shared" si="1"/>
        <v>333.44</v>
      </c>
      <c r="H124" s="96"/>
      <c r="I124" s="97"/>
    </row>
    <row r="125" spans="1:9" ht="27.6" x14ac:dyDescent="0.25">
      <c r="A125" s="82" t="s">
        <v>302</v>
      </c>
      <c r="B125" s="83" t="s">
        <v>309</v>
      </c>
      <c r="C125" s="139" t="s">
        <v>314</v>
      </c>
      <c r="D125" s="150" t="s">
        <v>47</v>
      </c>
      <c r="E125" s="86">
        <v>6</v>
      </c>
      <c r="F125" s="38">
        <v>12.31</v>
      </c>
      <c r="G125" s="87">
        <f t="shared" si="1"/>
        <v>73.86</v>
      </c>
      <c r="H125" s="96"/>
      <c r="I125" s="97"/>
    </row>
    <row r="126" spans="1:9" ht="28.2" thickBot="1" x14ac:dyDescent="0.3">
      <c r="A126" s="82" t="s">
        <v>302</v>
      </c>
      <c r="B126" s="83" t="s">
        <v>311</v>
      </c>
      <c r="C126" s="139" t="s">
        <v>316</v>
      </c>
      <c r="D126" s="150" t="s">
        <v>47</v>
      </c>
      <c r="E126" s="86">
        <v>2</v>
      </c>
      <c r="F126" s="38">
        <v>41.04</v>
      </c>
      <c r="G126" s="87">
        <f t="shared" si="1"/>
        <v>82.08</v>
      </c>
      <c r="H126" s="96"/>
      <c r="I126" s="97"/>
    </row>
    <row r="127" spans="1:9" ht="28.2" thickBot="1" x14ac:dyDescent="0.3">
      <c r="A127" s="130" t="s">
        <v>302</v>
      </c>
      <c r="B127" s="148" t="s">
        <v>313</v>
      </c>
      <c r="C127" s="132" t="s">
        <v>318</v>
      </c>
      <c r="D127" s="155" t="s">
        <v>45</v>
      </c>
      <c r="E127" s="134">
        <v>7.6</v>
      </c>
      <c r="F127" s="39">
        <v>82.24</v>
      </c>
      <c r="G127" s="117">
        <f t="shared" si="1"/>
        <v>625.02</v>
      </c>
      <c r="H127" s="93" t="s">
        <v>319</v>
      </c>
      <c r="I127" s="94">
        <f>ROUND(SUM(G122:G127),2)</f>
        <v>2542.48</v>
      </c>
    </row>
    <row r="128" spans="1:9" ht="41.4" x14ac:dyDescent="0.25">
      <c r="A128" s="156" t="s">
        <v>320</v>
      </c>
      <c r="B128" s="157" t="s">
        <v>321</v>
      </c>
      <c r="C128" s="158" t="s">
        <v>322</v>
      </c>
      <c r="D128" s="159" t="s">
        <v>50</v>
      </c>
      <c r="E128" s="160">
        <v>340</v>
      </c>
      <c r="F128" s="44">
        <v>2.0699999999999998</v>
      </c>
      <c r="G128" s="161">
        <f t="shared" si="1"/>
        <v>703.8</v>
      </c>
      <c r="H128" s="97"/>
      <c r="I128" s="97"/>
    </row>
    <row r="129" spans="1:9" ht="41.4" x14ac:dyDescent="0.25">
      <c r="A129" s="82" t="s">
        <v>320</v>
      </c>
      <c r="B129" s="122" t="s">
        <v>323</v>
      </c>
      <c r="C129" s="139" t="s">
        <v>324</v>
      </c>
      <c r="D129" s="124" t="s">
        <v>50</v>
      </c>
      <c r="E129" s="86">
        <v>4400</v>
      </c>
      <c r="F129" s="45">
        <v>2.78</v>
      </c>
      <c r="G129" s="87">
        <f t="shared" si="1"/>
        <v>12232</v>
      </c>
      <c r="H129" s="90"/>
      <c r="I129" s="91"/>
    </row>
    <row r="130" spans="1:9" ht="41.4" x14ac:dyDescent="0.25">
      <c r="A130" s="82" t="s">
        <v>320</v>
      </c>
      <c r="B130" s="122" t="s">
        <v>325</v>
      </c>
      <c r="C130" s="139" t="s">
        <v>328</v>
      </c>
      <c r="D130" s="124" t="s">
        <v>50</v>
      </c>
      <c r="E130" s="86">
        <v>1140</v>
      </c>
      <c r="F130" s="45">
        <v>0.52</v>
      </c>
      <c r="G130" s="87">
        <f t="shared" si="1"/>
        <v>592.79999999999995</v>
      </c>
      <c r="H130" s="90"/>
      <c r="I130" s="91"/>
    </row>
    <row r="131" spans="1:9" ht="42" thickBot="1" x14ac:dyDescent="0.3">
      <c r="A131" s="82" t="s">
        <v>320</v>
      </c>
      <c r="B131" s="122" t="s">
        <v>327</v>
      </c>
      <c r="C131" s="139" t="s">
        <v>338</v>
      </c>
      <c r="D131" s="124" t="s">
        <v>45</v>
      </c>
      <c r="E131" s="86">
        <v>42</v>
      </c>
      <c r="F131" s="45">
        <v>17.23</v>
      </c>
      <c r="G131" s="87">
        <f t="shared" si="1"/>
        <v>723.66</v>
      </c>
      <c r="H131" s="90"/>
      <c r="I131" s="91"/>
    </row>
    <row r="132" spans="1:9" ht="42" thickBot="1" x14ac:dyDescent="0.3">
      <c r="A132" s="101" t="s">
        <v>320</v>
      </c>
      <c r="B132" s="162" t="s">
        <v>329</v>
      </c>
      <c r="C132" s="154" t="s">
        <v>390</v>
      </c>
      <c r="D132" s="163" t="s">
        <v>50</v>
      </c>
      <c r="E132" s="103">
        <v>20</v>
      </c>
      <c r="F132" s="46">
        <v>1.03</v>
      </c>
      <c r="G132" s="104">
        <f t="shared" si="1"/>
        <v>20.6</v>
      </c>
      <c r="H132" s="93" t="s">
        <v>343</v>
      </c>
      <c r="I132" s="94">
        <f>ROUND(SUM(G128:G132),2)</f>
        <v>14272.86</v>
      </c>
    </row>
    <row r="133" spans="1:9" x14ac:dyDescent="0.25">
      <c r="A133" s="384" t="s">
        <v>429</v>
      </c>
      <c r="B133" s="385" t="s">
        <v>344</v>
      </c>
      <c r="C133" s="146" t="s">
        <v>362</v>
      </c>
      <c r="D133" s="164" t="s">
        <v>45</v>
      </c>
      <c r="E133" s="80">
        <v>170</v>
      </c>
      <c r="F133" s="49">
        <v>15.74</v>
      </c>
      <c r="G133" s="81">
        <f t="shared" si="1"/>
        <v>2675.8</v>
      </c>
      <c r="H133" s="90"/>
      <c r="I133" s="91"/>
    </row>
    <row r="134" spans="1:9" ht="18" x14ac:dyDescent="0.25">
      <c r="A134" s="386" t="s">
        <v>429</v>
      </c>
      <c r="B134" s="375" t="s">
        <v>346</v>
      </c>
      <c r="C134" s="139" t="s">
        <v>363</v>
      </c>
      <c r="D134" s="129" t="s">
        <v>52</v>
      </c>
      <c r="E134" s="86">
        <v>340</v>
      </c>
      <c r="F134" s="45">
        <v>22.12</v>
      </c>
      <c r="G134" s="87">
        <f t="shared" si="1"/>
        <v>7520.8</v>
      </c>
      <c r="H134" s="90"/>
      <c r="I134" s="91"/>
    </row>
    <row r="135" spans="1:9" x14ac:dyDescent="0.25">
      <c r="A135" s="386" t="s">
        <v>429</v>
      </c>
      <c r="B135" s="375" t="s">
        <v>348</v>
      </c>
      <c r="C135" s="139" t="s">
        <v>364</v>
      </c>
      <c r="D135" s="85" t="s">
        <v>45</v>
      </c>
      <c r="E135" s="86">
        <v>250</v>
      </c>
      <c r="F135" s="45">
        <v>4.87</v>
      </c>
      <c r="G135" s="87">
        <f t="shared" si="1"/>
        <v>1217.5</v>
      </c>
      <c r="H135" s="90"/>
      <c r="I135" s="91"/>
    </row>
    <row r="136" spans="1:9" ht="14.4" thickBot="1" x14ac:dyDescent="0.3">
      <c r="A136" s="386" t="s">
        <v>429</v>
      </c>
      <c r="B136" s="375" t="s">
        <v>350</v>
      </c>
      <c r="C136" s="139" t="s">
        <v>365</v>
      </c>
      <c r="D136" s="85" t="s">
        <v>45</v>
      </c>
      <c r="E136" s="86">
        <v>250</v>
      </c>
      <c r="F136" s="45">
        <v>2.17</v>
      </c>
      <c r="G136" s="87">
        <f t="shared" si="1"/>
        <v>542.5</v>
      </c>
      <c r="H136" s="90"/>
      <c r="I136" s="91"/>
    </row>
    <row r="137" spans="1:9" ht="55.8" thickBot="1" x14ac:dyDescent="0.3">
      <c r="A137" s="387" t="s">
        <v>429</v>
      </c>
      <c r="B137" s="388" t="s">
        <v>352</v>
      </c>
      <c r="C137" s="167" t="s">
        <v>366</v>
      </c>
      <c r="D137" s="168" t="s">
        <v>6</v>
      </c>
      <c r="E137" s="169">
        <v>1</v>
      </c>
      <c r="F137" s="51">
        <v>3216.49</v>
      </c>
      <c r="G137" s="117">
        <f t="shared" si="1"/>
        <v>3216.49</v>
      </c>
      <c r="H137" s="93" t="s">
        <v>367</v>
      </c>
      <c r="I137" s="94">
        <f>ROUND(SUM(G133:G137),2)</f>
        <v>15173.09</v>
      </c>
    </row>
    <row r="138" spans="1:9" ht="42" thickBot="1" x14ac:dyDescent="0.3">
      <c r="A138" s="172"/>
      <c r="B138" s="172"/>
      <c r="C138" s="172"/>
      <c r="D138" s="173"/>
      <c r="E138" s="174"/>
      <c r="F138" s="171" t="s">
        <v>521</v>
      </c>
      <c r="G138" s="94">
        <f>ROUND(SUM(G5:G137),2)</f>
        <v>1812406.37</v>
      </c>
      <c r="H138" s="88"/>
      <c r="I138" s="91"/>
    </row>
  </sheetData>
  <sheetProtection algorithmName="SHA-512" hashValue="iCD0tifssS6OGsCNRjpwXNNCjagmcHVhxk/aWFFEPZOqVV0FVtwlhBjeIH4Aw2KdC07kGEMSFk1RYA43pAVrnQ==" saltValue="6/Yvz44rrF/yk18u4W2j8A==" spinCount="100000" sheet="1" objects="1" scenarios="1"/>
  <mergeCells count="6">
    <mergeCell ref="H77:H93"/>
    <mergeCell ref="H95:H99"/>
    <mergeCell ref="A3:G3"/>
    <mergeCell ref="A1:G1"/>
    <mergeCell ref="D112:D113"/>
    <mergeCell ref="E112:E113"/>
  </mergeCells>
  <pageMargins left="0.7" right="0.7" top="0.75" bottom="0.75" header="0.3" footer="0.3"/>
  <pageSetup paperSize="9" scale="38" orientation="portrait" r:id="rId1"/>
  <ignoredErrors>
    <ignoredError sqref="G113"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55CCF-D57C-472A-BEA3-7810484FC81A}">
  <dimension ref="A1:K29"/>
  <sheetViews>
    <sheetView topLeftCell="D3" zoomScaleNormal="100" zoomScaleSheetLayoutView="91" workbookViewId="0">
      <selection activeCell="F5" sqref="F5:F28"/>
    </sheetView>
  </sheetViews>
  <sheetFormatPr defaultColWidth="9.109375" defaultRowHeight="13.8" x14ac:dyDescent="0.25"/>
  <cols>
    <col min="1" max="1" width="31.6640625" style="97" bestFit="1" customWidth="1"/>
    <col min="2" max="2" width="8.33203125" style="97" bestFit="1" customWidth="1"/>
    <col min="3" max="3" width="87.88671875" style="175" customWidth="1"/>
    <col min="4" max="4" width="9.109375" style="75"/>
    <col min="5" max="5" width="16.33203125" style="176" customWidth="1"/>
    <col min="6" max="6" width="21.5546875" style="177" customWidth="1"/>
    <col min="7" max="7" width="14.6640625" style="75" customWidth="1"/>
    <col min="8" max="8" width="21.5546875" style="74" customWidth="1"/>
    <col min="9" max="9" width="16.109375" style="75" customWidth="1"/>
    <col min="10" max="10" width="9.109375" style="75"/>
    <col min="11" max="11" width="11.44140625" style="75" bestFit="1" customWidth="1"/>
    <col min="12" max="14" width="9.109375" style="75"/>
    <col min="15" max="15" width="11.44140625" style="75" bestFit="1" customWidth="1"/>
    <col min="16" max="16384" width="9.109375" style="75"/>
  </cols>
  <sheetData>
    <row r="1" spans="1:11" ht="40.200000000000003" customHeight="1" x14ac:dyDescent="0.25">
      <c r="A1" s="502" t="s">
        <v>60</v>
      </c>
      <c r="B1" s="502"/>
      <c r="C1" s="502"/>
      <c r="D1" s="502"/>
      <c r="E1" s="502"/>
      <c r="F1" s="9"/>
      <c r="G1" s="9"/>
    </row>
    <row r="2" spans="1:11" ht="21.75" customHeight="1" thickBot="1" x14ac:dyDescent="0.3">
      <c r="A2" s="1"/>
      <c r="B2" s="1"/>
      <c r="C2" s="12"/>
      <c r="D2" s="1"/>
      <c r="E2" s="16"/>
      <c r="F2" s="1"/>
      <c r="G2" s="1"/>
    </row>
    <row r="3" spans="1:11" ht="21.75" customHeight="1" x14ac:dyDescent="0.25">
      <c r="A3" s="500" t="s">
        <v>652</v>
      </c>
      <c r="B3" s="501"/>
      <c r="C3" s="501"/>
      <c r="D3" s="501"/>
      <c r="E3" s="501"/>
      <c r="F3" s="35"/>
      <c r="G3" s="8"/>
    </row>
    <row r="4" spans="1:11" ht="27.6" x14ac:dyDescent="0.25">
      <c r="A4" s="34" t="s">
        <v>17</v>
      </c>
      <c r="B4" s="33" t="s">
        <v>0</v>
      </c>
      <c r="C4" s="32" t="s">
        <v>1</v>
      </c>
      <c r="D4" s="31" t="s">
        <v>2</v>
      </c>
      <c r="E4" s="30" t="s">
        <v>3</v>
      </c>
      <c r="F4" s="29" t="s">
        <v>19</v>
      </c>
      <c r="G4" s="13" t="s">
        <v>4</v>
      </c>
    </row>
    <row r="5" spans="1:11" x14ac:dyDescent="0.25">
      <c r="A5" s="183" t="s">
        <v>623</v>
      </c>
      <c r="B5" s="122" t="s">
        <v>7</v>
      </c>
      <c r="C5" s="184" t="s">
        <v>1099</v>
      </c>
      <c r="D5" s="185" t="s">
        <v>49</v>
      </c>
      <c r="E5" s="186">
        <v>2802</v>
      </c>
      <c r="F5" s="68">
        <v>4.9000000000000004</v>
      </c>
      <c r="G5" s="87">
        <f t="shared" ref="G5:G28" si="0">ROUND((E5*F5),2)</f>
        <v>13729.8</v>
      </c>
      <c r="K5" s="177"/>
    </row>
    <row r="6" spans="1:11" x14ac:dyDescent="0.25">
      <c r="A6" s="183" t="s">
        <v>623</v>
      </c>
      <c r="B6" s="122" t="s">
        <v>8</v>
      </c>
      <c r="C6" s="184" t="s">
        <v>642</v>
      </c>
      <c r="D6" s="129" t="s">
        <v>49</v>
      </c>
      <c r="E6" s="186">
        <v>2110</v>
      </c>
      <c r="F6" s="68">
        <v>3.27</v>
      </c>
      <c r="G6" s="87">
        <f t="shared" si="0"/>
        <v>6899.7</v>
      </c>
      <c r="K6" s="177"/>
    </row>
    <row r="7" spans="1:11" x14ac:dyDescent="0.25">
      <c r="A7" s="183" t="s">
        <v>623</v>
      </c>
      <c r="B7" s="122" t="s">
        <v>9</v>
      </c>
      <c r="C7" s="184" t="s">
        <v>641</v>
      </c>
      <c r="D7" s="129" t="s">
        <v>49</v>
      </c>
      <c r="E7" s="186">
        <v>2110</v>
      </c>
      <c r="F7" s="68">
        <v>3.72</v>
      </c>
      <c r="G7" s="87">
        <f t="shared" si="0"/>
        <v>7849.2</v>
      </c>
      <c r="K7" s="177"/>
    </row>
    <row r="8" spans="1:11" x14ac:dyDescent="0.25">
      <c r="A8" s="183" t="s">
        <v>623</v>
      </c>
      <c r="B8" s="122" t="s">
        <v>10</v>
      </c>
      <c r="C8" s="184" t="s">
        <v>640</v>
      </c>
      <c r="D8" s="129" t="s">
        <v>49</v>
      </c>
      <c r="E8" s="186">
        <v>29</v>
      </c>
      <c r="F8" s="68">
        <v>5.4</v>
      </c>
      <c r="G8" s="87">
        <f t="shared" si="0"/>
        <v>156.6</v>
      </c>
      <c r="K8" s="177"/>
    </row>
    <row r="9" spans="1:11" x14ac:dyDescent="0.25">
      <c r="A9" s="183" t="s">
        <v>623</v>
      </c>
      <c r="B9" s="122" t="s">
        <v>11</v>
      </c>
      <c r="C9" s="184" t="s">
        <v>639</v>
      </c>
      <c r="D9" s="129" t="s">
        <v>51</v>
      </c>
      <c r="E9" s="186">
        <v>120</v>
      </c>
      <c r="F9" s="68">
        <v>29.46</v>
      </c>
      <c r="G9" s="87">
        <f t="shared" si="0"/>
        <v>3535.2</v>
      </c>
      <c r="K9" s="177"/>
    </row>
    <row r="10" spans="1:11" ht="27.6" x14ac:dyDescent="0.25">
      <c r="A10" s="183" t="s">
        <v>623</v>
      </c>
      <c r="B10" s="122" t="s">
        <v>12</v>
      </c>
      <c r="C10" s="184" t="s">
        <v>645</v>
      </c>
      <c r="D10" s="129" t="s">
        <v>50</v>
      </c>
      <c r="E10" s="186">
        <v>94.49</v>
      </c>
      <c r="F10" s="68">
        <v>424.99</v>
      </c>
      <c r="G10" s="87">
        <f t="shared" si="0"/>
        <v>40157.31</v>
      </c>
      <c r="K10" s="177"/>
    </row>
    <row r="11" spans="1:11" ht="27.6" x14ac:dyDescent="0.25">
      <c r="A11" s="183" t="s">
        <v>623</v>
      </c>
      <c r="B11" s="122" t="s">
        <v>13</v>
      </c>
      <c r="C11" s="184" t="s">
        <v>637</v>
      </c>
      <c r="D11" s="129" t="s">
        <v>45</v>
      </c>
      <c r="E11" s="186">
        <v>1041.4000000000001</v>
      </c>
      <c r="F11" s="68">
        <v>0.71</v>
      </c>
      <c r="G11" s="87">
        <f t="shared" si="0"/>
        <v>739.39</v>
      </c>
      <c r="K11" s="177"/>
    </row>
    <row r="12" spans="1:11" x14ac:dyDescent="0.25">
      <c r="A12" s="183" t="s">
        <v>623</v>
      </c>
      <c r="B12" s="122" t="s">
        <v>14</v>
      </c>
      <c r="C12" s="188" t="s">
        <v>636</v>
      </c>
      <c r="D12" s="129" t="s">
        <v>45</v>
      </c>
      <c r="E12" s="186">
        <v>54.4</v>
      </c>
      <c r="F12" s="68">
        <v>0.71</v>
      </c>
      <c r="G12" s="87">
        <f t="shared" si="0"/>
        <v>38.619999999999997</v>
      </c>
      <c r="H12" s="88"/>
      <c r="K12" s="177"/>
    </row>
    <row r="13" spans="1:11" x14ac:dyDescent="0.25">
      <c r="A13" s="183" t="s">
        <v>623</v>
      </c>
      <c r="B13" s="122" t="s">
        <v>15</v>
      </c>
      <c r="C13" s="188" t="s">
        <v>635</v>
      </c>
      <c r="D13" s="129" t="s">
        <v>45</v>
      </c>
      <c r="E13" s="186">
        <v>66.2</v>
      </c>
      <c r="F13" s="68">
        <v>0.8</v>
      </c>
      <c r="G13" s="87">
        <f t="shared" si="0"/>
        <v>52.96</v>
      </c>
      <c r="H13" s="75"/>
      <c r="K13" s="177"/>
    </row>
    <row r="14" spans="1:11" x14ac:dyDescent="0.25">
      <c r="A14" s="183" t="s">
        <v>623</v>
      </c>
      <c r="B14" s="122" t="s">
        <v>20</v>
      </c>
      <c r="C14" s="189" t="s">
        <v>634</v>
      </c>
      <c r="D14" s="129" t="s">
        <v>45</v>
      </c>
      <c r="E14" s="186">
        <v>27.6</v>
      </c>
      <c r="F14" s="68">
        <v>6.39</v>
      </c>
      <c r="G14" s="87">
        <f t="shared" si="0"/>
        <v>176.36</v>
      </c>
      <c r="H14" s="90"/>
      <c r="I14" s="91"/>
      <c r="K14" s="177"/>
    </row>
    <row r="15" spans="1:11" x14ac:dyDescent="0.25">
      <c r="A15" s="183" t="s">
        <v>623</v>
      </c>
      <c r="B15" s="122" t="s">
        <v>21</v>
      </c>
      <c r="C15" s="188" t="s">
        <v>633</v>
      </c>
      <c r="D15" s="129" t="s">
        <v>49</v>
      </c>
      <c r="E15" s="186">
        <v>88.7</v>
      </c>
      <c r="F15" s="68">
        <v>21.55</v>
      </c>
      <c r="G15" s="87">
        <f t="shared" si="0"/>
        <v>1911.49</v>
      </c>
      <c r="H15" s="90"/>
      <c r="I15" s="91"/>
      <c r="K15" s="177"/>
    </row>
    <row r="16" spans="1:11" x14ac:dyDescent="0.25">
      <c r="A16" s="183" t="s">
        <v>623</v>
      </c>
      <c r="B16" s="122" t="s">
        <v>22</v>
      </c>
      <c r="C16" s="188" t="s">
        <v>632</v>
      </c>
      <c r="D16" s="129" t="s">
        <v>49</v>
      </c>
      <c r="E16" s="186">
        <v>27.8</v>
      </c>
      <c r="F16" s="68">
        <v>21.55</v>
      </c>
      <c r="G16" s="87">
        <f t="shared" si="0"/>
        <v>599.09</v>
      </c>
      <c r="H16" s="90"/>
      <c r="I16" s="91"/>
      <c r="K16" s="177"/>
    </row>
    <row r="17" spans="1:11" ht="27.6" x14ac:dyDescent="0.25">
      <c r="A17" s="183" t="s">
        <v>623</v>
      </c>
      <c r="B17" s="122" t="s">
        <v>23</v>
      </c>
      <c r="C17" s="188" t="s">
        <v>631</v>
      </c>
      <c r="D17" s="129" t="s">
        <v>49</v>
      </c>
      <c r="E17" s="186">
        <v>428</v>
      </c>
      <c r="F17" s="68">
        <v>17.510000000000002</v>
      </c>
      <c r="G17" s="87">
        <f t="shared" si="0"/>
        <v>7494.28</v>
      </c>
      <c r="H17" s="90"/>
      <c r="I17" s="91"/>
      <c r="K17" s="177"/>
    </row>
    <row r="18" spans="1:11" x14ac:dyDescent="0.25">
      <c r="A18" s="183" t="s">
        <v>623</v>
      </c>
      <c r="B18" s="122" t="s">
        <v>26</v>
      </c>
      <c r="C18" s="184" t="s">
        <v>630</v>
      </c>
      <c r="D18" s="129" t="s">
        <v>49</v>
      </c>
      <c r="E18" s="186">
        <v>26.7</v>
      </c>
      <c r="F18" s="68">
        <v>77.17</v>
      </c>
      <c r="G18" s="87">
        <f t="shared" si="0"/>
        <v>2060.44</v>
      </c>
      <c r="H18" s="90"/>
      <c r="I18" s="91"/>
      <c r="K18" s="177"/>
    </row>
    <row r="19" spans="1:11" x14ac:dyDescent="0.25">
      <c r="A19" s="183" t="s">
        <v>623</v>
      </c>
      <c r="B19" s="122" t="s">
        <v>27</v>
      </c>
      <c r="C19" s="184" t="s">
        <v>629</v>
      </c>
      <c r="D19" s="129" t="s">
        <v>50</v>
      </c>
      <c r="E19" s="186">
        <v>477</v>
      </c>
      <c r="F19" s="68">
        <v>3.53</v>
      </c>
      <c r="G19" s="87">
        <f t="shared" si="0"/>
        <v>1683.81</v>
      </c>
      <c r="H19" s="90"/>
      <c r="I19" s="91"/>
      <c r="K19" s="177"/>
    </row>
    <row r="20" spans="1:11" x14ac:dyDescent="0.25">
      <c r="A20" s="183" t="s">
        <v>623</v>
      </c>
      <c r="B20" s="122" t="s">
        <v>28</v>
      </c>
      <c r="C20" s="184" t="s">
        <v>628</v>
      </c>
      <c r="D20" s="129" t="s">
        <v>627</v>
      </c>
      <c r="E20" s="186">
        <v>715</v>
      </c>
      <c r="F20" s="68">
        <v>1.97</v>
      </c>
      <c r="G20" s="87">
        <f t="shared" si="0"/>
        <v>1408.55</v>
      </c>
      <c r="H20" s="90"/>
      <c r="I20" s="91"/>
      <c r="K20" s="177"/>
    </row>
    <row r="21" spans="1:11" x14ac:dyDescent="0.25">
      <c r="A21" s="183" t="s">
        <v>623</v>
      </c>
      <c r="B21" s="122" t="s">
        <v>29</v>
      </c>
      <c r="C21" s="184" t="s">
        <v>626</v>
      </c>
      <c r="D21" s="129" t="s">
        <v>49</v>
      </c>
      <c r="E21" s="186">
        <v>9.1</v>
      </c>
      <c r="F21" s="68">
        <v>352.15</v>
      </c>
      <c r="G21" s="87">
        <f t="shared" si="0"/>
        <v>3204.57</v>
      </c>
      <c r="H21" s="90"/>
      <c r="I21" s="91"/>
      <c r="K21" s="177"/>
    </row>
    <row r="22" spans="1:11" x14ac:dyDescent="0.25">
      <c r="A22" s="183" t="s">
        <v>623</v>
      </c>
      <c r="B22" s="122" t="s">
        <v>30</v>
      </c>
      <c r="C22" s="184" t="s">
        <v>625</v>
      </c>
      <c r="D22" s="129" t="s">
        <v>49</v>
      </c>
      <c r="E22" s="186">
        <v>13.3</v>
      </c>
      <c r="F22" s="68">
        <v>352.15</v>
      </c>
      <c r="G22" s="87">
        <f t="shared" si="0"/>
        <v>4683.6000000000004</v>
      </c>
      <c r="H22" s="90"/>
      <c r="I22" s="91"/>
      <c r="K22" s="177"/>
    </row>
    <row r="23" spans="1:11" x14ac:dyDescent="0.25">
      <c r="A23" s="183" t="s">
        <v>623</v>
      </c>
      <c r="B23" s="122" t="s">
        <v>31</v>
      </c>
      <c r="C23" s="184" t="s">
        <v>624</v>
      </c>
      <c r="D23" s="129" t="s">
        <v>49</v>
      </c>
      <c r="E23" s="186">
        <v>5</v>
      </c>
      <c r="F23" s="68">
        <v>352.15</v>
      </c>
      <c r="G23" s="87">
        <f t="shared" si="0"/>
        <v>1760.75</v>
      </c>
      <c r="H23" s="90"/>
      <c r="I23" s="91"/>
      <c r="K23" s="177"/>
    </row>
    <row r="24" spans="1:11" s="197" customFormat="1" ht="14.4" thickBot="1" x14ac:dyDescent="0.3">
      <c r="A24" s="187" t="s">
        <v>623</v>
      </c>
      <c r="B24" s="122" t="s">
        <v>32</v>
      </c>
      <c r="C24" s="188" t="s">
        <v>651</v>
      </c>
      <c r="D24" s="129" t="s">
        <v>45</v>
      </c>
      <c r="E24" s="186">
        <v>345.8</v>
      </c>
      <c r="F24" s="68">
        <v>2.52</v>
      </c>
      <c r="G24" s="194">
        <f t="shared" si="0"/>
        <v>871.42</v>
      </c>
      <c r="H24" s="195"/>
      <c r="I24" s="196"/>
    </row>
    <row r="25" spans="1:11" ht="28.2" thickBot="1" x14ac:dyDescent="0.3">
      <c r="A25" s="199" t="s">
        <v>623</v>
      </c>
      <c r="B25" s="131" t="s">
        <v>33</v>
      </c>
      <c r="C25" s="200" t="s">
        <v>622</v>
      </c>
      <c r="D25" s="170" t="s">
        <v>49</v>
      </c>
      <c r="E25" s="201">
        <v>2.1</v>
      </c>
      <c r="F25" s="69">
        <v>77.180000000000007</v>
      </c>
      <c r="G25" s="117">
        <f t="shared" si="0"/>
        <v>162.08000000000001</v>
      </c>
      <c r="H25" s="136" t="s">
        <v>368</v>
      </c>
      <c r="I25" s="94">
        <f>ROUND(SUM(G5:G25),2)</f>
        <v>99175.22</v>
      </c>
      <c r="K25" s="177"/>
    </row>
    <row r="26" spans="1:11" ht="15" customHeight="1" x14ac:dyDescent="0.25">
      <c r="A26" s="319" t="s">
        <v>649</v>
      </c>
      <c r="B26" s="77" t="s">
        <v>16</v>
      </c>
      <c r="C26" s="507" t="s">
        <v>650</v>
      </c>
      <c r="D26" s="79" t="s">
        <v>50</v>
      </c>
      <c r="E26" s="397">
        <v>155.97999999999999</v>
      </c>
      <c r="F26" s="70">
        <v>131.34</v>
      </c>
      <c r="G26" s="81">
        <f t="shared" si="0"/>
        <v>20486.41</v>
      </c>
    </row>
    <row r="27" spans="1:11" ht="14.4" thickBot="1" x14ac:dyDescent="0.3">
      <c r="A27" s="321" t="s">
        <v>649</v>
      </c>
      <c r="B27" s="83" t="s">
        <v>87</v>
      </c>
      <c r="C27" s="508"/>
      <c r="D27" s="85" t="s">
        <v>45</v>
      </c>
      <c r="E27" s="398">
        <v>226.27</v>
      </c>
      <c r="F27" s="68">
        <v>689.51</v>
      </c>
      <c r="G27" s="87">
        <f t="shared" si="0"/>
        <v>156015.43</v>
      </c>
    </row>
    <row r="28" spans="1:11" ht="28.2" thickBot="1" x14ac:dyDescent="0.3">
      <c r="A28" s="322" t="s">
        <v>649</v>
      </c>
      <c r="B28" s="148" t="s">
        <v>89</v>
      </c>
      <c r="C28" s="323" t="s">
        <v>648</v>
      </c>
      <c r="D28" s="170" t="s">
        <v>471</v>
      </c>
      <c r="E28" s="399">
        <v>4</v>
      </c>
      <c r="F28" s="69">
        <v>1838.77</v>
      </c>
      <c r="G28" s="220">
        <f t="shared" si="0"/>
        <v>7355.08</v>
      </c>
      <c r="H28" s="136" t="s">
        <v>126</v>
      </c>
      <c r="I28" s="94">
        <f>ROUND(SUM(G26:G28),2)</f>
        <v>183856.92</v>
      </c>
    </row>
    <row r="29" spans="1:11" ht="42" thickBot="1" x14ac:dyDescent="0.3">
      <c r="A29" s="172"/>
      <c r="B29" s="172"/>
      <c r="C29" s="172"/>
      <c r="D29" s="173"/>
      <c r="E29" s="174"/>
      <c r="F29" s="171" t="s">
        <v>647</v>
      </c>
      <c r="G29" s="202">
        <f>ROUND(SUM(G5:G28),2)</f>
        <v>283032.14</v>
      </c>
      <c r="H29" s="88"/>
      <c r="I29" s="91"/>
      <c r="K29" s="177"/>
    </row>
  </sheetData>
  <sheetProtection algorithmName="SHA-512" hashValue="cd4JuDgP/iKZcgKWxAtlBUTMlsmCAjY34Ri+0q1Px+l4HL90od8uIidjjDwRvpwA6dBlE0x5+3ctEctEiQtlWA==" saltValue="BdYYcb8HRQVLHpyCQSqIdg==" spinCount="100000" sheet="1" objects="1" scenarios="1"/>
  <mergeCells count="3">
    <mergeCell ref="A1:E1"/>
    <mergeCell ref="A3:E3"/>
    <mergeCell ref="C26:C27"/>
  </mergeCells>
  <pageMargins left="0.7" right="0.33823529411764708" top="0.75" bottom="0.75" header="0.3" footer="0.3"/>
  <pageSetup paperSize="9" scale="4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47"/>
  <sheetViews>
    <sheetView topLeftCell="D129" zoomScale="95" zoomScaleNormal="95" zoomScaleSheetLayoutView="80" workbookViewId="0">
      <selection activeCell="F5" sqref="F5:F146"/>
    </sheetView>
  </sheetViews>
  <sheetFormatPr defaultColWidth="9.109375" defaultRowHeight="13.8" x14ac:dyDescent="0.25"/>
  <cols>
    <col min="1" max="1" width="31.6640625" style="97" bestFit="1" customWidth="1"/>
    <col min="2" max="2" width="8.33203125" style="97" bestFit="1" customWidth="1"/>
    <col min="3" max="3" width="97.5546875" style="175" customWidth="1"/>
    <col min="4" max="4" width="9.109375" style="75"/>
    <col min="5" max="5" width="16.33203125" style="176" customWidth="1"/>
    <col min="6" max="6" width="21.5546875" style="177" customWidth="1"/>
    <col min="7" max="7" width="14.6640625" style="75" customWidth="1"/>
    <col min="8" max="8" width="21.5546875" style="74" customWidth="1"/>
    <col min="9" max="9" width="16.109375" style="75" customWidth="1"/>
    <col min="10" max="10" width="9.109375" style="75"/>
    <col min="11" max="11" width="11.44140625" style="75" bestFit="1" customWidth="1"/>
    <col min="12" max="14" width="9.109375" style="75"/>
    <col min="15" max="15" width="11.44140625" style="75" bestFit="1" customWidth="1"/>
    <col min="16" max="16384" width="9.109375" style="75"/>
  </cols>
  <sheetData>
    <row r="1" spans="1:9" ht="40.200000000000003" customHeight="1" x14ac:dyDescent="0.25">
      <c r="A1" s="502" t="s">
        <v>61</v>
      </c>
      <c r="B1" s="502"/>
      <c r="C1" s="502"/>
      <c r="D1" s="502"/>
      <c r="E1" s="502"/>
      <c r="F1" s="9"/>
      <c r="G1" s="9"/>
    </row>
    <row r="2" spans="1:9" ht="21.75" customHeight="1" thickBot="1" x14ac:dyDescent="0.3">
      <c r="A2" s="1"/>
      <c r="B2" s="1"/>
      <c r="C2" s="12"/>
      <c r="D2" s="1"/>
      <c r="E2" s="16"/>
      <c r="F2" s="1"/>
      <c r="G2" s="1"/>
    </row>
    <row r="3" spans="1:9" ht="21.75" customHeight="1" x14ac:dyDescent="0.25">
      <c r="A3" s="500" t="s">
        <v>517</v>
      </c>
      <c r="B3" s="501"/>
      <c r="C3" s="501"/>
      <c r="D3" s="501"/>
      <c r="E3" s="503"/>
      <c r="F3" s="7"/>
      <c r="G3" s="8"/>
    </row>
    <row r="4" spans="1:9" ht="28.2" thickBot="1" x14ac:dyDescent="0.3">
      <c r="A4" s="6" t="s">
        <v>17</v>
      </c>
      <c r="B4" s="10" t="s">
        <v>0</v>
      </c>
      <c r="C4" s="4" t="s">
        <v>1</v>
      </c>
      <c r="D4" s="11" t="s">
        <v>2</v>
      </c>
      <c r="E4" s="17" t="s">
        <v>3</v>
      </c>
      <c r="F4" s="15" t="s">
        <v>19</v>
      </c>
      <c r="G4" s="5" t="s">
        <v>4</v>
      </c>
    </row>
    <row r="5" spans="1:9" x14ac:dyDescent="0.25">
      <c r="A5" s="76" t="s">
        <v>5</v>
      </c>
      <c r="B5" s="77" t="s">
        <v>7</v>
      </c>
      <c r="C5" s="78" t="s">
        <v>40</v>
      </c>
      <c r="D5" s="79" t="s">
        <v>46</v>
      </c>
      <c r="E5" s="80">
        <v>1.85</v>
      </c>
      <c r="F5" s="48">
        <v>414.12</v>
      </c>
      <c r="G5" s="81">
        <f t="shared" ref="G5:G66" si="0">ROUND((E5*F5),2)</f>
        <v>766.12</v>
      </c>
    </row>
    <row r="6" spans="1:9" x14ac:dyDescent="0.25">
      <c r="A6" s="82" t="s">
        <v>5</v>
      </c>
      <c r="B6" s="83" t="s">
        <v>8</v>
      </c>
      <c r="C6" s="84" t="s">
        <v>53</v>
      </c>
      <c r="D6" s="85" t="s">
        <v>47</v>
      </c>
      <c r="E6" s="86">
        <v>4</v>
      </c>
      <c r="F6" s="37">
        <v>8.94</v>
      </c>
      <c r="G6" s="87">
        <f t="shared" si="0"/>
        <v>35.76</v>
      </c>
    </row>
    <row r="7" spans="1:9" x14ac:dyDescent="0.25">
      <c r="A7" s="82" t="s">
        <v>5</v>
      </c>
      <c r="B7" s="83" t="s">
        <v>9</v>
      </c>
      <c r="C7" s="84" t="s">
        <v>55</v>
      </c>
      <c r="D7" s="85" t="s">
        <v>47</v>
      </c>
      <c r="E7" s="86">
        <v>4</v>
      </c>
      <c r="F7" s="37">
        <v>1.32</v>
      </c>
      <c r="G7" s="87">
        <f t="shared" si="0"/>
        <v>5.28</v>
      </c>
    </row>
    <row r="8" spans="1:9" x14ac:dyDescent="0.25">
      <c r="A8" s="82" t="s">
        <v>5</v>
      </c>
      <c r="B8" s="83" t="s">
        <v>10</v>
      </c>
      <c r="C8" s="84" t="s">
        <v>1105</v>
      </c>
      <c r="D8" s="85" t="s">
        <v>47</v>
      </c>
      <c r="E8" s="86">
        <v>4</v>
      </c>
      <c r="F8" s="37">
        <v>18.920000000000002</v>
      </c>
      <c r="G8" s="87">
        <f t="shared" si="0"/>
        <v>75.680000000000007</v>
      </c>
    </row>
    <row r="9" spans="1:9" x14ac:dyDescent="0.25">
      <c r="A9" s="82" t="s">
        <v>5</v>
      </c>
      <c r="B9" s="83" t="s">
        <v>11</v>
      </c>
      <c r="C9" s="84" t="s">
        <v>1111</v>
      </c>
      <c r="D9" s="85" t="s">
        <v>48</v>
      </c>
      <c r="E9" s="86">
        <v>0.34</v>
      </c>
      <c r="F9" s="37">
        <v>2836.94</v>
      </c>
      <c r="G9" s="87">
        <f t="shared" si="0"/>
        <v>964.56</v>
      </c>
      <c r="H9" s="88"/>
    </row>
    <row r="10" spans="1:9" ht="27.6" x14ac:dyDescent="0.25">
      <c r="A10" s="82" t="s">
        <v>5</v>
      </c>
      <c r="B10" s="83" t="s">
        <v>12</v>
      </c>
      <c r="C10" s="84" t="s">
        <v>41</v>
      </c>
      <c r="D10" s="85" t="s">
        <v>45</v>
      </c>
      <c r="E10" s="86">
        <v>13840</v>
      </c>
      <c r="F10" s="37">
        <v>0.53</v>
      </c>
      <c r="G10" s="87">
        <f t="shared" si="0"/>
        <v>7335.2</v>
      </c>
      <c r="H10" s="75"/>
    </row>
    <row r="11" spans="1:9" ht="41.4" x14ac:dyDescent="0.25">
      <c r="A11" s="82" t="s">
        <v>5</v>
      </c>
      <c r="B11" s="83" t="s">
        <v>13</v>
      </c>
      <c r="C11" s="89" t="s">
        <v>42</v>
      </c>
      <c r="D11" s="85" t="s">
        <v>6</v>
      </c>
      <c r="E11" s="86">
        <v>1</v>
      </c>
      <c r="F11" s="37">
        <v>0</v>
      </c>
      <c r="G11" s="87">
        <f t="shared" si="0"/>
        <v>0</v>
      </c>
      <c r="H11" s="90"/>
      <c r="I11" s="91"/>
    </row>
    <row r="12" spans="1:9" x14ac:dyDescent="0.25">
      <c r="A12" s="82" t="s">
        <v>5</v>
      </c>
      <c r="B12" s="83" t="s">
        <v>14</v>
      </c>
      <c r="C12" s="89" t="s">
        <v>71</v>
      </c>
      <c r="D12" s="85" t="s">
        <v>45</v>
      </c>
      <c r="E12" s="86">
        <v>13875</v>
      </c>
      <c r="F12" s="37">
        <v>1.06</v>
      </c>
      <c r="G12" s="87">
        <f t="shared" si="0"/>
        <v>14707.5</v>
      </c>
      <c r="H12" s="90"/>
      <c r="I12" s="91"/>
    </row>
    <row r="13" spans="1:9" ht="27.6" x14ac:dyDescent="0.25">
      <c r="A13" s="82" t="s">
        <v>5</v>
      </c>
      <c r="B13" s="83" t="s">
        <v>15</v>
      </c>
      <c r="C13" s="89" t="s">
        <v>1086</v>
      </c>
      <c r="D13" s="85" t="s">
        <v>51</v>
      </c>
      <c r="E13" s="86">
        <v>4995</v>
      </c>
      <c r="F13" s="37">
        <v>2.1</v>
      </c>
      <c r="G13" s="87">
        <f t="shared" si="0"/>
        <v>10489.5</v>
      </c>
      <c r="H13" s="90"/>
      <c r="I13" s="91"/>
    </row>
    <row r="14" spans="1:9" x14ac:dyDescent="0.25">
      <c r="A14" s="82" t="s">
        <v>5</v>
      </c>
      <c r="B14" s="83" t="s">
        <v>20</v>
      </c>
      <c r="C14" s="89" t="s">
        <v>78</v>
      </c>
      <c r="D14" s="85" t="s">
        <v>45</v>
      </c>
      <c r="E14" s="86">
        <v>17846</v>
      </c>
      <c r="F14" s="37">
        <v>1.3</v>
      </c>
      <c r="G14" s="87">
        <f t="shared" si="0"/>
        <v>23199.8</v>
      </c>
      <c r="H14" s="90"/>
      <c r="I14" s="91"/>
    </row>
    <row r="15" spans="1:9" x14ac:dyDescent="0.25">
      <c r="A15" s="82" t="s">
        <v>5</v>
      </c>
      <c r="B15" s="83" t="s">
        <v>21</v>
      </c>
      <c r="C15" s="89" t="s">
        <v>76</v>
      </c>
      <c r="D15" s="85" t="s">
        <v>45</v>
      </c>
      <c r="E15" s="86">
        <v>216</v>
      </c>
      <c r="F15" s="37">
        <v>2.58</v>
      </c>
      <c r="G15" s="87">
        <f t="shared" si="0"/>
        <v>557.28</v>
      </c>
      <c r="H15" s="90"/>
      <c r="I15" s="91"/>
    </row>
    <row r="16" spans="1:9" ht="16.8" x14ac:dyDescent="0.25">
      <c r="A16" s="82" t="s">
        <v>5</v>
      </c>
      <c r="B16" s="83" t="s">
        <v>22</v>
      </c>
      <c r="C16" s="89" t="s">
        <v>44</v>
      </c>
      <c r="D16" s="85" t="s">
        <v>49</v>
      </c>
      <c r="E16" s="86">
        <v>3227.3999999999996</v>
      </c>
      <c r="F16" s="37">
        <v>-10.55</v>
      </c>
      <c r="G16" s="87">
        <f t="shared" si="0"/>
        <v>-34049.07</v>
      </c>
      <c r="H16" s="90"/>
      <c r="I16" s="91"/>
    </row>
    <row r="17" spans="1:9" ht="27.6" x14ac:dyDescent="0.25">
      <c r="A17" s="82" t="s">
        <v>5</v>
      </c>
      <c r="B17" s="83" t="s">
        <v>23</v>
      </c>
      <c r="C17" s="89" t="s">
        <v>1087</v>
      </c>
      <c r="D17" s="85" t="s">
        <v>49</v>
      </c>
      <c r="E17" s="86">
        <v>3227.3999999999996</v>
      </c>
      <c r="F17" s="37">
        <v>3.55</v>
      </c>
      <c r="G17" s="87">
        <f t="shared" si="0"/>
        <v>11457.27</v>
      </c>
      <c r="H17" s="90"/>
      <c r="I17" s="91"/>
    </row>
    <row r="18" spans="1:9" x14ac:dyDescent="0.25">
      <c r="A18" s="82" t="s">
        <v>5</v>
      </c>
      <c r="B18" s="83" t="s">
        <v>26</v>
      </c>
      <c r="C18" s="89" t="s">
        <v>1106</v>
      </c>
      <c r="D18" s="85" t="s">
        <v>45</v>
      </c>
      <c r="E18" s="86">
        <v>5180.0000000000009</v>
      </c>
      <c r="F18" s="37">
        <v>1.32</v>
      </c>
      <c r="G18" s="87">
        <f t="shared" si="0"/>
        <v>6837.6</v>
      </c>
      <c r="H18" s="90"/>
      <c r="I18" s="91"/>
    </row>
    <row r="19" spans="1:9" x14ac:dyDescent="0.25">
      <c r="A19" s="82" t="s">
        <v>5</v>
      </c>
      <c r="B19" s="83" t="s">
        <v>27</v>
      </c>
      <c r="C19" s="89" t="s">
        <v>1102</v>
      </c>
      <c r="D19" s="85" t="s">
        <v>45</v>
      </c>
      <c r="E19" s="86">
        <v>17905</v>
      </c>
      <c r="F19" s="37">
        <v>1.46</v>
      </c>
      <c r="G19" s="87">
        <f t="shared" si="0"/>
        <v>26141.3</v>
      </c>
      <c r="H19" s="90"/>
      <c r="I19" s="91"/>
    </row>
    <row r="20" spans="1:9" x14ac:dyDescent="0.25">
      <c r="A20" s="82" t="s">
        <v>5</v>
      </c>
      <c r="B20" s="83" t="s">
        <v>28</v>
      </c>
      <c r="C20" s="302" t="s">
        <v>1112</v>
      </c>
      <c r="D20" s="85" t="s">
        <v>45</v>
      </c>
      <c r="E20" s="86">
        <v>59</v>
      </c>
      <c r="F20" s="37">
        <v>7.87</v>
      </c>
      <c r="G20" s="87">
        <f t="shared" si="0"/>
        <v>464.33</v>
      </c>
      <c r="H20" s="90"/>
      <c r="I20" s="91"/>
    </row>
    <row r="21" spans="1:9" x14ac:dyDescent="0.25">
      <c r="A21" s="82" t="s">
        <v>5</v>
      </c>
      <c r="B21" s="83" t="s">
        <v>29</v>
      </c>
      <c r="C21" s="84" t="s">
        <v>1090</v>
      </c>
      <c r="D21" s="325" t="s">
        <v>50</v>
      </c>
      <c r="E21" s="86">
        <v>28</v>
      </c>
      <c r="F21" s="37">
        <v>5.0999999999999996</v>
      </c>
      <c r="G21" s="87">
        <f t="shared" si="0"/>
        <v>142.80000000000001</v>
      </c>
      <c r="H21" s="90"/>
      <c r="I21" s="91"/>
    </row>
    <row r="22" spans="1:9" x14ac:dyDescent="0.25">
      <c r="A22" s="82" t="s">
        <v>5</v>
      </c>
      <c r="B22" s="83" t="s">
        <v>30</v>
      </c>
      <c r="C22" s="84" t="s">
        <v>1103</v>
      </c>
      <c r="D22" s="85" t="s">
        <v>47</v>
      </c>
      <c r="E22" s="86">
        <v>6</v>
      </c>
      <c r="F22" s="37">
        <v>23.18</v>
      </c>
      <c r="G22" s="87">
        <f t="shared" si="0"/>
        <v>139.08000000000001</v>
      </c>
      <c r="H22" s="90"/>
      <c r="I22" s="91"/>
    </row>
    <row r="23" spans="1:9" x14ac:dyDescent="0.25">
      <c r="A23" s="82" t="s">
        <v>5</v>
      </c>
      <c r="B23" s="83" t="s">
        <v>31</v>
      </c>
      <c r="C23" s="84" t="s">
        <v>1113</v>
      </c>
      <c r="D23" s="85" t="s">
        <v>47</v>
      </c>
      <c r="E23" s="86">
        <v>8</v>
      </c>
      <c r="F23" s="37">
        <v>10</v>
      </c>
      <c r="G23" s="87">
        <f t="shared" si="0"/>
        <v>80</v>
      </c>
      <c r="H23" s="90"/>
      <c r="I23" s="91"/>
    </row>
    <row r="24" spans="1:9" x14ac:dyDescent="0.25">
      <c r="A24" s="82" t="s">
        <v>5</v>
      </c>
      <c r="B24" s="83" t="s">
        <v>32</v>
      </c>
      <c r="C24" s="84" t="s">
        <v>1114</v>
      </c>
      <c r="D24" s="85" t="s">
        <v>47</v>
      </c>
      <c r="E24" s="86">
        <v>1</v>
      </c>
      <c r="F24" s="37">
        <v>63.91</v>
      </c>
      <c r="G24" s="87">
        <f t="shared" si="0"/>
        <v>63.91</v>
      </c>
      <c r="H24" s="90"/>
      <c r="I24" s="91"/>
    </row>
    <row r="25" spans="1:9" ht="15" customHeight="1" x14ac:dyDescent="0.25">
      <c r="A25" s="82" t="s">
        <v>5</v>
      </c>
      <c r="B25" s="83" t="s">
        <v>33</v>
      </c>
      <c r="C25" s="84" t="s">
        <v>1115</v>
      </c>
      <c r="D25" s="85" t="s">
        <v>47</v>
      </c>
      <c r="E25" s="86">
        <v>2</v>
      </c>
      <c r="F25" s="37">
        <v>20.41</v>
      </c>
      <c r="G25" s="87">
        <f t="shared" si="0"/>
        <v>40.82</v>
      </c>
      <c r="H25" s="90"/>
      <c r="I25" s="91"/>
    </row>
    <row r="26" spans="1:9" x14ac:dyDescent="0.25">
      <c r="A26" s="82" t="s">
        <v>5</v>
      </c>
      <c r="B26" s="83" t="s">
        <v>34</v>
      </c>
      <c r="C26" s="84" t="s">
        <v>1104</v>
      </c>
      <c r="D26" s="85" t="s">
        <v>50</v>
      </c>
      <c r="E26" s="86">
        <v>1298</v>
      </c>
      <c r="F26" s="37">
        <v>7.33</v>
      </c>
      <c r="G26" s="87">
        <f t="shared" si="0"/>
        <v>9514.34</v>
      </c>
      <c r="H26" s="90"/>
      <c r="I26" s="91"/>
    </row>
    <row r="27" spans="1:9" x14ac:dyDescent="0.25">
      <c r="A27" s="82" t="s">
        <v>5</v>
      </c>
      <c r="B27" s="83" t="s">
        <v>35</v>
      </c>
      <c r="C27" s="84" t="s">
        <v>1095</v>
      </c>
      <c r="D27" s="85" t="s">
        <v>47</v>
      </c>
      <c r="E27" s="86">
        <v>2</v>
      </c>
      <c r="F27" s="37">
        <v>23.11</v>
      </c>
      <c r="G27" s="87">
        <f t="shared" si="0"/>
        <v>46.22</v>
      </c>
      <c r="H27" s="90"/>
      <c r="I27" s="91"/>
    </row>
    <row r="28" spans="1:9" x14ac:dyDescent="0.25">
      <c r="A28" s="82" t="s">
        <v>5</v>
      </c>
      <c r="B28" s="122" t="s">
        <v>36</v>
      </c>
      <c r="C28" s="84" t="s">
        <v>1096</v>
      </c>
      <c r="D28" s="129" t="s">
        <v>47</v>
      </c>
      <c r="E28" s="86">
        <v>2</v>
      </c>
      <c r="F28" s="68">
        <v>23.11</v>
      </c>
      <c r="G28" s="87">
        <f t="shared" si="0"/>
        <v>46.22</v>
      </c>
      <c r="H28" s="90"/>
      <c r="I28" s="91"/>
    </row>
    <row r="29" spans="1:9" ht="14.4" thickBot="1" x14ac:dyDescent="0.3">
      <c r="A29" s="386" t="s">
        <v>5</v>
      </c>
      <c r="B29" s="392" t="s">
        <v>37</v>
      </c>
      <c r="C29" s="453" t="s">
        <v>1162</v>
      </c>
      <c r="D29" s="438" t="s">
        <v>47</v>
      </c>
      <c r="E29" s="462">
        <v>99</v>
      </c>
      <c r="F29" s="68">
        <v>4.78</v>
      </c>
      <c r="G29" s="87">
        <f t="shared" si="0"/>
        <v>473.22</v>
      </c>
      <c r="H29" s="90"/>
      <c r="I29" s="91"/>
    </row>
    <row r="30" spans="1:9" ht="28.2" thickBot="1" x14ac:dyDescent="0.3">
      <c r="A30" s="454" t="s">
        <v>5</v>
      </c>
      <c r="B30" s="378" t="s">
        <v>38</v>
      </c>
      <c r="C30" s="455" t="s">
        <v>1163</v>
      </c>
      <c r="D30" s="456" t="s">
        <v>51</v>
      </c>
      <c r="E30" s="461">
        <v>23</v>
      </c>
      <c r="F30" s="69">
        <v>29.46</v>
      </c>
      <c r="G30" s="117">
        <f t="shared" si="0"/>
        <v>677.58</v>
      </c>
      <c r="H30" s="136" t="s">
        <v>368</v>
      </c>
      <c r="I30" s="94">
        <f>ROUND(SUM(G5:G30),2)</f>
        <v>80212.3</v>
      </c>
    </row>
    <row r="31" spans="1:9" s="97" customFormat="1" ht="16.8" x14ac:dyDescent="0.25">
      <c r="A31" s="76" t="s">
        <v>18</v>
      </c>
      <c r="B31" s="77" t="s">
        <v>16</v>
      </c>
      <c r="C31" s="304" t="s">
        <v>1098</v>
      </c>
      <c r="D31" s="147" t="s">
        <v>43</v>
      </c>
      <c r="E31" s="80">
        <v>4890</v>
      </c>
      <c r="F31" s="354">
        <v>4.2</v>
      </c>
      <c r="G31" s="81">
        <f t="shared" si="0"/>
        <v>20538</v>
      </c>
      <c r="H31" s="96"/>
    </row>
    <row r="32" spans="1:9" ht="16.8" x14ac:dyDescent="0.25">
      <c r="A32" s="82" t="s">
        <v>18</v>
      </c>
      <c r="B32" s="83" t="s">
        <v>87</v>
      </c>
      <c r="C32" s="98" t="s">
        <v>88</v>
      </c>
      <c r="D32" s="99" t="s">
        <v>43</v>
      </c>
      <c r="E32" s="86">
        <v>2597.4000000000019</v>
      </c>
      <c r="F32" s="355">
        <v>1.61</v>
      </c>
      <c r="G32" s="87">
        <f t="shared" si="0"/>
        <v>4181.8100000000004</v>
      </c>
      <c r="H32" s="96"/>
      <c r="I32" s="97"/>
    </row>
    <row r="33" spans="1:9" ht="16.8" x14ac:dyDescent="0.25">
      <c r="A33" s="82" t="s">
        <v>18</v>
      </c>
      <c r="B33" s="83" t="s">
        <v>89</v>
      </c>
      <c r="C33" s="98" t="s">
        <v>24</v>
      </c>
      <c r="D33" s="99" t="s">
        <v>43</v>
      </c>
      <c r="E33" s="86">
        <v>2292.5999999999981</v>
      </c>
      <c r="F33" s="355">
        <v>4.9000000000000004</v>
      </c>
      <c r="G33" s="87">
        <f t="shared" si="0"/>
        <v>11233.74</v>
      </c>
      <c r="H33" s="96"/>
      <c r="I33" s="97"/>
    </row>
    <row r="34" spans="1:9" ht="16.8" x14ac:dyDescent="0.25">
      <c r="A34" s="82" t="s">
        <v>18</v>
      </c>
      <c r="B34" s="83" t="s">
        <v>90</v>
      </c>
      <c r="C34" s="98" t="s">
        <v>91</v>
      </c>
      <c r="D34" s="99" t="s">
        <v>43</v>
      </c>
      <c r="E34" s="86">
        <v>10380.350000000008</v>
      </c>
      <c r="F34" s="355">
        <v>3.27</v>
      </c>
      <c r="G34" s="87">
        <f t="shared" si="0"/>
        <v>33943.74</v>
      </c>
      <c r="H34" s="96"/>
      <c r="I34" s="97"/>
    </row>
    <row r="35" spans="1:9" ht="27.6" x14ac:dyDescent="0.25">
      <c r="A35" s="82" t="s">
        <v>18</v>
      </c>
      <c r="B35" s="83" t="s">
        <v>92</v>
      </c>
      <c r="C35" s="100" t="s">
        <v>93</v>
      </c>
      <c r="D35" s="99" t="s">
        <v>43</v>
      </c>
      <c r="E35" s="86">
        <v>3468.7500000000027</v>
      </c>
      <c r="F35" s="355">
        <v>4.9000000000000004</v>
      </c>
      <c r="G35" s="87">
        <f t="shared" si="0"/>
        <v>16996.88</v>
      </c>
      <c r="H35" s="96"/>
      <c r="I35" s="97"/>
    </row>
    <row r="36" spans="1:9" ht="16.8" x14ac:dyDescent="0.25">
      <c r="A36" s="82" t="s">
        <v>18</v>
      </c>
      <c r="B36" s="83" t="s">
        <v>94</v>
      </c>
      <c r="C36" s="98" t="s">
        <v>25</v>
      </c>
      <c r="D36" s="99" t="s">
        <v>43</v>
      </c>
      <c r="E36" s="86">
        <v>78419.649999999994</v>
      </c>
      <c r="F36" s="355">
        <v>0.11</v>
      </c>
      <c r="G36" s="87">
        <f t="shared" si="0"/>
        <v>8626.16</v>
      </c>
      <c r="H36" s="96"/>
      <c r="I36" s="97"/>
    </row>
    <row r="37" spans="1:9" ht="16.8" x14ac:dyDescent="0.25">
      <c r="A37" s="82" t="s">
        <v>18</v>
      </c>
      <c r="B37" s="83" t="s">
        <v>95</v>
      </c>
      <c r="C37" s="100" t="s">
        <v>96</v>
      </c>
      <c r="D37" s="99" t="s">
        <v>43</v>
      </c>
      <c r="E37" s="86">
        <v>4460.3500000000031</v>
      </c>
      <c r="F37" s="355">
        <v>4.51</v>
      </c>
      <c r="G37" s="87">
        <f t="shared" si="0"/>
        <v>20116.18</v>
      </c>
      <c r="H37" s="96"/>
      <c r="I37" s="97"/>
    </row>
    <row r="38" spans="1:9" x14ac:dyDescent="0.25">
      <c r="A38" s="82" t="s">
        <v>18</v>
      </c>
      <c r="B38" s="83" t="s">
        <v>405</v>
      </c>
      <c r="C38" s="98" t="s">
        <v>98</v>
      </c>
      <c r="D38" s="85" t="s">
        <v>45</v>
      </c>
      <c r="E38" s="86">
        <v>43937.500000000029</v>
      </c>
      <c r="F38" s="355">
        <v>0.39</v>
      </c>
      <c r="G38" s="87">
        <f t="shared" si="0"/>
        <v>17135.63</v>
      </c>
      <c r="H38" s="88"/>
      <c r="I38" s="97"/>
    </row>
    <row r="39" spans="1:9" x14ac:dyDescent="0.25">
      <c r="A39" s="101" t="s">
        <v>18</v>
      </c>
      <c r="B39" s="83" t="s">
        <v>406</v>
      </c>
      <c r="C39" s="98" t="s">
        <v>100</v>
      </c>
      <c r="D39" s="102" t="s">
        <v>45</v>
      </c>
      <c r="E39" s="103">
        <v>2312.5000000000018</v>
      </c>
      <c r="F39" s="358">
        <v>0.82</v>
      </c>
      <c r="G39" s="104">
        <f t="shared" si="0"/>
        <v>1896.25</v>
      </c>
      <c r="H39" s="97"/>
      <c r="I39" s="97"/>
    </row>
    <row r="40" spans="1:9" x14ac:dyDescent="0.25">
      <c r="A40" s="82" t="s">
        <v>18</v>
      </c>
      <c r="B40" s="83" t="s">
        <v>97</v>
      </c>
      <c r="C40" s="98" t="s">
        <v>102</v>
      </c>
      <c r="D40" s="85" t="s">
        <v>45</v>
      </c>
      <c r="E40" s="86">
        <v>30303.000000000025</v>
      </c>
      <c r="F40" s="355">
        <v>0.76</v>
      </c>
      <c r="G40" s="87">
        <f t="shared" si="0"/>
        <v>23030.28</v>
      </c>
      <c r="H40" s="90"/>
      <c r="I40" s="91"/>
    </row>
    <row r="41" spans="1:9" x14ac:dyDescent="0.25">
      <c r="A41" s="82" t="s">
        <v>18</v>
      </c>
      <c r="B41" s="83" t="s">
        <v>99</v>
      </c>
      <c r="C41" s="98" t="s">
        <v>104</v>
      </c>
      <c r="D41" s="85" t="s">
        <v>45</v>
      </c>
      <c r="E41" s="86">
        <v>2997.0000000000023</v>
      </c>
      <c r="F41" s="355">
        <v>0.93</v>
      </c>
      <c r="G41" s="87">
        <f t="shared" si="0"/>
        <v>2787.21</v>
      </c>
      <c r="H41" s="90"/>
      <c r="I41" s="91"/>
    </row>
    <row r="42" spans="1:9" x14ac:dyDescent="0.25">
      <c r="A42" s="82" t="s">
        <v>18</v>
      </c>
      <c r="B42" s="83" t="s">
        <v>101</v>
      </c>
      <c r="C42" s="98" t="s">
        <v>106</v>
      </c>
      <c r="D42" s="85" t="s">
        <v>45</v>
      </c>
      <c r="E42" s="86">
        <v>43290.000000000036</v>
      </c>
      <c r="F42" s="355">
        <v>1.53</v>
      </c>
      <c r="G42" s="87">
        <f t="shared" si="0"/>
        <v>66233.7</v>
      </c>
      <c r="H42" s="90"/>
      <c r="I42" s="91"/>
    </row>
    <row r="43" spans="1:9" x14ac:dyDescent="0.25">
      <c r="A43" s="82" t="s">
        <v>18</v>
      </c>
      <c r="B43" s="83" t="s">
        <v>103</v>
      </c>
      <c r="C43" s="105" t="s">
        <v>108</v>
      </c>
      <c r="D43" s="85" t="s">
        <v>45</v>
      </c>
      <c r="E43" s="86">
        <v>1765</v>
      </c>
      <c r="F43" s="355">
        <v>6.78</v>
      </c>
      <c r="G43" s="87">
        <f t="shared" si="0"/>
        <v>11966.7</v>
      </c>
      <c r="H43" s="90"/>
      <c r="I43" s="91"/>
    </row>
    <row r="44" spans="1:9" x14ac:dyDescent="0.25">
      <c r="A44" s="82" t="s">
        <v>18</v>
      </c>
      <c r="B44" s="83" t="s">
        <v>105</v>
      </c>
      <c r="C44" s="105" t="s">
        <v>110</v>
      </c>
      <c r="D44" s="85" t="s">
        <v>45</v>
      </c>
      <c r="E44" s="86">
        <v>118</v>
      </c>
      <c r="F44" s="355">
        <v>8.4499999999999993</v>
      </c>
      <c r="G44" s="87">
        <f t="shared" si="0"/>
        <v>997.1</v>
      </c>
      <c r="H44" s="90"/>
      <c r="I44" s="91"/>
    </row>
    <row r="45" spans="1:9" x14ac:dyDescent="0.25">
      <c r="A45" s="82" t="s">
        <v>18</v>
      </c>
      <c r="B45" s="83" t="s">
        <v>107</v>
      </c>
      <c r="C45" s="105" t="s">
        <v>112</v>
      </c>
      <c r="D45" s="106" t="s">
        <v>50</v>
      </c>
      <c r="E45" s="86">
        <v>46</v>
      </c>
      <c r="F45" s="355">
        <v>52.88</v>
      </c>
      <c r="G45" s="87">
        <f t="shared" si="0"/>
        <v>2432.48</v>
      </c>
      <c r="H45" s="90"/>
      <c r="I45" s="91"/>
    </row>
    <row r="46" spans="1:9" x14ac:dyDescent="0.25">
      <c r="A46" s="82" t="s">
        <v>18</v>
      </c>
      <c r="B46" s="83" t="s">
        <v>109</v>
      </c>
      <c r="C46" s="105" t="s">
        <v>114</v>
      </c>
      <c r="D46" s="85" t="s">
        <v>45</v>
      </c>
      <c r="E46" s="86">
        <v>41</v>
      </c>
      <c r="F46" s="355">
        <v>67.209999999999994</v>
      </c>
      <c r="G46" s="87">
        <f t="shared" si="0"/>
        <v>2755.61</v>
      </c>
      <c r="H46" s="90"/>
      <c r="I46" s="91"/>
    </row>
    <row r="47" spans="1:9" x14ac:dyDescent="0.25">
      <c r="A47" s="82" t="s">
        <v>18</v>
      </c>
      <c r="B47" s="83" t="s">
        <v>111</v>
      </c>
      <c r="C47" s="107" t="s">
        <v>116</v>
      </c>
      <c r="D47" s="85" t="s">
        <v>45</v>
      </c>
      <c r="E47" s="86">
        <v>33</v>
      </c>
      <c r="F47" s="355">
        <v>92.3</v>
      </c>
      <c r="G47" s="87">
        <f t="shared" si="0"/>
        <v>3045.9</v>
      </c>
      <c r="H47" s="108"/>
      <c r="I47" s="109"/>
    </row>
    <row r="48" spans="1:9" ht="16.8" x14ac:dyDescent="0.25">
      <c r="A48" s="82" t="s">
        <v>18</v>
      </c>
      <c r="B48" s="83" t="s">
        <v>113</v>
      </c>
      <c r="C48" s="110" t="s">
        <v>118</v>
      </c>
      <c r="D48" s="99" t="s">
        <v>43</v>
      </c>
      <c r="E48" s="86">
        <v>22.78</v>
      </c>
      <c r="F48" s="355">
        <v>352.15</v>
      </c>
      <c r="G48" s="87">
        <f t="shared" si="0"/>
        <v>8021.98</v>
      </c>
      <c r="H48" s="108"/>
      <c r="I48" s="109"/>
    </row>
    <row r="49" spans="1:9" x14ac:dyDescent="0.25">
      <c r="A49" s="82" t="s">
        <v>18</v>
      </c>
      <c r="B49" s="83" t="s">
        <v>115</v>
      </c>
      <c r="C49" s="98" t="s">
        <v>120</v>
      </c>
      <c r="D49" s="85" t="s">
        <v>45</v>
      </c>
      <c r="E49" s="86">
        <v>28545.000000000015</v>
      </c>
      <c r="F49" s="355">
        <v>9.3800000000000008</v>
      </c>
      <c r="G49" s="87">
        <f t="shared" si="0"/>
        <v>267752.09999999998</v>
      </c>
      <c r="H49" s="90"/>
      <c r="I49" s="91"/>
    </row>
    <row r="50" spans="1:9" x14ac:dyDescent="0.25">
      <c r="A50" s="82" t="s">
        <v>18</v>
      </c>
      <c r="B50" s="83" t="s">
        <v>117</v>
      </c>
      <c r="C50" s="111" t="s">
        <v>122</v>
      </c>
      <c r="D50" s="85" t="s">
        <v>45</v>
      </c>
      <c r="E50" s="112">
        <v>13270</v>
      </c>
      <c r="F50" s="355">
        <v>1.1299999999999999</v>
      </c>
      <c r="G50" s="87">
        <f t="shared" si="0"/>
        <v>14995.1</v>
      </c>
      <c r="H50" s="90"/>
      <c r="I50" s="91"/>
    </row>
    <row r="51" spans="1:9" x14ac:dyDescent="0.25">
      <c r="A51" s="82" t="s">
        <v>18</v>
      </c>
      <c r="B51" s="83" t="s">
        <v>119</v>
      </c>
      <c r="C51" s="111" t="s">
        <v>372</v>
      </c>
      <c r="D51" s="85" t="s">
        <v>45</v>
      </c>
      <c r="E51" s="112">
        <v>8520</v>
      </c>
      <c r="F51" s="355">
        <v>2.52</v>
      </c>
      <c r="G51" s="87">
        <f t="shared" si="0"/>
        <v>21470.400000000001</v>
      </c>
      <c r="H51" s="90"/>
      <c r="I51" s="91"/>
    </row>
    <row r="52" spans="1:9" x14ac:dyDescent="0.25">
      <c r="A52" s="82" t="s">
        <v>18</v>
      </c>
      <c r="B52" s="83" t="s">
        <v>121</v>
      </c>
      <c r="C52" s="111" t="s">
        <v>373</v>
      </c>
      <c r="D52" s="85" t="s">
        <v>45</v>
      </c>
      <c r="E52" s="112">
        <v>10250</v>
      </c>
      <c r="F52" s="355">
        <v>4.16</v>
      </c>
      <c r="G52" s="87">
        <f t="shared" si="0"/>
        <v>42640</v>
      </c>
      <c r="H52" s="90"/>
      <c r="I52" s="91"/>
    </row>
    <row r="53" spans="1:9" ht="17.399999999999999" thickBot="1" x14ac:dyDescent="0.3">
      <c r="A53" s="82" t="s">
        <v>18</v>
      </c>
      <c r="B53" s="83" t="s">
        <v>123</v>
      </c>
      <c r="C53" s="98" t="s">
        <v>25</v>
      </c>
      <c r="D53" s="99" t="s">
        <v>43</v>
      </c>
      <c r="E53" s="112">
        <v>5630</v>
      </c>
      <c r="F53" s="355">
        <v>0.11</v>
      </c>
      <c r="G53" s="87">
        <f t="shared" si="0"/>
        <v>619.29999999999995</v>
      </c>
      <c r="H53" s="90"/>
      <c r="I53" s="91"/>
    </row>
    <row r="54" spans="1:9" ht="28.2" thickBot="1" x14ac:dyDescent="0.3">
      <c r="A54" s="130" t="s">
        <v>18</v>
      </c>
      <c r="B54" s="148" t="s">
        <v>124</v>
      </c>
      <c r="C54" s="305" t="s">
        <v>125</v>
      </c>
      <c r="D54" s="145" t="s">
        <v>43</v>
      </c>
      <c r="E54" s="134">
        <v>5630</v>
      </c>
      <c r="F54" s="358">
        <v>18.27</v>
      </c>
      <c r="G54" s="104">
        <f t="shared" si="0"/>
        <v>102860.1</v>
      </c>
      <c r="H54" s="93" t="s">
        <v>126</v>
      </c>
      <c r="I54" s="94">
        <f>ROUND(SUM(G31:G54),2)</f>
        <v>706276.35</v>
      </c>
    </row>
    <row r="55" spans="1:9" x14ac:dyDescent="0.25">
      <c r="A55" s="82" t="s">
        <v>127</v>
      </c>
      <c r="B55" s="83" t="s">
        <v>128</v>
      </c>
      <c r="C55" s="105" t="s">
        <v>131</v>
      </c>
      <c r="D55" s="150" t="s">
        <v>47</v>
      </c>
      <c r="E55" s="112">
        <v>1</v>
      </c>
      <c r="F55" s="49">
        <v>34.06</v>
      </c>
      <c r="G55" s="81">
        <f t="shared" si="0"/>
        <v>34.06</v>
      </c>
      <c r="H55" s="96"/>
      <c r="I55" s="97"/>
    </row>
    <row r="56" spans="1:9" x14ac:dyDescent="0.25">
      <c r="A56" s="82" t="s">
        <v>127</v>
      </c>
      <c r="B56" s="83" t="s">
        <v>130</v>
      </c>
      <c r="C56" s="448" t="s">
        <v>1161</v>
      </c>
      <c r="D56" s="85" t="s">
        <v>50</v>
      </c>
      <c r="E56" s="112">
        <v>40</v>
      </c>
      <c r="F56" s="45">
        <v>26.25</v>
      </c>
      <c r="G56" s="87">
        <f t="shared" si="0"/>
        <v>1050</v>
      </c>
      <c r="H56" s="96"/>
      <c r="I56" s="97"/>
    </row>
    <row r="57" spans="1:9" x14ac:dyDescent="0.25">
      <c r="A57" s="82" t="s">
        <v>127</v>
      </c>
      <c r="B57" s="83" t="s">
        <v>132</v>
      </c>
      <c r="C57" s="123" t="s">
        <v>134</v>
      </c>
      <c r="D57" s="85" t="s">
        <v>45</v>
      </c>
      <c r="E57" s="86">
        <v>80</v>
      </c>
      <c r="F57" s="45">
        <v>0.66</v>
      </c>
      <c r="G57" s="87">
        <f t="shared" si="0"/>
        <v>52.8</v>
      </c>
      <c r="H57" s="96"/>
      <c r="I57" s="97"/>
    </row>
    <row r="58" spans="1:9" ht="16.8" x14ac:dyDescent="0.25">
      <c r="A58" s="82" t="s">
        <v>127</v>
      </c>
      <c r="B58" s="83" t="s">
        <v>133</v>
      </c>
      <c r="C58" s="123" t="s">
        <v>136</v>
      </c>
      <c r="D58" s="99" t="s">
        <v>43</v>
      </c>
      <c r="E58" s="86">
        <v>2</v>
      </c>
      <c r="F58" s="45">
        <v>45.5</v>
      </c>
      <c r="G58" s="87">
        <f t="shared" si="0"/>
        <v>91</v>
      </c>
      <c r="H58" s="96"/>
      <c r="I58" s="97"/>
    </row>
    <row r="59" spans="1:9" ht="17.399999999999999" thickBot="1" x14ac:dyDescent="0.3">
      <c r="A59" s="82" t="s">
        <v>127</v>
      </c>
      <c r="B59" s="83" t="s">
        <v>135</v>
      </c>
      <c r="C59" s="123" t="s">
        <v>138</v>
      </c>
      <c r="D59" s="99" t="s">
        <v>43</v>
      </c>
      <c r="E59" s="86">
        <v>8</v>
      </c>
      <c r="F59" s="45">
        <v>42.27</v>
      </c>
      <c r="G59" s="87">
        <f t="shared" si="0"/>
        <v>338.16</v>
      </c>
      <c r="H59" s="88"/>
      <c r="I59" s="97"/>
    </row>
    <row r="60" spans="1:9" ht="28.2" thickBot="1" x14ac:dyDescent="0.3">
      <c r="A60" s="130" t="s">
        <v>127</v>
      </c>
      <c r="B60" s="148" t="s">
        <v>137</v>
      </c>
      <c r="C60" s="132" t="s">
        <v>140</v>
      </c>
      <c r="D60" s="145" t="s">
        <v>43</v>
      </c>
      <c r="E60" s="134">
        <v>12</v>
      </c>
      <c r="F60" s="51">
        <v>25.97</v>
      </c>
      <c r="G60" s="117">
        <f t="shared" si="0"/>
        <v>311.64</v>
      </c>
      <c r="H60" s="93" t="s">
        <v>141</v>
      </c>
      <c r="I60" s="94">
        <f>ROUND(SUM(G55:G60),2)</f>
        <v>1877.66</v>
      </c>
    </row>
    <row r="61" spans="1:9" x14ac:dyDescent="0.25">
      <c r="A61" s="82" t="s">
        <v>142</v>
      </c>
      <c r="B61" s="122" t="s">
        <v>143</v>
      </c>
      <c r="C61" s="123" t="s">
        <v>146</v>
      </c>
      <c r="D61" s="124" t="s">
        <v>47</v>
      </c>
      <c r="E61" s="86">
        <v>15</v>
      </c>
      <c r="F61" s="40">
        <v>138.22</v>
      </c>
      <c r="G61" s="208">
        <f t="shared" si="0"/>
        <v>2073.3000000000002</v>
      </c>
      <c r="H61" s="90"/>
      <c r="I61" s="91"/>
    </row>
    <row r="62" spans="1:9" ht="27.6" x14ac:dyDescent="0.25">
      <c r="A62" s="82" t="s">
        <v>142</v>
      </c>
      <c r="B62" s="122" t="s">
        <v>145</v>
      </c>
      <c r="C62" s="123" t="s">
        <v>148</v>
      </c>
      <c r="D62" s="124" t="s">
        <v>50</v>
      </c>
      <c r="E62" s="86">
        <v>85</v>
      </c>
      <c r="F62" s="38">
        <v>33.49</v>
      </c>
      <c r="G62" s="87">
        <f t="shared" si="0"/>
        <v>2846.65</v>
      </c>
      <c r="H62" s="90"/>
      <c r="I62" s="91"/>
    </row>
    <row r="63" spans="1:9" ht="16.8" x14ac:dyDescent="0.25">
      <c r="A63" s="82" t="s">
        <v>142</v>
      </c>
      <c r="B63" s="122" t="s">
        <v>147</v>
      </c>
      <c r="C63" s="123" t="s">
        <v>150</v>
      </c>
      <c r="D63" s="126" t="s">
        <v>43</v>
      </c>
      <c r="E63" s="86">
        <v>425</v>
      </c>
      <c r="F63" s="38">
        <v>3.27</v>
      </c>
      <c r="G63" s="87">
        <f t="shared" si="0"/>
        <v>1389.75</v>
      </c>
      <c r="H63" s="90"/>
      <c r="I63" s="91"/>
    </row>
    <row r="64" spans="1:9" ht="16.8" x14ac:dyDescent="0.25">
      <c r="A64" s="82" t="s">
        <v>142</v>
      </c>
      <c r="B64" s="122" t="s">
        <v>149</v>
      </c>
      <c r="C64" s="123" t="s">
        <v>152</v>
      </c>
      <c r="D64" s="126" t="s">
        <v>43</v>
      </c>
      <c r="E64" s="86">
        <v>207.06</v>
      </c>
      <c r="F64" s="38">
        <v>3.72</v>
      </c>
      <c r="G64" s="87">
        <f t="shared" si="0"/>
        <v>770.26</v>
      </c>
      <c r="H64" s="90"/>
      <c r="I64" s="91"/>
    </row>
    <row r="65" spans="1:9" ht="27.6" x14ac:dyDescent="0.25">
      <c r="A65" s="82" t="s">
        <v>142</v>
      </c>
      <c r="B65" s="122" t="s">
        <v>151</v>
      </c>
      <c r="C65" s="123" t="s">
        <v>154</v>
      </c>
      <c r="D65" s="124" t="s">
        <v>47</v>
      </c>
      <c r="E65" s="86">
        <v>15</v>
      </c>
      <c r="F65" s="38">
        <v>207.4</v>
      </c>
      <c r="G65" s="87">
        <f t="shared" si="0"/>
        <v>3111</v>
      </c>
      <c r="H65" s="90"/>
      <c r="I65" s="91"/>
    </row>
    <row r="66" spans="1:9" ht="16.8" x14ac:dyDescent="0.25">
      <c r="A66" s="82" t="s">
        <v>142</v>
      </c>
      <c r="B66" s="122" t="s">
        <v>153</v>
      </c>
      <c r="C66" s="123" t="s">
        <v>158</v>
      </c>
      <c r="D66" s="126" t="s">
        <v>43</v>
      </c>
      <c r="E66" s="86">
        <v>375</v>
      </c>
      <c r="F66" s="38">
        <v>4.2</v>
      </c>
      <c r="G66" s="87">
        <f t="shared" si="0"/>
        <v>1575</v>
      </c>
      <c r="H66" s="90"/>
      <c r="I66" s="91"/>
    </row>
    <row r="67" spans="1:9" ht="16.8" x14ac:dyDescent="0.25">
      <c r="A67" s="82" t="s">
        <v>142</v>
      </c>
      <c r="B67" s="122" t="s">
        <v>155</v>
      </c>
      <c r="C67" s="123" t="s">
        <v>160</v>
      </c>
      <c r="D67" s="126" t="s">
        <v>43</v>
      </c>
      <c r="E67" s="86">
        <v>21.25</v>
      </c>
      <c r="F67" s="38">
        <v>21.55</v>
      </c>
      <c r="G67" s="87">
        <f t="shared" ref="G67:G144" si="1">ROUND((E67*F67),2)</f>
        <v>457.94</v>
      </c>
      <c r="H67" s="90"/>
      <c r="I67" s="91"/>
    </row>
    <row r="68" spans="1:9" ht="16.8" x14ac:dyDescent="0.25">
      <c r="A68" s="82" t="s">
        <v>142</v>
      </c>
      <c r="B68" s="122" t="s">
        <v>157</v>
      </c>
      <c r="C68" s="123" t="s">
        <v>162</v>
      </c>
      <c r="D68" s="126" t="s">
        <v>43</v>
      </c>
      <c r="E68" s="86">
        <v>170</v>
      </c>
      <c r="F68" s="38">
        <v>21.55</v>
      </c>
      <c r="G68" s="87">
        <f t="shared" si="1"/>
        <v>3663.5</v>
      </c>
      <c r="H68" s="90"/>
      <c r="I68" s="91"/>
    </row>
    <row r="69" spans="1:9" ht="16.8" x14ac:dyDescent="0.25">
      <c r="A69" s="82" t="s">
        <v>142</v>
      </c>
      <c r="B69" s="122" t="s">
        <v>159</v>
      </c>
      <c r="C69" s="98" t="s">
        <v>25</v>
      </c>
      <c r="D69" s="126" t="s">
        <v>43</v>
      </c>
      <c r="E69" s="86">
        <v>217.94</v>
      </c>
      <c r="F69" s="38">
        <v>0.11</v>
      </c>
      <c r="G69" s="87">
        <f t="shared" si="1"/>
        <v>23.97</v>
      </c>
      <c r="H69" s="90"/>
      <c r="I69" s="91"/>
    </row>
    <row r="70" spans="1:9" x14ac:dyDescent="0.25">
      <c r="A70" s="82" t="s">
        <v>142</v>
      </c>
      <c r="B70" s="122" t="s">
        <v>161</v>
      </c>
      <c r="C70" s="123" t="s">
        <v>165</v>
      </c>
      <c r="D70" s="124" t="s">
        <v>50</v>
      </c>
      <c r="E70" s="86">
        <v>85</v>
      </c>
      <c r="F70" s="38">
        <v>4.38</v>
      </c>
      <c r="G70" s="87">
        <f t="shared" si="1"/>
        <v>372.3</v>
      </c>
      <c r="H70" s="90"/>
      <c r="I70" s="91"/>
    </row>
    <row r="71" spans="1:9" x14ac:dyDescent="0.25">
      <c r="A71" s="82" t="s">
        <v>142</v>
      </c>
      <c r="B71" s="122" t="s">
        <v>163</v>
      </c>
      <c r="C71" s="123" t="s">
        <v>167</v>
      </c>
      <c r="D71" s="124" t="s">
        <v>50</v>
      </c>
      <c r="E71" s="86">
        <v>85</v>
      </c>
      <c r="F71" s="38">
        <v>4.38</v>
      </c>
      <c r="G71" s="87">
        <f t="shared" si="1"/>
        <v>372.3</v>
      </c>
      <c r="H71" s="90"/>
      <c r="I71" s="91"/>
    </row>
    <row r="72" spans="1:9" ht="27.6" x14ac:dyDescent="0.25">
      <c r="A72" s="82" t="s">
        <v>142</v>
      </c>
      <c r="B72" s="122" t="s">
        <v>164</v>
      </c>
      <c r="C72" s="123" t="s">
        <v>169</v>
      </c>
      <c r="D72" s="124" t="s">
        <v>50</v>
      </c>
      <c r="E72" s="86">
        <v>80</v>
      </c>
      <c r="F72" s="38">
        <v>63.4</v>
      </c>
      <c r="G72" s="87">
        <f t="shared" si="1"/>
        <v>5072</v>
      </c>
      <c r="H72" s="90"/>
      <c r="I72" s="91"/>
    </row>
    <row r="73" spans="1:9" x14ac:dyDescent="0.25">
      <c r="A73" s="82" t="s">
        <v>142</v>
      </c>
      <c r="B73" s="122" t="s">
        <v>166</v>
      </c>
      <c r="C73" s="123" t="s">
        <v>171</v>
      </c>
      <c r="D73" s="129" t="s">
        <v>45</v>
      </c>
      <c r="E73" s="86">
        <v>60</v>
      </c>
      <c r="F73" s="38">
        <v>0.82</v>
      </c>
      <c r="G73" s="87">
        <f t="shared" si="1"/>
        <v>49.2</v>
      </c>
      <c r="H73" s="90"/>
      <c r="I73" s="91"/>
    </row>
    <row r="74" spans="1:9" x14ac:dyDescent="0.25">
      <c r="A74" s="82" t="s">
        <v>142</v>
      </c>
      <c r="B74" s="122" t="s">
        <v>168</v>
      </c>
      <c r="C74" s="123" t="s">
        <v>173</v>
      </c>
      <c r="D74" s="129" t="s">
        <v>45</v>
      </c>
      <c r="E74" s="86">
        <v>12</v>
      </c>
      <c r="F74" s="38">
        <v>9.07</v>
      </c>
      <c r="G74" s="87">
        <f t="shared" si="1"/>
        <v>108.84</v>
      </c>
      <c r="H74" s="90"/>
      <c r="I74" s="91"/>
    </row>
    <row r="75" spans="1:9" x14ac:dyDescent="0.25">
      <c r="A75" s="82" t="s">
        <v>142</v>
      </c>
      <c r="B75" s="122" t="s">
        <v>170</v>
      </c>
      <c r="C75" s="123" t="s">
        <v>175</v>
      </c>
      <c r="D75" s="129" t="s">
        <v>45</v>
      </c>
      <c r="E75" s="86">
        <v>5</v>
      </c>
      <c r="F75" s="38">
        <v>67.209999999999994</v>
      </c>
      <c r="G75" s="87">
        <f t="shared" si="1"/>
        <v>336.05</v>
      </c>
      <c r="H75" s="97"/>
      <c r="I75" s="97"/>
    </row>
    <row r="76" spans="1:9" x14ac:dyDescent="0.25">
      <c r="A76" s="82" t="s">
        <v>142</v>
      </c>
      <c r="B76" s="122" t="s">
        <v>172</v>
      </c>
      <c r="C76" s="127" t="s">
        <v>377</v>
      </c>
      <c r="D76" s="129" t="s">
        <v>50</v>
      </c>
      <c r="E76" s="112">
        <v>45.5</v>
      </c>
      <c r="F76" s="38">
        <v>56.11</v>
      </c>
      <c r="G76" s="87">
        <f t="shared" si="1"/>
        <v>2553.0100000000002</v>
      </c>
      <c r="H76" s="90"/>
      <c r="I76" s="91"/>
    </row>
    <row r="77" spans="1:9" x14ac:dyDescent="0.25">
      <c r="A77" s="82" t="s">
        <v>142</v>
      </c>
      <c r="B77" s="122" t="s">
        <v>174</v>
      </c>
      <c r="C77" s="127" t="s">
        <v>378</v>
      </c>
      <c r="D77" s="129" t="s">
        <v>50</v>
      </c>
      <c r="E77" s="112">
        <v>18.5</v>
      </c>
      <c r="F77" s="38">
        <v>84.17</v>
      </c>
      <c r="G77" s="87">
        <f t="shared" si="1"/>
        <v>1557.15</v>
      </c>
      <c r="H77" s="90"/>
      <c r="I77" s="91"/>
    </row>
    <row r="78" spans="1:9" ht="16.8" x14ac:dyDescent="0.25">
      <c r="A78" s="82" t="s">
        <v>142</v>
      </c>
      <c r="B78" s="122" t="s">
        <v>176</v>
      </c>
      <c r="C78" s="123" t="s">
        <v>179</v>
      </c>
      <c r="D78" s="126" t="s">
        <v>43</v>
      </c>
      <c r="E78" s="112">
        <v>12.8</v>
      </c>
      <c r="F78" s="38">
        <v>21.55</v>
      </c>
      <c r="G78" s="87">
        <f t="shared" si="1"/>
        <v>275.83999999999997</v>
      </c>
      <c r="H78" s="90"/>
      <c r="I78" s="91"/>
    </row>
    <row r="79" spans="1:9" x14ac:dyDescent="0.25">
      <c r="A79" s="82" t="s">
        <v>142</v>
      </c>
      <c r="B79" s="122" t="s">
        <v>177</v>
      </c>
      <c r="C79" s="123" t="s">
        <v>181</v>
      </c>
      <c r="D79" s="129" t="s">
        <v>47</v>
      </c>
      <c r="E79" s="86">
        <v>6</v>
      </c>
      <c r="F79" s="38">
        <v>56.67</v>
      </c>
      <c r="G79" s="87">
        <f t="shared" si="1"/>
        <v>340.02</v>
      </c>
      <c r="H79" s="90"/>
      <c r="I79" s="91"/>
    </row>
    <row r="80" spans="1:9" x14ac:dyDescent="0.25">
      <c r="A80" s="82" t="s">
        <v>142</v>
      </c>
      <c r="B80" s="122" t="s">
        <v>407</v>
      </c>
      <c r="C80" s="123" t="s">
        <v>183</v>
      </c>
      <c r="D80" s="129" t="s">
        <v>47</v>
      </c>
      <c r="E80" s="86">
        <v>2</v>
      </c>
      <c r="F80" s="38">
        <v>106.91</v>
      </c>
      <c r="G80" s="87">
        <f t="shared" si="1"/>
        <v>213.82</v>
      </c>
      <c r="H80" s="90"/>
      <c r="I80" s="91"/>
    </row>
    <row r="81" spans="1:9" ht="14.4" thickBot="1" x14ac:dyDescent="0.3">
      <c r="A81" s="82" t="s">
        <v>142</v>
      </c>
      <c r="B81" s="122" t="s">
        <v>178</v>
      </c>
      <c r="C81" s="123" t="s">
        <v>185</v>
      </c>
      <c r="D81" s="129" t="s">
        <v>45</v>
      </c>
      <c r="E81" s="86">
        <v>512</v>
      </c>
      <c r="F81" s="38">
        <v>1.1299999999999999</v>
      </c>
      <c r="G81" s="87">
        <f t="shared" si="1"/>
        <v>578.55999999999995</v>
      </c>
      <c r="H81" s="90"/>
      <c r="I81" s="91"/>
    </row>
    <row r="82" spans="1:9" ht="28.2" thickBot="1" x14ac:dyDescent="0.3">
      <c r="A82" s="130" t="s">
        <v>142</v>
      </c>
      <c r="B82" s="131" t="s">
        <v>180</v>
      </c>
      <c r="C82" s="132" t="s">
        <v>187</v>
      </c>
      <c r="D82" s="133" t="s">
        <v>43</v>
      </c>
      <c r="E82" s="134">
        <v>172.8</v>
      </c>
      <c r="F82" s="39">
        <v>17.52</v>
      </c>
      <c r="G82" s="117">
        <f t="shared" si="1"/>
        <v>3027.46</v>
      </c>
      <c r="H82" s="136" t="s">
        <v>188</v>
      </c>
      <c r="I82" s="94">
        <f>ROUND(SUM(G61:G82),2)</f>
        <v>30767.919999999998</v>
      </c>
    </row>
    <row r="83" spans="1:9" ht="27.6" x14ac:dyDescent="0.25">
      <c r="A83" s="82" t="s">
        <v>218</v>
      </c>
      <c r="B83" s="83" t="s">
        <v>190</v>
      </c>
      <c r="C83" s="137" t="s">
        <v>220</v>
      </c>
      <c r="D83" s="99" t="s">
        <v>43</v>
      </c>
      <c r="E83" s="138">
        <v>18784.8</v>
      </c>
      <c r="F83" s="40">
        <v>17.399999999999999</v>
      </c>
      <c r="G83" s="87">
        <f t="shared" si="1"/>
        <v>326855.52</v>
      </c>
      <c r="H83" s="491" t="s">
        <v>192</v>
      </c>
      <c r="I83" s="91"/>
    </row>
    <row r="84" spans="1:9" ht="27.6" x14ac:dyDescent="0.25">
      <c r="A84" s="82" t="s">
        <v>218</v>
      </c>
      <c r="B84" s="83" t="s">
        <v>193</v>
      </c>
      <c r="C84" s="139" t="s">
        <v>194</v>
      </c>
      <c r="D84" s="85" t="s">
        <v>45</v>
      </c>
      <c r="E84" s="138">
        <v>28748.36</v>
      </c>
      <c r="F84" s="40">
        <v>10.35</v>
      </c>
      <c r="G84" s="87">
        <f t="shared" si="1"/>
        <v>297545.53000000003</v>
      </c>
      <c r="H84" s="491"/>
      <c r="I84" s="91"/>
    </row>
    <row r="85" spans="1:9" ht="27.6" x14ac:dyDescent="0.25">
      <c r="A85" s="82" t="s">
        <v>218</v>
      </c>
      <c r="B85" s="83" t="s">
        <v>195</v>
      </c>
      <c r="C85" s="139" t="s">
        <v>223</v>
      </c>
      <c r="D85" s="85" t="s">
        <v>45</v>
      </c>
      <c r="E85" s="138">
        <v>26469.759999999998</v>
      </c>
      <c r="F85" s="40">
        <v>14.72</v>
      </c>
      <c r="G85" s="87">
        <f t="shared" si="1"/>
        <v>389634.87</v>
      </c>
      <c r="H85" s="491"/>
      <c r="I85" s="91"/>
    </row>
    <row r="86" spans="1:9" ht="27.6" x14ac:dyDescent="0.25">
      <c r="A86" s="82" t="s">
        <v>218</v>
      </c>
      <c r="B86" s="83" t="s">
        <v>197</v>
      </c>
      <c r="C86" s="447" t="s">
        <v>1159</v>
      </c>
      <c r="D86" s="140" t="s">
        <v>45</v>
      </c>
      <c r="E86" s="138">
        <v>26355.83</v>
      </c>
      <c r="F86" s="40">
        <v>0.33</v>
      </c>
      <c r="G86" s="87">
        <f t="shared" si="1"/>
        <v>8697.42</v>
      </c>
      <c r="H86" s="491"/>
      <c r="I86" s="91"/>
    </row>
    <row r="87" spans="1:9" ht="27.6" x14ac:dyDescent="0.25">
      <c r="A87" s="82" t="s">
        <v>218</v>
      </c>
      <c r="B87" s="83" t="s">
        <v>199</v>
      </c>
      <c r="C87" s="139" t="s">
        <v>225</v>
      </c>
      <c r="D87" s="85" t="s">
        <v>45</v>
      </c>
      <c r="E87" s="138">
        <v>26279.88</v>
      </c>
      <c r="F87" s="40">
        <v>13.99</v>
      </c>
      <c r="G87" s="87">
        <f t="shared" si="1"/>
        <v>367655.52</v>
      </c>
      <c r="H87" s="491"/>
      <c r="I87" s="91"/>
    </row>
    <row r="88" spans="1:9" ht="27.6" x14ac:dyDescent="0.25">
      <c r="A88" s="82" t="s">
        <v>218</v>
      </c>
      <c r="B88" s="83" t="s">
        <v>201</v>
      </c>
      <c r="C88" s="447" t="s">
        <v>1160</v>
      </c>
      <c r="D88" s="85" t="s">
        <v>45</v>
      </c>
      <c r="E88" s="138">
        <v>26203.93</v>
      </c>
      <c r="F88" s="40">
        <v>0.27</v>
      </c>
      <c r="G88" s="87">
        <f t="shared" si="1"/>
        <v>7075.06</v>
      </c>
      <c r="H88" s="491"/>
      <c r="I88" s="91"/>
    </row>
    <row r="89" spans="1:9" ht="27.6" x14ac:dyDescent="0.25">
      <c r="A89" s="82" t="s">
        <v>218</v>
      </c>
      <c r="B89" s="83" t="s">
        <v>203</v>
      </c>
      <c r="C89" s="139" t="s">
        <v>226</v>
      </c>
      <c r="D89" s="85" t="s">
        <v>45</v>
      </c>
      <c r="E89" s="138">
        <v>26165.95</v>
      </c>
      <c r="F89" s="40">
        <v>9.99</v>
      </c>
      <c r="G89" s="87">
        <f t="shared" si="1"/>
        <v>261397.84</v>
      </c>
      <c r="H89" s="491"/>
      <c r="I89" s="91"/>
    </row>
    <row r="90" spans="1:9" ht="28.2" thickBot="1" x14ac:dyDescent="0.3">
      <c r="A90" s="82" t="s">
        <v>218</v>
      </c>
      <c r="B90" s="83" t="s">
        <v>205</v>
      </c>
      <c r="C90" s="132" t="s">
        <v>227</v>
      </c>
      <c r="D90" s="85" t="s">
        <v>45</v>
      </c>
      <c r="E90" s="141">
        <v>26090</v>
      </c>
      <c r="F90" s="40">
        <v>0.23</v>
      </c>
      <c r="G90" s="87">
        <f t="shared" si="1"/>
        <v>6000.7</v>
      </c>
      <c r="H90" s="491"/>
      <c r="I90" s="91"/>
    </row>
    <row r="91" spans="1:9" ht="28.2" thickBot="1" x14ac:dyDescent="0.3">
      <c r="A91" s="142" t="s">
        <v>218</v>
      </c>
      <c r="B91" s="143" t="s">
        <v>207</v>
      </c>
      <c r="C91" s="144" t="s">
        <v>228</v>
      </c>
      <c r="D91" s="145" t="s">
        <v>43</v>
      </c>
      <c r="E91" s="134">
        <v>5920.0000000000045</v>
      </c>
      <c r="F91" s="41">
        <v>16.75</v>
      </c>
      <c r="G91" s="117">
        <f t="shared" si="1"/>
        <v>99160</v>
      </c>
      <c r="H91" s="491"/>
      <c r="I91" s="91"/>
    </row>
    <row r="92" spans="1:9" ht="27.6" x14ac:dyDescent="0.25">
      <c r="A92" s="82" t="s">
        <v>233</v>
      </c>
      <c r="B92" s="83" t="s">
        <v>190</v>
      </c>
      <c r="C92" s="137" t="s">
        <v>234</v>
      </c>
      <c r="D92" s="99" t="s">
        <v>43</v>
      </c>
      <c r="E92" s="138">
        <v>16175.8</v>
      </c>
      <c r="F92" s="40">
        <v>0</v>
      </c>
      <c r="G92" s="87">
        <f t="shared" si="1"/>
        <v>0</v>
      </c>
      <c r="H92" s="491"/>
      <c r="I92" s="91"/>
    </row>
    <row r="93" spans="1:9" ht="27.6" x14ac:dyDescent="0.25">
      <c r="A93" s="82" t="s">
        <v>233</v>
      </c>
      <c r="B93" s="83" t="s">
        <v>193</v>
      </c>
      <c r="C93" s="139" t="s">
        <v>235</v>
      </c>
      <c r="D93" s="85" t="s">
        <v>45</v>
      </c>
      <c r="E93" s="138">
        <v>29052.18</v>
      </c>
      <c r="F93" s="40">
        <v>0</v>
      </c>
      <c r="G93" s="87">
        <f t="shared" si="1"/>
        <v>0</v>
      </c>
      <c r="H93" s="491"/>
      <c r="I93" s="91"/>
    </row>
    <row r="94" spans="1:9" ht="27.6" x14ac:dyDescent="0.25">
      <c r="A94" s="82" t="s">
        <v>233</v>
      </c>
      <c r="B94" s="83" t="s">
        <v>195</v>
      </c>
      <c r="C94" s="139" t="s">
        <v>223</v>
      </c>
      <c r="D94" s="85" t="s">
        <v>45</v>
      </c>
      <c r="E94" s="138">
        <v>26469.759999999998</v>
      </c>
      <c r="F94" s="40">
        <v>0</v>
      </c>
      <c r="G94" s="87">
        <f t="shared" si="1"/>
        <v>0</v>
      </c>
      <c r="H94" s="491"/>
      <c r="I94" s="91"/>
    </row>
    <row r="95" spans="1:9" ht="27.6" x14ac:dyDescent="0.25">
      <c r="A95" s="82" t="s">
        <v>233</v>
      </c>
      <c r="B95" s="83" t="s">
        <v>197</v>
      </c>
      <c r="C95" s="447" t="s">
        <v>1159</v>
      </c>
      <c r="D95" s="140" t="s">
        <v>45</v>
      </c>
      <c r="E95" s="138">
        <v>26355.83</v>
      </c>
      <c r="F95" s="40">
        <v>0</v>
      </c>
      <c r="G95" s="87">
        <f t="shared" si="1"/>
        <v>0</v>
      </c>
      <c r="H95" s="491"/>
      <c r="I95" s="91"/>
    </row>
    <row r="96" spans="1:9" ht="27.6" x14ac:dyDescent="0.25">
      <c r="A96" s="82" t="s">
        <v>233</v>
      </c>
      <c r="B96" s="83" t="s">
        <v>199</v>
      </c>
      <c r="C96" s="139" t="s">
        <v>225</v>
      </c>
      <c r="D96" s="85" t="s">
        <v>45</v>
      </c>
      <c r="E96" s="138">
        <v>26279.88</v>
      </c>
      <c r="F96" s="40">
        <v>0</v>
      </c>
      <c r="G96" s="87">
        <f t="shared" si="1"/>
        <v>0</v>
      </c>
      <c r="H96" s="491"/>
      <c r="I96" s="91"/>
    </row>
    <row r="97" spans="1:9" ht="27.6" x14ac:dyDescent="0.25">
      <c r="A97" s="82" t="s">
        <v>233</v>
      </c>
      <c r="B97" s="83" t="s">
        <v>201</v>
      </c>
      <c r="C97" s="447" t="s">
        <v>1160</v>
      </c>
      <c r="D97" s="85" t="s">
        <v>45</v>
      </c>
      <c r="E97" s="138">
        <v>26203.93</v>
      </c>
      <c r="F97" s="40">
        <v>0</v>
      </c>
      <c r="G97" s="87">
        <f t="shared" si="1"/>
        <v>0</v>
      </c>
      <c r="H97" s="491"/>
      <c r="I97" s="91"/>
    </row>
    <row r="98" spans="1:9" ht="27.6" x14ac:dyDescent="0.25">
      <c r="A98" s="82" t="s">
        <v>233</v>
      </c>
      <c r="B98" s="83" t="s">
        <v>203</v>
      </c>
      <c r="C98" s="139" t="s">
        <v>226</v>
      </c>
      <c r="D98" s="85" t="s">
        <v>45</v>
      </c>
      <c r="E98" s="138">
        <v>26165.95</v>
      </c>
      <c r="F98" s="40">
        <v>0</v>
      </c>
      <c r="G98" s="87">
        <f t="shared" si="1"/>
        <v>0</v>
      </c>
      <c r="H98" s="491"/>
      <c r="I98" s="91"/>
    </row>
    <row r="99" spans="1:9" ht="28.2" thickBot="1" x14ac:dyDescent="0.3">
      <c r="A99" s="82" t="s">
        <v>233</v>
      </c>
      <c r="B99" s="83" t="s">
        <v>205</v>
      </c>
      <c r="C99" s="132" t="s">
        <v>227</v>
      </c>
      <c r="D99" s="85" t="s">
        <v>45</v>
      </c>
      <c r="E99" s="138">
        <v>26090</v>
      </c>
      <c r="F99" s="40">
        <v>0</v>
      </c>
      <c r="G99" s="87">
        <f t="shared" si="1"/>
        <v>0</v>
      </c>
      <c r="H99" s="491"/>
      <c r="I99" s="91"/>
    </row>
    <row r="100" spans="1:9" ht="28.2" thickBot="1" x14ac:dyDescent="0.3">
      <c r="A100" s="130" t="s">
        <v>218</v>
      </c>
      <c r="B100" s="131" t="s">
        <v>207</v>
      </c>
      <c r="C100" s="144" t="s">
        <v>228</v>
      </c>
      <c r="D100" s="133" t="s">
        <v>43</v>
      </c>
      <c r="E100" s="134">
        <v>5920.0000000000045</v>
      </c>
      <c r="F100" s="39">
        <v>0</v>
      </c>
      <c r="G100" s="117">
        <f t="shared" si="1"/>
        <v>0</v>
      </c>
      <c r="H100" s="136" t="s">
        <v>237</v>
      </c>
      <c r="I100" s="94">
        <f>ROUND(SUM(G83:G100),2)</f>
        <v>1764022.46</v>
      </c>
    </row>
    <row r="101" spans="1:9" ht="27.6" x14ac:dyDescent="0.25">
      <c r="A101" s="76" t="s">
        <v>238</v>
      </c>
      <c r="B101" s="77" t="s">
        <v>239</v>
      </c>
      <c r="C101" s="146" t="s">
        <v>384</v>
      </c>
      <c r="D101" s="147" t="s">
        <v>43</v>
      </c>
      <c r="E101" s="80">
        <v>134.1</v>
      </c>
      <c r="F101" s="42">
        <v>21.02</v>
      </c>
      <c r="G101" s="81">
        <f t="shared" si="1"/>
        <v>2818.78</v>
      </c>
      <c r="H101" s="490" t="s">
        <v>192</v>
      </c>
      <c r="I101" s="97"/>
    </row>
    <row r="102" spans="1:9" ht="27.6" x14ac:dyDescent="0.25">
      <c r="A102" s="82" t="s">
        <v>238</v>
      </c>
      <c r="B102" s="83" t="s">
        <v>240</v>
      </c>
      <c r="C102" s="139" t="s">
        <v>194</v>
      </c>
      <c r="D102" s="85" t="s">
        <v>45</v>
      </c>
      <c r="E102" s="86">
        <v>156.6</v>
      </c>
      <c r="F102" s="38">
        <v>15.74</v>
      </c>
      <c r="G102" s="87">
        <f t="shared" si="1"/>
        <v>2464.88</v>
      </c>
      <c r="H102" s="491"/>
      <c r="I102" s="97"/>
    </row>
    <row r="103" spans="1:9" ht="28.2" thickBot="1" x14ac:dyDescent="0.3">
      <c r="A103" s="130" t="s">
        <v>238</v>
      </c>
      <c r="B103" s="148" t="s">
        <v>241</v>
      </c>
      <c r="C103" s="132" t="s">
        <v>242</v>
      </c>
      <c r="D103" s="149" t="s">
        <v>45</v>
      </c>
      <c r="E103" s="134">
        <v>135</v>
      </c>
      <c r="F103" s="39">
        <v>19.260000000000002</v>
      </c>
      <c r="G103" s="117">
        <f t="shared" si="1"/>
        <v>2600.1</v>
      </c>
      <c r="H103" s="491"/>
      <c r="I103" s="97"/>
    </row>
    <row r="104" spans="1:9" ht="27.6" x14ac:dyDescent="0.25">
      <c r="A104" s="76" t="s">
        <v>243</v>
      </c>
      <c r="B104" s="77" t="s">
        <v>239</v>
      </c>
      <c r="C104" s="146" t="s">
        <v>385</v>
      </c>
      <c r="D104" s="147" t="s">
        <v>43</v>
      </c>
      <c r="E104" s="80">
        <v>134.1</v>
      </c>
      <c r="F104" s="42">
        <v>0</v>
      </c>
      <c r="G104" s="81">
        <f t="shared" si="1"/>
        <v>0</v>
      </c>
      <c r="H104" s="491"/>
      <c r="I104" s="91"/>
    </row>
    <row r="105" spans="1:9" ht="28.2" thickBot="1" x14ac:dyDescent="0.3">
      <c r="A105" s="82" t="s">
        <v>243</v>
      </c>
      <c r="B105" s="83" t="s">
        <v>240</v>
      </c>
      <c r="C105" s="139" t="s">
        <v>194</v>
      </c>
      <c r="D105" s="85" t="s">
        <v>45</v>
      </c>
      <c r="E105" s="86">
        <v>156.6</v>
      </c>
      <c r="F105" s="38">
        <v>0</v>
      </c>
      <c r="G105" s="87">
        <f t="shared" si="1"/>
        <v>0</v>
      </c>
      <c r="H105" s="506"/>
      <c r="I105" s="91"/>
    </row>
    <row r="106" spans="1:9" ht="28.2" thickBot="1" x14ac:dyDescent="0.3">
      <c r="A106" s="130" t="s">
        <v>243</v>
      </c>
      <c r="B106" s="148" t="s">
        <v>241</v>
      </c>
      <c r="C106" s="132" t="s">
        <v>242</v>
      </c>
      <c r="D106" s="149" t="s">
        <v>45</v>
      </c>
      <c r="E106" s="134">
        <v>135</v>
      </c>
      <c r="F106" s="39">
        <v>0</v>
      </c>
      <c r="G106" s="117">
        <f t="shared" si="1"/>
        <v>0</v>
      </c>
      <c r="H106" s="93" t="s">
        <v>244</v>
      </c>
      <c r="I106" s="94">
        <f>ROUND(SUM(G101:G106),2)</f>
        <v>7883.76</v>
      </c>
    </row>
    <row r="107" spans="1:9" ht="27.6" x14ac:dyDescent="0.25">
      <c r="A107" s="82" t="s">
        <v>245</v>
      </c>
      <c r="B107" s="83" t="s">
        <v>246</v>
      </c>
      <c r="C107" s="139" t="s">
        <v>255</v>
      </c>
      <c r="D107" s="150" t="s">
        <v>50</v>
      </c>
      <c r="E107" s="86">
        <v>640</v>
      </c>
      <c r="F107" s="38">
        <v>38.619999999999997</v>
      </c>
      <c r="G107" s="87">
        <f t="shared" si="1"/>
        <v>24716.799999999999</v>
      </c>
      <c r="H107" s="96"/>
      <c r="I107" s="97"/>
    </row>
    <row r="108" spans="1:9" ht="27.6" x14ac:dyDescent="0.25">
      <c r="A108" s="82" t="s">
        <v>245</v>
      </c>
      <c r="B108" s="83" t="s">
        <v>248</v>
      </c>
      <c r="C108" s="139" t="s">
        <v>256</v>
      </c>
      <c r="D108" s="150" t="s">
        <v>50</v>
      </c>
      <c r="E108" s="86">
        <v>2010</v>
      </c>
      <c r="F108" s="38">
        <v>0.35</v>
      </c>
      <c r="G108" s="87">
        <f t="shared" si="1"/>
        <v>703.5</v>
      </c>
      <c r="H108" s="90"/>
      <c r="I108" s="91"/>
    </row>
    <row r="109" spans="1:9" ht="27.6" x14ac:dyDescent="0.25">
      <c r="A109" s="82" t="s">
        <v>245</v>
      </c>
      <c r="B109" s="83" t="s">
        <v>250</v>
      </c>
      <c r="C109" s="139" t="s">
        <v>257</v>
      </c>
      <c r="D109" s="150" t="s">
        <v>50</v>
      </c>
      <c r="E109" s="86">
        <v>2010</v>
      </c>
      <c r="F109" s="38">
        <v>0.47</v>
      </c>
      <c r="G109" s="87">
        <f t="shared" si="1"/>
        <v>944.7</v>
      </c>
      <c r="H109" s="90"/>
      <c r="I109" s="91"/>
    </row>
    <row r="110" spans="1:9" ht="27.6" x14ac:dyDescent="0.25">
      <c r="A110" s="82" t="s">
        <v>245</v>
      </c>
      <c r="B110" s="83" t="s">
        <v>252</v>
      </c>
      <c r="C110" s="139" t="s">
        <v>258</v>
      </c>
      <c r="D110" s="150" t="s">
        <v>50</v>
      </c>
      <c r="E110" s="86">
        <v>2010</v>
      </c>
      <c r="F110" s="38">
        <v>0.53</v>
      </c>
      <c r="G110" s="87">
        <f t="shared" si="1"/>
        <v>1065.3</v>
      </c>
      <c r="H110" s="90"/>
      <c r="I110" s="91"/>
    </row>
    <row r="111" spans="1:9" ht="27.6" x14ac:dyDescent="0.25">
      <c r="A111" s="82" t="s">
        <v>245</v>
      </c>
      <c r="B111" s="83" t="s">
        <v>412</v>
      </c>
      <c r="C111" s="139" t="s">
        <v>259</v>
      </c>
      <c r="D111" s="150" t="s">
        <v>50</v>
      </c>
      <c r="E111" s="86">
        <v>640</v>
      </c>
      <c r="F111" s="38">
        <v>2.27</v>
      </c>
      <c r="G111" s="87">
        <f t="shared" si="1"/>
        <v>1452.8</v>
      </c>
      <c r="H111" s="90"/>
      <c r="I111" s="91"/>
    </row>
    <row r="112" spans="1:9" ht="27.6" x14ac:dyDescent="0.25">
      <c r="A112" s="82" t="s">
        <v>245</v>
      </c>
      <c r="B112" s="83" t="s">
        <v>413</v>
      </c>
      <c r="C112" s="139" t="s">
        <v>260</v>
      </c>
      <c r="D112" s="150" t="s">
        <v>50</v>
      </c>
      <c r="E112" s="86">
        <v>640</v>
      </c>
      <c r="F112" s="38">
        <v>0.51</v>
      </c>
      <c r="G112" s="87">
        <f t="shared" si="1"/>
        <v>326.39999999999998</v>
      </c>
      <c r="H112" s="90"/>
      <c r="I112" s="91"/>
    </row>
    <row r="113" spans="1:9" ht="27.6" x14ac:dyDescent="0.25">
      <c r="A113" s="82" t="s">
        <v>245</v>
      </c>
      <c r="B113" s="83" t="s">
        <v>427</v>
      </c>
      <c r="C113" s="139" t="s">
        <v>261</v>
      </c>
      <c r="D113" s="85" t="s">
        <v>45</v>
      </c>
      <c r="E113" s="86">
        <v>5550</v>
      </c>
      <c r="F113" s="38">
        <v>4.1500000000000004</v>
      </c>
      <c r="G113" s="87">
        <f t="shared" si="1"/>
        <v>23032.5</v>
      </c>
      <c r="H113" s="90"/>
      <c r="I113" s="91"/>
    </row>
    <row r="114" spans="1:9" ht="28.2" thickBot="1" x14ac:dyDescent="0.3">
      <c r="A114" s="82" t="s">
        <v>245</v>
      </c>
      <c r="B114" s="83" t="s">
        <v>254</v>
      </c>
      <c r="C114" s="139" t="s">
        <v>262</v>
      </c>
      <c r="D114" s="85" t="s">
        <v>45</v>
      </c>
      <c r="E114" s="86">
        <v>5550</v>
      </c>
      <c r="F114" s="38">
        <v>1.94</v>
      </c>
      <c r="G114" s="87">
        <f t="shared" si="1"/>
        <v>10767</v>
      </c>
      <c r="H114" s="90"/>
      <c r="I114" s="91"/>
    </row>
    <row r="115" spans="1:9" ht="28.2" thickBot="1" x14ac:dyDescent="0.3">
      <c r="A115" s="130" t="s">
        <v>245</v>
      </c>
      <c r="B115" s="148" t="s">
        <v>428</v>
      </c>
      <c r="C115" s="132" t="s">
        <v>263</v>
      </c>
      <c r="D115" s="149" t="s">
        <v>45</v>
      </c>
      <c r="E115" s="134">
        <v>30</v>
      </c>
      <c r="F115" s="39">
        <v>3.68</v>
      </c>
      <c r="G115" s="117">
        <f t="shared" si="1"/>
        <v>110.4</v>
      </c>
      <c r="H115" s="136" t="s">
        <v>264</v>
      </c>
      <c r="I115" s="94">
        <f>ROUND(SUM(G107:G115),2)</f>
        <v>63119.4</v>
      </c>
    </row>
    <row r="116" spans="1:9" ht="41.4" x14ac:dyDescent="0.25">
      <c r="A116" s="76" t="s">
        <v>265</v>
      </c>
      <c r="B116" s="77" t="s">
        <v>266</v>
      </c>
      <c r="C116" s="146" t="s">
        <v>267</v>
      </c>
      <c r="D116" s="151" t="s">
        <v>50</v>
      </c>
      <c r="E116" s="320">
        <v>1400</v>
      </c>
      <c r="F116" s="49">
        <v>33.68</v>
      </c>
      <c r="G116" s="81">
        <f t="shared" si="1"/>
        <v>47152</v>
      </c>
      <c r="H116" s="90"/>
      <c r="I116" s="91"/>
    </row>
    <row r="117" spans="1:9" ht="41.4" x14ac:dyDescent="0.25">
      <c r="A117" s="82" t="s">
        <v>265</v>
      </c>
      <c r="B117" s="83" t="s">
        <v>268</v>
      </c>
      <c r="C117" s="139" t="s">
        <v>269</v>
      </c>
      <c r="D117" s="150" t="s">
        <v>50</v>
      </c>
      <c r="E117" s="190">
        <v>108</v>
      </c>
      <c r="F117" s="45">
        <v>71.56</v>
      </c>
      <c r="G117" s="87">
        <f t="shared" si="1"/>
        <v>7728.48</v>
      </c>
      <c r="H117" s="90"/>
      <c r="I117" s="91"/>
    </row>
    <row r="118" spans="1:9" ht="42" thickBot="1" x14ac:dyDescent="0.3">
      <c r="A118" s="386" t="s">
        <v>265</v>
      </c>
      <c r="B118" s="392" t="s">
        <v>270</v>
      </c>
      <c r="C118" s="393" t="s">
        <v>1133</v>
      </c>
      <c r="D118" s="495" t="s">
        <v>50</v>
      </c>
      <c r="E118" s="497">
        <v>1851</v>
      </c>
      <c r="F118" s="45">
        <v>111.39</v>
      </c>
      <c r="G118" s="87">
        <f t="shared" si="1"/>
        <v>206182.89</v>
      </c>
      <c r="H118" s="396" t="s">
        <v>1142</v>
      </c>
      <c r="I118" s="91"/>
    </row>
    <row r="119" spans="1:9" ht="42" thickBot="1" x14ac:dyDescent="0.3">
      <c r="A119" s="386" t="s">
        <v>265</v>
      </c>
      <c r="B119" s="392" t="s">
        <v>1137</v>
      </c>
      <c r="C119" s="393" t="s">
        <v>1135</v>
      </c>
      <c r="D119" s="505"/>
      <c r="E119" s="504"/>
      <c r="F119" s="51">
        <v>0</v>
      </c>
      <c r="G119" s="117">
        <f>ROUND((E118*F119),2)</f>
        <v>0</v>
      </c>
      <c r="H119" s="136" t="s">
        <v>278</v>
      </c>
      <c r="I119" s="94">
        <f>ROUND(SUM(G116:G119),2)</f>
        <v>261063.37</v>
      </c>
    </row>
    <row r="120" spans="1:9" ht="41.4" x14ac:dyDescent="0.25">
      <c r="A120" s="76" t="s">
        <v>279</v>
      </c>
      <c r="B120" s="77" t="s">
        <v>280</v>
      </c>
      <c r="C120" s="78" t="s">
        <v>281</v>
      </c>
      <c r="D120" s="151" t="s">
        <v>50</v>
      </c>
      <c r="E120" s="80">
        <v>3690</v>
      </c>
      <c r="F120" s="58">
        <v>27.16</v>
      </c>
      <c r="G120" s="208">
        <f t="shared" si="1"/>
        <v>100220.4</v>
      </c>
      <c r="H120" s="90"/>
      <c r="I120" s="91"/>
    </row>
    <row r="121" spans="1:9" ht="41.4" x14ac:dyDescent="0.25">
      <c r="A121" s="82" t="s">
        <v>279</v>
      </c>
      <c r="B121" s="83" t="s">
        <v>282</v>
      </c>
      <c r="C121" s="139" t="s">
        <v>285</v>
      </c>
      <c r="D121" s="150" t="s">
        <v>6</v>
      </c>
      <c r="E121" s="86">
        <v>2</v>
      </c>
      <c r="F121" s="45">
        <v>197.43</v>
      </c>
      <c r="G121" s="87">
        <f t="shared" si="1"/>
        <v>394.86</v>
      </c>
      <c r="H121" s="90"/>
      <c r="I121" s="91"/>
    </row>
    <row r="122" spans="1:9" ht="41.4" x14ac:dyDescent="0.25">
      <c r="A122" s="82" t="s">
        <v>279</v>
      </c>
      <c r="B122" s="83" t="s">
        <v>284</v>
      </c>
      <c r="C122" s="139" t="s">
        <v>287</v>
      </c>
      <c r="D122" s="150" t="s">
        <v>6</v>
      </c>
      <c r="E122" s="86">
        <v>4</v>
      </c>
      <c r="F122" s="45">
        <v>197.43</v>
      </c>
      <c r="G122" s="87">
        <f t="shared" si="1"/>
        <v>789.72</v>
      </c>
      <c r="H122" s="90"/>
      <c r="I122" s="91"/>
    </row>
    <row r="123" spans="1:9" ht="31.8" x14ac:dyDescent="0.25">
      <c r="A123" s="82" t="s">
        <v>279</v>
      </c>
      <c r="B123" s="83" t="s">
        <v>286</v>
      </c>
      <c r="C123" s="152" t="s">
        <v>459</v>
      </c>
      <c r="D123" s="312" t="s">
        <v>47</v>
      </c>
      <c r="E123" s="198">
        <v>4</v>
      </c>
      <c r="F123" s="45">
        <v>5529.21</v>
      </c>
      <c r="G123" s="87">
        <f t="shared" si="1"/>
        <v>22116.84</v>
      </c>
      <c r="H123" s="90"/>
      <c r="I123" s="91"/>
    </row>
    <row r="124" spans="1:9" ht="31.8" x14ac:dyDescent="0.25">
      <c r="A124" s="82" t="s">
        <v>279</v>
      </c>
      <c r="B124" s="83" t="s">
        <v>288</v>
      </c>
      <c r="C124" s="152" t="s">
        <v>460</v>
      </c>
      <c r="D124" s="312" t="s">
        <v>47</v>
      </c>
      <c r="E124" s="198">
        <v>4</v>
      </c>
      <c r="F124" s="45">
        <v>4535.68</v>
      </c>
      <c r="G124" s="87">
        <f t="shared" si="1"/>
        <v>18142.72</v>
      </c>
      <c r="H124" s="90"/>
      <c r="I124" s="91"/>
    </row>
    <row r="125" spans="1:9" x14ac:dyDescent="0.25">
      <c r="A125" s="82" t="s">
        <v>279</v>
      </c>
      <c r="B125" s="83" t="s">
        <v>289</v>
      </c>
      <c r="C125" s="139" t="s">
        <v>292</v>
      </c>
      <c r="D125" s="150" t="s">
        <v>47</v>
      </c>
      <c r="E125" s="86">
        <v>4</v>
      </c>
      <c r="F125" s="45">
        <v>74.81</v>
      </c>
      <c r="G125" s="87">
        <f t="shared" si="1"/>
        <v>299.24</v>
      </c>
      <c r="H125" s="90"/>
      <c r="I125" s="91"/>
    </row>
    <row r="126" spans="1:9" x14ac:dyDescent="0.25">
      <c r="A126" s="82" t="s">
        <v>279</v>
      </c>
      <c r="B126" s="83" t="s">
        <v>415</v>
      </c>
      <c r="C126" s="139" t="s">
        <v>294</v>
      </c>
      <c r="D126" s="150" t="s">
        <v>47</v>
      </c>
      <c r="E126" s="86">
        <v>24</v>
      </c>
      <c r="F126" s="45">
        <v>1212.97</v>
      </c>
      <c r="G126" s="87">
        <f t="shared" si="1"/>
        <v>29111.279999999999</v>
      </c>
      <c r="H126" s="90"/>
      <c r="I126" s="91"/>
    </row>
    <row r="127" spans="1:9" x14ac:dyDescent="0.25">
      <c r="A127" s="82" t="s">
        <v>279</v>
      </c>
      <c r="B127" s="83" t="s">
        <v>290</v>
      </c>
      <c r="C127" s="139" t="s">
        <v>298</v>
      </c>
      <c r="D127" s="153" t="s">
        <v>50</v>
      </c>
      <c r="E127" s="86">
        <v>40</v>
      </c>
      <c r="F127" s="46">
        <v>35.28</v>
      </c>
      <c r="G127" s="87">
        <f t="shared" si="1"/>
        <v>1411.2</v>
      </c>
      <c r="H127" s="90"/>
      <c r="I127" s="91"/>
    </row>
    <row r="128" spans="1:9" ht="14.4" thickBot="1" x14ac:dyDescent="0.3">
      <c r="A128" s="82" t="s">
        <v>279</v>
      </c>
      <c r="B128" s="83" t="s">
        <v>291</v>
      </c>
      <c r="C128" s="139" t="s">
        <v>300</v>
      </c>
      <c r="D128" s="129" t="s">
        <v>45</v>
      </c>
      <c r="E128" s="86">
        <v>80</v>
      </c>
      <c r="F128" s="45">
        <v>84.01</v>
      </c>
      <c r="G128" s="87">
        <f t="shared" si="1"/>
        <v>6720.8</v>
      </c>
      <c r="H128" s="90"/>
      <c r="I128" s="91"/>
    </row>
    <row r="129" spans="1:9" ht="28.2" thickBot="1" x14ac:dyDescent="0.3">
      <c r="A129" s="130" t="s">
        <v>279</v>
      </c>
      <c r="B129" s="143" t="s">
        <v>293</v>
      </c>
      <c r="C129" s="144" t="s">
        <v>299</v>
      </c>
      <c r="D129" s="326" t="s">
        <v>47</v>
      </c>
      <c r="E129" s="327">
        <v>16</v>
      </c>
      <c r="F129" s="52">
        <v>58.82</v>
      </c>
      <c r="G129" s="220">
        <f t="shared" si="1"/>
        <v>941.12</v>
      </c>
      <c r="H129" s="136" t="s">
        <v>301</v>
      </c>
      <c r="I129" s="94">
        <f>ROUND(SUM(G120:G129),2)</f>
        <v>180148.18</v>
      </c>
    </row>
    <row r="130" spans="1:9" ht="27.6" x14ac:dyDescent="0.25">
      <c r="A130" s="76" t="s">
        <v>302</v>
      </c>
      <c r="B130" s="77" t="s">
        <v>303</v>
      </c>
      <c r="C130" s="146" t="s">
        <v>306</v>
      </c>
      <c r="D130" s="151" t="s">
        <v>47</v>
      </c>
      <c r="E130" s="80">
        <v>80</v>
      </c>
      <c r="F130" s="42">
        <v>18.829999999999998</v>
      </c>
      <c r="G130" s="81">
        <f t="shared" si="1"/>
        <v>1506.4</v>
      </c>
      <c r="H130" s="96"/>
      <c r="I130" s="97"/>
    </row>
    <row r="131" spans="1:9" ht="27.6" x14ac:dyDescent="0.25">
      <c r="A131" s="82" t="s">
        <v>302</v>
      </c>
      <c r="B131" s="83" t="s">
        <v>305</v>
      </c>
      <c r="C131" s="139" t="s">
        <v>310</v>
      </c>
      <c r="D131" s="150" t="s">
        <v>47</v>
      </c>
      <c r="E131" s="86">
        <v>12</v>
      </c>
      <c r="F131" s="38">
        <v>65.53</v>
      </c>
      <c r="G131" s="87">
        <f t="shared" si="1"/>
        <v>786.36</v>
      </c>
      <c r="H131" s="96"/>
      <c r="I131" s="97"/>
    </row>
    <row r="132" spans="1:9" ht="27.6" x14ac:dyDescent="0.25">
      <c r="A132" s="82" t="s">
        <v>302</v>
      </c>
      <c r="B132" s="83" t="s">
        <v>307</v>
      </c>
      <c r="C132" s="139" t="s">
        <v>312</v>
      </c>
      <c r="D132" s="150" t="s">
        <v>50</v>
      </c>
      <c r="E132" s="86">
        <v>48</v>
      </c>
      <c r="F132" s="38">
        <v>10.42</v>
      </c>
      <c r="G132" s="87">
        <f t="shared" si="1"/>
        <v>500.16</v>
      </c>
      <c r="H132" s="96"/>
      <c r="I132" s="97"/>
    </row>
    <row r="133" spans="1:9" ht="28.2" thickBot="1" x14ac:dyDescent="0.3">
      <c r="A133" s="82" t="s">
        <v>302</v>
      </c>
      <c r="B133" s="83" t="s">
        <v>309</v>
      </c>
      <c r="C133" s="139" t="s">
        <v>314</v>
      </c>
      <c r="D133" s="150" t="s">
        <v>47</v>
      </c>
      <c r="E133" s="86">
        <v>21</v>
      </c>
      <c r="F133" s="38">
        <v>12.31</v>
      </c>
      <c r="G133" s="87">
        <f t="shared" si="1"/>
        <v>258.51</v>
      </c>
      <c r="H133" s="96"/>
      <c r="I133" s="97"/>
    </row>
    <row r="134" spans="1:9" ht="28.2" thickBot="1" x14ac:dyDescent="0.3">
      <c r="A134" s="130" t="s">
        <v>302</v>
      </c>
      <c r="B134" s="148" t="s">
        <v>311</v>
      </c>
      <c r="C134" s="132" t="s">
        <v>318</v>
      </c>
      <c r="D134" s="155" t="s">
        <v>45</v>
      </c>
      <c r="E134" s="134">
        <v>12.6</v>
      </c>
      <c r="F134" s="39">
        <v>82.24</v>
      </c>
      <c r="G134" s="117">
        <f t="shared" si="1"/>
        <v>1036.22</v>
      </c>
      <c r="H134" s="93" t="s">
        <v>319</v>
      </c>
      <c r="I134" s="94">
        <f>ROUND(SUM(G130:G134),2)</f>
        <v>4087.65</v>
      </c>
    </row>
    <row r="135" spans="1:9" ht="41.4" x14ac:dyDescent="0.25">
      <c r="A135" s="156" t="s">
        <v>320</v>
      </c>
      <c r="B135" s="157" t="s">
        <v>321</v>
      </c>
      <c r="C135" s="158" t="s">
        <v>322</v>
      </c>
      <c r="D135" s="159" t="s">
        <v>50</v>
      </c>
      <c r="E135" s="160">
        <v>550</v>
      </c>
      <c r="F135" s="53">
        <v>2.0699999999999998</v>
      </c>
      <c r="G135" s="161">
        <f t="shared" si="1"/>
        <v>1138.5</v>
      </c>
      <c r="H135" s="97"/>
      <c r="I135" s="97"/>
    </row>
    <row r="136" spans="1:9" ht="41.4" x14ac:dyDescent="0.25">
      <c r="A136" s="82" t="s">
        <v>320</v>
      </c>
      <c r="B136" s="122" t="s">
        <v>323</v>
      </c>
      <c r="C136" s="139" t="s">
        <v>324</v>
      </c>
      <c r="D136" s="124" t="s">
        <v>50</v>
      </c>
      <c r="E136" s="86">
        <v>7390</v>
      </c>
      <c r="F136" s="38">
        <v>2.78</v>
      </c>
      <c r="G136" s="87">
        <f t="shared" si="1"/>
        <v>20544.2</v>
      </c>
      <c r="H136" s="90"/>
      <c r="I136" s="91"/>
    </row>
    <row r="137" spans="1:9" ht="41.4" x14ac:dyDescent="0.25">
      <c r="A137" s="82" t="s">
        <v>320</v>
      </c>
      <c r="B137" s="122" t="s">
        <v>325</v>
      </c>
      <c r="C137" s="139" t="s">
        <v>328</v>
      </c>
      <c r="D137" s="124" t="s">
        <v>50</v>
      </c>
      <c r="E137" s="86">
        <v>1641</v>
      </c>
      <c r="F137" s="38">
        <v>0.52</v>
      </c>
      <c r="G137" s="87">
        <f t="shared" si="1"/>
        <v>853.32</v>
      </c>
      <c r="H137" s="90"/>
      <c r="I137" s="91"/>
    </row>
    <row r="138" spans="1:9" ht="41.4" x14ac:dyDescent="0.25">
      <c r="A138" s="82" t="s">
        <v>320</v>
      </c>
      <c r="B138" s="122" t="s">
        <v>327</v>
      </c>
      <c r="C138" s="139" t="s">
        <v>332</v>
      </c>
      <c r="D138" s="124" t="s">
        <v>50</v>
      </c>
      <c r="E138" s="86">
        <v>60</v>
      </c>
      <c r="F138" s="38">
        <v>1.03</v>
      </c>
      <c r="G138" s="87">
        <f t="shared" si="1"/>
        <v>61.8</v>
      </c>
      <c r="H138" s="90"/>
      <c r="I138" s="91"/>
    </row>
    <row r="139" spans="1:9" ht="41.4" x14ac:dyDescent="0.25">
      <c r="A139" s="82" t="s">
        <v>320</v>
      </c>
      <c r="B139" s="122" t="s">
        <v>329</v>
      </c>
      <c r="C139" s="139" t="s">
        <v>336</v>
      </c>
      <c r="D139" s="153" t="s">
        <v>45</v>
      </c>
      <c r="E139" s="86">
        <v>3</v>
      </c>
      <c r="F139" s="38">
        <v>17.23</v>
      </c>
      <c r="G139" s="87">
        <f t="shared" si="1"/>
        <v>51.69</v>
      </c>
      <c r="H139" s="90"/>
      <c r="I139" s="91"/>
    </row>
    <row r="140" spans="1:9" ht="42" thickBot="1" x14ac:dyDescent="0.3">
      <c r="A140" s="82" t="s">
        <v>320</v>
      </c>
      <c r="B140" s="122" t="s">
        <v>331</v>
      </c>
      <c r="C140" s="139" t="s">
        <v>338</v>
      </c>
      <c r="D140" s="124" t="s">
        <v>45</v>
      </c>
      <c r="E140" s="86">
        <v>240</v>
      </c>
      <c r="F140" s="38">
        <v>17.23</v>
      </c>
      <c r="G140" s="87">
        <f t="shared" si="1"/>
        <v>4135.2</v>
      </c>
      <c r="H140" s="90"/>
      <c r="I140" s="91"/>
    </row>
    <row r="141" spans="1:9" ht="42" thickBot="1" x14ac:dyDescent="0.3">
      <c r="A141" s="101" t="s">
        <v>320</v>
      </c>
      <c r="B141" s="162" t="s">
        <v>333</v>
      </c>
      <c r="C141" s="154" t="s">
        <v>340</v>
      </c>
      <c r="D141" s="163" t="s">
        <v>45</v>
      </c>
      <c r="E141" s="103">
        <v>12</v>
      </c>
      <c r="F141" s="43">
        <v>17.23</v>
      </c>
      <c r="G141" s="104">
        <f t="shared" si="1"/>
        <v>206.76</v>
      </c>
      <c r="H141" s="93" t="s">
        <v>343</v>
      </c>
      <c r="I141" s="94">
        <f>ROUND(SUM(G135:G141),2)</f>
        <v>26991.47</v>
      </c>
    </row>
    <row r="142" spans="1:9" x14ac:dyDescent="0.25">
      <c r="A142" s="76" t="s">
        <v>429</v>
      </c>
      <c r="B142" s="118" t="s">
        <v>344</v>
      </c>
      <c r="C142" s="146" t="s">
        <v>362</v>
      </c>
      <c r="D142" s="164" t="s">
        <v>45</v>
      </c>
      <c r="E142" s="80">
        <v>140</v>
      </c>
      <c r="F142" s="49">
        <v>15.74</v>
      </c>
      <c r="G142" s="81">
        <f t="shared" si="1"/>
        <v>2203.6</v>
      </c>
      <c r="H142" s="90"/>
      <c r="I142" s="91"/>
    </row>
    <row r="143" spans="1:9" ht="18" x14ac:dyDescent="0.25">
      <c r="A143" s="82" t="s">
        <v>429</v>
      </c>
      <c r="B143" s="122" t="s">
        <v>346</v>
      </c>
      <c r="C143" s="139" t="s">
        <v>363</v>
      </c>
      <c r="D143" s="129" t="s">
        <v>52</v>
      </c>
      <c r="E143" s="86">
        <v>280</v>
      </c>
      <c r="F143" s="45">
        <v>22.12</v>
      </c>
      <c r="G143" s="87">
        <f t="shared" si="1"/>
        <v>6193.6</v>
      </c>
      <c r="H143" s="90"/>
      <c r="I143" s="91"/>
    </row>
    <row r="144" spans="1:9" x14ac:dyDescent="0.25">
      <c r="A144" s="82" t="s">
        <v>429</v>
      </c>
      <c r="B144" s="122" t="s">
        <v>348</v>
      </c>
      <c r="C144" s="139" t="s">
        <v>364</v>
      </c>
      <c r="D144" s="85" t="s">
        <v>45</v>
      </c>
      <c r="E144" s="86">
        <v>200</v>
      </c>
      <c r="F144" s="45">
        <v>4.87</v>
      </c>
      <c r="G144" s="87">
        <f t="shared" si="1"/>
        <v>974</v>
      </c>
      <c r="H144" s="90"/>
      <c r="I144" s="91"/>
    </row>
    <row r="145" spans="1:9" ht="14.4" thickBot="1" x14ac:dyDescent="0.3">
      <c r="A145" s="82" t="s">
        <v>429</v>
      </c>
      <c r="B145" s="122" t="s">
        <v>350</v>
      </c>
      <c r="C145" s="139" t="s">
        <v>365</v>
      </c>
      <c r="D145" s="85" t="s">
        <v>45</v>
      </c>
      <c r="E145" s="86">
        <v>200</v>
      </c>
      <c r="F145" s="45">
        <v>2.17</v>
      </c>
      <c r="G145" s="87">
        <f>ROUND((E145*F145),2)</f>
        <v>434</v>
      </c>
      <c r="H145" s="90"/>
      <c r="I145" s="91"/>
    </row>
    <row r="146" spans="1:9" ht="42" thickBot="1" x14ac:dyDescent="0.3">
      <c r="A146" s="165" t="s">
        <v>429</v>
      </c>
      <c r="B146" s="166" t="s">
        <v>352</v>
      </c>
      <c r="C146" s="167" t="s">
        <v>366</v>
      </c>
      <c r="D146" s="168" t="s">
        <v>6</v>
      </c>
      <c r="E146" s="169">
        <v>1</v>
      </c>
      <c r="F146" s="50">
        <v>3216.49</v>
      </c>
      <c r="G146" s="117">
        <f>ROUND((E146*F146),2)</f>
        <v>3216.49</v>
      </c>
      <c r="H146" s="93" t="s">
        <v>357</v>
      </c>
      <c r="I146" s="94">
        <f>ROUND(SUM(G142:G146),2)</f>
        <v>13021.69</v>
      </c>
    </row>
    <row r="147" spans="1:9" ht="42" thickBot="1" x14ac:dyDescent="0.3">
      <c r="A147" s="172"/>
      <c r="B147" s="172"/>
      <c r="C147" s="172"/>
      <c r="D147" s="173"/>
      <c r="E147" s="174"/>
      <c r="F147" s="171" t="s">
        <v>522</v>
      </c>
      <c r="G147" s="94">
        <f>ROUND(SUM(G5:G146),2)</f>
        <v>3139472.21</v>
      </c>
      <c r="H147" s="88"/>
      <c r="I147" s="91"/>
    </row>
  </sheetData>
  <sheetProtection algorithmName="SHA-512" hashValue="1W05HgqCwlLgWFqHrj+Y7YNFwt1deawBW9DpQdJJqNRnBoL5hx4p+O1XOK9tQThhRgHCbMyS0Bpv6pUY6Xb6kg==" saltValue="Re+YIciBmV+4qIiToG57jA==" spinCount="100000" sheet="1" objects="1" scenarios="1"/>
  <mergeCells count="6">
    <mergeCell ref="A1:E1"/>
    <mergeCell ref="A3:E3"/>
    <mergeCell ref="H83:H99"/>
    <mergeCell ref="H101:H105"/>
    <mergeCell ref="D118:D119"/>
    <mergeCell ref="E118:E119"/>
  </mergeCells>
  <pageMargins left="0.7" right="0.29375000000000001" top="0.75" bottom="0.75" header="0.3" footer="0.3"/>
  <pageSetup paperSize="9" scale="39" orientation="portrait" r:id="rId1"/>
  <rowBreaks count="1" manualBreakCount="1">
    <brk id="107" max="8" man="1"/>
  </rowBreaks>
  <ignoredErrors>
    <ignoredError sqref="G11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A138E-454D-40E1-8CE7-4B87F9D25A96}">
  <dimension ref="A1:K36"/>
  <sheetViews>
    <sheetView topLeftCell="D3" zoomScaleNormal="100" zoomScaleSheetLayoutView="89" workbookViewId="0">
      <selection activeCell="F5" sqref="F5:F35"/>
    </sheetView>
  </sheetViews>
  <sheetFormatPr defaultColWidth="9.109375" defaultRowHeight="13.8" x14ac:dyDescent="0.25"/>
  <cols>
    <col min="1" max="1" width="31.6640625" style="97" bestFit="1" customWidth="1"/>
    <col min="2" max="2" width="8.33203125" style="97" bestFit="1" customWidth="1"/>
    <col min="3" max="3" width="87.88671875" style="175" customWidth="1"/>
    <col min="4" max="4" width="9.109375" style="75"/>
    <col min="5" max="5" width="16.33203125" style="176" customWidth="1"/>
    <col min="6" max="6" width="21.5546875" style="177" customWidth="1"/>
    <col min="7" max="7" width="14.6640625" style="75" customWidth="1"/>
    <col min="8" max="8" width="21.5546875" style="74" customWidth="1"/>
    <col min="9" max="9" width="16.109375" style="75" customWidth="1"/>
    <col min="10" max="10" width="9.109375" style="75"/>
    <col min="11" max="11" width="11.44140625" style="75" bestFit="1" customWidth="1"/>
    <col min="12" max="14" width="9.109375" style="75"/>
    <col min="15" max="15" width="11.44140625" style="75" bestFit="1" customWidth="1"/>
    <col min="16" max="16384" width="9.109375" style="75"/>
  </cols>
  <sheetData>
    <row r="1" spans="1:11" ht="40.200000000000003" customHeight="1" x14ac:dyDescent="0.25">
      <c r="A1" s="502" t="s">
        <v>61</v>
      </c>
      <c r="B1" s="502"/>
      <c r="C1" s="502"/>
      <c r="D1" s="502"/>
      <c r="E1" s="502"/>
      <c r="F1" s="9"/>
      <c r="G1" s="9"/>
    </row>
    <row r="2" spans="1:11" ht="21.75" customHeight="1" thickBot="1" x14ac:dyDescent="0.3">
      <c r="A2" s="1"/>
      <c r="B2" s="1"/>
      <c r="C2" s="12"/>
      <c r="D2" s="1"/>
      <c r="E2" s="16"/>
      <c r="F2" s="1"/>
      <c r="G2" s="1"/>
    </row>
    <row r="3" spans="1:11" ht="21.75" customHeight="1" x14ac:dyDescent="0.25">
      <c r="A3" s="500" t="s">
        <v>662</v>
      </c>
      <c r="B3" s="501"/>
      <c r="C3" s="501"/>
      <c r="D3" s="501"/>
      <c r="E3" s="501"/>
      <c r="F3" s="35"/>
      <c r="G3" s="8"/>
    </row>
    <row r="4" spans="1:11" ht="27.6" x14ac:dyDescent="0.25">
      <c r="A4" s="34" t="s">
        <v>17</v>
      </c>
      <c r="B4" s="33" t="s">
        <v>0</v>
      </c>
      <c r="C4" s="32" t="s">
        <v>1</v>
      </c>
      <c r="D4" s="31" t="s">
        <v>2</v>
      </c>
      <c r="E4" s="30" t="s">
        <v>3</v>
      </c>
      <c r="F4" s="29" t="s">
        <v>19</v>
      </c>
      <c r="G4" s="13" t="s">
        <v>4</v>
      </c>
    </row>
    <row r="5" spans="1:11" x14ac:dyDescent="0.25">
      <c r="A5" s="183" t="s">
        <v>623</v>
      </c>
      <c r="B5" s="122" t="s">
        <v>7</v>
      </c>
      <c r="C5" s="184" t="s">
        <v>1099</v>
      </c>
      <c r="D5" s="185" t="s">
        <v>49</v>
      </c>
      <c r="E5" s="186">
        <v>1668</v>
      </c>
      <c r="F5" s="68">
        <v>4.9000000000000004</v>
      </c>
      <c r="G5" s="87">
        <f t="shared" ref="G5:G35" si="0">ROUND((E5*F5),2)</f>
        <v>8173.2</v>
      </c>
      <c r="K5" s="177"/>
    </row>
    <row r="6" spans="1:11" x14ac:dyDescent="0.25">
      <c r="A6" s="183" t="s">
        <v>623</v>
      </c>
      <c r="B6" s="122" t="s">
        <v>8</v>
      </c>
      <c r="C6" s="184" t="s">
        <v>642</v>
      </c>
      <c r="D6" s="129" t="s">
        <v>49</v>
      </c>
      <c r="E6" s="186">
        <v>981</v>
      </c>
      <c r="F6" s="68">
        <v>3.27</v>
      </c>
      <c r="G6" s="87">
        <f t="shared" si="0"/>
        <v>3207.87</v>
      </c>
      <c r="K6" s="177"/>
    </row>
    <row r="7" spans="1:11" x14ac:dyDescent="0.25">
      <c r="A7" s="183" t="s">
        <v>623</v>
      </c>
      <c r="B7" s="122" t="s">
        <v>9</v>
      </c>
      <c r="C7" s="184" t="s">
        <v>641</v>
      </c>
      <c r="D7" s="129" t="s">
        <v>49</v>
      </c>
      <c r="E7" s="186">
        <v>981</v>
      </c>
      <c r="F7" s="68">
        <v>3.72</v>
      </c>
      <c r="G7" s="87">
        <f t="shared" si="0"/>
        <v>3649.32</v>
      </c>
      <c r="K7" s="177"/>
    </row>
    <row r="8" spans="1:11" x14ac:dyDescent="0.25">
      <c r="A8" s="183" t="s">
        <v>623</v>
      </c>
      <c r="B8" s="122" t="s">
        <v>10</v>
      </c>
      <c r="C8" s="184" t="s">
        <v>640</v>
      </c>
      <c r="D8" s="129" t="s">
        <v>49</v>
      </c>
      <c r="E8" s="186">
        <v>162</v>
      </c>
      <c r="F8" s="68">
        <v>5.4</v>
      </c>
      <c r="G8" s="87">
        <f t="shared" si="0"/>
        <v>874.8</v>
      </c>
      <c r="K8" s="177"/>
    </row>
    <row r="9" spans="1:11" x14ac:dyDescent="0.25">
      <c r="A9" s="183" t="s">
        <v>623</v>
      </c>
      <c r="B9" s="122" t="s">
        <v>11</v>
      </c>
      <c r="C9" s="184" t="s">
        <v>639</v>
      </c>
      <c r="D9" s="129" t="s">
        <v>51</v>
      </c>
      <c r="E9" s="186">
        <v>130</v>
      </c>
      <c r="F9" s="68">
        <v>29.46</v>
      </c>
      <c r="G9" s="87">
        <f t="shared" si="0"/>
        <v>3829.8</v>
      </c>
      <c r="K9" s="177"/>
    </row>
    <row r="10" spans="1:11" ht="27.6" x14ac:dyDescent="0.25">
      <c r="A10" s="183" t="s">
        <v>623</v>
      </c>
      <c r="B10" s="122" t="s">
        <v>12</v>
      </c>
      <c r="C10" s="184" t="s">
        <v>645</v>
      </c>
      <c r="D10" s="129" t="s">
        <v>50</v>
      </c>
      <c r="E10" s="186">
        <v>67.19</v>
      </c>
      <c r="F10" s="68">
        <v>419.88</v>
      </c>
      <c r="G10" s="87">
        <f t="shared" si="0"/>
        <v>28211.74</v>
      </c>
      <c r="K10" s="177"/>
    </row>
    <row r="11" spans="1:11" x14ac:dyDescent="0.25">
      <c r="A11" s="82" t="s">
        <v>623</v>
      </c>
      <c r="B11" s="122" t="s">
        <v>13</v>
      </c>
      <c r="C11" s="302" t="s">
        <v>661</v>
      </c>
      <c r="D11" s="85" t="s">
        <v>50</v>
      </c>
      <c r="E11" s="190">
        <v>36</v>
      </c>
      <c r="F11" s="68">
        <v>2443.3000000000002</v>
      </c>
      <c r="G11" s="87">
        <f t="shared" si="0"/>
        <v>87958.8</v>
      </c>
    </row>
    <row r="12" spans="1:11" x14ac:dyDescent="0.25">
      <c r="A12" s="82" t="s">
        <v>623</v>
      </c>
      <c r="B12" s="122" t="s">
        <v>14</v>
      </c>
      <c r="C12" s="302" t="s">
        <v>660</v>
      </c>
      <c r="D12" s="85" t="s">
        <v>49</v>
      </c>
      <c r="E12" s="190">
        <v>7.75</v>
      </c>
      <c r="F12" s="68">
        <v>812.71</v>
      </c>
      <c r="G12" s="87">
        <f t="shared" si="0"/>
        <v>6298.5</v>
      </c>
      <c r="H12" s="88"/>
    </row>
    <row r="13" spans="1:11" ht="27.6" x14ac:dyDescent="0.25">
      <c r="A13" s="82" t="s">
        <v>623</v>
      </c>
      <c r="B13" s="122" t="s">
        <v>15</v>
      </c>
      <c r="C13" s="302" t="s">
        <v>659</v>
      </c>
      <c r="D13" s="85" t="s">
        <v>45</v>
      </c>
      <c r="E13" s="190">
        <v>44</v>
      </c>
      <c r="F13" s="68">
        <v>23.52</v>
      </c>
      <c r="G13" s="87">
        <f t="shared" si="0"/>
        <v>1034.8800000000001</v>
      </c>
      <c r="H13" s="90"/>
      <c r="I13" s="91"/>
    </row>
    <row r="14" spans="1:11" ht="27.6" x14ac:dyDescent="0.25">
      <c r="A14" s="183" t="s">
        <v>623</v>
      </c>
      <c r="B14" s="122" t="s">
        <v>20</v>
      </c>
      <c r="C14" s="184" t="s">
        <v>637</v>
      </c>
      <c r="D14" s="129" t="s">
        <v>45</v>
      </c>
      <c r="E14" s="186">
        <v>713.2</v>
      </c>
      <c r="F14" s="68">
        <v>0.71</v>
      </c>
      <c r="G14" s="87">
        <f t="shared" si="0"/>
        <v>506.37</v>
      </c>
      <c r="K14" s="177"/>
    </row>
    <row r="15" spans="1:11" x14ac:dyDescent="0.25">
      <c r="A15" s="183" t="s">
        <v>623</v>
      </c>
      <c r="B15" s="122" t="s">
        <v>21</v>
      </c>
      <c r="C15" s="188" t="s">
        <v>636</v>
      </c>
      <c r="D15" s="129" t="s">
        <v>45</v>
      </c>
      <c r="E15" s="186">
        <v>36.200000000000003</v>
      </c>
      <c r="F15" s="68">
        <v>0.71</v>
      </c>
      <c r="G15" s="87">
        <f t="shared" si="0"/>
        <v>25.7</v>
      </c>
      <c r="H15" s="88"/>
      <c r="K15" s="177"/>
    </row>
    <row r="16" spans="1:11" x14ac:dyDescent="0.25">
      <c r="A16" s="183" t="s">
        <v>623</v>
      </c>
      <c r="B16" s="122" t="s">
        <v>22</v>
      </c>
      <c r="C16" s="188" t="s">
        <v>635</v>
      </c>
      <c r="D16" s="129" t="s">
        <v>45</v>
      </c>
      <c r="E16" s="186">
        <v>66.2</v>
      </c>
      <c r="F16" s="68">
        <v>0.8</v>
      </c>
      <c r="G16" s="87">
        <f t="shared" si="0"/>
        <v>52.96</v>
      </c>
      <c r="H16" s="75"/>
      <c r="K16" s="177"/>
    </row>
    <row r="17" spans="1:11" x14ac:dyDescent="0.25">
      <c r="A17" s="183" t="s">
        <v>623</v>
      </c>
      <c r="B17" s="122" t="s">
        <v>23</v>
      </c>
      <c r="C17" s="189" t="s">
        <v>634</v>
      </c>
      <c r="D17" s="129" t="s">
        <v>45</v>
      </c>
      <c r="E17" s="186">
        <v>27.6</v>
      </c>
      <c r="F17" s="68">
        <v>6.39</v>
      </c>
      <c r="G17" s="87">
        <f t="shared" si="0"/>
        <v>176.36</v>
      </c>
      <c r="H17" s="90"/>
      <c r="I17" s="91"/>
      <c r="K17" s="177"/>
    </row>
    <row r="18" spans="1:11" x14ac:dyDescent="0.25">
      <c r="A18" s="183" t="s">
        <v>623</v>
      </c>
      <c r="B18" s="122" t="s">
        <v>26</v>
      </c>
      <c r="C18" s="188" t="s">
        <v>633</v>
      </c>
      <c r="D18" s="129" t="s">
        <v>49</v>
      </c>
      <c r="E18" s="186">
        <v>119.9</v>
      </c>
      <c r="F18" s="68">
        <v>21.55</v>
      </c>
      <c r="G18" s="87">
        <f t="shared" si="0"/>
        <v>2583.85</v>
      </c>
      <c r="H18" s="90"/>
      <c r="I18" s="91"/>
      <c r="K18" s="177"/>
    </row>
    <row r="19" spans="1:11" x14ac:dyDescent="0.25">
      <c r="A19" s="82" t="s">
        <v>623</v>
      </c>
      <c r="B19" s="122" t="s">
        <v>27</v>
      </c>
      <c r="C19" s="92" t="s">
        <v>658</v>
      </c>
      <c r="D19" s="85" t="s">
        <v>49</v>
      </c>
      <c r="E19" s="190">
        <v>2.1</v>
      </c>
      <c r="F19" s="68">
        <v>77.180000000000007</v>
      </c>
      <c r="G19" s="87">
        <f t="shared" si="0"/>
        <v>162.08000000000001</v>
      </c>
      <c r="H19" s="90"/>
      <c r="I19" s="91"/>
    </row>
    <row r="20" spans="1:11" x14ac:dyDescent="0.25">
      <c r="A20" s="183" t="s">
        <v>623</v>
      </c>
      <c r="B20" s="122" t="s">
        <v>28</v>
      </c>
      <c r="C20" s="188" t="s">
        <v>632</v>
      </c>
      <c r="D20" s="129" t="s">
        <v>49</v>
      </c>
      <c r="E20" s="186">
        <v>19.8</v>
      </c>
      <c r="F20" s="68">
        <v>21.55</v>
      </c>
      <c r="G20" s="87">
        <f t="shared" si="0"/>
        <v>426.69</v>
      </c>
      <c r="H20" s="90"/>
      <c r="I20" s="91"/>
      <c r="K20" s="177"/>
    </row>
    <row r="21" spans="1:11" x14ac:dyDescent="0.25">
      <c r="A21" s="82" t="s">
        <v>623</v>
      </c>
      <c r="B21" s="122" t="s">
        <v>29</v>
      </c>
      <c r="C21" s="92" t="s">
        <v>657</v>
      </c>
      <c r="D21" s="85" t="s">
        <v>49</v>
      </c>
      <c r="E21" s="190">
        <v>0.4</v>
      </c>
      <c r="F21" s="68">
        <v>352.13</v>
      </c>
      <c r="G21" s="87">
        <f t="shared" si="0"/>
        <v>140.85</v>
      </c>
      <c r="H21" s="90"/>
      <c r="I21" s="91"/>
    </row>
    <row r="22" spans="1:11" ht="27.6" x14ac:dyDescent="0.25">
      <c r="A22" s="183" t="s">
        <v>623</v>
      </c>
      <c r="B22" s="122" t="s">
        <v>30</v>
      </c>
      <c r="C22" s="188" t="s">
        <v>631</v>
      </c>
      <c r="D22" s="129" t="s">
        <v>49</v>
      </c>
      <c r="E22" s="186">
        <v>293</v>
      </c>
      <c r="F22" s="68">
        <v>17.510000000000002</v>
      </c>
      <c r="G22" s="87">
        <f t="shared" si="0"/>
        <v>5130.43</v>
      </c>
      <c r="H22" s="90"/>
      <c r="I22" s="91"/>
      <c r="K22" s="177"/>
    </row>
    <row r="23" spans="1:11" x14ac:dyDescent="0.25">
      <c r="A23" s="183" t="s">
        <v>623</v>
      </c>
      <c r="B23" s="122" t="s">
        <v>31</v>
      </c>
      <c r="C23" s="184" t="s">
        <v>630</v>
      </c>
      <c r="D23" s="129" t="s">
        <v>49</v>
      </c>
      <c r="E23" s="186">
        <v>31</v>
      </c>
      <c r="F23" s="68">
        <v>77.17</v>
      </c>
      <c r="G23" s="87">
        <f t="shared" si="0"/>
        <v>2392.27</v>
      </c>
      <c r="H23" s="90"/>
      <c r="I23" s="91"/>
      <c r="K23" s="177"/>
    </row>
    <row r="24" spans="1:11" ht="16.5" customHeight="1" x14ac:dyDescent="0.25">
      <c r="A24" s="82" t="s">
        <v>623</v>
      </c>
      <c r="B24" s="122" t="s">
        <v>32</v>
      </c>
      <c r="C24" s="302" t="s">
        <v>656</v>
      </c>
      <c r="D24" s="85" t="s">
        <v>49</v>
      </c>
      <c r="E24" s="190">
        <v>2.4</v>
      </c>
      <c r="F24" s="68">
        <v>77.180000000000007</v>
      </c>
      <c r="G24" s="87">
        <f t="shared" si="0"/>
        <v>185.23</v>
      </c>
      <c r="H24" s="90"/>
      <c r="I24" s="91"/>
    </row>
    <row r="25" spans="1:11" x14ac:dyDescent="0.25">
      <c r="A25" s="183" t="s">
        <v>623</v>
      </c>
      <c r="B25" s="122" t="s">
        <v>33</v>
      </c>
      <c r="C25" s="184" t="s">
        <v>629</v>
      </c>
      <c r="D25" s="129" t="s">
        <v>50</v>
      </c>
      <c r="E25" s="186">
        <v>581</v>
      </c>
      <c r="F25" s="68">
        <v>3.53</v>
      </c>
      <c r="G25" s="87">
        <f t="shared" si="0"/>
        <v>2050.9299999999998</v>
      </c>
      <c r="H25" s="90"/>
      <c r="I25" s="91"/>
      <c r="K25" s="177"/>
    </row>
    <row r="26" spans="1:11" x14ac:dyDescent="0.25">
      <c r="A26" s="183" t="s">
        <v>623</v>
      </c>
      <c r="B26" s="122" t="s">
        <v>34</v>
      </c>
      <c r="C26" s="184" t="s">
        <v>628</v>
      </c>
      <c r="D26" s="129" t="s">
        <v>627</v>
      </c>
      <c r="E26" s="186">
        <v>916</v>
      </c>
      <c r="F26" s="68">
        <v>1.97</v>
      </c>
      <c r="G26" s="87">
        <f t="shared" si="0"/>
        <v>1804.52</v>
      </c>
      <c r="H26" s="90"/>
      <c r="I26" s="91"/>
      <c r="K26" s="177"/>
    </row>
    <row r="27" spans="1:11" x14ac:dyDescent="0.25">
      <c r="A27" s="183" t="s">
        <v>623</v>
      </c>
      <c r="B27" s="122" t="s">
        <v>35</v>
      </c>
      <c r="C27" s="184" t="s">
        <v>626</v>
      </c>
      <c r="D27" s="129" t="s">
        <v>49</v>
      </c>
      <c r="E27" s="186">
        <v>6.4</v>
      </c>
      <c r="F27" s="68">
        <v>352.15</v>
      </c>
      <c r="G27" s="87">
        <f t="shared" si="0"/>
        <v>2253.7600000000002</v>
      </c>
      <c r="H27" s="90"/>
      <c r="I27" s="91"/>
      <c r="K27" s="177"/>
    </row>
    <row r="28" spans="1:11" x14ac:dyDescent="0.25">
      <c r="A28" s="183" t="s">
        <v>623</v>
      </c>
      <c r="B28" s="122" t="s">
        <v>36</v>
      </c>
      <c r="C28" s="184" t="s">
        <v>625</v>
      </c>
      <c r="D28" s="129" t="s">
        <v>49</v>
      </c>
      <c r="E28" s="186">
        <v>21.6</v>
      </c>
      <c r="F28" s="68">
        <v>352.15</v>
      </c>
      <c r="G28" s="87">
        <f t="shared" si="0"/>
        <v>7606.44</v>
      </c>
      <c r="H28" s="90"/>
      <c r="I28" s="91"/>
      <c r="K28" s="177"/>
    </row>
    <row r="29" spans="1:11" x14ac:dyDescent="0.25">
      <c r="A29" s="183" t="s">
        <v>623</v>
      </c>
      <c r="B29" s="122" t="s">
        <v>37</v>
      </c>
      <c r="C29" s="184" t="s">
        <v>624</v>
      </c>
      <c r="D29" s="129" t="s">
        <v>49</v>
      </c>
      <c r="E29" s="186">
        <v>3.5</v>
      </c>
      <c r="F29" s="68">
        <v>352.15</v>
      </c>
      <c r="G29" s="87">
        <f t="shared" si="0"/>
        <v>1232.53</v>
      </c>
      <c r="H29" s="90"/>
      <c r="I29" s="91"/>
      <c r="K29" s="177"/>
    </row>
    <row r="30" spans="1:11" x14ac:dyDescent="0.25">
      <c r="A30" s="82" t="s">
        <v>623</v>
      </c>
      <c r="B30" s="122" t="s">
        <v>38</v>
      </c>
      <c r="C30" s="302" t="s">
        <v>655</v>
      </c>
      <c r="D30" s="85" t="s">
        <v>49</v>
      </c>
      <c r="E30" s="190">
        <v>1.6</v>
      </c>
      <c r="F30" s="68">
        <v>352.16</v>
      </c>
      <c r="G30" s="87">
        <f t="shared" si="0"/>
        <v>563.46</v>
      </c>
      <c r="H30" s="90"/>
      <c r="I30" s="91"/>
    </row>
    <row r="31" spans="1:11" ht="14.4" thickBot="1" x14ac:dyDescent="0.3">
      <c r="A31" s="82" t="s">
        <v>623</v>
      </c>
      <c r="B31" s="122" t="s">
        <v>39</v>
      </c>
      <c r="C31" s="302" t="s">
        <v>654</v>
      </c>
      <c r="D31" s="85" t="s">
        <v>49</v>
      </c>
      <c r="E31" s="190">
        <v>29.8</v>
      </c>
      <c r="F31" s="68">
        <v>330.72</v>
      </c>
      <c r="G31" s="87">
        <f t="shared" si="0"/>
        <v>9855.4599999999991</v>
      </c>
      <c r="H31" s="90"/>
      <c r="I31" s="91"/>
    </row>
    <row r="32" spans="1:11" ht="28.2" thickBot="1" x14ac:dyDescent="0.3">
      <c r="A32" s="199" t="s">
        <v>623</v>
      </c>
      <c r="B32" s="131" t="s">
        <v>557</v>
      </c>
      <c r="C32" s="200" t="s">
        <v>622</v>
      </c>
      <c r="D32" s="170" t="s">
        <v>49</v>
      </c>
      <c r="E32" s="201">
        <v>4.5999999999999996</v>
      </c>
      <c r="F32" s="69">
        <v>77.17</v>
      </c>
      <c r="G32" s="117">
        <f t="shared" si="0"/>
        <v>354.98</v>
      </c>
      <c r="H32" s="136" t="s">
        <v>368</v>
      </c>
      <c r="I32" s="94">
        <f>ROUND(SUM(G5:G32),2)</f>
        <v>180743.78</v>
      </c>
      <c r="K32" s="177"/>
    </row>
    <row r="33" spans="1:11" ht="15" customHeight="1" x14ac:dyDescent="0.25">
      <c r="A33" s="319" t="s">
        <v>649</v>
      </c>
      <c r="B33" s="77" t="s">
        <v>16</v>
      </c>
      <c r="C33" s="507" t="s">
        <v>650</v>
      </c>
      <c r="D33" s="79" t="s">
        <v>50</v>
      </c>
      <c r="E33" s="397">
        <v>129.99</v>
      </c>
      <c r="F33" s="70">
        <v>131.34</v>
      </c>
      <c r="G33" s="81">
        <f t="shared" si="0"/>
        <v>17072.89</v>
      </c>
    </row>
    <row r="34" spans="1:11" ht="14.4" thickBot="1" x14ac:dyDescent="0.3">
      <c r="A34" s="321" t="s">
        <v>649</v>
      </c>
      <c r="B34" s="83" t="s">
        <v>87</v>
      </c>
      <c r="C34" s="508"/>
      <c r="D34" s="85" t="s">
        <v>45</v>
      </c>
      <c r="E34" s="398">
        <v>185.5</v>
      </c>
      <c r="F34" s="68">
        <v>689.51</v>
      </c>
      <c r="G34" s="87">
        <f t="shared" si="0"/>
        <v>127904.11</v>
      </c>
    </row>
    <row r="35" spans="1:11" ht="28.2" thickBot="1" x14ac:dyDescent="0.3">
      <c r="A35" s="322" t="s">
        <v>649</v>
      </c>
      <c r="B35" s="148" t="s">
        <v>89</v>
      </c>
      <c r="C35" s="323" t="s">
        <v>648</v>
      </c>
      <c r="D35" s="170" t="s">
        <v>471</v>
      </c>
      <c r="E35" s="399">
        <v>2</v>
      </c>
      <c r="F35" s="69">
        <v>1838.77</v>
      </c>
      <c r="G35" s="220">
        <f t="shared" si="0"/>
        <v>3677.54</v>
      </c>
      <c r="H35" s="136" t="s">
        <v>126</v>
      </c>
      <c r="I35" s="94">
        <f>ROUND(SUM(G33:G35),2)</f>
        <v>148654.54</v>
      </c>
    </row>
    <row r="36" spans="1:11" ht="42" thickBot="1" x14ac:dyDescent="0.3">
      <c r="A36" s="172"/>
      <c r="B36" s="172"/>
      <c r="C36" s="172"/>
      <c r="D36" s="173"/>
      <c r="E36" s="174"/>
      <c r="F36" s="171" t="s">
        <v>653</v>
      </c>
      <c r="G36" s="202">
        <f>ROUND(SUM(G5:G35),2)</f>
        <v>329398.32</v>
      </c>
      <c r="H36" s="88"/>
      <c r="I36" s="91"/>
      <c r="K36" s="177"/>
    </row>
  </sheetData>
  <sheetProtection algorithmName="SHA-512" hashValue="mSItt4lR0AxYmRPQSSY3FBUEd8mdu+/vCMDAx2C5XVLOmNwCH9KIE21AIo5zi1wLhRGCYfBjr2yrD5FxC/i7hw==" saltValue="BGM6jjsHgSsdN745wk+Tig==" spinCount="100000" sheet="1" objects="1" scenarios="1"/>
  <mergeCells count="3">
    <mergeCell ref="A1:E1"/>
    <mergeCell ref="A3:E3"/>
    <mergeCell ref="C33:C34"/>
  </mergeCells>
  <pageMargins left="0.7" right="0.33823529411764708" top="0.75" bottom="0.75" header="0.3" footer="0.3"/>
  <pageSetup paperSize="9"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D4A28EE2256F040813FBB18D90B0E36" ma:contentTypeVersion="4" ma:contentTypeDescription="Kurkite naują dokumentą." ma:contentTypeScope="" ma:versionID="68a7e65964cd0554b313826ceaa5e5dc">
  <xsd:schema xmlns:xsd="http://www.w3.org/2001/XMLSchema" xmlns:xs="http://www.w3.org/2001/XMLSchema" xmlns:p="http://schemas.microsoft.com/office/2006/metadata/properties" xmlns:ns2="c5e8777a-d7fc-43e9-bf2d-5cbe43302e92" targetNamespace="http://schemas.microsoft.com/office/2006/metadata/properties" ma:root="true" ma:fieldsID="b7c147528e1dd4a8b502db082987c795" ns2:_="">
    <xsd:import namespace="c5e8777a-d7fc-43e9-bf2d-5cbe43302e9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e8777a-d7fc-43e9-bf2d-5cbe43302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2A047F-3262-4918-ABC8-38074345B2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e8777a-d7fc-43e9-bf2d-5cbe43302e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D13A77-2262-45CE-A2A5-CAFB51A05CF5}">
  <ds:schemaRefs>
    <ds:schemaRef ds:uri="http://schemas.microsoft.com/sharepoint/v3/contenttype/forms"/>
  </ds:schemaRefs>
</ds:datastoreItem>
</file>

<file path=customXml/itemProps3.xml><?xml version="1.0" encoding="utf-8"?>
<ds:datastoreItem xmlns:ds="http://schemas.openxmlformats.org/officeDocument/2006/customXml" ds:itemID="{CB396266-6849-4143-9A94-639BF619B00B}">
  <ds:schemaRefs>
    <ds:schemaRef ds:uri="http://schemas.microsoft.com/office/2006/metadata/properties"/>
    <ds:schemaRef ds:uri="http://schemas.microsoft.com/office/infopath/2007/PartnerControls"/>
    <ds:schemaRef ds:uri="948d8fdb-cbd1-4bf9-85d9-1b56c2a9afae"/>
    <ds:schemaRef ds:uri="2945cdf4-c922-4f1d-a4b6-d6a562696c9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25</vt:i4>
      </vt:variant>
      <vt:variant>
        <vt:lpstr>Įvardytieji diapazonai</vt:lpstr>
      </vt:variant>
      <vt:variant>
        <vt:i4>23</vt:i4>
      </vt:variant>
    </vt:vector>
  </HeadingPairs>
  <TitlesOfParts>
    <vt:vector size="48" baseType="lpstr">
      <vt:lpstr>santrauka</vt:lpstr>
      <vt:lpstr>S_1.1</vt:lpstr>
      <vt:lpstr>S_1.1.1</vt:lpstr>
      <vt:lpstr>S_1.2</vt:lpstr>
      <vt:lpstr>S_1.2.1</vt:lpstr>
      <vt:lpstr>S_1.3</vt:lpstr>
      <vt:lpstr>S_1.3.1</vt:lpstr>
      <vt:lpstr>S_1.4</vt:lpstr>
      <vt:lpstr>S_1.4.1</vt:lpstr>
      <vt:lpstr>S_1.5</vt:lpstr>
      <vt:lpstr>S_1.5.1</vt:lpstr>
      <vt:lpstr>S_1.6</vt:lpstr>
      <vt:lpstr>S_1.6.1</vt:lpstr>
      <vt:lpstr>S_1.7</vt:lpstr>
      <vt:lpstr>S_1.7.1</vt:lpstr>
      <vt:lpstr>S_1.8</vt:lpstr>
      <vt:lpstr>S_1.8.1</vt:lpstr>
      <vt:lpstr>S_1.9</vt:lpstr>
      <vt:lpstr>S_1.9.1</vt:lpstr>
      <vt:lpstr>2809 K_1.10</vt:lpstr>
      <vt:lpstr>MS_2.1</vt:lpstr>
      <vt:lpstr>MS_2.2</vt:lpstr>
      <vt:lpstr>SK_3.1 </vt:lpstr>
      <vt:lpstr>SK_3.2</vt:lpstr>
      <vt:lpstr>E01_4.1 </vt:lpstr>
      <vt:lpstr>'2809 K_1.10'!Print_Area</vt:lpstr>
      <vt:lpstr>'E01_4.1 '!Print_Area</vt:lpstr>
      <vt:lpstr>MS_2.1!Print_Area</vt:lpstr>
      <vt:lpstr>MS_2.2!Print_Area</vt:lpstr>
      <vt:lpstr>S_1.1!Print_Area</vt:lpstr>
      <vt:lpstr>S_1.2!Print_Area</vt:lpstr>
      <vt:lpstr>S_1.2.1!Print_Area</vt:lpstr>
      <vt:lpstr>S_1.3!Print_Area</vt:lpstr>
      <vt:lpstr>S_1.3.1!Print_Area</vt:lpstr>
      <vt:lpstr>S_1.4!Print_Area</vt:lpstr>
      <vt:lpstr>S_1.4.1!Print_Area</vt:lpstr>
      <vt:lpstr>S_1.5!Print_Area</vt:lpstr>
      <vt:lpstr>S_1.5.1!Print_Area</vt:lpstr>
      <vt:lpstr>S_1.6!Print_Area</vt:lpstr>
      <vt:lpstr>S_1.6.1!Print_Area</vt:lpstr>
      <vt:lpstr>S_1.7!Print_Area</vt:lpstr>
      <vt:lpstr>S_1.7.1!Print_Area</vt:lpstr>
      <vt:lpstr>S_1.8!Print_Area</vt:lpstr>
      <vt:lpstr>S_1.8.1!Print_Area</vt:lpstr>
      <vt:lpstr>S_1.9!Print_Area</vt:lpstr>
      <vt:lpstr>S_1.9.1!Print_Area</vt:lpstr>
      <vt:lpstr>'SK_3.1 '!Print_Area</vt:lpstr>
      <vt:lpstr>SK_3.2!Print_Area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Mantas Kuoja</cp:lastModifiedBy>
  <cp:lastPrinted>2024-03-14T06:35:58Z</cp:lastPrinted>
  <dcterms:created xsi:type="dcterms:W3CDTF">2020-10-05T14:48:34Z</dcterms:created>
  <dcterms:modified xsi:type="dcterms:W3CDTF">2024-12-18T14:31:53Z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0x0101008D4A28EE2256F040813FBB18D90B0E36</vt:lpwstr>
  </property>
  <property fmtid="{D5CDD505-2E9C-101B-9397-08002B2CF9AE}" pid="3" name="MediaServiceImageTags">
    <vt:lpwstr/>
  </property>
</Properties>
</file>