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Rasa\Dubravos uredija_Kankoreziu aizyklos rekonstrukcija_2021-09-20\Pasiulymas\2021-10-27\sam\"/>
    </mc:Choice>
  </mc:AlternateContent>
  <xr:revisionPtr revIDLastSave="0" documentId="13_ncr:1_{56E9F7E9-AFAA-4CC4-964B-9E9C20C2C287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Spausdinimo variantas" sheetId="1" r:id="rId1"/>
  </sheets>
  <definedNames>
    <definedName name="_xlnm.Print_Area" localSheetId="0">'Spausdinimo variantas'!$A$1:$G$140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5" i="1" l="1"/>
  <c r="C12" i="1" l="1"/>
  <c r="G13" i="1"/>
  <c r="G14" i="1"/>
  <c r="G15" i="1"/>
  <c r="C16" i="1"/>
  <c r="C17" i="1"/>
  <c r="G18" i="1"/>
  <c r="G19" i="1"/>
  <c r="G20" i="1"/>
  <c r="C21" i="1"/>
  <c r="C22" i="1"/>
  <c r="G23" i="1"/>
  <c r="G24" i="1"/>
  <c r="G25" i="1"/>
  <c r="C26" i="1"/>
  <c r="C27" i="1"/>
  <c r="G28" i="1"/>
  <c r="G29" i="1"/>
  <c r="G30" i="1"/>
  <c r="G31" i="1"/>
  <c r="G32" i="1"/>
  <c r="G33" i="1"/>
  <c r="G34" i="1"/>
  <c r="G35" i="1"/>
  <c r="G36" i="1"/>
  <c r="C37" i="1"/>
  <c r="C38" i="1"/>
  <c r="G39" i="1"/>
  <c r="G40" i="1"/>
  <c r="G41" i="1"/>
  <c r="G42" i="1"/>
  <c r="G43" i="1"/>
  <c r="C44" i="1"/>
  <c r="C45" i="1"/>
  <c r="G46" i="1"/>
  <c r="G47" i="1"/>
  <c r="G48" i="1"/>
  <c r="G49" i="1"/>
  <c r="G50" i="1"/>
  <c r="G51" i="1"/>
  <c r="G52" i="1"/>
  <c r="G53" i="1"/>
  <c r="G54" i="1"/>
  <c r="G55" i="1"/>
  <c r="C56" i="1"/>
  <c r="C57" i="1"/>
  <c r="G58" i="1"/>
  <c r="G59" i="1"/>
  <c r="G60" i="1"/>
  <c r="G61" i="1"/>
  <c r="G62" i="1"/>
  <c r="G63" i="1"/>
  <c r="G64" i="1"/>
  <c r="G66" i="1"/>
  <c r="G67" i="1"/>
  <c r="G68" i="1"/>
  <c r="G69" i="1"/>
  <c r="G70" i="1"/>
  <c r="G71" i="1"/>
  <c r="G72" i="1"/>
  <c r="G73" i="1"/>
  <c r="G74" i="1"/>
  <c r="C75" i="1"/>
  <c r="C76" i="1"/>
  <c r="G77" i="1"/>
  <c r="G78" i="1"/>
  <c r="G79" i="1"/>
  <c r="G80" i="1"/>
  <c r="G81" i="1"/>
  <c r="C82" i="1"/>
  <c r="C83" i="1"/>
  <c r="G84" i="1"/>
  <c r="G85" i="1" s="1"/>
  <c r="C85" i="1"/>
  <c r="C86" i="1"/>
  <c r="G87" i="1"/>
  <c r="G88" i="1"/>
  <c r="C89" i="1"/>
  <c r="C90" i="1"/>
  <c r="G91" i="1"/>
  <c r="G92" i="1"/>
  <c r="C93" i="1"/>
  <c r="C94" i="1"/>
  <c r="G95" i="1"/>
  <c r="G96" i="1"/>
  <c r="G97" i="1"/>
  <c r="C98" i="1"/>
  <c r="C99" i="1"/>
  <c r="G100" i="1"/>
  <c r="G101" i="1" s="1"/>
  <c r="C101" i="1"/>
  <c r="C102" i="1"/>
  <c r="G103" i="1"/>
  <c r="G104" i="1" s="1"/>
  <c r="C104" i="1"/>
  <c r="C105" i="1"/>
  <c r="G106" i="1"/>
  <c r="G107" i="1"/>
  <c r="G108" i="1"/>
  <c r="C109" i="1"/>
  <c r="C110" i="1"/>
  <c r="G111" i="1"/>
  <c r="C112" i="1"/>
  <c r="G112" i="1"/>
  <c r="C113" i="1"/>
  <c r="G114" i="1"/>
  <c r="G115" i="1" s="1"/>
  <c r="C115" i="1"/>
  <c r="C116" i="1"/>
  <c r="G117" i="1"/>
  <c r="G118" i="1"/>
  <c r="G119" i="1"/>
  <c r="G120" i="1"/>
  <c r="C121" i="1"/>
  <c r="C122" i="1"/>
  <c r="G123" i="1"/>
  <c r="G124" i="1"/>
  <c r="G125" i="1"/>
  <c r="G126" i="1"/>
  <c r="G127" i="1"/>
  <c r="G128" i="1"/>
  <c r="G129" i="1"/>
  <c r="G130" i="1"/>
  <c r="G131" i="1"/>
  <c r="G132" i="1"/>
  <c r="G133" i="1"/>
  <c r="C134" i="1"/>
  <c r="C8" i="1"/>
  <c r="C7" i="1"/>
  <c r="C6" i="1"/>
  <c r="G109" i="1" l="1"/>
  <c r="G93" i="1"/>
  <c r="G134" i="1"/>
  <c r="G121" i="1"/>
  <c r="G98" i="1"/>
  <c r="G89" i="1"/>
  <c r="G82" i="1"/>
  <c r="G75" i="1"/>
  <c r="G56" i="1"/>
  <c r="G44" i="1"/>
  <c r="G37" i="1"/>
  <c r="G26" i="1"/>
  <c r="G21" i="1"/>
  <c r="G16" i="1"/>
  <c r="G136" i="1" l="1"/>
  <c r="G137" i="1" s="1"/>
  <c r="G138" i="1" s="1"/>
  <c r="G9" i="1" s="1"/>
</calcChain>
</file>

<file path=xl/sharedStrings.xml><?xml version="1.0" encoding="utf-8"?>
<sst xmlns="http://schemas.openxmlformats.org/spreadsheetml/2006/main" count="314" uniqueCount="206">
  <si>
    <t>Kiekis</t>
  </si>
  <si>
    <t>Kaina, Eur</t>
  </si>
  <si>
    <t>Iš viso</t>
  </si>
  <si>
    <t>Eil. Nr.</t>
  </si>
  <si>
    <t>Darbo kodas</t>
  </si>
  <si>
    <t>Mato vnt</t>
  </si>
  <si>
    <t>Statybos darbų aprašymai</t>
  </si>
  <si>
    <t>Statinys:</t>
  </si>
  <si>
    <t>Žiniaraštis:</t>
  </si>
  <si>
    <t>Statinių grupė:</t>
  </si>
  <si>
    <t>Iš viso:</t>
  </si>
  <si>
    <t>Vieneto kaina</t>
  </si>
  <si>
    <t>L o k a l i n ė  s ą m a t a N r. 1-001-1</t>
  </si>
  <si>
    <t>Kankorėžių sandėlio 7F1Ž, Miškininkų g.7, Vaišvydavos k., Samylių sen., Kauno r.sav., rekonstravimo projektas</t>
  </si>
  <si>
    <t>Bendrieji statybos darbai</t>
  </si>
  <si>
    <t>Statybiniai darbai. Konstrukcijos</t>
  </si>
  <si>
    <t>Grunto kasimas 0,25 m3 kaušo talpos ekskavatoriumi, pakraunant gruntą į autosavivarčius, kai grunto grupė II</t>
  </si>
  <si>
    <t>100 m3</t>
  </si>
  <si>
    <t>Grunto transportavimas 6 t autosavivarčiais 1 km atstumu, pakraunant 0,25 m3 kaušo talpos ekskavatoriumi, kai grunto grupė II</t>
  </si>
  <si>
    <t>Grunto transportavimo sąnaudų pokytis už papildomą 1 km atstumą, vežant 6 t autosavivarčiais, kai grunto grupė I-II. (Pridėti 9 km)</t>
  </si>
  <si>
    <t>Gręžiniuose betonuojamų iki 12m ilgio ir iki diam.600 mm polių įrengimas II grupės grunte, ištraukiant apsauginį vamzdį</t>
  </si>
  <si>
    <t>m3</t>
  </si>
  <si>
    <t>Armatūros karkasai</t>
  </si>
  <si>
    <t>t</t>
  </si>
  <si>
    <t>Betono mišiniai C25/30</t>
  </si>
  <si>
    <t>kub.m</t>
  </si>
  <si>
    <t>Pagrindų posluoksnių po pamatais įrengimas (betono / mažų apimčių)</t>
  </si>
  <si>
    <t>Betono mišiniai C8/10</t>
  </si>
  <si>
    <t>Gelžbetoniniai iki 3m3 tūrio pamatai kolonoms, paduodant betoną kranu</t>
  </si>
  <si>
    <t>Armatūra</t>
  </si>
  <si>
    <t>Ankerinių varžtų iki 1m ilgio įstatymas į paruoštus lizdus, užbetonuojant</t>
  </si>
  <si>
    <t>vnt.</t>
  </si>
  <si>
    <t>Plieninių įdėtinių detalių montavimas, betonuojant pamatus (detalės masė daugiau 4,0 kg iki 6,0 kg)</t>
  </si>
  <si>
    <t>Gelžbetoninių kolonų montavimas, tvirtinant varžtais, kai kolonos masė nuo 2,0 t iki 3,0 t</t>
  </si>
  <si>
    <t>Gelžbetoninių kolonų montavimas, tvirtinant varžtais, kai kolonos masė nuo 3,0 t iki 4,0 t</t>
  </si>
  <si>
    <t>Ilgi gelžbetonio gaminiai</t>
  </si>
  <si>
    <t>Monolitinės gelžbetoninės iki 0.5 m aukščio sijos ir rygeliai iki 6m aukštyje, kai klojiniai įrengiami iš lentų (rankiniu būdu)*kolonos ir pamato sandūros apibetonavimas</t>
  </si>
  <si>
    <t>Išorinių sienų gelžbetoninių cokolinių plokščių montavimas, kai plokštės plotas iki 2,0 m2</t>
  </si>
  <si>
    <t>Išorinių sienų gelžbetoninių cokolinių plokščių montavimas, kai plokštės plotas nuo 2,0 m2 iki 4,0 m2</t>
  </si>
  <si>
    <t>Išorinių sienų gelžbetoninių cokolinių plokščių montavimas, kai plokštės plotas virš 4,0 m2</t>
  </si>
  <si>
    <t>Cokolinių plokščių sandūrų izoliavimas montavimo putomis</t>
  </si>
  <si>
    <t>100 m</t>
  </si>
  <si>
    <t>Siūlių sandarinimas elastiniais hermetikais (100 m siūlės), kai siūlės skerspjūvis, cm2 iki 0,25</t>
  </si>
  <si>
    <t>0,6ml</t>
  </si>
  <si>
    <t>Plieninių įdėtinių detalių montavimas, betonuojant sienas ir pertvaras (detalės masė iki 2,0 kg)*montažinės detalės</t>
  </si>
  <si>
    <t>Plieninių įdėtinių detalių montavimas, betonuojant sienas ir pertvaras (detalės masė daugiau 2,0 kg iki 4,0 kg)*montažinės detalės</t>
  </si>
  <si>
    <t>Monolitinių konstrukcijų armavimas atskirais strypais (mažų apimčių konstrukcijos)*montažinė armatūra</t>
  </si>
  <si>
    <t>Posluoksnių įrengimas grindims mažosios mechanizacijos priemonėmis. 100 mm storio smėlio sluoksnis</t>
  </si>
  <si>
    <t>100 m2</t>
  </si>
  <si>
    <t>Posluoksnių įrengimas grindims mažosios mechanizacijos priemonėmis, smėlio sluoksnio storio pokyčio 10 mm pridėti arba atimti. (Pridėti 220 mm)</t>
  </si>
  <si>
    <t>Posluoksnių įrengimas grindims mažosios mechanizacijos priemonėmis. 100 mm storio skaldos sluoksnis</t>
  </si>
  <si>
    <t>Posluoksnių įrengimas grindims mažosios mechanizacijos priemonėmis, skaldos sluoksnio storio pokyčio 10 mm pridėti arba atimti. (Pridėti 200 mm)</t>
  </si>
  <si>
    <t>Grindų šiltinamųjų (garso) izoliacijų įrengimas, naudojant izoliacines plokštes (100 mm storio putų polistireno plokštės)</t>
  </si>
  <si>
    <t>Grindų šiltinamųjų (garso) izoliacijų įrengimas, naudojant izoliacines plokštes. Putų polistireno sluoksnio storio pokyčio 10 mm pridėti arba atimti. (Pridėti 50 mm)</t>
  </si>
  <si>
    <t>Polistireninis putplastis EPS 100</t>
  </si>
  <si>
    <t>Grindų ritininių hidroizoliacijų įrengimas, klojant plėvelę, suklijuojant siūles</t>
  </si>
  <si>
    <t>m2</t>
  </si>
  <si>
    <t>Fibrobetoninių grindų įrengimas, vakuumuojant. 100 mm storio sluoksnis, paduodant betoną siurbliu</t>
  </si>
  <si>
    <t>Fibrobetoninių grindų įrengimas, vakuumuojant. Sluoksnio storio pokyčio 10 mm pridėti arba atimti, paduodant betoną siurbliu. (Pridėti 80 mm)</t>
  </si>
  <si>
    <t>Plieninės fibros</t>
  </si>
  <si>
    <t>kg</t>
  </si>
  <si>
    <t>Betono mišiniai C30/37</t>
  </si>
  <si>
    <t>Susitraukimo siūlių įrengimas betoninėse (fibrobetoninėse) grindyse, užtaisant sandarinimo tarpikliu ir hermetiku*deformacinė siūlė</t>
  </si>
  <si>
    <t>m</t>
  </si>
  <si>
    <t>Deformacinių siūlių įrengimas armuotose betoninėse (fibrobetoninėse) grindyse, aprėminant kampuočiais (m siūlės)*temperatūrinė siūlė</t>
  </si>
  <si>
    <t>Betoninių dangų padengimas kietais užpildais (3mm storio sluoksnis)</t>
  </si>
  <si>
    <t>Monolitinės gelžbetoninės iki 0.5 m aukščio sijos ir rygeliai iki 6m aukštyje, kai klojiniai įrengiami iš lentų (rankiniu būdu)</t>
  </si>
  <si>
    <t>Plieninių įdėtinių detalių montavimas, betonuojant sijas (detalės masė daugiau 4,0 kg iki 6,0 kg)</t>
  </si>
  <si>
    <t>Metalinių antkolonių montavimas (kolonų masė iki 0,25 t)</t>
  </si>
  <si>
    <t>Metalinių gegnių ir pogegninių santvarų montavimas (anga iki 18 m, santvarų masė daugiau 1,0 t)</t>
  </si>
  <si>
    <t>Metalinių gegnių ir pogegninių santvarų montavimas (anga iki 12 m, santvarų masė daugiau 0,5 t)</t>
  </si>
  <si>
    <t>Metalinių sijų ir ilginių montavimas (sijų, ilginių masė daugiau 0,10 t iki 0,25 t)</t>
  </si>
  <si>
    <t>Metalinių sijų ir ilginių montavimas (sijų, ilginių masė daugiau 0,25 t iki 0,50 t)</t>
  </si>
  <si>
    <t>Metalinių ryšių ir spyrių montavimas (ryšių ir spyrių masė iki 50 kg)</t>
  </si>
  <si>
    <t>Metalinių ryšių ir spyrių montavimas (ryšių ir spyrių masė daugiau 50 kg iki 100 kg)</t>
  </si>
  <si>
    <t>Metalinių ryšių ir spyrių montavimas (ryšių ir spyrių masė daugiau 100 kg)</t>
  </si>
  <si>
    <t>Metalinių kolonų montavimas (kolonų masė iki 0,25 t)</t>
  </si>
  <si>
    <t>Plieninių įdėtinių detalių tvirtinimas, kai detalės masė iki 2 kg</t>
  </si>
  <si>
    <t>Plieninių įdėtinių detalių tvirtinimas, kai detalės masė iki 4 kg</t>
  </si>
  <si>
    <t>Plieninių įdėtinių detalių tvirtinimas, kai detalės masė iki 6 kg</t>
  </si>
  <si>
    <t>Kronšteinų, rėmų ir kitų smulkių plieninių konstrukcijų gaminimas ir montavimas</t>
  </si>
  <si>
    <t>Lengvo tipo metalinių konstrukcijų nuvalymas</t>
  </si>
  <si>
    <t>Lengvo tipo metalinių konstrukcijų gruntavimas</t>
  </si>
  <si>
    <t>Lengvo tipo metalinių konstrukcijų dažymas aliejiniais dažais du kartus</t>
  </si>
  <si>
    <t>Metalinių didelių (ištisinių) paviršių padengimas ugniai atspariais dažais 1250 mikronų sluoksniu purkštuvu</t>
  </si>
  <si>
    <t>Denginių metalinių profiliuotų lakštų montavimas (laikantis profiliuotų lakštų paklotas)</t>
  </si>
  <si>
    <t>Plokščių stogų, apšiltinamų polistireniniu putplasčiu, papildomo apatinio mineralinės vatos sluoksnio klojimas, kai plokštės storis 20 mm</t>
  </si>
  <si>
    <t>kv.m</t>
  </si>
  <si>
    <t>Denginių plėvelinės garo, vėjo izoliacijos įrengimas, klojant plėvelę iš viršaus, suklijuojant sandūras</t>
  </si>
  <si>
    <t>Plokščių stogų šiltinimas polistireninio putplasčio plokštėmis (plokštė 100 mm storio, be tvirtinimo)</t>
  </si>
  <si>
    <t>Plokščių stogų šiltinimas polistireninio putplasčio plokštėmis (plokštės storio pokyčio 10 mm pridėti ar atimti). (Pridėti 80 mm)</t>
  </si>
  <si>
    <t>Polistireninis putplastis EPS 80</t>
  </si>
  <si>
    <t>Plokščių stogų, apšiltinamų polistireniniu putplasčiu, papildomo viršutinio mineralinės vatos sluoksnio klojimas, kai plokštės storis 20 mm</t>
  </si>
  <si>
    <t>Plokščių stogų dengimas ritinine bitumine danga (dvisluoksne, tvirtinant smeigėmis)</t>
  </si>
  <si>
    <t>Skyrius Žemės darbai</t>
  </si>
  <si>
    <t>Iš viso už skyrių Žemės darbai</t>
  </si>
  <si>
    <t>Skyrius Gręžtiniai poliai</t>
  </si>
  <si>
    <t>Iš viso už skyrių Gręžtiniai poliai</t>
  </si>
  <si>
    <t>Skyrius Žemės darbai (iš gręžtinių pamatų gręžinių)</t>
  </si>
  <si>
    <t>Iš viso už skyrių Žemės darbai (iš gręžtinių pamatų gręžinių)</t>
  </si>
  <si>
    <t>Skyrius Galvenos</t>
  </si>
  <si>
    <t>Iš viso už skyrių Galvenos</t>
  </si>
  <si>
    <t>Skyrius Kolonos</t>
  </si>
  <si>
    <t>Iš viso už skyrių Kolonos</t>
  </si>
  <si>
    <t>Skyrius Cokolinės plokštės</t>
  </si>
  <si>
    <t>Iš viso už skyrių Cokolinės plokštės</t>
  </si>
  <si>
    <t>Skyrius Grindys ant grunto</t>
  </si>
  <si>
    <t>Iš viso už skyrių Grindys ant grunto</t>
  </si>
  <si>
    <t>Skyrius Monolitinės pagalvės MP1</t>
  </si>
  <si>
    <t>Iš viso už skyrių Monolitinės pagalvės MP1</t>
  </si>
  <si>
    <t>Skyrius Antkoloniai</t>
  </si>
  <si>
    <t>Iš viso už skyrių Antkoloniai</t>
  </si>
  <si>
    <t>Skyrius Santvaros</t>
  </si>
  <si>
    <t>Iš viso už skyrių Santvaros</t>
  </si>
  <si>
    <t>Skyrius Sijos</t>
  </si>
  <si>
    <t>Iš viso už skyrių Sijos</t>
  </si>
  <si>
    <t>Skyrius Ryšiai</t>
  </si>
  <si>
    <t>Iš viso už skyrių Ryšiai</t>
  </si>
  <si>
    <t>Skyrius Statramsčiai</t>
  </si>
  <si>
    <t>Iš viso už skyrių Statramsčiai</t>
  </si>
  <si>
    <t>Skyrius Koloninių ryšių blokai</t>
  </si>
  <si>
    <t>Iš viso už skyrių Koloninių ryšių blokai</t>
  </si>
  <si>
    <t>Skyrius Montažinės detalės D</t>
  </si>
  <si>
    <t>Iš viso už skyrių Montažinės detalės D</t>
  </si>
  <si>
    <t>Skyrius Vartų rėmai</t>
  </si>
  <si>
    <t>Iš viso už skyrių Vartų rėmai</t>
  </si>
  <si>
    <t>Skyrius Fasadiniai elementai</t>
  </si>
  <si>
    <t>Iš viso už skyrių Fasadiniai elementai</t>
  </si>
  <si>
    <t>Skyrius Metalo dažymas</t>
  </si>
  <si>
    <t>Iš viso už skyrių Metalo dažymas</t>
  </si>
  <si>
    <t>Skyrius Stogas</t>
  </si>
  <si>
    <t>Iš viso už skyrių Stogas</t>
  </si>
  <si>
    <t>Iš viso be PVM:</t>
  </si>
  <si>
    <t>PVM:</t>
  </si>
  <si>
    <t>Iš viso su PVM:</t>
  </si>
  <si>
    <t>Inkariniai varžtai HPM 24L arba analogas</t>
  </si>
  <si>
    <t>Įdėtinės detalės Welda 200x200-162 arba analogas</t>
  </si>
  <si>
    <t>Nesitraukiantis betonas Vetonit JB 600/3 (išeiga 11-12l/25kg) arba analogas</t>
  </si>
  <si>
    <t>Elastinga vienakomponentė poliuretaninė sandarinimo medžiaga Sikaflex PRO 3WF arba analogas</t>
  </si>
  <si>
    <t>Terajoint TJ6-160 arba analogas</t>
  </si>
  <si>
    <t>Apkrovas laikantys lakštai T130M arba anaogas</t>
  </si>
  <si>
    <t>Plokščiųjų stogų plokštės Paroc ROB 60, 20mm arba anaogas</t>
  </si>
  <si>
    <t>N1P-0111-2</t>
  </si>
  <si>
    <t>N1P-1301-2</t>
  </si>
  <si>
    <t>N1P-1314-1 (K4=9)</t>
  </si>
  <si>
    <t>N5-108</t>
  </si>
  <si>
    <t>C1-12</t>
  </si>
  <si>
    <t>C1-320-9</t>
  </si>
  <si>
    <t>N6P-0103-9</t>
  </si>
  <si>
    <t>C1-320-2</t>
  </si>
  <si>
    <t>N6-10</t>
  </si>
  <si>
    <t>C1-10</t>
  </si>
  <si>
    <t>N6-164</t>
  </si>
  <si>
    <t>C1-940-6</t>
  </si>
  <si>
    <t>N6P-0310-3</t>
  </si>
  <si>
    <t>Įddet</t>
  </si>
  <si>
    <t>N7P-0202-3</t>
  </si>
  <si>
    <t>C1-110</t>
  </si>
  <si>
    <t>N6-51-1</t>
  </si>
  <si>
    <t>N6-51-1p</t>
  </si>
  <si>
    <t>N7P-0501-1</t>
  </si>
  <si>
    <t>N7P-0501-2</t>
  </si>
  <si>
    <t>N7P-0501-3</t>
  </si>
  <si>
    <t>N7-259</t>
  </si>
  <si>
    <t>N15P-0318-1</t>
  </si>
  <si>
    <t>Elast</t>
  </si>
  <si>
    <t>N6P-0310-1</t>
  </si>
  <si>
    <t>N6P-0310-2</t>
  </si>
  <si>
    <t>N6P-0803-2</t>
  </si>
  <si>
    <t>N11P-0103-1</t>
  </si>
  <si>
    <t>N11P-0103-4 (K4=22)</t>
  </si>
  <si>
    <t>N11P-0103-3</t>
  </si>
  <si>
    <t>N11P-0103-6 (K4=20)</t>
  </si>
  <si>
    <t>N11P-0302-3</t>
  </si>
  <si>
    <t>N11P-0302-6 (K4=5)</t>
  </si>
  <si>
    <t>C1-903-10</t>
  </si>
  <si>
    <t>N11P-0201-1</t>
  </si>
  <si>
    <t>N11P-1503-1</t>
  </si>
  <si>
    <t>N11P-1503-3 (K4=8)</t>
  </si>
  <si>
    <t>pasiūl.</t>
  </si>
  <si>
    <t>N11P-1506-2</t>
  </si>
  <si>
    <t>N11P-1505</t>
  </si>
  <si>
    <t>N11P-1602-1</t>
  </si>
  <si>
    <t>N9P-0101-1</t>
  </si>
  <si>
    <t>N9P-0102-3</t>
  </si>
  <si>
    <t>N9P-0102-2</t>
  </si>
  <si>
    <t>N9P-0103-2</t>
  </si>
  <si>
    <t>N9P-0103-3</t>
  </si>
  <si>
    <t>N9P-0104-1</t>
  </si>
  <si>
    <t>N9P-0104-2</t>
  </si>
  <si>
    <t>N9P-0104-3</t>
  </si>
  <si>
    <t>N6-200</t>
  </si>
  <si>
    <t>N6-201</t>
  </si>
  <si>
    <t>N6-202</t>
  </si>
  <si>
    <t>N9-217</t>
  </si>
  <si>
    <t>N13-183</t>
  </si>
  <si>
    <t>N13-57</t>
  </si>
  <si>
    <t>N13-177</t>
  </si>
  <si>
    <t>N13-196</t>
  </si>
  <si>
    <t>N9-24</t>
  </si>
  <si>
    <t>N26P-1306-1</t>
  </si>
  <si>
    <t>N12P-0305-1</t>
  </si>
  <si>
    <t>N26P-1307-2</t>
  </si>
  <si>
    <t>N26P-1307-3 (K4=8)</t>
  </si>
  <si>
    <t>N12P-0501-6</t>
  </si>
  <si>
    <t>40.1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</si>
</sst>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000"/>
    <numFmt numFmtId="166" formatCode="#,##0.00\ \€"/>
  </numFmts>
  <fonts count="9" x14ac:knownFonts="1">
    <font>
      <sz val="11"/>
      <color theme="1"/>
      <name val="Calibri"/>
      <family val="2"/>
      <charset val="186"/>
      <scheme val="minor"/>
    </font>
    <font>
      <b/>
      <sz val="8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8"/>
      <color theme="0"/>
      <name val="Arial"/>
      <family val="2"/>
      <charset val="186"/>
    </font>
    <font>
      <sz val="9.75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 vertical="center"/>
    </xf>
    <xf numFmtId="0" fontId="2" fillId="0" borderId="0" xfId="0" applyFont="1"/>
    <xf numFmtId="0" fontId="4" fillId="0" borderId="0" xfId="0" applyFont="1" applyAlignment="1">
      <alignment horizontal="right" vertical="center"/>
    </xf>
    <xf numFmtId="2" fontId="5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/>
    </xf>
    <xf numFmtId="4" fontId="6" fillId="0" borderId="0" xfId="0" applyNumberFormat="1" applyFont="1" applyBorder="1" applyAlignment="1">
      <alignment horizontal="righ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Continuous" vertical="center"/>
    </xf>
    <xf numFmtId="2" fontId="5" fillId="0" borderId="5" xfId="0" applyNumberFormat="1" applyFont="1" applyBorder="1" applyAlignment="1">
      <alignment horizontal="centerContinuous" vertical="center"/>
    </xf>
    <xf numFmtId="164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Continuous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165" fontId="5" fillId="0" borderId="0" xfId="0" applyNumberFormat="1" applyFont="1" applyBorder="1" applyAlignment="1">
      <alignment horizontal="right" vertical="top"/>
    </xf>
    <xf numFmtId="4" fontId="5" fillId="0" borderId="0" xfId="0" applyNumberFormat="1" applyFont="1" applyBorder="1" applyAlignment="1">
      <alignment horizontal="right" vertical="top"/>
    </xf>
    <xf numFmtId="1" fontId="6" fillId="0" borderId="7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/>
    </xf>
    <xf numFmtId="4" fontId="6" fillId="0" borderId="7" xfId="0" applyNumberFormat="1" applyFont="1" applyBorder="1" applyAlignment="1">
      <alignment horizontal="right" vertical="top"/>
    </xf>
    <xf numFmtId="1" fontId="6" fillId="0" borderId="8" xfId="0" applyNumberFormat="1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/>
    </xf>
    <xf numFmtId="4" fontId="6" fillId="0" borderId="8" xfId="0" applyNumberFormat="1" applyFont="1" applyBorder="1" applyAlignment="1">
      <alignment horizontal="right" vertical="top"/>
    </xf>
    <xf numFmtId="0" fontId="4" fillId="0" borderId="0" xfId="0" applyFont="1" applyAlignment="1">
      <alignment horizontal="left" vertical="top"/>
    </xf>
    <xf numFmtId="4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9" xfId="0" applyFont="1" applyBorder="1" applyAlignment="1">
      <alignment horizontal="left" vertical="top"/>
    </xf>
    <xf numFmtId="0" fontId="4" fillId="0" borderId="9" xfId="0" applyFont="1" applyBorder="1" applyAlignment="1">
      <alignment horizontal="right" vertical="top"/>
    </xf>
    <xf numFmtId="166" fontId="4" fillId="0" borderId="0" xfId="0" applyNumberFormat="1" applyFont="1" applyAlignment="1">
      <alignment horizontal="right" vertical="top"/>
    </xf>
    <xf numFmtId="166" fontId="4" fillId="0" borderId="9" xfId="0" applyNumberFormat="1" applyFont="1" applyBorder="1" applyAlignment="1">
      <alignment horizontal="right" vertical="top"/>
    </xf>
    <xf numFmtId="0" fontId="5" fillId="0" borderId="0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2" fontId="6" fillId="0" borderId="7" xfId="0" applyNumberFormat="1" applyFont="1" applyBorder="1" applyAlignment="1">
      <alignment horizontal="right" vertical="top"/>
    </xf>
    <xf numFmtId="2" fontId="6" fillId="0" borderId="8" xfId="0" applyNumberFormat="1" applyFont="1" applyBorder="1" applyAlignment="1">
      <alignment horizontal="right" vertical="top"/>
    </xf>
    <xf numFmtId="2" fontId="5" fillId="0" borderId="0" xfId="0" applyNumberFormat="1" applyFont="1" applyBorder="1" applyAlignment="1">
      <alignment horizontal="right" vertical="top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center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0" fontId="0" fillId="0" borderId="6" xfId="0" applyBorder="1" applyAlignment="1">
      <alignment vertical="top"/>
    </xf>
    <xf numFmtId="0" fontId="5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BC261"/>
  <sheetViews>
    <sheetView showZeros="0" tabSelected="1" zoomScaleNormal="100" workbookViewId="0">
      <pane ySplit="11" topLeftCell="A102" activePane="bottomLeft" state="frozen"/>
      <selection pane="bottomLeft" activeCell="C112" sqref="C112:E112"/>
    </sheetView>
  </sheetViews>
  <sheetFormatPr defaultRowHeight="15" x14ac:dyDescent="0.25"/>
  <cols>
    <col min="1" max="1" width="5.5703125" customWidth="1"/>
    <col min="2" max="2" width="12.5703125" customWidth="1"/>
    <col min="3" max="3" width="35.85546875" customWidth="1"/>
    <col min="4" max="4" width="8.7109375" customWidth="1"/>
    <col min="5" max="5" width="9.7109375" customWidth="1"/>
    <col min="6" max="6" width="12.28515625" customWidth="1"/>
    <col min="7" max="7" width="15.140625" customWidth="1"/>
    <col min="8" max="8" width="9.140625" customWidth="1"/>
    <col min="10" max="10" width="10" bestFit="1" customWidth="1"/>
    <col min="54" max="54" width="52.85546875" style="27" customWidth="1"/>
    <col min="55" max="55" width="78.85546875" customWidth="1"/>
  </cols>
  <sheetData>
    <row r="1" spans="1:55" x14ac:dyDescent="0.25">
      <c r="A1" s="1" t="s">
        <v>12</v>
      </c>
      <c r="B1" s="25"/>
      <c r="C1" s="2"/>
      <c r="D1" s="2"/>
      <c r="E1" s="2"/>
      <c r="F1" s="2"/>
      <c r="G1" s="2"/>
    </row>
    <row r="2" spans="1:55" x14ac:dyDescent="0.25">
      <c r="A2" s="3"/>
      <c r="B2" s="24">
        <v>425757.05000000005</v>
      </c>
      <c r="C2" s="4"/>
      <c r="D2" s="4"/>
      <c r="E2" s="4"/>
      <c r="F2" s="4"/>
      <c r="G2" s="4"/>
    </row>
    <row r="3" spans="1:55" x14ac:dyDescent="0.25">
      <c r="A3" s="5"/>
      <c r="B3" s="2"/>
      <c r="C3" s="2"/>
      <c r="D3" s="2"/>
      <c r="E3" s="2"/>
      <c r="F3" s="2"/>
      <c r="G3" s="2"/>
    </row>
    <row r="4" spans="1:55" x14ac:dyDescent="0.25">
      <c r="A4" s="5"/>
      <c r="B4" s="2"/>
      <c r="C4" s="2"/>
      <c r="D4" s="2"/>
      <c r="E4" s="2"/>
      <c r="F4" s="2"/>
      <c r="G4" s="2"/>
    </row>
    <row r="5" spans="1:55" x14ac:dyDescent="0.25">
      <c r="A5" s="5"/>
      <c r="B5" s="2"/>
      <c r="C5" s="2"/>
      <c r="D5" s="2"/>
      <c r="E5" s="2"/>
      <c r="F5" s="2"/>
      <c r="G5" s="2"/>
    </row>
    <row r="6" spans="1:55" ht="22.5" x14ac:dyDescent="0.25">
      <c r="A6" s="57" t="s">
        <v>9</v>
      </c>
      <c r="B6" s="57"/>
      <c r="C6" s="56" t="str">
        <f>IF(BC6&lt;&gt;0,BC6,"")</f>
        <v>Kankorėžių sandėlio 7F1Ž, Miškininkų g.7, Vaišvydavos k., Samylių sen., Kauno r.sav., rekonstravimo projektas</v>
      </c>
      <c r="D6" s="56"/>
      <c r="E6" s="56"/>
      <c r="F6" s="56"/>
      <c r="G6" s="56"/>
      <c r="BC6" s="26" t="s">
        <v>13</v>
      </c>
    </row>
    <row r="7" spans="1:55" x14ac:dyDescent="0.25">
      <c r="A7" s="57" t="s">
        <v>7</v>
      </c>
      <c r="B7" s="57"/>
      <c r="C7" s="56" t="str">
        <f>IF(BC7&lt;&gt;0,BC7,"")</f>
        <v>Bendrieji statybos darbai</v>
      </c>
      <c r="D7" s="56"/>
      <c r="E7" s="56"/>
      <c r="F7" s="56"/>
      <c r="G7" s="56"/>
      <c r="BC7" s="26" t="s">
        <v>14</v>
      </c>
    </row>
    <row r="8" spans="1:55" x14ac:dyDescent="0.25">
      <c r="A8" s="57" t="s">
        <v>8</v>
      </c>
      <c r="B8" s="57"/>
      <c r="C8" s="56" t="str">
        <f>IF(BC8&lt;&gt;0,BC8,"")</f>
        <v>Statybiniai darbai. Konstrukcijos</v>
      </c>
      <c r="D8" s="56"/>
      <c r="E8" s="56"/>
      <c r="F8" s="56"/>
      <c r="G8" s="56"/>
      <c r="BC8" s="26" t="s">
        <v>15</v>
      </c>
    </row>
    <row r="9" spans="1:55" ht="25.5" customHeight="1" x14ac:dyDescent="0.25">
      <c r="A9" s="5"/>
      <c r="B9" s="2"/>
      <c r="C9" s="2"/>
      <c r="D9" s="2"/>
      <c r="E9" s="2"/>
      <c r="F9" s="7" t="s">
        <v>10</v>
      </c>
      <c r="G9" s="21">
        <f>G138</f>
        <v>425935.03999999986</v>
      </c>
    </row>
    <row r="10" spans="1:55" ht="17.25" customHeight="1" x14ac:dyDescent="0.25">
      <c r="A10" s="58" t="s">
        <v>3</v>
      </c>
      <c r="B10" s="60" t="s">
        <v>4</v>
      </c>
      <c r="C10" s="60" t="s">
        <v>6</v>
      </c>
      <c r="D10" s="61" t="s">
        <v>5</v>
      </c>
      <c r="E10" s="63" t="s">
        <v>0</v>
      </c>
      <c r="F10" s="19" t="s">
        <v>1</v>
      </c>
      <c r="G10" s="20"/>
    </row>
    <row r="11" spans="1:55" x14ac:dyDescent="0.25">
      <c r="A11" s="59"/>
      <c r="B11" s="60"/>
      <c r="C11" s="60"/>
      <c r="D11" s="62"/>
      <c r="E11" s="63"/>
      <c r="F11" s="8" t="s">
        <v>11</v>
      </c>
      <c r="G11" s="8" t="s">
        <v>2</v>
      </c>
    </row>
    <row r="12" spans="1:55" x14ac:dyDescent="0.25">
      <c r="A12" s="9"/>
      <c r="B12" s="10"/>
      <c r="C12" s="64" t="str">
        <f>BB12</f>
        <v>Skyrius Žemės darbai</v>
      </c>
      <c r="D12" s="65"/>
      <c r="E12" s="65"/>
      <c r="F12" s="28"/>
      <c r="G12" s="29"/>
      <c r="BB12" s="27" t="s">
        <v>94</v>
      </c>
    </row>
    <row r="13" spans="1:55" ht="33.75" x14ac:dyDescent="0.25">
      <c r="A13" s="30">
        <v>1</v>
      </c>
      <c r="B13" s="49" t="s">
        <v>142</v>
      </c>
      <c r="C13" s="32" t="s">
        <v>16</v>
      </c>
      <c r="D13" s="31" t="s">
        <v>17</v>
      </c>
      <c r="E13" s="33">
        <v>6.6</v>
      </c>
      <c r="F13" s="53">
        <v>223.13</v>
      </c>
      <c r="G13" s="34">
        <f>ROUND(F13*E13,2)</f>
        <v>1472.66</v>
      </c>
    </row>
    <row r="14" spans="1:55" ht="33.75" x14ac:dyDescent="0.25">
      <c r="A14" s="30">
        <v>2</v>
      </c>
      <c r="B14" s="50" t="s">
        <v>143</v>
      </c>
      <c r="C14" s="32" t="s">
        <v>18</v>
      </c>
      <c r="D14" s="31" t="s">
        <v>17</v>
      </c>
      <c r="E14" s="33">
        <v>6.6</v>
      </c>
      <c r="F14" s="53">
        <v>190.52</v>
      </c>
      <c r="G14" s="34">
        <f>ROUND(F14*E14,2)</f>
        <v>1257.43</v>
      </c>
    </row>
    <row r="15" spans="1:55" ht="45" x14ac:dyDescent="0.25">
      <c r="A15" s="35">
        <v>3</v>
      </c>
      <c r="B15" s="49" t="s">
        <v>144</v>
      </c>
      <c r="C15" s="37" t="s">
        <v>19</v>
      </c>
      <c r="D15" s="36" t="s">
        <v>17</v>
      </c>
      <c r="E15" s="38">
        <v>6.6</v>
      </c>
      <c r="F15" s="54">
        <v>317.52999999999997</v>
      </c>
      <c r="G15" s="39">
        <f>ROUND(F15*E15,2)</f>
        <v>2095.6999999999998</v>
      </c>
    </row>
    <row r="16" spans="1:55" x14ac:dyDescent="0.25">
      <c r="A16" s="9"/>
      <c r="B16" s="10"/>
      <c r="C16" s="66" t="str">
        <f>BB16</f>
        <v>Iš viso už skyrių Žemės darbai</v>
      </c>
      <c r="D16" s="67"/>
      <c r="E16" s="67"/>
      <c r="F16" s="55"/>
      <c r="G16" s="29" t="str">
        <f>IF(SUM(G12:G15)=0,"",TEXT(SUM(G12:G15),"# ##0,00"))</f>
        <v>4 825,79</v>
      </c>
      <c r="BB16" s="27" t="s">
        <v>95</v>
      </c>
    </row>
    <row r="17" spans="1:54" x14ac:dyDescent="0.25">
      <c r="A17" s="9"/>
      <c r="B17" s="10"/>
      <c r="C17" s="66" t="str">
        <f>BB17</f>
        <v>Skyrius Gręžtiniai poliai</v>
      </c>
      <c r="D17" s="67"/>
      <c r="E17" s="67"/>
      <c r="F17" s="55"/>
      <c r="G17" s="29"/>
      <c r="BB17" s="27" t="s">
        <v>96</v>
      </c>
    </row>
    <row r="18" spans="1:54" ht="33.75" x14ac:dyDescent="0.25">
      <c r="A18" s="30">
        <v>4</v>
      </c>
      <c r="B18" s="49" t="s">
        <v>145</v>
      </c>
      <c r="C18" s="32" t="s">
        <v>20</v>
      </c>
      <c r="D18" s="31" t="s">
        <v>21</v>
      </c>
      <c r="E18" s="33">
        <v>50.39</v>
      </c>
      <c r="F18" s="53">
        <v>533.83000000000004</v>
      </c>
      <c r="G18" s="34">
        <f>ROUND(F18*E18,2)</f>
        <v>26899.69</v>
      </c>
    </row>
    <row r="19" spans="1:54" x14ac:dyDescent="0.25">
      <c r="A19" s="30">
        <v>5</v>
      </c>
      <c r="B19" s="50" t="s">
        <v>146</v>
      </c>
      <c r="C19" s="32" t="s">
        <v>22</v>
      </c>
      <c r="D19" s="31" t="s">
        <v>23</v>
      </c>
      <c r="E19" s="33">
        <v>4.6139999999999999</v>
      </c>
      <c r="F19" s="53">
        <v>1113.8399999999999</v>
      </c>
      <c r="G19" s="34">
        <f>ROUND(F19*E19,2)</f>
        <v>5139.26</v>
      </c>
    </row>
    <row r="20" spans="1:54" x14ac:dyDescent="0.25">
      <c r="A20" s="35">
        <v>6</v>
      </c>
      <c r="B20" s="49" t="s">
        <v>147</v>
      </c>
      <c r="C20" s="37" t="s">
        <v>24</v>
      </c>
      <c r="D20" s="36" t="s">
        <v>25</v>
      </c>
      <c r="E20" s="38">
        <v>57.444600000000001</v>
      </c>
      <c r="F20" s="54">
        <v>69.06</v>
      </c>
      <c r="G20" s="39">
        <f>ROUND(F20*E20,2)</f>
        <v>3967.12</v>
      </c>
    </row>
    <row r="21" spans="1:54" x14ac:dyDescent="0.25">
      <c r="A21" s="9"/>
      <c r="B21" s="10"/>
      <c r="C21" s="66" t="str">
        <f>BB21</f>
        <v>Iš viso už skyrių Gręžtiniai poliai</v>
      </c>
      <c r="D21" s="67"/>
      <c r="E21" s="67"/>
      <c r="F21" s="55"/>
      <c r="G21" s="29" t="str">
        <f>IF(SUM(G17:G20)=0,"",TEXT(SUM(G17:G20),"# ##0,00"))</f>
        <v>36 006,07</v>
      </c>
      <c r="BB21" s="27" t="s">
        <v>97</v>
      </c>
    </row>
    <row r="22" spans="1:54" x14ac:dyDescent="0.25">
      <c r="A22" s="9"/>
      <c r="B22" s="10"/>
      <c r="C22" s="66" t="str">
        <f>BB22</f>
        <v>Skyrius Žemės darbai (iš gręžtinių pamatų gręžinių)</v>
      </c>
      <c r="D22" s="67"/>
      <c r="E22" s="67"/>
      <c r="F22" s="55"/>
      <c r="G22" s="29"/>
      <c r="BB22" s="27" t="s">
        <v>98</v>
      </c>
    </row>
    <row r="23" spans="1:54" ht="33.75" x14ac:dyDescent="0.25">
      <c r="A23" s="30">
        <v>7</v>
      </c>
      <c r="B23" s="49" t="s">
        <v>142</v>
      </c>
      <c r="C23" s="32" t="s">
        <v>16</v>
      </c>
      <c r="D23" s="31" t="s">
        <v>17</v>
      </c>
      <c r="E23" s="33">
        <v>0.5</v>
      </c>
      <c r="F23" s="53">
        <v>223.13</v>
      </c>
      <c r="G23" s="34">
        <f>ROUND(F23*E23,2)</f>
        <v>111.57</v>
      </c>
    </row>
    <row r="24" spans="1:54" ht="33.75" x14ac:dyDescent="0.25">
      <c r="A24" s="30">
        <v>8</v>
      </c>
      <c r="B24" s="50" t="s">
        <v>143</v>
      </c>
      <c r="C24" s="32" t="s">
        <v>18</v>
      </c>
      <c r="D24" s="31" t="s">
        <v>17</v>
      </c>
      <c r="E24" s="33">
        <v>0.5</v>
      </c>
      <c r="F24" s="53">
        <v>190.52</v>
      </c>
      <c r="G24" s="34">
        <f>ROUND(F24*E24,2)</f>
        <v>95.26</v>
      </c>
    </row>
    <row r="25" spans="1:54" ht="45" x14ac:dyDescent="0.25">
      <c r="A25" s="35">
        <v>9</v>
      </c>
      <c r="B25" s="49" t="s">
        <v>144</v>
      </c>
      <c r="C25" s="37" t="s">
        <v>19</v>
      </c>
      <c r="D25" s="36" t="s">
        <v>17</v>
      </c>
      <c r="E25" s="38">
        <v>0.5</v>
      </c>
      <c r="F25" s="54">
        <v>317.52999999999997</v>
      </c>
      <c r="G25" s="39">
        <f>ROUND(F25*E25,2)</f>
        <v>158.77000000000001</v>
      </c>
    </row>
    <row r="26" spans="1:54" x14ac:dyDescent="0.25">
      <c r="A26" s="9"/>
      <c r="B26" s="10"/>
      <c r="C26" s="66" t="str">
        <f>BB26</f>
        <v>Iš viso už skyrių Žemės darbai (iš gręžtinių pamatų gręžinių)</v>
      </c>
      <c r="D26" s="67"/>
      <c r="E26" s="67"/>
      <c r="F26" s="55"/>
      <c r="G26" s="29" t="str">
        <f>IF(SUM(G22:G25)=0,"",TEXT(SUM(G22:G25),"# ##0,00"))</f>
        <v>365,60</v>
      </c>
      <c r="BB26" s="27" t="s">
        <v>99</v>
      </c>
    </row>
    <row r="27" spans="1:54" x14ac:dyDescent="0.25">
      <c r="A27" s="9"/>
      <c r="B27" s="10"/>
      <c r="C27" s="66" t="str">
        <f>BB27</f>
        <v>Skyrius Galvenos</v>
      </c>
      <c r="D27" s="67"/>
      <c r="E27" s="67"/>
      <c r="F27" s="55"/>
      <c r="G27" s="29"/>
      <c r="BB27" s="27" t="s">
        <v>100</v>
      </c>
    </row>
    <row r="28" spans="1:54" ht="22.5" x14ac:dyDescent="0.25">
      <c r="A28" s="30">
        <v>10</v>
      </c>
      <c r="B28" s="49" t="s">
        <v>148</v>
      </c>
      <c r="C28" s="32" t="s">
        <v>26</v>
      </c>
      <c r="D28" s="31" t="s">
        <v>21</v>
      </c>
      <c r="E28" s="33">
        <v>3.43</v>
      </c>
      <c r="F28" s="53">
        <v>158.93</v>
      </c>
      <c r="G28" s="34">
        <f t="shared" ref="G28:G36" si="0">ROUND(F28*E28,2)</f>
        <v>545.13</v>
      </c>
    </row>
    <row r="29" spans="1:54" x14ac:dyDescent="0.25">
      <c r="A29" s="30">
        <v>11</v>
      </c>
      <c r="B29" s="51" t="s">
        <v>149</v>
      </c>
      <c r="C29" s="32" t="s">
        <v>27</v>
      </c>
      <c r="D29" s="31" t="s">
        <v>25</v>
      </c>
      <c r="E29" s="33">
        <v>3.4986000000000002</v>
      </c>
      <c r="F29" s="53">
        <v>64.599999999999994</v>
      </c>
      <c r="G29" s="34">
        <f t="shared" si="0"/>
        <v>226.01</v>
      </c>
    </row>
    <row r="30" spans="1:54" ht="22.5" x14ac:dyDescent="0.25">
      <c r="A30" s="30">
        <v>12</v>
      </c>
      <c r="B30" s="49" t="s">
        <v>150</v>
      </c>
      <c r="C30" s="32" t="s">
        <v>28</v>
      </c>
      <c r="D30" s="31" t="s">
        <v>21</v>
      </c>
      <c r="E30" s="33">
        <v>19.8</v>
      </c>
      <c r="F30" s="53">
        <v>384.48</v>
      </c>
      <c r="G30" s="34">
        <f t="shared" si="0"/>
        <v>7612.7</v>
      </c>
    </row>
    <row r="31" spans="1:54" x14ac:dyDescent="0.25">
      <c r="A31" s="30">
        <v>13</v>
      </c>
      <c r="B31" s="49" t="s">
        <v>147</v>
      </c>
      <c r="C31" s="32" t="s">
        <v>24</v>
      </c>
      <c r="D31" s="31" t="s">
        <v>25</v>
      </c>
      <c r="E31" s="33">
        <v>20.097000000000001</v>
      </c>
      <c r="F31" s="53">
        <v>69.06</v>
      </c>
      <c r="G31" s="34">
        <f t="shared" si="0"/>
        <v>1387.9</v>
      </c>
    </row>
    <row r="32" spans="1:54" x14ac:dyDescent="0.25">
      <c r="A32" s="30">
        <v>14</v>
      </c>
      <c r="B32" s="49" t="s">
        <v>151</v>
      </c>
      <c r="C32" s="32" t="s">
        <v>29</v>
      </c>
      <c r="D32" s="31" t="s">
        <v>23</v>
      </c>
      <c r="E32" s="33">
        <v>1.31138</v>
      </c>
      <c r="F32" s="53">
        <v>1058.1500000000001</v>
      </c>
      <c r="G32" s="34">
        <f t="shared" si="0"/>
        <v>1387.64</v>
      </c>
    </row>
    <row r="33" spans="1:54" ht="22.5" x14ac:dyDescent="0.25">
      <c r="A33" s="30">
        <v>15</v>
      </c>
      <c r="B33" s="49" t="s">
        <v>152</v>
      </c>
      <c r="C33" s="32" t="s">
        <v>30</v>
      </c>
      <c r="D33" s="31" t="s">
        <v>23</v>
      </c>
      <c r="E33" s="33">
        <v>0.28160000000000002</v>
      </c>
      <c r="F33" s="53">
        <v>4009.33</v>
      </c>
      <c r="G33" s="34">
        <f t="shared" si="0"/>
        <v>1129.03</v>
      </c>
    </row>
    <row r="34" spans="1:54" x14ac:dyDescent="0.25">
      <c r="A34" s="30">
        <v>16</v>
      </c>
      <c r="B34" s="49" t="s">
        <v>153</v>
      </c>
      <c r="C34" s="32" t="s">
        <v>135</v>
      </c>
      <c r="D34" s="31" t="s">
        <v>31</v>
      </c>
      <c r="E34" s="33">
        <v>128</v>
      </c>
      <c r="F34" s="53">
        <v>13.37</v>
      </c>
      <c r="G34" s="34">
        <f t="shared" si="0"/>
        <v>1711.36</v>
      </c>
    </row>
    <row r="35" spans="1:54" ht="22.5" x14ac:dyDescent="0.25">
      <c r="A35" s="30">
        <v>17</v>
      </c>
      <c r="B35" s="52" t="s">
        <v>154</v>
      </c>
      <c r="C35" s="32" t="s">
        <v>32</v>
      </c>
      <c r="D35" s="31" t="s">
        <v>23</v>
      </c>
      <c r="E35" s="33">
        <v>1.9599999999999999E-2</v>
      </c>
      <c r="F35" s="53">
        <v>3653.01</v>
      </c>
      <c r="G35" s="34">
        <f t="shared" si="0"/>
        <v>71.599999999999994</v>
      </c>
    </row>
    <row r="36" spans="1:54" ht="22.5" x14ac:dyDescent="0.25">
      <c r="A36" s="35">
        <v>18</v>
      </c>
      <c r="B36" s="49" t="s">
        <v>155</v>
      </c>
      <c r="C36" s="37" t="s">
        <v>136</v>
      </c>
      <c r="D36" s="36" t="s">
        <v>31</v>
      </c>
      <c r="E36" s="38">
        <v>4</v>
      </c>
      <c r="F36" s="54">
        <v>20.05</v>
      </c>
      <c r="G36" s="39">
        <f t="shared" si="0"/>
        <v>80.2</v>
      </c>
    </row>
    <row r="37" spans="1:54" x14ac:dyDescent="0.25">
      <c r="A37" s="9"/>
      <c r="B37" s="10"/>
      <c r="C37" s="66" t="str">
        <f>BB37</f>
        <v>Iš viso už skyrių Galvenos</v>
      </c>
      <c r="D37" s="67"/>
      <c r="E37" s="67"/>
      <c r="F37" s="55"/>
      <c r="G37" s="29" t="str">
        <f>IF(SUM(G27:G36)=0,"",TEXT(SUM(G27:G36),"# ##0,00"))</f>
        <v>14 151,57</v>
      </c>
      <c r="BB37" s="27" t="s">
        <v>101</v>
      </c>
    </row>
    <row r="38" spans="1:54" x14ac:dyDescent="0.25">
      <c r="A38" s="9"/>
      <c r="B38" s="10"/>
      <c r="C38" s="66" t="str">
        <f>BB38</f>
        <v>Skyrius Kolonos</v>
      </c>
      <c r="D38" s="67"/>
      <c r="E38" s="67"/>
      <c r="F38" s="55"/>
      <c r="G38" s="29"/>
      <c r="BB38" s="27" t="s">
        <v>102</v>
      </c>
    </row>
    <row r="39" spans="1:54" ht="22.5" x14ac:dyDescent="0.25">
      <c r="A39" s="30">
        <v>19</v>
      </c>
      <c r="B39" s="51" t="s">
        <v>156</v>
      </c>
      <c r="C39" s="32" t="s">
        <v>33</v>
      </c>
      <c r="D39" s="31" t="s">
        <v>31</v>
      </c>
      <c r="E39" s="33">
        <v>5</v>
      </c>
      <c r="F39" s="53">
        <v>144.31</v>
      </c>
      <c r="G39" s="34">
        <f>ROUND(F39*E39,2)</f>
        <v>721.55</v>
      </c>
    </row>
    <row r="40" spans="1:54" ht="22.5" x14ac:dyDescent="0.25">
      <c r="A40" s="30">
        <v>20</v>
      </c>
      <c r="B40" s="51" t="s">
        <v>156</v>
      </c>
      <c r="C40" s="32" t="s">
        <v>34</v>
      </c>
      <c r="D40" s="31" t="s">
        <v>31</v>
      </c>
      <c r="E40" s="33">
        <v>27</v>
      </c>
      <c r="F40" s="53">
        <v>144.31</v>
      </c>
      <c r="G40" s="34">
        <f>ROUND(F40*E40,2)</f>
        <v>3896.37</v>
      </c>
    </row>
    <row r="41" spans="1:54" x14ac:dyDescent="0.25">
      <c r="A41" s="30">
        <v>21</v>
      </c>
      <c r="B41" s="49" t="s">
        <v>157</v>
      </c>
      <c r="C41" s="32" t="s">
        <v>35</v>
      </c>
      <c r="D41" s="31" t="s">
        <v>25</v>
      </c>
      <c r="E41" s="33">
        <v>39.94</v>
      </c>
      <c r="F41" s="53">
        <v>1052.58</v>
      </c>
      <c r="G41" s="34">
        <f>ROUND(F41*E41,2)</f>
        <v>42040.05</v>
      </c>
    </row>
    <row r="42" spans="1:54" ht="45" x14ac:dyDescent="0.25">
      <c r="A42" s="30">
        <v>22</v>
      </c>
      <c r="B42" s="52" t="s">
        <v>158</v>
      </c>
      <c r="C42" s="32" t="s">
        <v>36</v>
      </c>
      <c r="D42" s="31" t="s">
        <v>21</v>
      </c>
      <c r="E42" s="33">
        <v>1.1000000000000001</v>
      </c>
      <c r="F42" s="53">
        <v>447.52</v>
      </c>
      <c r="G42" s="34">
        <f>ROUND(F42*E42,2)</f>
        <v>492.27</v>
      </c>
    </row>
    <row r="43" spans="1:54" ht="22.5" x14ac:dyDescent="0.25">
      <c r="A43" s="35">
        <v>23</v>
      </c>
      <c r="B43" s="49" t="s">
        <v>159</v>
      </c>
      <c r="C43" s="37" t="s">
        <v>137</v>
      </c>
      <c r="D43" s="36" t="s">
        <v>21</v>
      </c>
      <c r="E43" s="38">
        <v>1.1000000000000001</v>
      </c>
      <c r="F43" s="54">
        <v>802.69</v>
      </c>
      <c r="G43" s="39">
        <f>ROUND(F43*E43,2)</f>
        <v>882.96</v>
      </c>
    </row>
    <row r="44" spans="1:54" x14ac:dyDescent="0.25">
      <c r="A44" s="9"/>
      <c r="B44" s="10"/>
      <c r="C44" s="66" t="str">
        <f>BB44</f>
        <v>Iš viso už skyrių Kolonos</v>
      </c>
      <c r="D44" s="67"/>
      <c r="E44" s="67"/>
      <c r="F44" s="55"/>
      <c r="G44" s="29" t="str">
        <f>IF(SUM(G38:G43)=0,"",TEXT(SUM(G38:G43),"# ##0,00"))</f>
        <v>48 033,20</v>
      </c>
      <c r="BB44" s="27" t="s">
        <v>103</v>
      </c>
    </row>
    <row r="45" spans="1:54" x14ac:dyDescent="0.25">
      <c r="A45" s="9"/>
      <c r="B45" s="10"/>
      <c r="C45" s="66" t="str">
        <f>BB45</f>
        <v>Skyrius Cokolinės plokštės</v>
      </c>
      <c r="D45" s="67"/>
      <c r="E45" s="67"/>
      <c r="F45" s="55"/>
      <c r="G45" s="29"/>
      <c r="BB45" s="27" t="s">
        <v>104</v>
      </c>
    </row>
    <row r="46" spans="1:54" ht="22.5" x14ac:dyDescent="0.25">
      <c r="A46" s="30">
        <v>24</v>
      </c>
      <c r="B46" s="49" t="s">
        <v>160</v>
      </c>
      <c r="C46" s="32" t="s">
        <v>37</v>
      </c>
      <c r="D46" s="31" t="s">
        <v>31</v>
      </c>
      <c r="E46" s="33">
        <v>2</v>
      </c>
      <c r="F46" s="53">
        <v>68.150000000000006</v>
      </c>
      <c r="G46" s="34">
        <f t="shared" ref="G46:G55" si="1">ROUND(F46*E46,2)</f>
        <v>136.30000000000001</v>
      </c>
    </row>
    <row r="47" spans="1:54" ht="33.75" x14ac:dyDescent="0.25">
      <c r="A47" s="30">
        <v>25</v>
      </c>
      <c r="B47" s="51" t="s">
        <v>161</v>
      </c>
      <c r="C47" s="32" t="s">
        <v>38</v>
      </c>
      <c r="D47" s="31" t="s">
        <v>31</v>
      </c>
      <c r="E47" s="33">
        <v>4</v>
      </c>
      <c r="F47" s="53">
        <v>73.86</v>
      </c>
      <c r="G47" s="34">
        <f t="shared" si="1"/>
        <v>295.44</v>
      </c>
    </row>
    <row r="48" spans="1:54" ht="22.5" x14ac:dyDescent="0.25">
      <c r="A48" s="30">
        <v>26</v>
      </c>
      <c r="B48" s="49" t="s">
        <v>162</v>
      </c>
      <c r="C48" s="32" t="s">
        <v>39</v>
      </c>
      <c r="D48" s="31" t="s">
        <v>31</v>
      </c>
      <c r="E48" s="33">
        <v>12</v>
      </c>
      <c r="F48" s="53">
        <v>82.1</v>
      </c>
      <c r="G48" s="34">
        <f t="shared" si="1"/>
        <v>985.2</v>
      </c>
    </row>
    <row r="49" spans="1:54" x14ac:dyDescent="0.25">
      <c r="A49" s="30">
        <v>27</v>
      </c>
      <c r="B49" s="49" t="s">
        <v>157</v>
      </c>
      <c r="C49" s="32" t="s">
        <v>35</v>
      </c>
      <c r="D49" s="31" t="s">
        <v>25</v>
      </c>
      <c r="E49" s="33">
        <v>13.36</v>
      </c>
      <c r="F49" s="53">
        <v>724</v>
      </c>
      <c r="G49" s="34">
        <f t="shared" si="1"/>
        <v>9672.64</v>
      </c>
    </row>
    <row r="50" spans="1:54" ht="22.5" x14ac:dyDescent="0.25">
      <c r="A50" s="30">
        <v>28</v>
      </c>
      <c r="B50" s="49" t="s">
        <v>163</v>
      </c>
      <c r="C50" s="32" t="s">
        <v>40</v>
      </c>
      <c r="D50" s="31" t="s">
        <v>41</v>
      </c>
      <c r="E50" s="33">
        <v>0.11700000000000001</v>
      </c>
      <c r="F50" s="53">
        <v>2553.6799999999998</v>
      </c>
      <c r="G50" s="34">
        <f t="shared" si="1"/>
        <v>298.77999999999997</v>
      </c>
    </row>
    <row r="51" spans="1:54" ht="22.5" x14ac:dyDescent="0.25">
      <c r="A51" s="30">
        <v>29</v>
      </c>
      <c r="B51" s="49" t="s">
        <v>164</v>
      </c>
      <c r="C51" s="32" t="s">
        <v>42</v>
      </c>
      <c r="D51" s="31" t="s">
        <v>41</v>
      </c>
      <c r="E51" s="33">
        <v>0.11700000000000001</v>
      </c>
      <c r="F51" s="53">
        <v>402.24</v>
      </c>
      <c r="G51" s="34">
        <f t="shared" si="1"/>
        <v>47.06</v>
      </c>
    </row>
    <row r="52" spans="1:54" ht="33.75" x14ac:dyDescent="0.25">
      <c r="A52" s="30">
        <v>30</v>
      </c>
      <c r="B52" s="49" t="s">
        <v>165</v>
      </c>
      <c r="C52" s="32" t="s">
        <v>138</v>
      </c>
      <c r="D52" s="31" t="s">
        <v>43</v>
      </c>
      <c r="E52" s="33">
        <v>2</v>
      </c>
      <c r="F52" s="53">
        <v>13.37</v>
      </c>
      <c r="G52" s="34">
        <f t="shared" si="1"/>
        <v>26.74</v>
      </c>
    </row>
    <row r="53" spans="1:54" ht="33.75" x14ac:dyDescent="0.25">
      <c r="A53" s="30">
        <v>31</v>
      </c>
      <c r="B53" s="49" t="s">
        <v>166</v>
      </c>
      <c r="C53" s="32" t="s">
        <v>44</v>
      </c>
      <c r="D53" s="31" t="s">
        <v>23</v>
      </c>
      <c r="E53" s="33">
        <v>8.5989999999999997E-2</v>
      </c>
      <c r="F53" s="53">
        <v>4608.41</v>
      </c>
      <c r="G53" s="34">
        <f t="shared" si="1"/>
        <v>396.28</v>
      </c>
    </row>
    <row r="54" spans="1:54" ht="33.75" x14ac:dyDescent="0.25">
      <c r="A54" s="30">
        <v>32</v>
      </c>
      <c r="B54" s="52" t="s">
        <v>167</v>
      </c>
      <c r="C54" s="32" t="s">
        <v>45</v>
      </c>
      <c r="D54" s="31" t="s">
        <v>23</v>
      </c>
      <c r="E54" s="33">
        <v>8.5150000000000003E-2</v>
      </c>
      <c r="F54" s="53">
        <v>3546.62</v>
      </c>
      <c r="G54" s="34">
        <f t="shared" si="1"/>
        <v>301.99</v>
      </c>
    </row>
    <row r="55" spans="1:54" ht="33.75" x14ac:dyDescent="0.25">
      <c r="A55" s="35">
        <v>33</v>
      </c>
      <c r="B55" s="49" t="s">
        <v>168</v>
      </c>
      <c r="C55" s="37" t="s">
        <v>46</v>
      </c>
      <c r="D55" s="36" t="s">
        <v>23</v>
      </c>
      <c r="E55" s="38">
        <v>7.4599999999999996E-3</v>
      </c>
      <c r="F55" s="54">
        <v>1377.49</v>
      </c>
      <c r="G55" s="39">
        <f t="shared" si="1"/>
        <v>10.28</v>
      </c>
    </row>
    <row r="56" spans="1:54" x14ac:dyDescent="0.25">
      <c r="A56" s="9"/>
      <c r="B56" s="10"/>
      <c r="C56" s="66" t="str">
        <f>BB56</f>
        <v>Iš viso už skyrių Cokolinės plokštės</v>
      </c>
      <c r="D56" s="67"/>
      <c r="E56" s="67"/>
      <c r="F56" s="55"/>
      <c r="G56" s="29" t="str">
        <f>IF(SUM(G45:G55)=0,"",TEXT(SUM(G45:G55),"# ##0,00"))</f>
        <v>12 170,71</v>
      </c>
      <c r="BB56" s="27" t="s">
        <v>105</v>
      </c>
    </row>
    <row r="57" spans="1:54" x14ac:dyDescent="0.25">
      <c r="A57" s="9"/>
      <c r="B57" s="10"/>
      <c r="C57" s="66" t="str">
        <f>BB57</f>
        <v>Skyrius Grindys ant grunto</v>
      </c>
      <c r="D57" s="67"/>
      <c r="E57" s="67"/>
      <c r="F57" s="55"/>
      <c r="G57" s="29"/>
      <c r="BB57" s="27" t="s">
        <v>106</v>
      </c>
    </row>
    <row r="58" spans="1:54" ht="33.75" x14ac:dyDescent="0.25">
      <c r="A58" s="30">
        <v>34</v>
      </c>
      <c r="B58" s="49" t="s">
        <v>169</v>
      </c>
      <c r="C58" s="32" t="s">
        <v>47</v>
      </c>
      <c r="D58" s="31" t="s">
        <v>48</v>
      </c>
      <c r="E58" s="33">
        <v>10.292</v>
      </c>
      <c r="F58" s="53">
        <v>305.73</v>
      </c>
      <c r="G58" s="34">
        <f t="shared" ref="G58:G74" si="2">ROUND(F58*E58,2)</f>
        <v>3146.57</v>
      </c>
    </row>
    <row r="59" spans="1:54" ht="45" x14ac:dyDescent="0.25">
      <c r="A59" s="30">
        <v>35</v>
      </c>
      <c r="B59" s="51" t="s">
        <v>170</v>
      </c>
      <c r="C59" s="32" t="s">
        <v>49</v>
      </c>
      <c r="D59" s="31" t="s">
        <v>48</v>
      </c>
      <c r="E59" s="33">
        <v>10.292</v>
      </c>
      <c r="F59" s="53">
        <v>583.86</v>
      </c>
      <c r="G59" s="34">
        <f t="shared" si="2"/>
        <v>6009.09</v>
      </c>
    </row>
    <row r="60" spans="1:54" ht="33.75" x14ac:dyDescent="0.25">
      <c r="A60" s="30">
        <v>36</v>
      </c>
      <c r="B60" s="49" t="s">
        <v>171</v>
      </c>
      <c r="C60" s="32" t="s">
        <v>50</v>
      </c>
      <c r="D60" s="31" t="s">
        <v>48</v>
      </c>
      <c r="E60" s="33">
        <v>7.524</v>
      </c>
      <c r="F60" s="53">
        <v>596.04999999999995</v>
      </c>
      <c r="G60" s="34">
        <f t="shared" si="2"/>
        <v>4484.68</v>
      </c>
    </row>
    <row r="61" spans="1:54" ht="45" x14ac:dyDescent="0.25">
      <c r="A61" s="30">
        <v>37</v>
      </c>
      <c r="B61" s="49" t="s">
        <v>172</v>
      </c>
      <c r="C61" s="32" t="s">
        <v>51</v>
      </c>
      <c r="D61" s="31" t="s">
        <v>48</v>
      </c>
      <c r="E61" s="33">
        <v>7.524</v>
      </c>
      <c r="F61" s="53">
        <v>1097.5999999999999</v>
      </c>
      <c r="G61" s="34">
        <f t="shared" si="2"/>
        <v>8258.34</v>
      </c>
    </row>
    <row r="62" spans="1:54" ht="33.75" x14ac:dyDescent="0.25">
      <c r="A62" s="30">
        <v>38</v>
      </c>
      <c r="B62" s="49" t="s">
        <v>173</v>
      </c>
      <c r="C62" s="32" t="s">
        <v>52</v>
      </c>
      <c r="D62" s="31" t="s">
        <v>48</v>
      </c>
      <c r="E62" s="33">
        <v>5.5353000000000003</v>
      </c>
      <c r="F62" s="53">
        <v>225</v>
      </c>
      <c r="G62" s="34">
        <f t="shared" si="2"/>
        <v>1245.44</v>
      </c>
    </row>
    <row r="63" spans="1:54" ht="45" x14ac:dyDescent="0.25">
      <c r="A63" s="30">
        <v>39</v>
      </c>
      <c r="B63" s="49" t="s">
        <v>174</v>
      </c>
      <c r="C63" s="32" t="s">
        <v>53</v>
      </c>
      <c r="D63" s="31" t="s">
        <v>48</v>
      </c>
      <c r="E63" s="33">
        <v>5.5353000000000003</v>
      </c>
      <c r="F63" s="53">
        <v>14.54</v>
      </c>
      <c r="G63" s="34">
        <f t="shared" si="2"/>
        <v>80.48</v>
      </c>
    </row>
    <row r="64" spans="1:54" x14ac:dyDescent="0.25">
      <c r="A64" s="30">
        <v>40</v>
      </c>
      <c r="B64" s="49" t="s">
        <v>175</v>
      </c>
      <c r="C64" s="32" t="s">
        <v>54</v>
      </c>
      <c r="D64" s="31" t="s">
        <v>25</v>
      </c>
      <c r="E64" s="33">
        <v>85.520385000000005</v>
      </c>
      <c r="F64" s="53">
        <v>71.290000000000006</v>
      </c>
      <c r="G64" s="34">
        <f t="shared" si="2"/>
        <v>6096.75</v>
      </c>
    </row>
    <row r="65" spans="1:54" x14ac:dyDescent="0.25">
      <c r="A65" s="30" t="s">
        <v>205</v>
      </c>
      <c r="B65" s="49" t="s">
        <v>175</v>
      </c>
      <c r="C65" s="32" t="s">
        <v>54</v>
      </c>
      <c r="D65" s="31" t="s">
        <v>25</v>
      </c>
      <c r="E65" s="33">
        <v>1.45</v>
      </c>
      <c r="F65" s="53">
        <v>71.290000000000006</v>
      </c>
      <c r="G65" s="34">
        <f t="shared" si="2"/>
        <v>103.37</v>
      </c>
      <c r="BB65" s="47"/>
    </row>
    <row r="66" spans="1:54" ht="22.5" x14ac:dyDescent="0.25">
      <c r="A66" s="30">
        <v>41</v>
      </c>
      <c r="B66" s="49" t="s">
        <v>175</v>
      </c>
      <c r="C66" s="32" t="s">
        <v>55</v>
      </c>
      <c r="D66" s="31" t="s">
        <v>56</v>
      </c>
      <c r="E66" s="33">
        <v>1132.1500000000001</v>
      </c>
      <c r="F66" s="53">
        <v>1.62</v>
      </c>
      <c r="G66" s="34">
        <f t="shared" si="2"/>
        <v>1834.08</v>
      </c>
    </row>
    <row r="67" spans="1:54" ht="33.75" x14ac:dyDescent="0.25">
      <c r="A67" s="30">
        <v>42</v>
      </c>
      <c r="B67" s="49" t="s">
        <v>176</v>
      </c>
      <c r="C67" s="32" t="s">
        <v>57</v>
      </c>
      <c r="D67" s="31" t="s">
        <v>48</v>
      </c>
      <c r="E67" s="33">
        <v>10.292</v>
      </c>
      <c r="F67" s="53">
        <v>561.51</v>
      </c>
      <c r="G67" s="34">
        <f t="shared" si="2"/>
        <v>5779.06</v>
      </c>
    </row>
    <row r="68" spans="1:54" ht="33.75" x14ac:dyDescent="0.25">
      <c r="A68" s="30">
        <v>43</v>
      </c>
      <c r="B68" s="49" t="s">
        <v>177</v>
      </c>
      <c r="C68" s="32" t="s">
        <v>58</v>
      </c>
      <c r="D68" s="31" t="s">
        <v>48</v>
      </c>
      <c r="E68" s="33">
        <v>10.292</v>
      </c>
      <c r="F68" s="53">
        <v>208.17</v>
      </c>
      <c r="G68" s="34">
        <f t="shared" si="2"/>
        <v>2142.4899999999998</v>
      </c>
    </row>
    <row r="69" spans="1:54" ht="22.5" x14ac:dyDescent="0.25">
      <c r="A69" s="30">
        <v>44</v>
      </c>
      <c r="B69" s="49" t="s">
        <v>178</v>
      </c>
      <c r="C69" s="32" t="s">
        <v>59</v>
      </c>
      <c r="D69" s="31" t="s">
        <v>60</v>
      </c>
      <c r="E69" s="33">
        <v>5557.8</v>
      </c>
      <c r="F69" s="53">
        <v>2.56</v>
      </c>
      <c r="G69" s="34">
        <f t="shared" si="2"/>
        <v>14227.97</v>
      </c>
    </row>
    <row r="70" spans="1:54" x14ac:dyDescent="0.25">
      <c r="A70" s="30">
        <v>45</v>
      </c>
      <c r="B70" s="49" t="s">
        <v>179</v>
      </c>
      <c r="C70" s="32" t="s">
        <v>61</v>
      </c>
      <c r="D70" s="31" t="s">
        <v>25</v>
      </c>
      <c r="E70" s="33">
        <v>187.10856000000001</v>
      </c>
      <c r="F70" s="53">
        <v>80.2</v>
      </c>
      <c r="G70" s="34">
        <f t="shared" si="2"/>
        <v>15006.11</v>
      </c>
    </row>
    <row r="71" spans="1:54" ht="45" x14ac:dyDescent="0.25">
      <c r="A71" s="30">
        <v>46</v>
      </c>
      <c r="B71" s="49" t="s">
        <v>179</v>
      </c>
      <c r="C71" s="32" t="s">
        <v>62</v>
      </c>
      <c r="D71" s="31" t="s">
        <v>63</v>
      </c>
      <c r="E71" s="33">
        <v>299</v>
      </c>
      <c r="F71" s="53">
        <v>2.56</v>
      </c>
      <c r="G71" s="34">
        <f t="shared" si="2"/>
        <v>765.44</v>
      </c>
    </row>
    <row r="72" spans="1:54" ht="45" x14ac:dyDescent="0.25">
      <c r="A72" s="30">
        <v>47</v>
      </c>
      <c r="B72" s="49" t="s">
        <v>180</v>
      </c>
      <c r="C72" s="32" t="s">
        <v>64</v>
      </c>
      <c r="D72" s="31" t="s">
        <v>63</v>
      </c>
      <c r="E72" s="33">
        <v>20.05</v>
      </c>
      <c r="F72" s="53">
        <v>11.99</v>
      </c>
      <c r="G72" s="34">
        <f t="shared" si="2"/>
        <v>240.4</v>
      </c>
    </row>
    <row r="73" spans="1:54" x14ac:dyDescent="0.25">
      <c r="A73" s="30">
        <v>48</v>
      </c>
      <c r="B73" s="49" t="s">
        <v>181</v>
      </c>
      <c r="C73" s="32" t="s">
        <v>139</v>
      </c>
      <c r="D73" s="31" t="s">
        <v>31</v>
      </c>
      <c r="E73" s="33">
        <v>1</v>
      </c>
      <c r="F73" s="53">
        <v>1058.1500000000001</v>
      </c>
      <c r="G73" s="34">
        <f t="shared" si="2"/>
        <v>1058.1500000000001</v>
      </c>
    </row>
    <row r="74" spans="1:54" ht="22.5" x14ac:dyDescent="0.25">
      <c r="A74" s="35">
        <v>49</v>
      </c>
      <c r="B74" s="52" t="s">
        <v>179</v>
      </c>
      <c r="C74" s="37" t="s">
        <v>65</v>
      </c>
      <c r="D74" s="36" t="s">
        <v>48</v>
      </c>
      <c r="E74" s="38">
        <v>10.292</v>
      </c>
      <c r="F74" s="54">
        <v>699.41</v>
      </c>
      <c r="G74" s="39">
        <f t="shared" si="2"/>
        <v>7198.33</v>
      </c>
    </row>
    <row r="75" spans="1:54" x14ac:dyDescent="0.25">
      <c r="A75" s="9"/>
      <c r="B75" s="49" t="s">
        <v>182</v>
      </c>
      <c r="C75" s="66" t="str">
        <f>BB75</f>
        <v>Iš viso už skyrių Grindys ant grunto</v>
      </c>
      <c r="D75" s="67"/>
      <c r="E75" s="67"/>
      <c r="F75" s="55"/>
      <c r="G75" s="29" t="str">
        <f>IF(SUM(G57:G74)=0,"",TEXT(SUM(G57:G74),"# ##0,00"))</f>
        <v>77 676,75</v>
      </c>
      <c r="BB75" s="27" t="s">
        <v>107</v>
      </c>
    </row>
    <row r="76" spans="1:54" x14ac:dyDescent="0.25">
      <c r="A76" s="9"/>
      <c r="B76" s="10"/>
      <c r="C76" s="66" t="str">
        <f>BB76</f>
        <v>Skyrius Monolitinės pagalvės MP1</v>
      </c>
      <c r="D76" s="67"/>
      <c r="E76" s="67"/>
      <c r="F76" s="55"/>
      <c r="G76" s="29"/>
      <c r="BB76" s="27" t="s">
        <v>108</v>
      </c>
    </row>
    <row r="77" spans="1:54" ht="33.75" x14ac:dyDescent="0.25">
      <c r="A77" s="30">
        <v>50</v>
      </c>
      <c r="B77" s="49" t="s">
        <v>158</v>
      </c>
      <c r="C77" s="32" t="s">
        <v>66</v>
      </c>
      <c r="D77" s="31" t="s">
        <v>21</v>
      </c>
      <c r="E77" s="33">
        <v>0.11</v>
      </c>
      <c r="F77" s="53">
        <v>353.56</v>
      </c>
      <c r="G77" s="34">
        <f>ROUND(F77*E77,2)</f>
        <v>38.89</v>
      </c>
    </row>
    <row r="78" spans="1:54" x14ac:dyDescent="0.25">
      <c r="A78" s="30">
        <v>51</v>
      </c>
      <c r="B78" s="51" t="s">
        <v>147</v>
      </c>
      <c r="C78" s="32" t="s">
        <v>24</v>
      </c>
      <c r="D78" s="31" t="s">
        <v>25</v>
      </c>
      <c r="E78" s="33">
        <v>0.11165</v>
      </c>
      <c r="F78" s="53">
        <v>72.400000000000006</v>
      </c>
      <c r="G78" s="34">
        <f>ROUND(F78*E78,2)</f>
        <v>8.08</v>
      </c>
    </row>
    <row r="79" spans="1:54" x14ac:dyDescent="0.25">
      <c r="A79" s="30">
        <v>52</v>
      </c>
      <c r="B79" s="49" t="s">
        <v>151</v>
      </c>
      <c r="C79" s="32" t="s">
        <v>29</v>
      </c>
      <c r="D79" s="31" t="s">
        <v>23</v>
      </c>
      <c r="E79" s="33">
        <v>7.8899999999999994E-3</v>
      </c>
      <c r="F79" s="53">
        <v>1058.1500000000001</v>
      </c>
      <c r="G79" s="34">
        <f>ROUND(F79*E79,2)</f>
        <v>8.35</v>
      </c>
    </row>
    <row r="80" spans="1:54" ht="22.5" x14ac:dyDescent="0.25">
      <c r="A80" s="30">
        <v>53</v>
      </c>
      <c r="B80" s="52" t="s">
        <v>154</v>
      </c>
      <c r="C80" s="32" t="s">
        <v>67</v>
      </c>
      <c r="D80" s="31" t="s">
        <v>23</v>
      </c>
      <c r="E80" s="33">
        <v>9.7999999999999997E-3</v>
      </c>
      <c r="F80" s="53">
        <v>3287.65</v>
      </c>
      <c r="G80" s="34">
        <f>ROUND(F80*E80,2)</f>
        <v>32.22</v>
      </c>
    </row>
    <row r="81" spans="1:54" ht="22.5" x14ac:dyDescent="0.25">
      <c r="A81" s="35">
        <v>54</v>
      </c>
      <c r="B81" s="49" t="s">
        <v>155</v>
      </c>
      <c r="C81" s="37" t="s">
        <v>136</v>
      </c>
      <c r="D81" s="36" t="s">
        <v>31</v>
      </c>
      <c r="E81" s="38">
        <v>2</v>
      </c>
      <c r="F81" s="54">
        <v>20.05</v>
      </c>
      <c r="G81" s="39">
        <f>ROUND(F81*E81,2)</f>
        <v>40.1</v>
      </c>
    </row>
    <row r="82" spans="1:54" x14ac:dyDescent="0.25">
      <c r="A82" s="9"/>
      <c r="B82" s="10"/>
      <c r="C82" s="66" t="str">
        <f>BB82</f>
        <v>Iš viso už skyrių Monolitinės pagalvės MP1</v>
      </c>
      <c r="D82" s="67"/>
      <c r="E82" s="67"/>
      <c r="F82" s="55"/>
      <c r="G82" s="29" t="str">
        <f>IF(SUM(G76:G81)=0,"",TEXT(SUM(G76:G81),"# ##0,00"))</f>
        <v>127,64</v>
      </c>
      <c r="BB82" s="27" t="s">
        <v>109</v>
      </c>
    </row>
    <row r="83" spans="1:54" x14ac:dyDescent="0.25">
      <c r="A83" s="9"/>
      <c r="B83" s="10"/>
      <c r="C83" s="66" t="str">
        <f>BB83</f>
        <v>Skyrius Antkoloniai</v>
      </c>
      <c r="D83" s="67"/>
      <c r="E83" s="67"/>
      <c r="F83" s="55"/>
      <c r="G83" s="29"/>
      <c r="BB83" s="27" t="s">
        <v>110</v>
      </c>
    </row>
    <row r="84" spans="1:54" ht="22.5" x14ac:dyDescent="0.25">
      <c r="A84" s="35">
        <v>55</v>
      </c>
      <c r="B84" s="49" t="s">
        <v>183</v>
      </c>
      <c r="C84" s="37" t="s">
        <v>68</v>
      </c>
      <c r="D84" s="36" t="s">
        <v>23</v>
      </c>
      <c r="E84" s="38">
        <v>1.581</v>
      </c>
      <c r="F84" s="54">
        <v>2400</v>
      </c>
      <c r="G84" s="39">
        <f>ROUND(F84*E84,2)</f>
        <v>3794.4</v>
      </c>
    </row>
    <row r="85" spans="1:54" x14ac:dyDescent="0.25">
      <c r="A85" s="9"/>
      <c r="B85" s="10"/>
      <c r="C85" s="66" t="str">
        <f>BB85</f>
        <v>Iš viso už skyrių Antkoloniai</v>
      </c>
      <c r="D85" s="67"/>
      <c r="E85" s="67"/>
      <c r="F85" s="55"/>
      <c r="G85" s="29" t="str">
        <f>IF(SUM(G83:G84)=0,"",TEXT(SUM(G83:G84),"# ##0,00"))</f>
        <v>3 794,40</v>
      </c>
      <c r="BB85" s="27" t="s">
        <v>111</v>
      </c>
    </row>
    <row r="86" spans="1:54" x14ac:dyDescent="0.25">
      <c r="A86" s="9"/>
      <c r="B86" s="10"/>
      <c r="C86" s="66" t="str">
        <f>BB86</f>
        <v>Skyrius Santvaros</v>
      </c>
      <c r="D86" s="67"/>
      <c r="E86" s="67"/>
      <c r="F86" s="55"/>
      <c r="G86" s="29"/>
      <c r="BB86" s="27" t="s">
        <v>112</v>
      </c>
    </row>
    <row r="87" spans="1:54" ht="33.75" x14ac:dyDescent="0.25">
      <c r="A87" s="30">
        <v>56</v>
      </c>
      <c r="B87" s="52" t="s">
        <v>184</v>
      </c>
      <c r="C87" s="32" t="s">
        <v>69</v>
      </c>
      <c r="D87" s="31" t="s">
        <v>23</v>
      </c>
      <c r="E87" s="33">
        <v>3.4990000000000001</v>
      </c>
      <c r="F87" s="53">
        <v>2400</v>
      </c>
      <c r="G87" s="34">
        <f>ROUND(F87*E87,2)</f>
        <v>8397.6</v>
      </c>
    </row>
    <row r="88" spans="1:54" ht="33.75" x14ac:dyDescent="0.25">
      <c r="A88" s="35">
        <v>57</v>
      </c>
      <c r="B88" s="49" t="s">
        <v>185</v>
      </c>
      <c r="C88" s="37" t="s">
        <v>70</v>
      </c>
      <c r="D88" s="36" t="s">
        <v>23</v>
      </c>
      <c r="E88" s="38">
        <v>1.595</v>
      </c>
      <c r="F88" s="54">
        <v>2400</v>
      </c>
      <c r="G88" s="39">
        <f>ROUND(F88*E88,2)</f>
        <v>3828</v>
      </c>
    </row>
    <row r="89" spans="1:54" x14ac:dyDescent="0.25">
      <c r="A89" s="9"/>
      <c r="B89" s="10"/>
      <c r="C89" s="66" t="str">
        <f>BB89</f>
        <v>Iš viso už skyrių Santvaros</v>
      </c>
      <c r="D89" s="67"/>
      <c r="E89" s="67"/>
      <c r="F89" s="55"/>
      <c r="G89" s="29" t="str">
        <f>IF(SUM(G86:G88)=0,"",TEXT(SUM(G86:G88),"# ##0,00"))</f>
        <v>12 225,60</v>
      </c>
      <c r="BB89" s="27" t="s">
        <v>113</v>
      </c>
    </row>
    <row r="90" spans="1:54" x14ac:dyDescent="0.25">
      <c r="A90" s="9"/>
      <c r="B90" s="10"/>
      <c r="C90" s="66" t="str">
        <f>BB90</f>
        <v>Skyrius Sijos</v>
      </c>
      <c r="D90" s="67"/>
      <c r="E90" s="67"/>
      <c r="F90" s="55"/>
      <c r="G90" s="29"/>
      <c r="BB90" s="27" t="s">
        <v>114</v>
      </c>
    </row>
    <row r="91" spans="1:54" ht="22.5" x14ac:dyDescent="0.25">
      <c r="A91" s="30">
        <v>58</v>
      </c>
      <c r="B91" s="52" t="s">
        <v>186</v>
      </c>
      <c r="C91" s="32" t="s">
        <v>71</v>
      </c>
      <c r="D91" s="31" t="s">
        <v>23</v>
      </c>
      <c r="E91" s="33">
        <v>0.71552000000000004</v>
      </c>
      <c r="F91" s="53">
        <v>2400</v>
      </c>
      <c r="G91" s="34">
        <f>ROUND(F91*E91,2)</f>
        <v>1717.25</v>
      </c>
    </row>
    <row r="92" spans="1:54" ht="22.5" x14ac:dyDescent="0.25">
      <c r="A92" s="35">
        <v>59</v>
      </c>
      <c r="B92" s="49" t="s">
        <v>187</v>
      </c>
      <c r="C92" s="37" t="s">
        <v>72</v>
      </c>
      <c r="D92" s="36" t="s">
        <v>23</v>
      </c>
      <c r="E92" s="38">
        <v>6.8128700000000002</v>
      </c>
      <c r="F92" s="54">
        <v>2400</v>
      </c>
      <c r="G92" s="39">
        <f>ROUND(F92*E92,2)</f>
        <v>16350.89</v>
      </c>
    </row>
    <row r="93" spans="1:54" x14ac:dyDescent="0.25">
      <c r="A93" s="9"/>
      <c r="B93" s="10"/>
      <c r="C93" s="66" t="str">
        <f>BB93</f>
        <v>Iš viso už skyrių Sijos</v>
      </c>
      <c r="D93" s="67"/>
      <c r="E93" s="67"/>
      <c r="F93" s="55"/>
      <c r="G93" s="29" t="str">
        <f>IF(SUM(G90:G92)=0,"",TEXT(SUM(G90:G92),"# ##0,00"))</f>
        <v>18 068,14</v>
      </c>
      <c r="BB93" s="27" t="s">
        <v>115</v>
      </c>
    </row>
    <row r="94" spans="1:54" x14ac:dyDescent="0.25">
      <c r="A94" s="9"/>
      <c r="B94" s="10"/>
      <c r="C94" s="66" t="str">
        <f>BB94</f>
        <v>Skyrius Ryšiai</v>
      </c>
      <c r="D94" s="67"/>
      <c r="E94" s="67"/>
      <c r="F94" s="55"/>
      <c r="G94" s="29"/>
      <c r="BB94" s="27" t="s">
        <v>116</v>
      </c>
    </row>
    <row r="95" spans="1:54" ht="22.5" x14ac:dyDescent="0.25">
      <c r="A95" s="30">
        <v>60</v>
      </c>
      <c r="B95" s="49" t="s">
        <v>188</v>
      </c>
      <c r="C95" s="32" t="s">
        <v>73</v>
      </c>
      <c r="D95" s="31" t="s">
        <v>23</v>
      </c>
      <c r="E95" s="33">
        <v>0.81037000000000003</v>
      </c>
      <c r="F95" s="53">
        <v>2400</v>
      </c>
      <c r="G95" s="34">
        <f>ROUND(F95*E95,2)</f>
        <v>1944.89</v>
      </c>
    </row>
    <row r="96" spans="1:54" ht="22.5" x14ac:dyDescent="0.25">
      <c r="A96" s="30">
        <v>61</v>
      </c>
      <c r="B96" s="50" t="s">
        <v>189</v>
      </c>
      <c r="C96" s="32" t="s">
        <v>74</v>
      </c>
      <c r="D96" s="31" t="s">
        <v>23</v>
      </c>
      <c r="E96" s="33">
        <v>2.9965600000000001</v>
      </c>
      <c r="F96" s="53">
        <v>2400</v>
      </c>
      <c r="G96" s="34">
        <f>ROUND(F96*E96,2)</f>
        <v>7191.74</v>
      </c>
    </row>
    <row r="97" spans="1:54" ht="22.5" x14ac:dyDescent="0.25">
      <c r="A97" s="35">
        <v>62</v>
      </c>
      <c r="B97" s="49" t="s">
        <v>190</v>
      </c>
      <c r="C97" s="37" t="s">
        <v>75</v>
      </c>
      <c r="D97" s="36" t="s">
        <v>23</v>
      </c>
      <c r="E97" s="38">
        <v>0.59472000000000003</v>
      </c>
      <c r="F97" s="54">
        <v>2400</v>
      </c>
      <c r="G97" s="39">
        <f>ROUND(F97*E97,2)</f>
        <v>1427.33</v>
      </c>
    </row>
    <row r="98" spans="1:54" x14ac:dyDescent="0.25">
      <c r="A98" s="9"/>
      <c r="B98" s="10"/>
      <c r="C98" s="66" t="str">
        <f>BB98</f>
        <v>Iš viso už skyrių Ryšiai</v>
      </c>
      <c r="D98" s="67"/>
      <c r="E98" s="67"/>
      <c r="F98" s="55"/>
      <c r="G98" s="29" t="str">
        <f>IF(SUM(G94:G97)=0,"",TEXT(SUM(G94:G97),"# ##0,00"))</f>
        <v>10 563,96</v>
      </c>
      <c r="BB98" s="27" t="s">
        <v>117</v>
      </c>
    </row>
    <row r="99" spans="1:54" x14ac:dyDescent="0.25">
      <c r="A99" s="9"/>
      <c r="B99" s="10"/>
      <c r="C99" s="66" t="str">
        <f>BB99</f>
        <v>Skyrius Statramsčiai</v>
      </c>
      <c r="D99" s="67"/>
      <c r="E99" s="67"/>
      <c r="F99" s="55"/>
      <c r="G99" s="29"/>
      <c r="BB99" s="27" t="s">
        <v>118</v>
      </c>
    </row>
    <row r="100" spans="1:54" ht="22.5" x14ac:dyDescent="0.25">
      <c r="A100" s="35">
        <v>63</v>
      </c>
      <c r="B100" s="49" t="s">
        <v>183</v>
      </c>
      <c r="C100" s="37" t="s">
        <v>76</v>
      </c>
      <c r="D100" s="36" t="s">
        <v>23</v>
      </c>
      <c r="E100" s="38">
        <v>0.60543000000000002</v>
      </c>
      <c r="F100" s="54">
        <v>2400</v>
      </c>
      <c r="G100" s="39">
        <f>ROUND(F100*E100,2)</f>
        <v>1453.03</v>
      </c>
    </row>
    <row r="101" spans="1:54" x14ac:dyDescent="0.25">
      <c r="A101" s="9"/>
      <c r="B101" s="10"/>
      <c r="C101" s="66" t="str">
        <f>BB101</f>
        <v>Iš viso už skyrių Statramsčiai</v>
      </c>
      <c r="D101" s="67"/>
      <c r="E101" s="67"/>
      <c r="F101" s="55"/>
      <c r="G101" s="29" t="str">
        <f>IF(SUM(G99:G100)=0,"",TEXT(SUM(G99:G100),"# ##0,00"))</f>
        <v>1 453,03</v>
      </c>
      <c r="BB101" s="27" t="s">
        <v>119</v>
      </c>
    </row>
    <row r="102" spans="1:54" x14ac:dyDescent="0.25">
      <c r="A102" s="9"/>
      <c r="B102" s="10"/>
      <c r="C102" s="66" t="str">
        <f>BB102</f>
        <v>Skyrius Koloninių ryšių blokai</v>
      </c>
      <c r="D102" s="67"/>
      <c r="E102" s="67"/>
      <c r="F102" s="55"/>
      <c r="G102" s="29"/>
      <c r="BB102" s="27" t="s">
        <v>120</v>
      </c>
    </row>
    <row r="103" spans="1:54" ht="22.5" x14ac:dyDescent="0.25">
      <c r="A103" s="35">
        <v>64</v>
      </c>
      <c r="B103" s="49" t="s">
        <v>190</v>
      </c>
      <c r="C103" s="37" t="s">
        <v>75</v>
      </c>
      <c r="D103" s="36" t="s">
        <v>23</v>
      </c>
      <c r="E103" s="38">
        <v>1.3460300000000001</v>
      </c>
      <c r="F103" s="54">
        <v>2400</v>
      </c>
      <c r="G103" s="39">
        <f>ROUND(F103*E103,2)</f>
        <v>3230.47</v>
      </c>
    </row>
    <row r="104" spans="1:54" x14ac:dyDescent="0.25">
      <c r="A104" s="9"/>
      <c r="B104" s="10"/>
      <c r="C104" s="66" t="str">
        <f>BB104</f>
        <v>Iš viso už skyrių Koloninių ryšių blokai</v>
      </c>
      <c r="D104" s="67"/>
      <c r="E104" s="67"/>
      <c r="F104" s="55"/>
      <c r="G104" s="29" t="str">
        <f>IF(SUM(G102:G103)=0,"",TEXT(SUM(G102:G103),"# ##0,00"))</f>
        <v>3 230,47</v>
      </c>
      <c r="BB104" s="27" t="s">
        <v>121</v>
      </c>
    </row>
    <row r="105" spans="1:54" x14ac:dyDescent="0.25">
      <c r="A105" s="9"/>
      <c r="B105" s="10"/>
      <c r="C105" s="66" t="str">
        <f>BB105</f>
        <v>Skyrius Montažinės detalės D</v>
      </c>
      <c r="D105" s="67"/>
      <c r="E105" s="67"/>
      <c r="F105" s="55"/>
      <c r="G105" s="29"/>
      <c r="BB105" s="27" t="s">
        <v>122</v>
      </c>
    </row>
    <row r="106" spans="1:54" ht="22.5" x14ac:dyDescent="0.25">
      <c r="A106" s="30">
        <v>65</v>
      </c>
      <c r="B106" s="49" t="s">
        <v>191</v>
      </c>
      <c r="C106" s="32" t="s">
        <v>77</v>
      </c>
      <c r="D106" s="31" t="s">
        <v>23</v>
      </c>
      <c r="E106" s="33">
        <v>7.0250000000000007E-2</v>
      </c>
      <c r="F106" s="53">
        <v>2777.23</v>
      </c>
      <c r="G106" s="34">
        <f>ROUND(F106*E106,2)</f>
        <v>195.1</v>
      </c>
    </row>
    <row r="107" spans="1:54" ht="22.5" x14ac:dyDescent="0.25">
      <c r="A107" s="30">
        <v>66</v>
      </c>
      <c r="B107" s="50" t="s">
        <v>192</v>
      </c>
      <c r="C107" s="32" t="s">
        <v>78</v>
      </c>
      <c r="D107" s="31" t="s">
        <v>23</v>
      </c>
      <c r="E107" s="33">
        <v>3.14E-3</v>
      </c>
      <c r="F107" s="53">
        <v>2777.23</v>
      </c>
      <c r="G107" s="34">
        <f>ROUND(F107*E107,2)</f>
        <v>8.7200000000000006</v>
      </c>
    </row>
    <row r="108" spans="1:54" ht="22.5" x14ac:dyDescent="0.25">
      <c r="A108" s="35">
        <v>67</v>
      </c>
      <c r="B108" s="49" t="s">
        <v>193</v>
      </c>
      <c r="C108" s="37" t="s">
        <v>79</v>
      </c>
      <c r="D108" s="36" t="s">
        <v>23</v>
      </c>
      <c r="E108" s="38">
        <v>9.7869999999999999E-2</v>
      </c>
      <c r="F108" s="54">
        <v>2777.23</v>
      </c>
      <c r="G108" s="39">
        <f>ROUND(F108*E108,2)</f>
        <v>271.81</v>
      </c>
    </row>
    <row r="109" spans="1:54" x14ac:dyDescent="0.25">
      <c r="A109" s="9"/>
      <c r="B109" s="10"/>
      <c r="C109" s="66" t="str">
        <f>BB109</f>
        <v>Iš viso už skyrių Montažinės detalės D</v>
      </c>
      <c r="D109" s="67"/>
      <c r="E109" s="67"/>
      <c r="F109" s="55"/>
      <c r="G109" s="29" t="str">
        <f>IF(SUM(G105:G108)=0,"",TEXT(SUM(G105:G108),"# ##0,00"))</f>
        <v>475,63</v>
      </c>
      <c r="BB109" s="27" t="s">
        <v>123</v>
      </c>
    </row>
    <row r="110" spans="1:54" x14ac:dyDescent="0.25">
      <c r="A110" s="9"/>
      <c r="B110" s="10"/>
      <c r="C110" s="66" t="str">
        <f>BB110</f>
        <v>Skyrius Vartų rėmai</v>
      </c>
      <c r="D110" s="67"/>
      <c r="E110" s="67"/>
      <c r="F110" s="55"/>
      <c r="G110" s="29"/>
      <c r="BB110" s="27" t="s">
        <v>124</v>
      </c>
    </row>
    <row r="111" spans="1:54" ht="22.5" x14ac:dyDescent="0.25">
      <c r="A111" s="35">
        <v>68</v>
      </c>
      <c r="B111" s="49" t="s">
        <v>194</v>
      </c>
      <c r="C111" s="37" t="s">
        <v>80</v>
      </c>
      <c r="D111" s="36" t="s">
        <v>23</v>
      </c>
      <c r="E111" s="38">
        <v>0.91325000000000001</v>
      </c>
      <c r="F111" s="54">
        <v>2400</v>
      </c>
      <c r="G111" s="39">
        <f>ROUND(F111*E111,2)</f>
        <v>2191.8000000000002</v>
      </c>
    </row>
    <row r="112" spans="1:54" x14ac:dyDescent="0.25">
      <c r="A112" s="9"/>
      <c r="B112" s="10"/>
      <c r="C112" s="66" t="str">
        <f>BB112</f>
        <v>Iš viso už skyrių Vartų rėmai</v>
      </c>
      <c r="D112" s="67"/>
      <c r="E112" s="67"/>
      <c r="F112" s="55"/>
      <c r="G112" s="29" t="str">
        <f>IF(SUM(G110:G111)=0,"",TEXT(SUM(G110:G111),"# ##0,00"))</f>
        <v>2 191,80</v>
      </c>
      <c r="BB112" s="27" t="s">
        <v>125</v>
      </c>
    </row>
    <row r="113" spans="1:54" x14ac:dyDescent="0.25">
      <c r="A113" s="9"/>
      <c r="B113" s="10"/>
      <c r="C113" s="66" t="str">
        <f>BB113</f>
        <v>Skyrius Fasadiniai elementai</v>
      </c>
      <c r="D113" s="67"/>
      <c r="E113" s="67"/>
      <c r="F113" s="55"/>
      <c r="G113" s="29"/>
      <c r="BB113" s="27" t="s">
        <v>126</v>
      </c>
    </row>
    <row r="114" spans="1:54" ht="22.5" x14ac:dyDescent="0.25">
      <c r="A114" s="35">
        <v>69</v>
      </c>
      <c r="B114" s="49" t="s">
        <v>194</v>
      </c>
      <c r="C114" s="37" t="s">
        <v>80</v>
      </c>
      <c r="D114" s="36" t="s">
        <v>23</v>
      </c>
      <c r="E114" s="38">
        <v>1.2743599999999999</v>
      </c>
      <c r="F114" s="54">
        <v>2400</v>
      </c>
      <c r="G114" s="39">
        <f>ROUND(F114*E114,2)</f>
        <v>3058.46</v>
      </c>
    </row>
    <row r="115" spans="1:54" x14ac:dyDescent="0.25">
      <c r="A115" s="9"/>
      <c r="B115" s="10"/>
      <c r="C115" s="66" t="str">
        <f>BB115</f>
        <v>Iš viso už skyrių Fasadiniai elementai</v>
      </c>
      <c r="D115" s="67"/>
      <c r="E115" s="67"/>
      <c r="F115" s="55"/>
      <c r="G115" s="29" t="str">
        <f>IF(SUM(G113:G114)=0,"",TEXT(SUM(G113:G114),"# ##0,00"))</f>
        <v>3 058,46</v>
      </c>
      <c r="BB115" s="27" t="s">
        <v>127</v>
      </c>
    </row>
    <row r="116" spans="1:54" x14ac:dyDescent="0.25">
      <c r="A116" s="9"/>
      <c r="B116" s="10"/>
      <c r="C116" s="66" t="str">
        <f>BB116</f>
        <v>Skyrius Metalo dažymas</v>
      </c>
      <c r="D116" s="67"/>
      <c r="E116" s="67"/>
      <c r="F116" s="55"/>
      <c r="G116" s="29"/>
      <c r="BB116" s="27" t="s">
        <v>128</v>
      </c>
    </row>
    <row r="117" spans="1:54" x14ac:dyDescent="0.25">
      <c r="A117" s="30">
        <v>70</v>
      </c>
      <c r="B117" s="49" t="s">
        <v>195</v>
      </c>
      <c r="C117" s="32" t="s">
        <v>81</v>
      </c>
      <c r="D117" s="31" t="s">
        <v>23</v>
      </c>
      <c r="E117" s="33">
        <v>2.1876099999999998</v>
      </c>
      <c r="F117" s="53">
        <v>34.21</v>
      </c>
      <c r="G117" s="34">
        <f>ROUND(F117*E117,2)</f>
        <v>74.84</v>
      </c>
    </row>
    <row r="118" spans="1:54" x14ac:dyDescent="0.25">
      <c r="A118" s="30">
        <v>71</v>
      </c>
      <c r="B118" s="51" t="s">
        <v>196</v>
      </c>
      <c r="C118" s="32" t="s">
        <v>82</v>
      </c>
      <c r="D118" s="31" t="s">
        <v>23</v>
      </c>
      <c r="E118" s="33">
        <v>2.1876099999999998</v>
      </c>
      <c r="F118" s="53">
        <v>63.15</v>
      </c>
      <c r="G118" s="34">
        <f>ROUND(F118*E118,2)</f>
        <v>138.15</v>
      </c>
    </row>
    <row r="119" spans="1:54" ht="22.5" x14ac:dyDescent="0.25">
      <c r="A119" s="30">
        <v>72</v>
      </c>
      <c r="B119" s="52" t="s">
        <v>197</v>
      </c>
      <c r="C119" s="32" t="s">
        <v>83</v>
      </c>
      <c r="D119" s="31" t="s">
        <v>23</v>
      </c>
      <c r="E119" s="33">
        <v>2.1876099999999998</v>
      </c>
      <c r="F119" s="53">
        <v>127.96</v>
      </c>
      <c r="G119" s="34">
        <f>ROUND(F119*E119,2)</f>
        <v>279.93</v>
      </c>
    </row>
    <row r="120" spans="1:54" ht="33.75" x14ac:dyDescent="0.25">
      <c r="A120" s="35">
        <v>73</v>
      </c>
      <c r="B120" s="49" t="s">
        <v>198</v>
      </c>
      <c r="C120" s="37" t="s">
        <v>84</v>
      </c>
      <c r="D120" s="36" t="s">
        <v>56</v>
      </c>
      <c r="E120" s="38">
        <v>673.18</v>
      </c>
      <c r="F120" s="54">
        <v>8.35</v>
      </c>
      <c r="G120" s="39">
        <f>ROUND(F120*E120,2)</f>
        <v>5621.05</v>
      </c>
    </row>
    <row r="121" spans="1:54" x14ac:dyDescent="0.25">
      <c r="A121" s="9"/>
      <c r="B121" s="10"/>
      <c r="C121" s="66" t="str">
        <f>BB121</f>
        <v>Iš viso už skyrių Metalo dažymas</v>
      </c>
      <c r="D121" s="67"/>
      <c r="E121" s="67"/>
      <c r="F121" s="55"/>
      <c r="G121" s="29" t="str">
        <f>IF(SUM(G116:G120)=0,"",TEXT(SUM(G116:G120),"# ##0,00"))</f>
        <v>6 113,97</v>
      </c>
      <c r="BB121" s="27" t="s">
        <v>129</v>
      </c>
    </row>
    <row r="122" spans="1:54" x14ac:dyDescent="0.25">
      <c r="A122" s="9"/>
      <c r="B122" s="10"/>
      <c r="C122" s="66" t="str">
        <f>BB122</f>
        <v>Skyrius Stogas</v>
      </c>
      <c r="D122" s="67"/>
      <c r="E122" s="67"/>
      <c r="F122" s="55"/>
      <c r="G122" s="29"/>
      <c r="BB122" s="27" t="s">
        <v>130</v>
      </c>
    </row>
    <row r="123" spans="1:54" ht="22.5" x14ac:dyDescent="0.25">
      <c r="A123" s="30">
        <v>74</v>
      </c>
      <c r="B123" s="49" t="s">
        <v>199</v>
      </c>
      <c r="C123" s="32" t="s">
        <v>85</v>
      </c>
      <c r="D123" s="31" t="s">
        <v>48</v>
      </c>
      <c r="E123" s="33">
        <v>11.319000000000001</v>
      </c>
      <c r="F123" s="53">
        <v>520.53</v>
      </c>
      <c r="G123" s="34">
        <f t="shared" ref="G123:G133" si="3">ROUND(F123*E123,2)</f>
        <v>5891.88</v>
      </c>
    </row>
    <row r="124" spans="1:54" x14ac:dyDescent="0.25">
      <c r="A124" s="30">
        <v>75</v>
      </c>
      <c r="B124" s="51" t="s">
        <v>179</v>
      </c>
      <c r="C124" s="32" t="s">
        <v>140</v>
      </c>
      <c r="D124" s="31" t="s">
        <v>56</v>
      </c>
      <c r="E124" s="33">
        <v>1228.45</v>
      </c>
      <c r="F124" s="53">
        <v>31.19</v>
      </c>
      <c r="G124" s="34">
        <f t="shared" si="3"/>
        <v>38315.360000000001</v>
      </c>
    </row>
    <row r="125" spans="1:54" ht="33.75" x14ac:dyDescent="0.25">
      <c r="A125" s="30">
        <v>76</v>
      </c>
      <c r="B125" s="49" t="s">
        <v>200</v>
      </c>
      <c r="C125" s="32" t="s">
        <v>86</v>
      </c>
      <c r="D125" s="31" t="s">
        <v>48</v>
      </c>
      <c r="E125" s="33">
        <v>11.319000000000001</v>
      </c>
      <c r="F125" s="53">
        <v>474.65</v>
      </c>
      <c r="G125" s="34">
        <f t="shared" si="3"/>
        <v>5372.56</v>
      </c>
    </row>
    <row r="126" spans="1:54" ht="22.5" x14ac:dyDescent="0.25">
      <c r="A126" s="30">
        <v>77</v>
      </c>
      <c r="B126" s="49" t="s">
        <v>179</v>
      </c>
      <c r="C126" s="32" t="s">
        <v>141</v>
      </c>
      <c r="D126" s="31" t="s">
        <v>87</v>
      </c>
      <c r="E126" s="33">
        <v>1188.4949999999999</v>
      </c>
      <c r="F126" s="53">
        <v>2.56</v>
      </c>
      <c r="G126" s="34">
        <f t="shared" si="3"/>
        <v>3042.55</v>
      </c>
    </row>
    <row r="127" spans="1:54" ht="33.75" x14ac:dyDescent="0.25">
      <c r="A127" s="30">
        <v>78</v>
      </c>
      <c r="B127" s="49" t="s">
        <v>201</v>
      </c>
      <c r="C127" s="32" t="s">
        <v>88</v>
      </c>
      <c r="D127" s="31" t="s">
        <v>48</v>
      </c>
      <c r="E127" s="33">
        <v>11.319000000000001</v>
      </c>
      <c r="F127" s="53">
        <v>121.42</v>
      </c>
      <c r="G127" s="34">
        <f t="shared" si="3"/>
        <v>1374.35</v>
      </c>
    </row>
    <row r="128" spans="1:54" ht="22.5" x14ac:dyDescent="0.25">
      <c r="A128" s="30">
        <v>79</v>
      </c>
      <c r="B128" s="49" t="s">
        <v>202</v>
      </c>
      <c r="C128" s="32" t="s">
        <v>89</v>
      </c>
      <c r="D128" s="31" t="s">
        <v>48</v>
      </c>
      <c r="E128" s="33">
        <v>11.319000000000001</v>
      </c>
      <c r="F128" s="53">
        <v>311.44</v>
      </c>
      <c r="G128" s="34">
        <f t="shared" si="3"/>
        <v>3525.19</v>
      </c>
    </row>
    <row r="129" spans="1:54" ht="33.75" x14ac:dyDescent="0.25">
      <c r="A129" s="30">
        <v>80</v>
      </c>
      <c r="B129" s="49" t="s">
        <v>203</v>
      </c>
      <c r="C129" s="32" t="s">
        <v>90</v>
      </c>
      <c r="D129" s="31" t="s">
        <v>48</v>
      </c>
      <c r="E129" s="33">
        <v>11.319000000000001</v>
      </c>
      <c r="F129" s="53">
        <v>86.57</v>
      </c>
      <c r="G129" s="34">
        <f t="shared" si="3"/>
        <v>979.89</v>
      </c>
    </row>
    <row r="130" spans="1:54" x14ac:dyDescent="0.25">
      <c r="A130" s="30">
        <v>81</v>
      </c>
      <c r="B130" s="48" t="s">
        <v>179</v>
      </c>
      <c r="C130" s="32" t="s">
        <v>91</v>
      </c>
      <c r="D130" s="31" t="s">
        <v>25</v>
      </c>
      <c r="E130" s="33">
        <v>209.85426000000001</v>
      </c>
      <c r="F130" s="53">
        <v>66.83</v>
      </c>
      <c r="G130" s="34">
        <f t="shared" si="3"/>
        <v>14024.56</v>
      </c>
    </row>
    <row r="131" spans="1:54" ht="33.75" x14ac:dyDescent="0.25">
      <c r="A131" s="30">
        <v>82</v>
      </c>
      <c r="B131" s="49" t="s">
        <v>200</v>
      </c>
      <c r="C131" s="32" t="s">
        <v>92</v>
      </c>
      <c r="D131" s="31" t="s">
        <v>48</v>
      </c>
      <c r="E131" s="33">
        <v>11.319000000000001</v>
      </c>
      <c r="F131" s="53">
        <v>486.18</v>
      </c>
      <c r="G131" s="34">
        <f t="shared" si="3"/>
        <v>5503.07</v>
      </c>
    </row>
    <row r="132" spans="1:54" ht="22.5" x14ac:dyDescent="0.25">
      <c r="A132" s="30">
        <v>83</v>
      </c>
      <c r="B132" s="52" t="s">
        <v>179</v>
      </c>
      <c r="C132" s="32" t="s">
        <v>141</v>
      </c>
      <c r="D132" s="31" t="s">
        <v>87</v>
      </c>
      <c r="E132" s="33">
        <v>1188.4949999999999</v>
      </c>
      <c r="F132" s="53">
        <v>2.56</v>
      </c>
      <c r="G132" s="34">
        <f t="shared" si="3"/>
        <v>3042.55</v>
      </c>
    </row>
    <row r="133" spans="1:54" ht="22.5" x14ac:dyDescent="0.25">
      <c r="A133" s="35">
        <v>84</v>
      </c>
      <c r="B133" s="49" t="s">
        <v>204</v>
      </c>
      <c r="C133" s="37" t="s">
        <v>93</v>
      </c>
      <c r="D133" s="36" t="s">
        <v>48</v>
      </c>
      <c r="E133" s="38">
        <v>11.319000000000001</v>
      </c>
      <c r="F133" s="54">
        <v>1449.57</v>
      </c>
      <c r="G133" s="39">
        <f t="shared" si="3"/>
        <v>16407.68</v>
      </c>
    </row>
    <row r="134" spans="1:54" x14ac:dyDescent="0.25">
      <c r="A134" s="9"/>
      <c r="B134" s="10"/>
      <c r="C134" s="66" t="str">
        <f>BB134</f>
        <v>Iš viso už skyrių Stogas</v>
      </c>
      <c r="D134" s="67"/>
      <c r="E134" s="67"/>
      <c r="F134" s="29"/>
      <c r="G134" s="29" t="str">
        <f>IF(SUM(G122:G133)=0,"",TEXT(SUM(G122:G133),"# ##0,00"))</f>
        <v>97 479,64</v>
      </c>
      <c r="BB134" s="27" t="s">
        <v>131</v>
      </c>
    </row>
    <row r="135" spans="1:54" x14ac:dyDescent="0.25">
      <c r="A135" s="9"/>
      <c r="B135" s="10"/>
      <c r="C135" s="11"/>
      <c r="D135" s="10"/>
      <c r="E135" s="12"/>
      <c r="F135" s="13"/>
      <c r="G135" s="13"/>
    </row>
    <row r="136" spans="1:54" x14ac:dyDescent="0.25">
      <c r="A136" s="14"/>
      <c r="B136" s="40" t="s">
        <v>132</v>
      </c>
      <c r="C136" s="40"/>
      <c r="D136" s="40"/>
      <c r="E136" s="40"/>
      <c r="F136" s="41"/>
      <c r="G136" s="45">
        <f>SUM(G12:G135)</f>
        <v>352012.42999999988</v>
      </c>
      <c r="J136" s="68"/>
    </row>
    <row r="137" spans="1:54" x14ac:dyDescent="0.25">
      <c r="A137" s="14"/>
      <c r="B137" s="40" t="s">
        <v>133</v>
      </c>
      <c r="C137" s="40"/>
      <c r="D137" s="40"/>
      <c r="E137" s="40"/>
      <c r="F137" s="42"/>
      <c r="G137" s="45">
        <f>ROUND(G136*0.21, 2)</f>
        <v>73922.61</v>
      </c>
    </row>
    <row r="138" spans="1:54" x14ac:dyDescent="0.25">
      <c r="A138" s="14"/>
      <c r="B138" s="43" t="s">
        <v>134</v>
      </c>
      <c r="C138" s="43"/>
      <c r="D138" s="43"/>
      <c r="E138" s="43"/>
      <c r="F138" s="44"/>
      <c r="G138" s="46">
        <f>SUM(G136:G137)</f>
        <v>425935.03999999986</v>
      </c>
      <c r="J138" s="68"/>
    </row>
    <row r="139" spans="1:54" x14ac:dyDescent="0.25">
      <c r="A139" s="14"/>
      <c r="B139" s="15"/>
      <c r="C139" s="15"/>
      <c r="D139" s="15"/>
      <c r="E139" s="15"/>
      <c r="F139" s="22"/>
      <c r="G139" s="22"/>
    </row>
    <row r="140" spans="1:54" x14ac:dyDescent="0.25">
      <c r="A140" s="14"/>
      <c r="B140" s="15"/>
      <c r="C140" s="15"/>
      <c r="D140" s="15"/>
      <c r="E140" s="15"/>
      <c r="F140" s="22"/>
      <c r="G140" s="22"/>
    </row>
    <row r="141" spans="1:54" x14ac:dyDescent="0.25">
      <c r="A141" s="16"/>
      <c r="B141" s="15"/>
      <c r="C141" s="15"/>
      <c r="D141" s="15"/>
      <c r="E141" s="15"/>
      <c r="F141" s="22"/>
      <c r="G141" s="22"/>
    </row>
    <row r="142" spans="1:54" x14ac:dyDescent="0.25">
      <c r="A142" s="16"/>
      <c r="B142" s="15"/>
      <c r="C142" s="15"/>
      <c r="D142" s="15"/>
      <c r="E142" s="15"/>
      <c r="F142" s="22"/>
      <c r="G142" s="22"/>
    </row>
    <row r="143" spans="1:54" x14ac:dyDescent="0.25">
      <c r="A143" s="16"/>
      <c r="B143" s="15"/>
      <c r="C143" s="15"/>
      <c r="D143" s="15"/>
      <c r="E143" s="15"/>
      <c r="F143" s="22"/>
      <c r="G143" s="22"/>
    </row>
    <row r="144" spans="1:54" x14ac:dyDescent="0.25">
      <c r="A144" s="16"/>
      <c r="B144" s="15"/>
      <c r="C144" s="15"/>
      <c r="D144" s="15"/>
      <c r="E144" s="15"/>
      <c r="F144" s="22"/>
      <c r="G144" s="22"/>
    </row>
    <row r="145" spans="1:7" x14ac:dyDescent="0.25">
      <c r="A145" s="16"/>
      <c r="B145" s="15"/>
      <c r="C145" s="15"/>
      <c r="D145" s="15"/>
      <c r="E145" s="15"/>
      <c r="F145" s="22"/>
      <c r="G145" s="22"/>
    </row>
    <row r="146" spans="1:7" x14ac:dyDescent="0.25">
      <c r="A146" s="17"/>
      <c r="B146" s="17"/>
      <c r="C146" s="17"/>
      <c r="D146" s="17"/>
      <c r="E146" s="17"/>
      <c r="F146" s="22"/>
      <c r="G146" s="22"/>
    </row>
    <row r="147" spans="1:7" x14ac:dyDescent="0.25">
      <c r="A147" s="17"/>
      <c r="B147" s="17"/>
      <c r="C147" s="17"/>
      <c r="D147" s="18"/>
      <c r="E147" s="17"/>
      <c r="F147" s="22"/>
      <c r="G147" s="22"/>
    </row>
    <row r="148" spans="1:7" x14ac:dyDescent="0.25">
      <c r="A148" s="17"/>
      <c r="B148" s="17"/>
      <c r="C148" s="17"/>
      <c r="D148" s="17"/>
      <c r="E148" s="17"/>
      <c r="F148" s="22"/>
      <c r="G148" s="22"/>
    </row>
    <row r="149" spans="1:7" x14ac:dyDescent="0.25">
      <c r="A149" s="17"/>
      <c r="B149" s="17"/>
      <c r="C149" s="17"/>
      <c r="D149" s="17"/>
      <c r="E149" s="17"/>
      <c r="F149" s="22"/>
      <c r="G149" s="22"/>
    </row>
    <row r="150" spans="1:7" x14ac:dyDescent="0.25">
      <c r="A150" s="17"/>
      <c r="B150" s="17"/>
      <c r="C150" s="17"/>
      <c r="D150" s="17"/>
      <c r="E150" s="17"/>
      <c r="F150" s="22"/>
      <c r="G150" s="22"/>
    </row>
    <row r="151" spans="1:7" x14ac:dyDescent="0.25">
      <c r="A151" s="17"/>
      <c r="B151" s="17"/>
      <c r="C151" s="17"/>
      <c r="D151" s="17"/>
      <c r="E151" s="17"/>
      <c r="F151" s="22"/>
      <c r="G151" s="22"/>
    </row>
    <row r="152" spans="1:7" x14ac:dyDescent="0.25">
      <c r="A152" s="17"/>
      <c r="B152" s="17"/>
      <c r="C152" s="17"/>
      <c r="D152" s="17"/>
      <c r="E152" s="17"/>
      <c r="F152" s="22"/>
      <c r="G152" s="22"/>
    </row>
    <row r="153" spans="1:7" x14ac:dyDescent="0.25">
      <c r="A153" s="17"/>
      <c r="B153" s="17"/>
      <c r="C153" s="17"/>
      <c r="D153" s="17"/>
      <c r="E153" s="17"/>
      <c r="F153" s="22"/>
      <c r="G153" s="22"/>
    </row>
    <row r="154" spans="1:7" x14ac:dyDescent="0.25">
      <c r="A154" s="17"/>
      <c r="B154" s="17"/>
      <c r="C154" s="17"/>
      <c r="D154" s="17"/>
      <c r="E154" s="17"/>
      <c r="F154" s="22"/>
      <c r="G154" s="22"/>
    </row>
    <row r="155" spans="1:7" x14ac:dyDescent="0.25">
      <c r="A155" s="6"/>
      <c r="B155" s="6"/>
      <c r="C155" s="6"/>
      <c r="D155" s="6"/>
      <c r="E155" s="6"/>
      <c r="F155" s="22"/>
      <c r="G155" s="22"/>
    </row>
    <row r="156" spans="1:7" x14ac:dyDescent="0.25">
      <c r="A156" s="6"/>
      <c r="B156" s="6"/>
      <c r="C156" s="6"/>
      <c r="D156" s="6"/>
      <c r="E156" s="6"/>
      <c r="F156" s="22"/>
      <c r="G156" s="22"/>
    </row>
    <row r="157" spans="1:7" x14ac:dyDescent="0.25">
      <c r="F157" s="23"/>
      <c r="G157" s="23"/>
    </row>
    <row r="158" spans="1:7" x14ac:dyDescent="0.25">
      <c r="F158" s="23"/>
      <c r="G158" s="23"/>
    </row>
    <row r="159" spans="1:7" x14ac:dyDescent="0.25">
      <c r="F159" s="23"/>
      <c r="G159" s="23"/>
    </row>
    <row r="160" spans="1:7" x14ac:dyDescent="0.25">
      <c r="F160" s="23"/>
      <c r="G160" s="23"/>
    </row>
    <row r="161" spans="6:7" x14ac:dyDescent="0.25">
      <c r="F161" s="23"/>
      <c r="G161" s="23"/>
    </row>
    <row r="162" spans="6:7" x14ac:dyDescent="0.25">
      <c r="F162" s="23"/>
      <c r="G162" s="23"/>
    </row>
    <row r="163" spans="6:7" x14ac:dyDescent="0.25">
      <c r="F163" s="23"/>
      <c r="G163" s="23"/>
    </row>
    <row r="164" spans="6:7" x14ac:dyDescent="0.25">
      <c r="F164" s="23"/>
      <c r="G164" s="23"/>
    </row>
    <row r="165" spans="6:7" x14ac:dyDescent="0.25">
      <c r="F165" s="23"/>
      <c r="G165" s="23"/>
    </row>
    <row r="166" spans="6:7" x14ac:dyDescent="0.25">
      <c r="F166" s="23"/>
      <c r="G166" s="23"/>
    </row>
    <row r="167" spans="6:7" x14ac:dyDescent="0.25">
      <c r="F167" s="23"/>
      <c r="G167" s="23"/>
    </row>
    <row r="168" spans="6:7" x14ac:dyDescent="0.25">
      <c r="F168" s="23"/>
      <c r="G168" s="23"/>
    </row>
    <row r="169" spans="6:7" x14ac:dyDescent="0.25">
      <c r="F169" s="23"/>
      <c r="G169" s="23"/>
    </row>
    <row r="170" spans="6:7" x14ac:dyDescent="0.25">
      <c r="F170" s="23"/>
      <c r="G170" s="23"/>
    </row>
    <row r="171" spans="6:7" x14ac:dyDescent="0.25">
      <c r="F171" s="23"/>
      <c r="G171" s="23"/>
    </row>
    <row r="172" spans="6:7" x14ac:dyDescent="0.25">
      <c r="F172" s="23"/>
      <c r="G172" s="23"/>
    </row>
    <row r="173" spans="6:7" x14ac:dyDescent="0.25">
      <c r="F173" s="23"/>
      <c r="G173" s="23"/>
    </row>
    <row r="174" spans="6:7" x14ac:dyDescent="0.25">
      <c r="F174" s="23"/>
      <c r="G174" s="23"/>
    </row>
    <row r="175" spans="6:7" x14ac:dyDescent="0.25">
      <c r="F175" s="23"/>
      <c r="G175" s="23"/>
    </row>
    <row r="176" spans="6:7" x14ac:dyDescent="0.25">
      <c r="F176" s="23"/>
      <c r="G176" s="23"/>
    </row>
    <row r="177" spans="6:7" x14ac:dyDescent="0.25">
      <c r="F177" s="23"/>
      <c r="G177" s="23"/>
    </row>
    <row r="178" spans="6:7" x14ac:dyDescent="0.25">
      <c r="F178" s="23"/>
      <c r="G178" s="23"/>
    </row>
    <row r="179" spans="6:7" x14ac:dyDescent="0.25">
      <c r="F179" s="23"/>
      <c r="G179" s="23"/>
    </row>
    <row r="180" spans="6:7" x14ac:dyDescent="0.25">
      <c r="F180" s="23"/>
      <c r="G180" s="23"/>
    </row>
    <row r="181" spans="6:7" x14ac:dyDescent="0.25">
      <c r="F181" s="23"/>
      <c r="G181" s="23"/>
    </row>
    <row r="182" spans="6:7" x14ac:dyDescent="0.25">
      <c r="F182" s="23"/>
      <c r="G182" s="23"/>
    </row>
    <row r="183" spans="6:7" x14ac:dyDescent="0.25">
      <c r="F183" s="23"/>
      <c r="G183" s="23"/>
    </row>
    <row r="184" spans="6:7" x14ac:dyDescent="0.25">
      <c r="F184" s="23"/>
      <c r="G184" s="23"/>
    </row>
    <row r="185" spans="6:7" x14ac:dyDescent="0.25">
      <c r="F185" s="23"/>
      <c r="G185" s="23"/>
    </row>
    <row r="186" spans="6:7" x14ac:dyDescent="0.25">
      <c r="F186" s="23"/>
      <c r="G186" s="23"/>
    </row>
    <row r="187" spans="6:7" x14ac:dyDescent="0.25">
      <c r="F187" s="23"/>
      <c r="G187" s="23"/>
    </row>
    <row r="188" spans="6:7" x14ac:dyDescent="0.25">
      <c r="F188" s="23"/>
      <c r="G188" s="23"/>
    </row>
    <row r="189" spans="6:7" x14ac:dyDescent="0.25">
      <c r="F189" s="23"/>
      <c r="G189" s="23"/>
    </row>
    <row r="190" spans="6:7" x14ac:dyDescent="0.25">
      <c r="F190" s="23"/>
      <c r="G190" s="23"/>
    </row>
    <row r="191" spans="6:7" x14ac:dyDescent="0.25">
      <c r="F191" s="23"/>
      <c r="G191" s="23"/>
    </row>
    <row r="192" spans="6:7" x14ac:dyDescent="0.25">
      <c r="F192" s="23"/>
      <c r="G192" s="23"/>
    </row>
    <row r="193" spans="6:7" x14ac:dyDescent="0.25">
      <c r="F193" s="23"/>
      <c r="G193" s="23"/>
    </row>
    <row r="194" spans="6:7" x14ac:dyDescent="0.25">
      <c r="F194" s="23"/>
      <c r="G194" s="23"/>
    </row>
    <row r="195" spans="6:7" x14ac:dyDescent="0.25">
      <c r="F195" s="23"/>
      <c r="G195" s="23"/>
    </row>
    <row r="196" spans="6:7" x14ac:dyDescent="0.25">
      <c r="F196" s="23"/>
      <c r="G196" s="23"/>
    </row>
    <row r="197" spans="6:7" x14ac:dyDescent="0.25">
      <c r="F197" s="23"/>
      <c r="G197" s="23"/>
    </row>
    <row r="198" spans="6:7" x14ac:dyDescent="0.25">
      <c r="F198" s="23"/>
      <c r="G198" s="23"/>
    </row>
    <row r="199" spans="6:7" x14ac:dyDescent="0.25">
      <c r="F199" s="23"/>
      <c r="G199" s="23"/>
    </row>
    <row r="200" spans="6:7" x14ac:dyDescent="0.25">
      <c r="F200" s="23"/>
      <c r="G200" s="23"/>
    </row>
    <row r="201" spans="6:7" x14ac:dyDescent="0.25">
      <c r="F201" s="23"/>
      <c r="G201" s="23"/>
    </row>
    <row r="202" spans="6:7" x14ac:dyDescent="0.25">
      <c r="F202" s="23"/>
      <c r="G202" s="23"/>
    </row>
    <row r="203" spans="6:7" x14ac:dyDescent="0.25">
      <c r="F203" s="23"/>
      <c r="G203" s="23"/>
    </row>
    <row r="204" spans="6:7" x14ac:dyDescent="0.25">
      <c r="F204" s="23"/>
      <c r="G204" s="23"/>
    </row>
    <row r="205" spans="6:7" x14ac:dyDescent="0.25">
      <c r="F205" s="23"/>
      <c r="G205" s="23"/>
    </row>
    <row r="206" spans="6:7" x14ac:dyDescent="0.25">
      <c r="F206" s="23"/>
      <c r="G206" s="23"/>
    </row>
    <row r="207" spans="6:7" x14ac:dyDescent="0.25">
      <c r="F207" s="23"/>
      <c r="G207" s="23"/>
    </row>
    <row r="208" spans="6:7" x14ac:dyDescent="0.25">
      <c r="F208" s="23"/>
      <c r="G208" s="23"/>
    </row>
    <row r="209" spans="6:7" x14ac:dyDescent="0.25">
      <c r="F209" s="23"/>
      <c r="G209" s="23"/>
    </row>
    <row r="210" spans="6:7" x14ac:dyDescent="0.25">
      <c r="F210" s="23"/>
      <c r="G210" s="23"/>
    </row>
    <row r="211" spans="6:7" x14ac:dyDescent="0.25">
      <c r="F211" s="23"/>
      <c r="G211" s="23"/>
    </row>
    <row r="212" spans="6:7" x14ac:dyDescent="0.25">
      <c r="F212" s="23"/>
      <c r="G212" s="23"/>
    </row>
    <row r="213" spans="6:7" x14ac:dyDescent="0.25">
      <c r="F213" s="23"/>
      <c r="G213" s="23"/>
    </row>
    <row r="214" spans="6:7" x14ac:dyDescent="0.25">
      <c r="F214" s="23"/>
      <c r="G214" s="23"/>
    </row>
    <row r="215" spans="6:7" x14ac:dyDescent="0.25">
      <c r="F215" s="23"/>
      <c r="G215" s="23"/>
    </row>
    <row r="216" spans="6:7" x14ac:dyDescent="0.25">
      <c r="F216" s="23"/>
      <c r="G216" s="23"/>
    </row>
    <row r="217" spans="6:7" x14ac:dyDescent="0.25">
      <c r="F217" s="23"/>
      <c r="G217" s="23"/>
    </row>
    <row r="218" spans="6:7" x14ac:dyDescent="0.25">
      <c r="F218" s="23"/>
      <c r="G218" s="23"/>
    </row>
    <row r="219" spans="6:7" x14ac:dyDescent="0.25">
      <c r="F219" s="23"/>
      <c r="G219" s="23"/>
    </row>
    <row r="220" spans="6:7" x14ac:dyDescent="0.25">
      <c r="F220" s="23"/>
      <c r="G220" s="23"/>
    </row>
    <row r="221" spans="6:7" x14ac:dyDescent="0.25">
      <c r="F221" s="23"/>
      <c r="G221" s="23"/>
    </row>
    <row r="222" spans="6:7" x14ac:dyDescent="0.25">
      <c r="F222" s="23"/>
      <c r="G222" s="23"/>
    </row>
    <row r="223" spans="6:7" x14ac:dyDescent="0.25">
      <c r="F223" s="23"/>
      <c r="G223" s="23"/>
    </row>
    <row r="224" spans="6:7" x14ac:dyDescent="0.25">
      <c r="F224" s="23"/>
      <c r="G224" s="23"/>
    </row>
    <row r="225" spans="6:7" x14ac:dyDescent="0.25">
      <c r="F225" s="23"/>
      <c r="G225" s="23"/>
    </row>
    <row r="226" spans="6:7" x14ac:dyDescent="0.25">
      <c r="F226" s="23"/>
      <c r="G226" s="23"/>
    </row>
    <row r="227" spans="6:7" x14ac:dyDescent="0.25">
      <c r="F227" s="23"/>
      <c r="G227" s="23"/>
    </row>
    <row r="228" spans="6:7" x14ac:dyDescent="0.25">
      <c r="F228" s="23"/>
      <c r="G228" s="23"/>
    </row>
    <row r="229" spans="6:7" x14ac:dyDescent="0.25">
      <c r="F229" s="23"/>
      <c r="G229" s="23"/>
    </row>
    <row r="230" spans="6:7" x14ac:dyDescent="0.25">
      <c r="F230" s="23"/>
      <c r="G230" s="23"/>
    </row>
    <row r="231" spans="6:7" x14ac:dyDescent="0.25">
      <c r="F231" s="23"/>
      <c r="G231" s="23"/>
    </row>
    <row r="232" spans="6:7" x14ac:dyDescent="0.25">
      <c r="F232" s="23"/>
      <c r="G232" s="23"/>
    </row>
    <row r="233" spans="6:7" x14ac:dyDescent="0.25">
      <c r="F233" s="23"/>
      <c r="G233" s="23"/>
    </row>
    <row r="234" spans="6:7" x14ac:dyDescent="0.25">
      <c r="F234" s="23"/>
      <c r="G234" s="23"/>
    </row>
    <row r="235" spans="6:7" x14ac:dyDescent="0.25">
      <c r="F235" s="23"/>
      <c r="G235" s="23"/>
    </row>
    <row r="236" spans="6:7" x14ac:dyDescent="0.25">
      <c r="F236" s="23"/>
      <c r="G236" s="23"/>
    </row>
    <row r="237" spans="6:7" x14ac:dyDescent="0.25">
      <c r="F237" s="23"/>
      <c r="G237" s="23"/>
    </row>
    <row r="238" spans="6:7" x14ac:dyDescent="0.25">
      <c r="F238" s="23"/>
      <c r="G238" s="23"/>
    </row>
    <row r="239" spans="6:7" x14ac:dyDescent="0.25">
      <c r="F239" s="23"/>
      <c r="G239" s="23"/>
    </row>
    <row r="240" spans="6:7" x14ac:dyDescent="0.25">
      <c r="F240" s="23"/>
      <c r="G240" s="23"/>
    </row>
    <row r="241" spans="6:7" x14ac:dyDescent="0.25">
      <c r="F241" s="23"/>
      <c r="G241" s="23"/>
    </row>
    <row r="242" spans="6:7" x14ac:dyDescent="0.25">
      <c r="F242" s="23"/>
      <c r="G242" s="23"/>
    </row>
    <row r="243" spans="6:7" x14ac:dyDescent="0.25">
      <c r="F243" s="23"/>
      <c r="G243" s="23"/>
    </row>
    <row r="244" spans="6:7" x14ac:dyDescent="0.25">
      <c r="F244" s="23"/>
      <c r="G244" s="23"/>
    </row>
    <row r="245" spans="6:7" x14ac:dyDescent="0.25">
      <c r="F245" s="23"/>
      <c r="G245" s="23"/>
    </row>
    <row r="246" spans="6:7" x14ac:dyDescent="0.25">
      <c r="F246" s="23"/>
      <c r="G246" s="23"/>
    </row>
    <row r="247" spans="6:7" x14ac:dyDescent="0.25">
      <c r="F247" s="23"/>
      <c r="G247" s="23"/>
    </row>
    <row r="248" spans="6:7" x14ac:dyDescent="0.25">
      <c r="F248" s="23"/>
      <c r="G248" s="23"/>
    </row>
    <row r="249" spans="6:7" x14ac:dyDescent="0.25">
      <c r="F249" s="23"/>
      <c r="G249" s="23"/>
    </row>
    <row r="250" spans="6:7" x14ac:dyDescent="0.25">
      <c r="F250" s="23"/>
      <c r="G250" s="23"/>
    </row>
    <row r="251" spans="6:7" x14ac:dyDescent="0.25">
      <c r="F251" s="23"/>
      <c r="G251" s="23"/>
    </row>
    <row r="252" spans="6:7" x14ac:dyDescent="0.25">
      <c r="F252" s="23"/>
      <c r="G252" s="23"/>
    </row>
    <row r="253" spans="6:7" x14ac:dyDescent="0.25">
      <c r="F253" s="23"/>
      <c r="G253" s="23"/>
    </row>
    <row r="254" spans="6:7" x14ac:dyDescent="0.25">
      <c r="F254" s="23"/>
      <c r="G254" s="23"/>
    </row>
    <row r="255" spans="6:7" x14ac:dyDescent="0.25">
      <c r="F255" s="23"/>
      <c r="G255" s="23"/>
    </row>
    <row r="256" spans="6:7" x14ac:dyDescent="0.25">
      <c r="F256" s="23"/>
      <c r="G256" s="23"/>
    </row>
    <row r="257" spans="6:7" x14ac:dyDescent="0.25">
      <c r="F257" s="23"/>
      <c r="G257" s="23"/>
    </row>
    <row r="258" spans="6:7" x14ac:dyDescent="0.25">
      <c r="F258" s="23"/>
      <c r="G258" s="23"/>
    </row>
    <row r="259" spans="6:7" x14ac:dyDescent="0.25">
      <c r="F259" s="23"/>
      <c r="G259" s="23"/>
    </row>
    <row r="260" spans="6:7" x14ac:dyDescent="0.25">
      <c r="F260" s="23"/>
      <c r="G260" s="23"/>
    </row>
    <row r="261" spans="6:7" x14ac:dyDescent="0.25">
      <c r="F261" s="23"/>
      <c r="G261" s="23"/>
    </row>
  </sheetData>
  <mergeCells count="49">
    <mergeCell ref="C121:E121"/>
    <mergeCell ref="C122:E122"/>
    <mergeCell ref="C134:E134"/>
    <mergeCell ref="C110:E110"/>
    <mergeCell ref="C112:E112"/>
    <mergeCell ref="C113:E113"/>
    <mergeCell ref="C115:E115"/>
    <mergeCell ref="C116:E116"/>
    <mergeCell ref="C101:E101"/>
    <mergeCell ref="C102:E102"/>
    <mergeCell ref="C104:E104"/>
    <mergeCell ref="C105:E105"/>
    <mergeCell ref="C109:E109"/>
    <mergeCell ref="C90:E90"/>
    <mergeCell ref="C93:E93"/>
    <mergeCell ref="C94:E94"/>
    <mergeCell ref="C98:E98"/>
    <mergeCell ref="C99:E99"/>
    <mergeCell ref="C82:E82"/>
    <mergeCell ref="C83:E83"/>
    <mergeCell ref="C85:E85"/>
    <mergeCell ref="C86:E86"/>
    <mergeCell ref="C89:E89"/>
    <mergeCell ref="C45:E45"/>
    <mergeCell ref="C56:E56"/>
    <mergeCell ref="C57:E57"/>
    <mergeCell ref="C75:E75"/>
    <mergeCell ref="C76:E76"/>
    <mergeCell ref="C26:E26"/>
    <mergeCell ref="C27:E27"/>
    <mergeCell ref="C37:E37"/>
    <mergeCell ref="C38:E38"/>
    <mergeCell ref="C44:E44"/>
    <mergeCell ref="C12:E12"/>
    <mergeCell ref="C16:E16"/>
    <mergeCell ref="C17:E17"/>
    <mergeCell ref="C21:E21"/>
    <mergeCell ref="C22:E22"/>
    <mergeCell ref="A10:A11"/>
    <mergeCell ref="B10:B11"/>
    <mergeCell ref="D10:D11"/>
    <mergeCell ref="E10:E11"/>
    <mergeCell ref="C10:C11"/>
    <mergeCell ref="C6:G6"/>
    <mergeCell ref="C7:G7"/>
    <mergeCell ref="C8:G8"/>
    <mergeCell ref="A6:B6"/>
    <mergeCell ref="A7:B7"/>
    <mergeCell ref="A8:B8"/>
  </mergeCells>
  <pageMargins left="0.19685039370078741" right="0.19685039370078741" top="0.78740157480314965" bottom="0.39370078740157483" header="0.39370078740157483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Spausdinimo variantas</vt:lpstr>
      <vt:lpstr>'Spausdinimo variantas'!Print_Area</vt:lpstr>
    </vt:vector>
  </TitlesOfParts>
  <Company>Astera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</dc:creator>
  <cp:lastModifiedBy>Rasa Liugailiene</cp:lastModifiedBy>
  <cp:lastPrinted>2021-09-16T11:43:59Z</cp:lastPrinted>
  <dcterms:created xsi:type="dcterms:W3CDTF">2019-05-30T12:34:03Z</dcterms:created>
  <dcterms:modified xsi:type="dcterms:W3CDTF">2021-10-27T07:34:28Z</dcterms:modified>
</cp:coreProperties>
</file>