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asa\Dubravos uredija_Kankoreziu aizyklos rekonstrukcija_2021-09-20\Pasiulymas\2021-10-27\sam\"/>
    </mc:Choice>
  </mc:AlternateContent>
  <xr:revisionPtr revIDLastSave="0" documentId="13_ncr:1_{0CE3ABFD-8E3B-4B05-9956-DEC3FC7D4AD4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pausdinimo variantas" sheetId="1" r:id="rId1"/>
  </sheets>
  <definedNames>
    <definedName name="_xlnm.Print_Area" localSheetId="0">'Spausdinimo variantas'!$A$1:$G$109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7" i="1" l="1"/>
  <c r="G82" i="1"/>
  <c r="G77" i="1"/>
  <c r="G78" i="1"/>
  <c r="G76" i="1"/>
  <c r="G83" i="1" l="1"/>
  <c r="G21" i="1" l="1"/>
  <c r="C12" i="1" l="1"/>
  <c r="G13" i="1"/>
  <c r="G14" i="1"/>
  <c r="G15" i="1"/>
  <c r="G16" i="1"/>
  <c r="G17" i="1"/>
  <c r="G18" i="1"/>
  <c r="G19" i="1"/>
  <c r="G20" i="1"/>
  <c r="C22" i="1"/>
  <c r="C23" i="1"/>
  <c r="G24" i="1"/>
  <c r="G25" i="1"/>
  <c r="C26" i="1"/>
  <c r="C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C44" i="1"/>
  <c r="C45" i="1"/>
  <c r="G46" i="1"/>
  <c r="G47" i="1"/>
  <c r="G48" i="1"/>
  <c r="G49" i="1"/>
  <c r="G50" i="1"/>
  <c r="C51" i="1"/>
  <c r="C52" i="1"/>
  <c r="G53" i="1"/>
  <c r="G54" i="1"/>
  <c r="G55" i="1"/>
  <c r="G56" i="1"/>
  <c r="G57" i="1"/>
  <c r="G58" i="1"/>
  <c r="G59" i="1"/>
  <c r="C60" i="1"/>
  <c r="C61" i="1"/>
  <c r="G62" i="1"/>
  <c r="G63" i="1"/>
  <c r="G64" i="1"/>
  <c r="G65" i="1"/>
  <c r="G66" i="1"/>
  <c r="G67" i="1"/>
  <c r="G68" i="1"/>
  <c r="G69" i="1"/>
  <c r="C70" i="1"/>
  <c r="C71" i="1"/>
  <c r="G72" i="1"/>
  <c r="G73" i="1"/>
  <c r="C74" i="1"/>
  <c r="C75" i="1"/>
  <c r="G79" i="1"/>
  <c r="G80" i="1"/>
  <c r="G81" i="1"/>
  <c r="G84" i="1"/>
  <c r="G85" i="1"/>
  <c r="G86" i="1"/>
  <c r="G87" i="1"/>
  <c r="G88" i="1"/>
  <c r="G89" i="1"/>
  <c r="G90" i="1"/>
  <c r="G91" i="1"/>
  <c r="G92" i="1"/>
  <c r="G93" i="1"/>
  <c r="G94" i="1"/>
  <c r="C95" i="1"/>
  <c r="C96" i="1"/>
  <c r="G97" i="1"/>
  <c r="G98" i="1"/>
  <c r="G99" i="1"/>
  <c r="G100" i="1"/>
  <c r="G101" i="1"/>
  <c r="G102" i="1"/>
  <c r="G103" i="1"/>
  <c r="G104" i="1"/>
  <c r="C105" i="1"/>
  <c r="C8" i="1"/>
  <c r="C7" i="1"/>
  <c r="C6" i="1"/>
  <c r="G26" i="1" l="1"/>
  <c r="G51" i="1"/>
  <c r="G22" i="1"/>
  <c r="G74" i="1"/>
  <c r="G105" i="1"/>
  <c r="G60" i="1"/>
  <c r="G70" i="1"/>
  <c r="G44" i="1"/>
  <c r="G95" i="1"/>
  <c r="G108" i="1" l="1"/>
  <c r="G109" i="1" s="1"/>
  <c r="G9" i="1" s="1"/>
</calcChain>
</file>

<file path=xl/sharedStrings.xml><?xml version="1.0" encoding="utf-8"?>
<sst xmlns="http://schemas.openxmlformats.org/spreadsheetml/2006/main" count="265" uniqueCount="176">
  <si>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</si>
  <si>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</si>
  <si>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</si>
  <si>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</si>
  <si>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</si>
  <si>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</si>
  <si>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</si>
  <si>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</si>
  <si>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</si>
  <si>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</si>
  <si>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</si>
  <si>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</si>
  <si>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1-001-2</t>
  </si>
  <si>
    <t>Kankorėžių sandėlio 7F1Ž, Miškininkų g.7, Vaišvydavos k., Samylių sen., Kauno r.sav., rekonstravimo projektas</t>
  </si>
  <si>
    <t>Bendrieji statybos darbai</t>
  </si>
  <si>
    <t>Statybiniai darbai. Architektūra</t>
  </si>
  <si>
    <t>Stogų iš banguotų ir pusiau banguotų asbestcementinių lapų išardymas</t>
  </si>
  <si>
    <t>100 m2</t>
  </si>
  <si>
    <t>Gegnių išardymas*Medinių konstrukcijų išardymas (sienos, stogas, aptarnavimo aikštelė)</t>
  </si>
  <si>
    <t>m3</t>
  </si>
  <si>
    <t>Gelžbetoninių konstrukcijų išardymas (sudaužymas) tvokle</t>
  </si>
  <si>
    <t>100 m3</t>
  </si>
  <si>
    <t>Vienaaukščių gamybinių pastatų metalinių konstrukcijų demontavimas (vartai, durys, skardos lakštai ir kt.)</t>
  </si>
  <si>
    <t>t</t>
  </si>
  <si>
    <t>Langų angų užpildymo išardymas, kai langai be palangių</t>
  </si>
  <si>
    <t>Angų pramušimas plytų konstrukcijose, kai angos mažos iki 400 mm</t>
  </si>
  <si>
    <t>Statybinių šiukšlių išvežimas 10 km atstumu automobiliais-savivarčiais, pakraunant rankiniu būdu*šiferio</t>
  </si>
  <si>
    <t>Statybinių šiukšlių išvežimas 10 km atstumu automobiliais-savivarčiais, pakraunant ekskavatoriais 0,25 m3 talpos kaušais</t>
  </si>
  <si>
    <t>Plokščių stogų ventiliacinių kaminėlių/įlajų įrengimas, aptaisant ritinine danga, kai ventiliaciniai kaminėliai, bituminė stogo danga</t>
  </si>
  <si>
    <t>vnt.</t>
  </si>
  <si>
    <t>Denginių metalinių profiliuotų lakštų montavimas (profiliuotų lakštų danga)</t>
  </si>
  <si>
    <t>Sekcijinių pakeliamų vartų daugiau 4 m aukščio su susukamų spyruoklių mechanizmu (sąraminis aukštis iki 0,8 m) montavimas, kai vartų plotas iki 15,0 m2</t>
  </si>
  <si>
    <t>Sekcijinių pakeliamų vartų daugiau 4 m aukščio su susukamų spyruoklių mechanizmu (sąraminis aukštis iki 0,8 m) montavimas, kai vartų plotas daugiau 15,0 iki 20,0 m2</t>
  </si>
  <si>
    <t>Sekcijinių pakeliamų vartų iki 3 m aukščio su susukamų spyruoklių mechanizmu (sąraminis aukštis iki 0,8 m) montavimas, kai vartų plotas daugiau 6,0 iki 9,0 m2</t>
  </si>
  <si>
    <t>Pakeliami apšiltinti segmentiniai lauko vartai su langais ir durimis 3x4,5m</t>
  </si>
  <si>
    <t>Pakeliami apšiltinti segmentiniai lauko vartai su langais ir durimis 4x4,5m</t>
  </si>
  <si>
    <t>Pakeliami segmentiniai vidaus vartai su durimis 3x3m</t>
  </si>
  <si>
    <t>Pakeliami segmentiniai vidaus vartai 3x3m, EI260-C1</t>
  </si>
  <si>
    <t>Plokštuminių atstumiamų vartų iki 3 m pločio montavimas</t>
  </si>
  <si>
    <t>Metaliniai apšiltinti šaldymo patalpos vartai atstumiami į šoną 3x3m</t>
  </si>
  <si>
    <t>Metaliniai priešgaisriniai apšiltinti šaldymo patalpos vartai atstumiami į šoną 3x3m, EI260-C0 su pavara</t>
  </si>
  <si>
    <t>kompl.</t>
  </si>
  <si>
    <t>Vartų elektrinės pavaros su valdymo pultu montavimas</t>
  </si>
  <si>
    <t>Vartų pavara</t>
  </si>
  <si>
    <t>Vartų staktų sandūrų su siena izoliavimas montavimo putomis, kai sandūros skerspjūvio plotas 20 cm2</t>
  </si>
  <si>
    <t>100 m</t>
  </si>
  <si>
    <t>Vartų ir durų staktų sandūrų su siena perimetrinis sandarinimas izoliacinėmis juostomis</t>
  </si>
  <si>
    <t>Sienų, aptaisytų termoizoliacinėmis apdailos plokštėmis, angokraščių aptaisymas</t>
  </si>
  <si>
    <t>m2</t>
  </si>
  <si>
    <t>Aliuminio arba plastiko langų blokų su varstomomis sąvaromis montavimas mūrinėse sienose, kai langų blokai daugiau 1,0 iki 2,0 m2</t>
  </si>
  <si>
    <t>Aliuminio arba plastiko langų blokų su varstomomis sąvaromis montavimas mūrinėse sienose, kai langų blokai daugiau 3,0 m2</t>
  </si>
  <si>
    <t>Plastiko langai U&gt;1W/(m2 K), vienos dalies, varstomi</t>
  </si>
  <si>
    <t>kv.m</t>
  </si>
  <si>
    <t>Plastiko langai U&gt;1W/(m2 K), trijų dalių, su dvejomis varstomomis</t>
  </si>
  <si>
    <t>Langų staktų sandūrų su siena izoliavimas montavimo putomis, kai sandūros skerspjūvio plotas 20 cm2</t>
  </si>
  <si>
    <t>Metalinių durų blokų montavimas metalinio karkaso angose, kai aklinos durys iki 2,0 m2</t>
  </si>
  <si>
    <t>Metalinių durų blokų montavimas metalinio karkaso angose, kai aklinos durys daugiau 2,0 m2</t>
  </si>
  <si>
    <t>Metalinės priešgaisrinės durys EI 30 C3, 2vnt., su pilna komplektacija</t>
  </si>
  <si>
    <t>Apsauginių vartelių montavimas, kai plotas daugiau 2,0 m2</t>
  </si>
  <si>
    <t>Metaliniai apsauginiai varteliai 2,4m2 su rankenomis, spyna-sklastis, vyriai</t>
  </si>
  <si>
    <t>Langų ir durų staktų sandūrų su siena perimetrinis sandarinimas izoliacinėmis juostomis</t>
  </si>
  <si>
    <t>Plieninių sąramų įrengimas</t>
  </si>
  <si>
    <t>Loviniai profiliai UPN160</t>
  </si>
  <si>
    <t>Lakštinis plienas (k. valc.)</t>
  </si>
  <si>
    <t>Tvirtinimo detalės*ilgasriegis M12x370, 9 vnt.</t>
  </si>
  <si>
    <t>Metalinių sijų ir ilginių apibetonavimas</t>
  </si>
  <si>
    <t>Nesitraukiantis cementinis skiedinys (išeiga 11-12l/25kg)</t>
  </si>
  <si>
    <t>Vidaus tinkuojamų paviršių aptraukimas vielos tinkleliu, sijos, karnizai, juostos</t>
  </si>
  <si>
    <t>Vidaus paviršių paprastas tinkavimas rankiniu būdu cemento-kalkių skiediniais, kai 12 mm storio sluoksnis, sijos, piliastrai, nišos su angokraščiais</t>
  </si>
  <si>
    <t>Sienų atskirų vietų mūrijimas ir angų užtaisymas silikatinėmis plytomis h=88mm</t>
  </si>
  <si>
    <t>Mūrinių vidaus sienų ir angokraščių labai geras tinkas</t>
  </si>
  <si>
    <t>Išorės sienų daugiasluoksnių plokščių montavimas, dirbant iš autobokštelio</t>
  </si>
  <si>
    <t>Daugiasluoksnė sieninė plokštė 1200x120 su akmens vatos užpildu</t>
  </si>
  <si>
    <t>Daugiasluoksnė sieninė plokštė 1200x200 su akmens vatos užpildu REI180</t>
  </si>
  <si>
    <t>Fasadinių pastolių įrengimas ir išardymas (100 m2 vertikalios projekcijos), kai pastolių plotis 1,09 m, pastolių aukštis iki 15 m*esamas pastatas</t>
  </si>
  <si>
    <t>Laikančių konstrukcinių metalinių Z ir C profilių montavimas (Z ir C laikančios sijos)*esamas pastatas</t>
  </si>
  <si>
    <t>Montavimo metalinių profilių montavimas (Omega profiliai)</t>
  </si>
  <si>
    <t>Sienų aptaisymas metaliniais profiliuotais lakštais*esamas pastatas</t>
  </si>
  <si>
    <t>Palangių nuolajų tvirtinimas</t>
  </si>
  <si>
    <t>m</t>
  </si>
  <si>
    <t>Plieninės palangės-200 (poliesteris)</t>
  </si>
  <si>
    <t>Savisriegiai sraigtai metalui 4.8x20 (dažyti)</t>
  </si>
  <si>
    <t>Smulkių denginių (parapetų, nuosvyrų ir t.t.) įrengimas iš skardos*angokraščiai</t>
  </si>
  <si>
    <t>Smulkių denginių (parapetų, nuosvyrų ir t.t.) įrengimas iš skardos*parapetai</t>
  </si>
  <si>
    <t>Parapetų aptaisymas metaliniais plonasieniais profiliais, kai sienos iš daugiasluoksnių profilių*daugiasluoksnių plokščių jungimo ir kampų apskardinimas</t>
  </si>
  <si>
    <t>Metaliniai plonasieniai profiliai</t>
  </si>
  <si>
    <t>Lietaus nuvedimo sistemos montavimas, dirbant iš autobokštelio, kai pakabinami latakai</t>
  </si>
  <si>
    <t>Latakai 4.0m (lietaus vandens nuved. sistema 150/100)</t>
  </si>
  <si>
    <t>Latakai 3.0m (lietaus vandens nuved. sistema 150/100)</t>
  </si>
  <si>
    <t>Latako galas universalus (plotis 150 mm)</t>
  </si>
  <si>
    <t>Lietaus nuvedimo sistemos montavimas, dirbant iš autobokštelio, kai lietvamzdžiai</t>
  </si>
  <si>
    <t>Lietvamzdžiai 4.0m (lietaus vandens nuved. sistema 150/100)</t>
  </si>
  <si>
    <t>Lietvamzdžiai 1.0m (lietaus vandens nuved. sistema 150/100)</t>
  </si>
  <si>
    <t>Apatinė alkūnė</t>
  </si>
  <si>
    <t>Skyrius Demontavimas</t>
  </si>
  <si>
    <t>Iš viso už skyrių Demontavimas</t>
  </si>
  <si>
    <t>Skyrius Stogas</t>
  </si>
  <si>
    <t>Iš viso už skyrių Stogas</t>
  </si>
  <si>
    <t>Skyrius Vartai</t>
  </si>
  <si>
    <t>Iš viso už skyrių Vartai</t>
  </si>
  <si>
    <t>Skyrius Langai</t>
  </si>
  <si>
    <t>Iš viso už skyrių Langai</t>
  </si>
  <si>
    <t>Skyrius Durys</t>
  </si>
  <si>
    <t>Iš viso už skyrių Durys</t>
  </si>
  <si>
    <t>Skyrius Sąrama</t>
  </si>
  <si>
    <t>Iš viso už skyrių Sąrama</t>
  </si>
  <si>
    <t>Skyrius Angų užmūrijimas</t>
  </si>
  <si>
    <t>Iš viso už skyrių Angų užmūrijimas</t>
  </si>
  <si>
    <t>Skyrius Fasadas</t>
  </si>
  <si>
    <t>Iš viso už skyrių Fasadas</t>
  </si>
  <si>
    <t>Skyrius Lietaus surinkimas</t>
  </si>
  <si>
    <t>Iš viso už skyrių Lietaus surinkimas</t>
  </si>
  <si>
    <t>Iš viso be PVM:</t>
  </si>
  <si>
    <t>PVM:</t>
  </si>
  <si>
    <t>Iš viso su PVM:</t>
  </si>
  <si>
    <t>Lygi skarda (poliesteris) 0.45mm</t>
  </si>
  <si>
    <t xml:space="preserve">Lygi skarda (poliesteris) 0.45mm </t>
  </si>
  <si>
    <t>Asbestinio šiferio išvežimas ir utelizavimas</t>
  </si>
  <si>
    <t>Pasiūl.</t>
  </si>
  <si>
    <t>N46-156</t>
  </si>
  <si>
    <t>N46-157</t>
  </si>
  <si>
    <t>N46-132-1</t>
  </si>
  <si>
    <t>R33-769</t>
  </si>
  <si>
    <t>N46-182</t>
  </si>
  <si>
    <t>N46-36</t>
  </si>
  <si>
    <t>R23-62</t>
  </si>
  <si>
    <t>R23-65</t>
  </si>
  <si>
    <t>N12P-0715-1</t>
  </si>
  <si>
    <t>N9-24</t>
  </si>
  <si>
    <t>R24-18</t>
  </si>
  <si>
    <t>C1-13-10</t>
  </si>
  <si>
    <t>C1-17</t>
  </si>
  <si>
    <t>C1-940</t>
  </si>
  <si>
    <t>N46-17</t>
  </si>
  <si>
    <t>N15P-0605-4</t>
  </si>
  <si>
    <t>N15-52</t>
  </si>
  <si>
    <t>N46-27-7</t>
  </si>
  <si>
    <t>N9P-0602</t>
  </si>
  <si>
    <t>FASAD1</t>
  </si>
  <si>
    <t>N15P-1501-3</t>
  </si>
  <si>
    <t>N9P-0301-1</t>
  </si>
  <si>
    <t>N9P-0308-1</t>
  </si>
  <si>
    <t>N9P-0310</t>
  </si>
  <si>
    <t>N9-335</t>
  </si>
  <si>
    <t>pasiūl.</t>
  </si>
  <si>
    <t>kaina</t>
  </si>
  <si>
    <t>N12-140</t>
  </si>
  <si>
    <t>N9-338</t>
  </si>
  <si>
    <t>N9-338P</t>
  </si>
  <si>
    <t>N12P-0802-1</t>
  </si>
  <si>
    <t>C1-644-72</t>
  </si>
  <si>
    <t>C1-644-70</t>
  </si>
  <si>
    <t>C1-644-94</t>
  </si>
  <si>
    <t>N12P-0802-2</t>
  </si>
  <si>
    <t>C1-644-80</t>
  </si>
  <si>
    <t>C1-644-92</t>
  </si>
  <si>
    <t>C1-644-88</t>
  </si>
  <si>
    <t>P60-600004</t>
  </si>
  <si>
    <t>100m</t>
  </si>
  <si>
    <t>Cokolio nuolajos skardinimas</t>
  </si>
  <si>
    <t>N2P-0405-1</t>
  </si>
  <si>
    <t>N2P-0405-2</t>
  </si>
  <si>
    <t>N2P-0403-2</t>
  </si>
  <si>
    <t>N2P-0401</t>
  </si>
  <si>
    <t>N2P-0415</t>
  </si>
  <si>
    <t>N2P-0122-1</t>
  </si>
  <si>
    <t>R62P-3408</t>
  </si>
  <si>
    <t>R61P-3210</t>
  </si>
  <si>
    <t>N2P-0103-2</t>
  </si>
  <si>
    <t>N2P-0103-4</t>
  </si>
  <si>
    <t>C1-379-1</t>
  </si>
  <si>
    <t>C1-379-7</t>
  </si>
  <si>
    <t>N2P-0302-3</t>
  </si>
  <si>
    <t>N2P-0302-4</t>
  </si>
  <si>
    <t>C1-410</t>
  </si>
  <si>
    <t>N7P-0808-1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</si>
</sst>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"/>
    <numFmt numFmtId="166" formatCode="#,##0.00\ \€"/>
  </numFmts>
  <fonts count="10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0"/>
      <name val="TimesLT"/>
      <charset val="186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6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Continuous" vertical="center"/>
    </xf>
    <xf numFmtId="2" fontId="5" fillId="0" borderId="5" xfId="0" applyNumberFormat="1" applyFont="1" applyBorder="1" applyAlignment="1">
      <alignment horizontal="centerContinuous"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165" fontId="5" fillId="0" borderId="0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  <xf numFmtId="1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right" vertical="top"/>
    </xf>
    <xf numFmtId="1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1" fontId="6" fillId="0" borderId="7" xfId="0" applyNumberFormat="1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center" vertical="top"/>
    </xf>
    <xf numFmtId="4" fontId="6" fillId="0" borderId="7" xfId="0" applyNumberFormat="1" applyFont="1" applyFill="1" applyBorder="1" applyAlignment="1">
      <alignment horizontal="right" vertical="top"/>
    </xf>
    <xf numFmtId="0" fontId="0" fillId="0" borderId="0" xfId="0" applyFill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1" fontId="6" fillId="0" borderId="8" xfId="0" applyNumberFormat="1" applyFont="1" applyFill="1" applyBorder="1" applyAlignment="1">
      <alignment horizontal="center" vertical="top"/>
    </xf>
    <xf numFmtId="2" fontId="6" fillId="0" borderId="7" xfId="0" applyNumberFormat="1" applyFont="1" applyBorder="1" applyAlignment="1">
      <alignment horizontal="right" vertical="top"/>
    </xf>
    <xf numFmtId="2" fontId="6" fillId="0" borderId="8" xfId="0" applyNumberFormat="1" applyFont="1" applyBorder="1" applyAlignment="1">
      <alignment horizontal="right" vertical="top"/>
    </xf>
    <xf numFmtId="2" fontId="5" fillId="0" borderId="0" xfId="0" applyNumberFormat="1" applyFont="1" applyBorder="1" applyAlignment="1">
      <alignment horizontal="right" vertical="top"/>
    </xf>
    <xf numFmtId="2" fontId="6" fillId="0" borderId="7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0" fillId="0" borderId="6" xfId="0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166" fontId="5" fillId="0" borderId="9" xfId="0" applyNumberFormat="1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9" fillId="0" borderId="0" xfId="0" applyFont="1" applyAlignment="1">
      <alignment horizontal="right" vertical="top"/>
    </xf>
    <xf numFmtId="0" fontId="9" fillId="0" borderId="0" xfId="0" applyFont="1"/>
    <xf numFmtId="4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232"/>
  <sheetViews>
    <sheetView showZeros="0" tabSelected="1" zoomScaleNormal="100" workbookViewId="0">
      <pane ySplit="11" topLeftCell="A74" activePane="bottomLeft" state="frozen"/>
      <selection pane="bottomLeft" activeCell="C1" sqref="C1"/>
    </sheetView>
  </sheetViews>
  <sheetFormatPr defaultRowHeight="15"/>
  <cols>
    <col min="1" max="1" width="5.5703125" customWidth="1"/>
    <col min="2" max="2" width="12.5703125" customWidth="1"/>
    <col min="3" max="3" width="35.85546875" customWidth="1"/>
    <col min="4" max="4" width="8.7109375" customWidth="1"/>
    <col min="5" max="5" width="9.7109375" customWidth="1"/>
    <col min="6" max="6" width="12.28515625" style="74" customWidth="1"/>
    <col min="7" max="7" width="15.140625" style="74" customWidth="1"/>
    <col min="8" max="8" width="9.140625" customWidth="1"/>
    <col min="13" max="13" width="10" bestFit="1" customWidth="1"/>
    <col min="54" max="54" width="52.85546875" style="23" customWidth="1"/>
    <col min="55" max="55" width="78.85546875" customWidth="1"/>
  </cols>
  <sheetData>
    <row r="1" spans="1:55">
      <c r="A1" s="1" t="s">
        <v>12</v>
      </c>
      <c r="B1" s="21"/>
      <c r="C1" s="2"/>
      <c r="D1" s="2"/>
      <c r="E1" s="2"/>
      <c r="F1" s="21"/>
      <c r="G1" s="21"/>
    </row>
    <row r="2" spans="1:55">
      <c r="A2" s="3"/>
      <c r="B2" s="20">
        <v>187131.12</v>
      </c>
      <c r="C2" s="4"/>
      <c r="D2" s="4"/>
      <c r="E2" s="4"/>
      <c r="F2" s="64"/>
      <c r="G2" s="64"/>
    </row>
    <row r="3" spans="1:55">
      <c r="A3" s="5"/>
      <c r="B3" s="2"/>
      <c r="C3" s="2"/>
      <c r="D3" s="2"/>
      <c r="E3" s="2"/>
      <c r="F3" s="21"/>
      <c r="G3" s="21"/>
    </row>
    <row r="4" spans="1:55">
      <c r="A4" s="5"/>
      <c r="B4" s="2"/>
      <c r="C4" s="2"/>
      <c r="D4" s="2"/>
      <c r="E4" s="2"/>
      <c r="F4" s="21"/>
      <c r="G4" s="21"/>
    </row>
    <row r="5" spans="1:55">
      <c r="A5" s="5"/>
      <c r="B5" s="2"/>
      <c r="C5" s="2"/>
      <c r="D5" s="2"/>
      <c r="E5" s="2"/>
      <c r="F5" s="21"/>
      <c r="G5" s="21"/>
    </row>
    <row r="6" spans="1:55" ht="22.5">
      <c r="A6" s="53" t="s">
        <v>9</v>
      </c>
      <c r="B6" s="53"/>
      <c r="C6" s="52" t="str">
        <f>IF(BC6&lt;&gt;0,BC6,"")</f>
        <v>Kankorėžių sandėlio 7F1Ž, Miškininkų g.7, Vaišvydavos k., Samylių sen., Kauno r.sav., rekonstravimo projektas</v>
      </c>
      <c r="D6" s="52"/>
      <c r="E6" s="52"/>
      <c r="F6" s="52"/>
      <c r="G6" s="52"/>
      <c r="BC6" s="22" t="s">
        <v>13</v>
      </c>
    </row>
    <row r="7" spans="1:55">
      <c r="A7" s="53" t="s">
        <v>7</v>
      </c>
      <c r="B7" s="53"/>
      <c r="C7" s="52" t="str">
        <f>IF(BC7&lt;&gt;0,BC7,"")</f>
        <v>Bendrieji statybos darbai</v>
      </c>
      <c r="D7" s="52"/>
      <c r="E7" s="52"/>
      <c r="F7" s="52"/>
      <c r="G7" s="52"/>
      <c r="BC7" s="22" t="s">
        <v>14</v>
      </c>
    </row>
    <row r="8" spans="1:55">
      <c r="A8" s="53" t="s">
        <v>8</v>
      </c>
      <c r="B8" s="53"/>
      <c r="C8" s="52" t="str">
        <f>IF(BC8&lt;&gt;0,BC8,"")</f>
        <v>Statybiniai darbai. Architektūra</v>
      </c>
      <c r="D8" s="52"/>
      <c r="E8" s="52"/>
      <c r="F8" s="52"/>
      <c r="G8" s="52"/>
      <c r="BC8" s="22" t="s">
        <v>15</v>
      </c>
    </row>
    <row r="9" spans="1:55" ht="25.5" customHeight="1">
      <c r="A9" s="5"/>
      <c r="B9" s="2"/>
      <c r="C9" s="2"/>
      <c r="D9" s="2"/>
      <c r="E9" s="2"/>
      <c r="F9" s="65" t="s">
        <v>10</v>
      </c>
      <c r="G9" s="66">
        <f>G109</f>
        <v>276369.06</v>
      </c>
    </row>
    <row r="10" spans="1:55" ht="17.25" customHeight="1">
      <c r="A10" s="54" t="s">
        <v>3</v>
      </c>
      <c r="B10" s="56" t="s">
        <v>4</v>
      </c>
      <c r="C10" s="56" t="s">
        <v>6</v>
      </c>
      <c r="D10" s="57" t="s">
        <v>5</v>
      </c>
      <c r="E10" s="59" t="s">
        <v>0</v>
      </c>
      <c r="F10" s="18" t="s">
        <v>1</v>
      </c>
      <c r="G10" s="19"/>
    </row>
    <row r="11" spans="1:55">
      <c r="A11" s="55"/>
      <c r="B11" s="56"/>
      <c r="C11" s="56"/>
      <c r="D11" s="58"/>
      <c r="E11" s="59"/>
      <c r="F11" s="7" t="s">
        <v>11</v>
      </c>
      <c r="G11" s="7" t="s">
        <v>2</v>
      </c>
    </row>
    <row r="12" spans="1:55">
      <c r="A12" s="8"/>
      <c r="B12" s="9"/>
      <c r="C12" s="60" t="str">
        <f>BB12</f>
        <v>Skyrius Demontavimas</v>
      </c>
      <c r="D12" s="61"/>
      <c r="E12" s="61"/>
      <c r="F12" s="24"/>
      <c r="G12" s="25"/>
      <c r="BB12" s="23" t="s">
        <v>94</v>
      </c>
    </row>
    <row r="13" spans="1:55" ht="22.5">
      <c r="A13" s="26">
        <v>1</v>
      </c>
      <c r="B13" s="27" t="s">
        <v>119</v>
      </c>
      <c r="C13" s="28" t="s">
        <v>16</v>
      </c>
      <c r="D13" s="27" t="s">
        <v>17</v>
      </c>
      <c r="E13" s="29">
        <v>8</v>
      </c>
      <c r="F13" s="48">
        <v>304.8</v>
      </c>
      <c r="G13" s="30">
        <f t="shared" ref="G13:G21" si="0">ROUND(F13*E13,2)</f>
        <v>2438.4</v>
      </c>
    </row>
    <row r="14" spans="1:55" ht="22.5">
      <c r="A14" s="26">
        <v>2</v>
      </c>
      <c r="B14" s="27" t="s">
        <v>120</v>
      </c>
      <c r="C14" s="28" t="s">
        <v>18</v>
      </c>
      <c r="D14" s="27" t="s">
        <v>19</v>
      </c>
      <c r="E14" s="29">
        <v>45</v>
      </c>
      <c r="F14" s="48">
        <v>46.91</v>
      </c>
      <c r="G14" s="30">
        <f t="shared" si="0"/>
        <v>2110.9499999999998</v>
      </c>
    </row>
    <row r="15" spans="1:55" ht="22.5">
      <c r="A15" s="26">
        <v>3</v>
      </c>
      <c r="B15" s="27" t="s">
        <v>121</v>
      </c>
      <c r="C15" s="28" t="s">
        <v>20</v>
      </c>
      <c r="D15" s="27" t="s">
        <v>21</v>
      </c>
      <c r="E15" s="29">
        <v>2</v>
      </c>
      <c r="F15" s="48">
        <v>5320</v>
      </c>
      <c r="G15" s="30">
        <f t="shared" si="0"/>
        <v>10640</v>
      </c>
    </row>
    <row r="16" spans="1:55" ht="33.75">
      <c r="A16" s="26">
        <v>4</v>
      </c>
      <c r="B16" s="27" t="s">
        <v>122</v>
      </c>
      <c r="C16" s="28" t="s">
        <v>22</v>
      </c>
      <c r="D16" s="27" t="s">
        <v>23</v>
      </c>
      <c r="E16" s="29">
        <v>4.62</v>
      </c>
      <c r="F16" s="48">
        <v>228.18</v>
      </c>
      <c r="G16" s="30">
        <f t="shared" si="0"/>
        <v>1054.19</v>
      </c>
    </row>
    <row r="17" spans="1:54" ht="22.5">
      <c r="A17" s="26">
        <v>5</v>
      </c>
      <c r="B17" s="27" t="s">
        <v>123</v>
      </c>
      <c r="C17" s="28" t="s">
        <v>24</v>
      </c>
      <c r="D17" s="27" t="s">
        <v>17</v>
      </c>
      <c r="E17" s="29">
        <v>6.7500000000000004E-2</v>
      </c>
      <c r="F17" s="48">
        <v>628.54</v>
      </c>
      <c r="G17" s="30">
        <f t="shared" si="0"/>
        <v>42.43</v>
      </c>
    </row>
    <row r="18" spans="1:54" ht="22.5">
      <c r="A18" s="26">
        <v>6</v>
      </c>
      <c r="B18" s="27" t="s">
        <v>124</v>
      </c>
      <c r="C18" s="28" t="s">
        <v>25</v>
      </c>
      <c r="D18" s="27" t="s">
        <v>19</v>
      </c>
      <c r="E18" s="29">
        <v>2</v>
      </c>
      <c r="F18" s="48">
        <v>29.12</v>
      </c>
      <c r="G18" s="30">
        <f t="shared" si="0"/>
        <v>58.24</v>
      </c>
    </row>
    <row r="19" spans="1:54" ht="33.75">
      <c r="A19" s="26">
        <v>7</v>
      </c>
      <c r="B19" s="27" t="s">
        <v>125</v>
      </c>
      <c r="C19" s="28" t="s">
        <v>26</v>
      </c>
      <c r="D19" s="27" t="s">
        <v>23</v>
      </c>
      <c r="E19" s="29">
        <v>9.6</v>
      </c>
      <c r="F19" s="48">
        <v>19.739999999999998</v>
      </c>
      <c r="G19" s="30">
        <f t="shared" si="0"/>
        <v>189.5</v>
      </c>
    </row>
    <row r="20" spans="1:54" ht="33.75">
      <c r="A20" s="31">
        <v>8</v>
      </c>
      <c r="B20" s="27" t="s">
        <v>126</v>
      </c>
      <c r="C20" s="33" t="s">
        <v>27</v>
      </c>
      <c r="D20" s="32" t="s">
        <v>23</v>
      </c>
      <c r="E20" s="34">
        <v>479.52</v>
      </c>
      <c r="F20" s="49">
        <v>11.53</v>
      </c>
      <c r="G20" s="35">
        <f t="shared" si="0"/>
        <v>5528.87</v>
      </c>
    </row>
    <row r="21" spans="1:54">
      <c r="A21" s="31">
        <v>9</v>
      </c>
      <c r="B21" s="27" t="s">
        <v>118</v>
      </c>
      <c r="C21" s="33" t="s">
        <v>117</v>
      </c>
      <c r="D21" s="32" t="s">
        <v>41</v>
      </c>
      <c r="E21" s="34">
        <v>1</v>
      </c>
      <c r="F21" s="49">
        <v>1613.15</v>
      </c>
      <c r="G21" s="35">
        <f t="shared" si="0"/>
        <v>1613.15</v>
      </c>
      <c r="BB21" s="38"/>
    </row>
    <row r="22" spans="1:54">
      <c r="A22" s="8"/>
      <c r="B22" s="9"/>
      <c r="C22" s="62" t="str">
        <f>BB22</f>
        <v>Iš viso už skyrių Demontavimas</v>
      </c>
      <c r="D22" s="63"/>
      <c r="E22" s="63"/>
      <c r="F22" s="50"/>
      <c r="G22" s="25" t="str">
        <f>IF(SUM(G12:G21)=0,"",TEXT(SUM(G12:G21),"# ##0,00"))</f>
        <v>23 675,73</v>
      </c>
      <c r="BB22" s="23" t="s">
        <v>95</v>
      </c>
    </row>
    <row r="23" spans="1:54">
      <c r="A23" s="8"/>
      <c r="B23" s="9"/>
      <c r="C23" s="62" t="str">
        <f>BB23</f>
        <v>Skyrius Stogas</v>
      </c>
      <c r="D23" s="63"/>
      <c r="E23" s="63"/>
      <c r="F23" s="50"/>
      <c r="G23" s="25"/>
      <c r="BB23" s="23" t="s">
        <v>96</v>
      </c>
    </row>
    <row r="24" spans="1:54" ht="33.75">
      <c r="A24" s="39">
        <v>10</v>
      </c>
      <c r="B24" s="27" t="s">
        <v>127</v>
      </c>
      <c r="C24" s="28" t="s">
        <v>28</v>
      </c>
      <c r="D24" s="27" t="s">
        <v>29</v>
      </c>
      <c r="E24" s="29">
        <v>17</v>
      </c>
      <c r="F24" s="49">
        <v>36</v>
      </c>
      <c r="G24" s="30">
        <f>ROUND(F24*E24,2)</f>
        <v>612</v>
      </c>
    </row>
    <row r="25" spans="1:54" ht="22.5">
      <c r="A25" s="47">
        <v>11</v>
      </c>
      <c r="B25" s="27" t="s">
        <v>128</v>
      </c>
      <c r="C25" s="33" t="s">
        <v>30</v>
      </c>
      <c r="D25" s="32" t="s">
        <v>17</v>
      </c>
      <c r="E25" s="34">
        <v>1.2</v>
      </c>
      <c r="F25" s="49">
        <v>3951.16</v>
      </c>
      <c r="G25" s="35">
        <f>ROUND(F25*E25,2)</f>
        <v>4741.3900000000003</v>
      </c>
    </row>
    <row r="26" spans="1:54">
      <c r="A26" s="8"/>
      <c r="B26" s="27"/>
      <c r="C26" s="62" t="str">
        <f>BB26</f>
        <v>Iš viso už skyrių Stogas</v>
      </c>
      <c r="D26" s="63"/>
      <c r="E26" s="63"/>
      <c r="F26" s="49"/>
      <c r="G26" s="25" t="str">
        <f>IF(SUM(G23:G25)=0,"",TEXT(SUM(G23:G25),"# ##0,00"))</f>
        <v>5 353,39</v>
      </c>
      <c r="BB26" s="23" t="s">
        <v>97</v>
      </c>
    </row>
    <row r="27" spans="1:54">
      <c r="A27" s="8"/>
      <c r="B27" s="27"/>
      <c r="C27" s="62" t="str">
        <f>BB27</f>
        <v>Skyrius Vartai</v>
      </c>
      <c r="D27" s="63"/>
      <c r="E27" s="63"/>
      <c r="F27" s="49"/>
      <c r="G27" s="25"/>
      <c r="BB27" s="23" t="s">
        <v>98</v>
      </c>
    </row>
    <row r="28" spans="1:54" ht="45">
      <c r="A28" s="26">
        <v>12</v>
      </c>
      <c r="B28" s="27" t="s">
        <v>160</v>
      </c>
      <c r="C28" s="28" t="s">
        <v>31</v>
      </c>
      <c r="D28" s="27" t="s">
        <v>29</v>
      </c>
      <c r="E28" s="29">
        <v>1</v>
      </c>
      <c r="F28" s="49">
        <v>463.98</v>
      </c>
      <c r="G28" s="30">
        <f t="shared" ref="G28:G43" si="1">ROUND(F28*E28,2)</f>
        <v>463.98</v>
      </c>
    </row>
    <row r="29" spans="1:54" ht="45">
      <c r="A29" s="26">
        <v>13</v>
      </c>
      <c r="B29" s="27" t="s">
        <v>161</v>
      </c>
      <c r="C29" s="28" t="s">
        <v>32</v>
      </c>
      <c r="D29" s="27" t="s">
        <v>29</v>
      </c>
      <c r="E29" s="29">
        <v>1</v>
      </c>
      <c r="F29" s="49">
        <v>555.30999999999995</v>
      </c>
      <c r="G29" s="30">
        <f t="shared" si="1"/>
        <v>555.30999999999995</v>
      </c>
    </row>
    <row r="30" spans="1:54" ht="45">
      <c r="A30" s="26">
        <v>14</v>
      </c>
      <c r="B30" s="27" t="s">
        <v>162</v>
      </c>
      <c r="C30" s="28" t="s">
        <v>33</v>
      </c>
      <c r="D30" s="27" t="s">
        <v>29</v>
      </c>
      <c r="E30" s="29">
        <v>2</v>
      </c>
      <c r="F30" s="49">
        <v>390.02</v>
      </c>
      <c r="G30" s="30">
        <f t="shared" si="1"/>
        <v>780.04</v>
      </c>
    </row>
    <row r="31" spans="1:54" ht="22.5">
      <c r="A31" s="26">
        <v>15</v>
      </c>
      <c r="B31" s="27" t="s">
        <v>144</v>
      </c>
      <c r="C31" s="28" t="s">
        <v>34</v>
      </c>
      <c r="D31" s="27" t="s">
        <v>29</v>
      </c>
      <c r="E31" s="29">
        <v>1</v>
      </c>
      <c r="F31" s="49">
        <v>2129.66</v>
      </c>
      <c r="G31" s="30">
        <f t="shared" si="1"/>
        <v>2129.66</v>
      </c>
    </row>
    <row r="32" spans="1:54" ht="22.5">
      <c r="A32" s="26">
        <v>16</v>
      </c>
      <c r="B32" s="27" t="s">
        <v>144</v>
      </c>
      <c r="C32" s="28" t="s">
        <v>35</v>
      </c>
      <c r="D32" s="27" t="s">
        <v>29</v>
      </c>
      <c r="E32" s="29">
        <v>1</v>
      </c>
      <c r="F32" s="49">
        <v>2440.1999999999998</v>
      </c>
      <c r="G32" s="30">
        <f t="shared" si="1"/>
        <v>2440.1999999999998</v>
      </c>
    </row>
    <row r="33" spans="1:54" ht="22.5">
      <c r="A33" s="26">
        <v>17</v>
      </c>
      <c r="B33" s="27" t="s">
        <v>144</v>
      </c>
      <c r="C33" s="28" t="s">
        <v>36</v>
      </c>
      <c r="D33" s="27" t="s">
        <v>29</v>
      </c>
      <c r="E33" s="29">
        <v>1</v>
      </c>
      <c r="F33" s="49">
        <v>1647.59</v>
      </c>
      <c r="G33" s="30">
        <f t="shared" si="1"/>
        <v>1647.59</v>
      </c>
    </row>
    <row r="34" spans="1:54" ht="22.5">
      <c r="A34" s="26">
        <v>18</v>
      </c>
      <c r="B34" s="27" t="s">
        <v>144</v>
      </c>
      <c r="C34" s="28" t="s">
        <v>37</v>
      </c>
      <c r="D34" s="27" t="s">
        <v>29</v>
      </c>
      <c r="E34" s="29">
        <v>1</v>
      </c>
      <c r="F34" s="49">
        <v>8785.9699999999993</v>
      </c>
      <c r="G34" s="30">
        <f t="shared" si="1"/>
        <v>8785.9699999999993</v>
      </c>
    </row>
    <row r="35" spans="1:54" ht="22.5">
      <c r="A35" s="26">
        <v>19</v>
      </c>
      <c r="B35" s="27" t="s">
        <v>163</v>
      </c>
      <c r="C35" s="28" t="s">
        <v>38</v>
      </c>
      <c r="D35" s="27" t="s">
        <v>29</v>
      </c>
      <c r="E35" s="29">
        <v>3</v>
      </c>
      <c r="F35" s="49">
        <v>799.08</v>
      </c>
      <c r="G35" s="30">
        <f t="shared" si="1"/>
        <v>2397.2399999999998</v>
      </c>
    </row>
    <row r="36" spans="1:54" ht="22.5">
      <c r="A36" s="26">
        <v>20</v>
      </c>
      <c r="B36" s="27" t="s">
        <v>144</v>
      </c>
      <c r="C36" s="28" t="s">
        <v>39</v>
      </c>
      <c r="D36" s="27" t="s">
        <v>29</v>
      </c>
      <c r="E36" s="29">
        <v>1</v>
      </c>
      <c r="F36" s="49">
        <v>2383.9499999999998</v>
      </c>
      <c r="G36" s="30">
        <f t="shared" si="1"/>
        <v>2383.9499999999998</v>
      </c>
    </row>
    <row r="37" spans="1:54" ht="33.75">
      <c r="A37" s="26">
        <v>21</v>
      </c>
      <c r="B37" s="27" t="s">
        <v>144</v>
      </c>
      <c r="C37" s="28" t="s">
        <v>40</v>
      </c>
      <c r="D37" s="27" t="s">
        <v>41</v>
      </c>
      <c r="E37" s="29">
        <v>2</v>
      </c>
      <c r="F37" s="49">
        <v>5474.97</v>
      </c>
      <c r="G37" s="30">
        <f t="shared" si="1"/>
        <v>10949.94</v>
      </c>
    </row>
    <row r="38" spans="1:54" s="44" customFormat="1" ht="22.5">
      <c r="A38" s="26">
        <v>22</v>
      </c>
      <c r="B38" s="27" t="s">
        <v>164</v>
      </c>
      <c r="C38" s="41" t="s">
        <v>42</v>
      </c>
      <c r="D38" s="40" t="s">
        <v>29</v>
      </c>
      <c r="E38" s="42">
        <v>4</v>
      </c>
      <c r="F38" s="49">
        <v>34.56</v>
      </c>
      <c r="G38" s="43">
        <f t="shared" si="1"/>
        <v>138.24</v>
      </c>
      <c r="BB38" s="45"/>
    </row>
    <row r="39" spans="1:54" s="44" customFormat="1">
      <c r="A39" s="26">
        <v>23</v>
      </c>
      <c r="B39" s="27" t="s">
        <v>144</v>
      </c>
      <c r="C39" s="41" t="s">
        <v>43</v>
      </c>
      <c r="D39" s="40" t="s">
        <v>29</v>
      </c>
      <c r="E39" s="42">
        <v>2</v>
      </c>
      <c r="F39" s="49">
        <v>382.6</v>
      </c>
      <c r="G39" s="43">
        <f t="shared" si="1"/>
        <v>765.2</v>
      </c>
      <c r="BB39" s="45"/>
    </row>
    <row r="40" spans="1:54" s="44" customFormat="1">
      <c r="A40" s="26">
        <v>24</v>
      </c>
      <c r="B40" s="27" t="s">
        <v>144</v>
      </c>
      <c r="C40" s="41" t="s">
        <v>43</v>
      </c>
      <c r="D40" s="40" t="s">
        <v>29</v>
      </c>
      <c r="E40" s="42">
        <v>2</v>
      </c>
      <c r="F40" s="49">
        <v>382.6</v>
      </c>
      <c r="G40" s="43">
        <f t="shared" si="1"/>
        <v>765.2</v>
      </c>
      <c r="BB40" s="45"/>
    </row>
    <row r="41" spans="1:54" ht="33.75">
      <c r="A41" s="26">
        <v>25</v>
      </c>
      <c r="B41" s="27" t="s">
        <v>165</v>
      </c>
      <c r="C41" s="28" t="s">
        <v>44</v>
      </c>
      <c r="D41" s="27" t="s">
        <v>45</v>
      </c>
      <c r="E41" s="29">
        <v>0.7</v>
      </c>
      <c r="F41" s="49">
        <v>142.82</v>
      </c>
      <c r="G41" s="30">
        <f t="shared" si="1"/>
        <v>99.97</v>
      </c>
    </row>
    <row r="42" spans="1:54" ht="22.5">
      <c r="A42" s="26">
        <v>26</v>
      </c>
      <c r="B42" s="27" t="s">
        <v>166</v>
      </c>
      <c r="C42" s="28" t="s">
        <v>46</v>
      </c>
      <c r="D42" s="27" t="s">
        <v>45</v>
      </c>
      <c r="E42" s="29">
        <v>0.7</v>
      </c>
      <c r="F42" s="49">
        <v>128</v>
      </c>
      <c r="G42" s="30">
        <f t="shared" si="1"/>
        <v>89.6</v>
      </c>
    </row>
    <row r="43" spans="1:54" ht="22.5">
      <c r="A43" s="26">
        <v>27</v>
      </c>
      <c r="B43" s="27" t="s">
        <v>167</v>
      </c>
      <c r="C43" s="33" t="s">
        <v>47</v>
      </c>
      <c r="D43" s="32" t="s">
        <v>48</v>
      </c>
      <c r="E43" s="34">
        <v>7</v>
      </c>
      <c r="F43" s="49">
        <v>69.81</v>
      </c>
      <c r="G43" s="35">
        <f t="shared" si="1"/>
        <v>488.67</v>
      </c>
    </row>
    <row r="44" spans="1:54">
      <c r="A44" s="8"/>
      <c r="B44" s="27"/>
      <c r="C44" s="62" t="str">
        <f>BB44</f>
        <v>Iš viso už skyrių Vartai</v>
      </c>
      <c r="D44" s="63"/>
      <c r="E44" s="63"/>
      <c r="F44" s="24"/>
      <c r="G44" s="25" t="str">
        <f>IF(SUM(G27:G43)=0,"",TEXT(SUM(G27:G43),"# ##0,00"))</f>
        <v>34 880,76</v>
      </c>
      <c r="BB44" s="23" t="s">
        <v>99</v>
      </c>
    </row>
    <row r="45" spans="1:54">
      <c r="A45" s="8"/>
      <c r="B45" s="27"/>
      <c r="C45" s="62" t="str">
        <f>BB45</f>
        <v>Skyrius Langai</v>
      </c>
      <c r="D45" s="63"/>
      <c r="E45" s="63"/>
      <c r="F45" s="24"/>
      <c r="G45" s="25"/>
      <c r="BB45" s="23" t="s">
        <v>100</v>
      </c>
    </row>
    <row r="46" spans="1:54" ht="33.75">
      <c r="A46" s="26">
        <v>28</v>
      </c>
      <c r="B46" s="27" t="s">
        <v>168</v>
      </c>
      <c r="C46" s="28" t="s">
        <v>49</v>
      </c>
      <c r="D46" s="27" t="s">
        <v>48</v>
      </c>
      <c r="E46" s="29">
        <v>1.4</v>
      </c>
      <c r="F46" s="49">
        <v>25.56</v>
      </c>
      <c r="G46" s="30">
        <f>ROUND(F46*E46,2)</f>
        <v>35.78</v>
      </c>
    </row>
    <row r="47" spans="1:54" ht="33.75">
      <c r="A47" s="26">
        <v>29</v>
      </c>
      <c r="B47" s="27" t="s">
        <v>169</v>
      </c>
      <c r="C47" s="28" t="s">
        <v>50</v>
      </c>
      <c r="D47" s="27" t="s">
        <v>48</v>
      </c>
      <c r="E47" s="29">
        <v>8.4</v>
      </c>
      <c r="F47" s="49">
        <v>25.13</v>
      </c>
      <c r="G47" s="30">
        <f>ROUND(F47*E47,2)</f>
        <v>211.09</v>
      </c>
    </row>
    <row r="48" spans="1:54" ht="22.5">
      <c r="A48" s="26">
        <v>30</v>
      </c>
      <c r="B48" s="27" t="s">
        <v>170</v>
      </c>
      <c r="C48" s="28" t="s">
        <v>51</v>
      </c>
      <c r="D48" s="27" t="s">
        <v>52</v>
      </c>
      <c r="E48" s="29">
        <v>1.4</v>
      </c>
      <c r="F48" s="49">
        <v>132.21</v>
      </c>
      <c r="G48" s="30">
        <f>ROUND(F48*E48,2)</f>
        <v>185.09</v>
      </c>
    </row>
    <row r="49" spans="1:54" ht="22.5">
      <c r="A49" s="26">
        <v>31</v>
      </c>
      <c r="B49" s="27" t="s">
        <v>171</v>
      </c>
      <c r="C49" s="28" t="s">
        <v>53</v>
      </c>
      <c r="D49" s="27" t="s">
        <v>52</v>
      </c>
      <c r="E49" s="29">
        <v>8.4</v>
      </c>
      <c r="F49" s="49">
        <v>178.66</v>
      </c>
      <c r="G49" s="30">
        <f>ROUND(F49*E49,2)</f>
        <v>1500.74</v>
      </c>
    </row>
    <row r="50" spans="1:54" ht="33.75">
      <c r="A50" s="26">
        <v>32</v>
      </c>
      <c r="B50" s="27" t="s">
        <v>165</v>
      </c>
      <c r="C50" s="33" t="s">
        <v>54</v>
      </c>
      <c r="D50" s="32" t="s">
        <v>45</v>
      </c>
      <c r="E50" s="34">
        <v>0.23599999999999999</v>
      </c>
      <c r="F50" s="49">
        <v>142.82</v>
      </c>
      <c r="G50" s="35">
        <f>ROUND(F50*E50,2)</f>
        <v>33.71</v>
      </c>
    </row>
    <row r="51" spans="1:54">
      <c r="A51" s="8"/>
      <c r="B51" s="9"/>
      <c r="C51" s="62" t="str">
        <f>BB51</f>
        <v>Iš viso už skyrių Langai</v>
      </c>
      <c r="D51" s="63"/>
      <c r="E51" s="63"/>
      <c r="F51" s="24"/>
      <c r="G51" s="25" t="str">
        <f>IF(SUM(G45:G50)=0,"",TEXT(SUM(G45:G50),"# ##0,00"))</f>
        <v>1 966,41</v>
      </c>
      <c r="BB51" s="23" t="s">
        <v>101</v>
      </c>
    </row>
    <row r="52" spans="1:54">
      <c r="A52" s="8"/>
      <c r="B52" s="9"/>
      <c r="C52" s="62" t="str">
        <f>BB52</f>
        <v>Skyrius Durys</v>
      </c>
      <c r="D52" s="63"/>
      <c r="E52" s="63"/>
      <c r="F52" s="24"/>
      <c r="G52" s="25"/>
      <c r="BB52" s="23" t="s">
        <v>102</v>
      </c>
    </row>
    <row r="53" spans="1:54" ht="22.5">
      <c r="A53" s="26">
        <v>33</v>
      </c>
      <c r="B53" s="27" t="s">
        <v>172</v>
      </c>
      <c r="C53" s="28" t="s">
        <v>55</v>
      </c>
      <c r="D53" s="27" t="s">
        <v>48</v>
      </c>
      <c r="E53" s="29">
        <v>1.89</v>
      </c>
      <c r="F53" s="49">
        <v>41.91</v>
      </c>
      <c r="G53" s="30">
        <f t="shared" ref="G53:G59" si="2">ROUND(F53*E53,2)</f>
        <v>79.209999999999994</v>
      </c>
    </row>
    <row r="54" spans="1:54" ht="33.75">
      <c r="A54" s="26">
        <v>34</v>
      </c>
      <c r="B54" s="27" t="s">
        <v>173</v>
      </c>
      <c r="C54" s="28" t="s">
        <v>56</v>
      </c>
      <c r="D54" s="27" t="s">
        <v>48</v>
      </c>
      <c r="E54" s="29">
        <v>4.4000000000000004</v>
      </c>
      <c r="F54" s="49">
        <v>36.75</v>
      </c>
      <c r="G54" s="30">
        <f t="shared" si="2"/>
        <v>161.69999999999999</v>
      </c>
    </row>
    <row r="55" spans="1:54" ht="22.5">
      <c r="A55" s="26">
        <v>35</v>
      </c>
      <c r="B55" s="27" t="s">
        <v>174</v>
      </c>
      <c r="C55" s="28" t="s">
        <v>57</v>
      </c>
      <c r="D55" s="27" t="s">
        <v>52</v>
      </c>
      <c r="E55" s="29">
        <v>6.29</v>
      </c>
      <c r="F55" s="49">
        <v>247.5</v>
      </c>
      <c r="G55" s="30">
        <f t="shared" si="2"/>
        <v>1556.78</v>
      </c>
    </row>
    <row r="56" spans="1:54" ht="22.5">
      <c r="A56" s="26">
        <v>36</v>
      </c>
      <c r="B56" s="27" t="s">
        <v>175</v>
      </c>
      <c r="C56" s="28" t="s">
        <v>58</v>
      </c>
      <c r="D56" s="27" t="s">
        <v>29</v>
      </c>
      <c r="E56" s="29">
        <v>1</v>
      </c>
      <c r="F56" s="49">
        <v>146.08000000000001</v>
      </c>
      <c r="G56" s="30">
        <f t="shared" si="2"/>
        <v>146.08000000000001</v>
      </c>
    </row>
    <row r="57" spans="1:54" ht="22.5">
      <c r="A57" s="26">
        <v>37</v>
      </c>
      <c r="B57" s="27" t="s">
        <v>144</v>
      </c>
      <c r="C57" s="28" t="s">
        <v>59</v>
      </c>
      <c r="D57" s="27" t="s">
        <v>29</v>
      </c>
      <c r="E57" s="29">
        <v>1</v>
      </c>
      <c r="F57" s="49">
        <v>612.61</v>
      </c>
      <c r="G57" s="30">
        <f t="shared" si="2"/>
        <v>612.61</v>
      </c>
    </row>
    <row r="58" spans="1:54" ht="22.5">
      <c r="A58" s="26">
        <v>38</v>
      </c>
      <c r="B58" s="27" t="s">
        <v>166</v>
      </c>
      <c r="C58" s="28" t="s">
        <v>60</v>
      </c>
      <c r="D58" s="27" t="s">
        <v>45</v>
      </c>
      <c r="E58" s="29">
        <v>0.115</v>
      </c>
      <c r="F58" s="49">
        <v>128</v>
      </c>
      <c r="G58" s="30">
        <f t="shared" si="2"/>
        <v>14.72</v>
      </c>
    </row>
    <row r="59" spans="1:54" ht="22.5">
      <c r="A59" s="26">
        <v>39</v>
      </c>
      <c r="B59" s="27" t="s">
        <v>167</v>
      </c>
      <c r="C59" s="33" t="s">
        <v>47</v>
      </c>
      <c r="D59" s="32" t="s">
        <v>48</v>
      </c>
      <c r="E59" s="34">
        <v>1.1499999999999999</v>
      </c>
      <c r="F59" s="49">
        <v>69.81</v>
      </c>
      <c r="G59" s="35">
        <f t="shared" si="2"/>
        <v>80.28</v>
      </c>
    </row>
    <row r="60" spans="1:54">
      <c r="A60" s="8"/>
      <c r="B60" s="27"/>
      <c r="C60" s="62" t="str">
        <f>BB60</f>
        <v>Iš viso už skyrių Durys</v>
      </c>
      <c r="D60" s="63"/>
      <c r="E60" s="63"/>
      <c r="F60" s="24"/>
      <c r="G60" s="25" t="str">
        <f>IF(SUM(G52:G59)=0,"",TEXT(SUM(G52:G59),"# ##0,00"))</f>
        <v>2 651,38</v>
      </c>
      <c r="BB60" s="23" t="s">
        <v>103</v>
      </c>
    </row>
    <row r="61" spans="1:54">
      <c r="A61" s="8"/>
      <c r="B61" s="27"/>
      <c r="C61" s="62" t="str">
        <f>BB61</f>
        <v>Skyrius Sąrama</v>
      </c>
      <c r="D61" s="63"/>
      <c r="E61" s="63"/>
      <c r="F61" s="24"/>
      <c r="G61" s="25"/>
      <c r="BB61" s="23" t="s">
        <v>104</v>
      </c>
    </row>
    <row r="62" spans="1:54">
      <c r="A62" s="26">
        <v>40</v>
      </c>
      <c r="B62" s="27" t="s">
        <v>129</v>
      </c>
      <c r="C62" s="28" t="s">
        <v>61</v>
      </c>
      <c r="D62" s="27" t="s">
        <v>23</v>
      </c>
      <c r="E62" s="29">
        <v>0.107</v>
      </c>
      <c r="F62" s="49">
        <v>350.9</v>
      </c>
      <c r="G62" s="30">
        <f t="shared" ref="G62:G69" si="3">ROUND(F62*E62,2)</f>
        <v>37.549999999999997</v>
      </c>
    </row>
    <row r="63" spans="1:54">
      <c r="A63" s="26">
        <v>41</v>
      </c>
      <c r="B63" s="27" t="s">
        <v>130</v>
      </c>
      <c r="C63" s="28" t="s">
        <v>62</v>
      </c>
      <c r="D63" s="27" t="s">
        <v>23</v>
      </c>
      <c r="E63" s="29">
        <v>9.4E-2</v>
      </c>
      <c r="F63" s="49">
        <v>2050</v>
      </c>
      <c r="G63" s="30">
        <f t="shared" si="3"/>
        <v>192.7</v>
      </c>
    </row>
    <row r="64" spans="1:54">
      <c r="A64" s="26">
        <v>42</v>
      </c>
      <c r="B64" s="27" t="s">
        <v>131</v>
      </c>
      <c r="C64" s="28" t="s">
        <v>63</v>
      </c>
      <c r="D64" s="27" t="s">
        <v>23</v>
      </c>
      <c r="E64" s="29">
        <v>1.2999999999999999E-2</v>
      </c>
      <c r="F64" s="49">
        <v>2050</v>
      </c>
      <c r="G64" s="30">
        <f t="shared" si="3"/>
        <v>26.65</v>
      </c>
    </row>
    <row r="65" spans="1:54">
      <c r="A65" s="26">
        <v>43</v>
      </c>
      <c r="B65" s="27" t="s">
        <v>132</v>
      </c>
      <c r="C65" s="28" t="s">
        <v>64</v>
      </c>
      <c r="D65" s="27" t="s">
        <v>23</v>
      </c>
      <c r="E65" s="29">
        <v>3.0000000000000001E-3</v>
      </c>
      <c r="F65" s="49">
        <v>2050</v>
      </c>
      <c r="G65" s="30">
        <f t="shared" si="3"/>
        <v>6.15</v>
      </c>
    </row>
    <row r="66" spans="1:54">
      <c r="A66" s="26">
        <v>44</v>
      </c>
      <c r="B66" s="27" t="s">
        <v>133</v>
      </c>
      <c r="C66" s="28" t="s">
        <v>65</v>
      </c>
      <c r="D66" s="27" t="s">
        <v>19</v>
      </c>
      <c r="E66" s="29">
        <v>0.03</v>
      </c>
      <c r="F66" s="49">
        <v>854.56</v>
      </c>
      <c r="G66" s="30">
        <f t="shared" si="3"/>
        <v>25.64</v>
      </c>
    </row>
    <row r="67" spans="1:54" ht="22.5">
      <c r="A67" s="26">
        <v>45</v>
      </c>
      <c r="B67" s="27" t="s">
        <v>157</v>
      </c>
      <c r="C67" s="28" t="s">
        <v>66</v>
      </c>
      <c r="D67" s="27" t="s">
        <v>19</v>
      </c>
      <c r="E67" s="29">
        <v>3.0599999999999999E-2</v>
      </c>
      <c r="F67" s="49">
        <v>181.56</v>
      </c>
      <c r="G67" s="30">
        <f t="shared" si="3"/>
        <v>5.56</v>
      </c>
    </row>
    <row r="68" spans="1:54" ht="22.5">
      <c r="A68" s="26">
        <v>46</v>
      </c>
      <c r="B68" s="27" t="s">
        <v>134</v>
      </c>
      <c r="C68" s="28" t="s">
        <v>67</v>
      </c>
      <c r="D68" s="27" t="s">
        <v>17</v>
      </c>
      <c r="E68" s="29">
        <v>1.4999999999999999E-2</v>
      </c>
      <c r="F68" s="49">
        <v>964.68</v>
      </c>
      <c r="G68" s="30">
        <f t="shared" si="3"/>
        <v>14.47</v>
      </c>
    </row>
    <row r="69" spans="1:54" ht="33.75">
      <c r="A69" s="26">
        <v>47</v>
      </c>
      <c r="B69" s="27" t="s">
        <v>135</v>
      </c>
      <c r="C69" s="33" t="s">
        <v>68</v>
      </c>
      <c r="D69" s="32" t="s">
        <v>17</v>
      </c>
      <c r="E69" s="34">
        <v>1.4999999999999999E-2</v>
      </c>
      <c r="F69" s="49">
        <v>1731.64</v>
      </c>
      <c r="G69" s="35">
        <f t="shared" si="3"/>
        <v>25.97</v>
      </c>
    </row>
    <row r="70" spans="1:54">
      <c r="A70" s="8"/>
      <c r="B70" s="9"/>
      <c r="C70" s="62" t="str">
        <f>BB70</f>
        <v>Iš viso už skyrių Sąrama</v>
      </c>
      <c r="D70" s="63"/>
      <c r="E70" s="63"/>
      <c r="F70" s="50"/>
      <c r="G70" s="25" t="str">
        <f>IF(SUM(G61:G69)=0,"",TEXT(SUM(G61:G69),"# ##0,00"))</f>
        <v>334,69</v>
      </c>
      <c r="BB70" s="23" t="s">
        <v>105</v>
      </c>
    </row>
    <row r="71" spans="1:54">
      <c r="A71" s="8"/>
      <c r="B71" s="9"/>
      <c r="C71" s="62" t="str">
        <f>BB71</f>
        <v>Skyrius Angų užmūrijimas</v>
      </c>
      <c r="D71" s="63"/>
      <c r="E71" s="63"/>
      <c r="F71" s="50"/>
      <c r="G71" s="25"/>
      <c r="BB71" s="23" t="s">
        <v>106</v>
      </c>
    </row>
    <row r="72" spans="1:54" ht="22.5">
      <c r="A72" s="26">
        <v>48</v>
      </c>
      <c r="B72" s="27" t="s">
        <v>136</v>
      </c>
      <c r="C72" s="28" t="s">
        <v>69</v>
      </c>
      <c r="D72" s="27" t="s">
        <v>19</v>
      </c>
      <c r="E72" s="29">
        <v>12</v>
      </c>
      <c r="F72" s="48">
        <v>269.64999999999998</v>
      </c>
      <c r="G72" s="30">
        <f>ROUND(F72*E72,2)</f>
        <v>3235.8</v>
      </c>
    </row>
    <row r="73" spans="1:54" ht="22.5">
      <c r="A73" s="31">
        <v>49</v>
      </c>
      <c r="B73" s="27" t="s">
        <v>135</v>
      </c>
      <c r="C73" s="33" t="s">
        <v>70</v>
      </c>
      <c r="D73" s="32" t="s">
        <v>17</v>
      </c>
      <c r="E73" s="34">
        <v>0.48</v>
      </c>
      <c r="F73" s="49">
        <v>1750.58</v>
      </c>
      <c r="G73" s="35">
        <f>ROUND(F73*E73,2)</f>
        <v>840.28</v>
      </c>
    </row>
    <row r="74" spans="1:54">
      <c r="A74" s="8"/>
      <c r="B74" s="27"/>
      <c r="C74" s="62" t="str">
        <f>BB74</f>
        <v>Iš viso už skyrių Angų užmūrijimas</v>
      </c>
      <c r="D74" s="63"/>
      <c r="E74" s="63"/>
      <c r="F74" s="50"/>
      <c r="G74" s="25" t="str">
        <f>IF(SUM(G71:G73)=0,"",TEXT(SUM(G71:G73),"# ##0,00"))</f>
        <v>4 076,08</v>
      </c>
      <c r="BB74" s="23" t="s">
        <v>107</v>
      </c>
    </row>
    <row r="75" spans="1:54">
      <c r="A75" s="8"/>
      <c r="B75" s="27"/>
      <c r="C75" s="62" t="str">
        <f>BB75</f>
        <v>Skyrius Fasadas</v>
      </c>
      <c r="D75" s="63"/>
      <c r="E75" s="63"/>
      <c r="F75" s="50"/>
      <c r="G75" s="25"/>
      <c r="BB75" s="23" t="s">
        <v>108</v>
      </c>
    </row>
    <row r="76" spans="1:54" ht="22.5">
      <c r="A76" s="26">
        <v>50</v>
      </c>
      <c r="B76" s="27" t="s">
        <v>137</v>
      </c>
      <c r="C76" s="28" t="s">
        <v>71</v>
      </c>
      <c r="D76" s="27" t="s">
        <v>17</v>
      </c>
      <c r="E76" s="29">
        <v>14.55</v>
      </c>
      <c r="F76" s="48">
        <v>2465.79</v>
      </c>
      <c r="G76" s="30">
        <f>ROUND(F76*E76,2)</f>
        <v>35877.24</v>
      </c>
    </row>
    <row r="77" spans="1:54" ht="22.5">
      <c r="A77" s="26">
        <v>51</v>
      </c>
      <c r="B77" s="27" t="s">
        <v>138</v>
      </c>
      <c r="C77" s="28" t="s">
        <v>72</v>
      </c>
      <c r="D77" s="27" t="s">
        <v>52</v>
      </c>
      <c r="E77" s="29">
        <v>1235</v>
      </c>
      <c r="F77" s="51">
        <v>52.65</v>
      </c>
      <c r="G77" s="30">
        <f t="shared" ref="G77:G78" si="4">ROUND(F77*E77,2)</f>
        <v>65022.75</v>
      </c>
    </row>
    <row r="78" spans="1:54" ht="22.5">
      <c r="A78" s="26">
        <v>52</v>
      </c>
      <c r="B78" s="27" t="s">
        <v>138</v>
      </c>
      <c r="C78" s="28" t="s">
        <v>73</v>
      </c>
      <c r="D78" s="27" t="s">
        <v>52</v>
      </c>
      <c r="E78" s="29">
        <v>220</v>
      </c>
      <c r="F78" s="51">
        <v>70.19</v>
      </c>
      <c r="G78" s="30">
        <f t="shared" si="4"/>
        <v>15441.8</v>
      </c>
    </row>
    <row r="79" spans="1:54" s="44" customFormat="1" ht="33.75">
      <c r="A79" s="26">
        <v>53</v>
      </c>
      <c r="B79" s="27" t="s">
        <v>139</v>
      </c>
      <c r="C79" s="41" t="s">
        <v>74</v>
      </c>
      <c r="D79" s="40" t="s">
        <v>17</v>
      </c>
      <c r="E79" s="42">
        <v>4.2</v>
      </c>
      <c r="F79" s="51">
        <v>527.75</v>
      </c>
      <c r="G79" s="43">
        <f t="shared" ref="G79:G94" si="5">ROUND(F79*E79,2)</f>
        <v>2216.5500000000002</v>
      </c>
      <c r="BB79" s="45"/>
    </row>
    <row r="80" spans="1:54" ht="33.75">
      <c r="A80" s="26">
        <v>54</v>
      </c>
      <c r="B80" s="27" t="s">
        <v>140</v>
      </c>
      <c r="C80" s="28" t="s">
        <v>75</v>
      </c>
      <c r="D80" s="27" t="s">
        <v>45</v>
      </c>
      <c r="E80" s="29">
        <v>7.03</v>
      </c>
      <c r="F80" s="48">
        <v>710.06</v>
      </c>
      <c r="G80" s="30">
        <f t="shared" si="5"/>
        <v>4991.72</v>
      </c>
    </row>
    <row r="81" spans="1:54" ht="22.5">
      <c r="A81" s="26">
        <v>55</v>
      </c>
      <c r="B81" s="27" t="s">
        <v>141</v>
      </c>
      <c r="C81" s="28" t="s">
        <v>76</v>
      </c>
      <c r="D81" s="27" t="s">
        <v>45</v>
      </c>
      <c r="E81" s="29">
        <v>7.03</v>
      </c>
      <c r="F81" s="48">
        <v>694.18</v>
      </c>
      <c r="G81" s="30">
        <f t="shared" si="5"/>
        <v>4880.09</v>
      </c>
    </row>
    <row r="82" spans="1:54" ht="22.5">
      <c r="A82" s="26">
        <v>56</v>
      </c>
      <c r="B82" s="27" t="s">
        <v>142</v>
      </c>
      <c r="C82" s="28" t="s">
        <v>77</v>
      </c>
      <c r="D82" s="27" t="s">
        <v>17</v>
      </c>
      <c r="E82" s="29">
        <v>4.22</v>
      </c>
      <c r="F82" s="48">
        <v>3487.05</v>
      </c>
      <c r="G82" s="30">
        <f>ROUND(F82*E82,2)</f>
        <v>14715.35</v>
      </c>
    </row>
    <row r="83" spans="1:54">
      <c r="A83" s="26"/>
      <c r="B83" s="27" t="s">
        <v>143</v>
      </c>
      <c r="C83" s="28" t="s">
        <v>159</v>
      </c>
      <c r="D83" s="27" t="s">
        <v>158</v>
      </c>
      <c r="E83" s="29">
        <v>1.05</v>
      </c>
      <c r="F83" s="48">
        <v>1466.1</v>
      </c>
      <c r="G83" s="30">
        <f t="shared" si="5"/>
        <v>1539.41</v>
      </c>
      <c r="BB83" s="46"/>
    </row>
    <row r="84" spans="1:54">
      <c r="A84" s="26">
        <v>57</v>
      </c>
      <c r="B84" s="27" t="s">
        <v>143</v>
      </c>
      <c r="C84" s="28" t="s">
        <v>78</v>
      </c>
      <c r="D84" s="27" t="s">
        <v>158</v>
      </c>
      <c r="E84" s="29">
        <v>0.21</v>
      </c>
      <c r="F84" s="48">
        <v>1439.94</v>
      </c>
      <c r="G84" s="30">
        <f t="shared" si="5"/>
        <v>302.39</v>
      </c>
    </row>
    <row r="85" spans="1:54">
      <c r="A85" s="26">
        <v>58</v>
      </c>
      <c r="B85" s="27" t="s">
        <v>144</v>
      </c>
      <c r="C85" s="28" t="s">
        <v>80</v>
      </c>
      <c r="D85" s="27" t="s">
        <v>79</v>
      </c>
      <c r="E85" s="29">
        <v>21</v>
      </c>
      <c r="F85" s="48">
        <v>12.53</v>
      </c>
      <c r="G85" s="30">
        <f t="shared" si="5"/>
        <v>263.13</v>
      </c>
    </row>
    <row r="86" spans="1:54">
      <c r="A86" s="26">
        <v>59</v>
      </c>
      <c r="B86" s="27" t="s">
        <v>145</v>
      </c>
      <c r="C86" s="28" t="s">
        <v>81</v>
      </c>
      <c r="D86" s="27" t="s">
        <v>29</v>
      </c>
      <c r="E86" s="29">
        <v>24</v>
      </c>
      <c r="F86" s="48">
        <v>0.67</v>
      </c>
      <c r="G86" s="30">
        <f t="shared" si="5"/>
        <v>16.079999999999998</v>
      </c>
    </row>
    <row r="87" spans="1:54" s="44" customFormat="1" ht="22.5">
      <c r="A87" s="26">
        <v>60</v>
      </c>
      <c r="B87" s="27" t="s">
        <v>146</v>
      </c>
      <c r="C87" s="41" t="s">
        <v>82</v>
      </c>
      <c r="D87" s="40" t="s">
        <v>17</v>
      </c>
      <c r="E87" s="42">
        <v>6.5000000000000002E-2</v>
      </c>
      <c r="F87" s="51">
        <v>7323.04</v>
      </c>
      <c r="G87" s="43">
        <f t="shared" si="5"/>
        <v>476</v>
      </c>
      <c r="BB87" s="45"/>
    </row>
    <row r="88" spans="1:54">
      <c r="A88" s="26">
        <v>61</v>
      </c>
      <c r="B88" s="27" t="s">
        <v>144</v>
      </c>
      <c r="C88" s="28" t="s">
        <v>115</v>
      </c>
      <c r="D88" s="27" t="s">
        <v>52</v>
      </c>
      <c r="E88" s="29">
        <v>18.975000000000001</v>
      </c>
      <c r="F88" s="48">
        <v>20.49</v>
      </c>
      <c r="G88" s="30">
        <f t="shared" si="5"/>
        <v>388.8</v>
      </c>
    </row>
    <row r="89" spans="1:54">
      <c r="A89" s="26">
        <v>62</v>
      </c>
      <c r="B89" s="27" t="s">
        <v>144</v>
      </c>
      <c r="C89" s="28" t="s">
        <v>81</v>
      </c>
      <c r="D89" s="27" t="s">
        <v>29</v>
      </c>
      <c r="E89" s="29">
        <v>165</v>
      </c>
      <c r="F89" s="48">
        <v>2.33</v>
      </c>
      <c r="G89" s="30">
        <f t="shared" si="5"/>
        <v>384.45</v>
      </c>
    </row>
    <row r="90" spans="1:54" ht="22.5">
      <c r="A90" s="26">
        <v>63</v>
      </c>
      <c r="B90" s="27" t="s">
        <v>146</v>
      </c>
      <c r="C90" s="28" t="s">
        <v>83</v>
      </c>
      <c r="D90" s="27" t="s">
        <v>17</v>
      </c>
      <c r="E90" s="29">
        <v>0.15</v>
      </c>
      <c r="F90" s="48">
        <v>14496.48</v>
      </c>
      <c r="G90" s="30">
        <f t="shared" si="5"/>
        <v>2174.4699999999998</v>
      </c>
    </row>
    <row r="91" spans="1:54">
      <c r="A91" s="26">
        <v>64</v>
      </c>
      <c r="B91" s="27" t="s">
        <v>144</v>
      </c>
      <c r="C91" s="28" t="s">
        <v>116</v>
      </c>
      <c r="D91" s="27" t="s">
        <v>52</v>
      </c>
      <c r="E91" s="29">
        <v>17.25</v>
      </c>
      <c r="F91" s="48">
        <v>32.020000000000003</v>
      </c>
      <c r="G91" s="30">
        <f t="shared" si="5"/>
        <v>552.35</v>
      </c>
    </row>
    <row r="92" spans="1:54">
      <c r="A92" s="26">
        <v>65</v>
      </c>
      <c r="B92" s="27" t="s">
        <v>144</v>
      </c>
      <c r="C92" s="28" t="s">
        <v>81</v>
      </c>
      <c r="D92" s="27" t="s">
        <v>29</v>
      </c>
      <c r="E92" s="29">
        <v>150</v>
      </c>
      <c r="F92" s="48">
        <v>2.21</v>
      </c>
      <c r="G92" s="30">
        <f t="shared" si="5"/>
        <v>331.5</v>
      </c>
    </row>
    <row r="93" spans="1:54" ht="45">
      <c r="A93" s="26">
        <v>66</v>
      </c>
      <c r="B93" s="27" t="s">
        <v>147</v>
      </c>
      <c r="C93" s="28" t="s">
        <v>84</v>
      </c>
      <c r="D93" s="27" t="s">
        <v>45</v>
      </c>
      <c r="E93" s="29">
        <v>0.6</v>
      </c>
      <c r="F93" s="48">
        <v>654.64</v>
      </c>
      <c r="G93" s="30">
        <f t="shared" si="5"/>
        <v>392.78</v>
      </c>
    </row>
    <row r="94" spans="1:54">
      <c r="A94" s="26">
        <v>67</v>
      </c>
      <c r="B94" s="27" t="s">
        <v>148</v>
      </c>
      <c r="C94" s="33" t="s">
        <v>85</v>
      </c>
      <c r="D94" s="32" t="s">
        <v>79</v>
      </c>
      <c r="E94" s="34">
        <v>60</v>
      </c>
      <c r="F94" s="49">
        <v>8.35</v>
      </c>
      <c r="G94" s="35">
        <f t="shared" si="5"/>
        <v>501</v>
      </c>
    </row>
    <row r="95" spans="1:54">
      <c r="A95" s="8"/>
      <c r="B95" s="9"/>
      <c r="C95" s="62" t="str">
        <f>BB95</f>
        <v>Iš viso už skyrių Fasadas</v>
      </c>
      <c r="D95" s="63"/>
      <c r="E95" s="63"/>
      <c r="F95" s="50"/>
      <c r="G95" s="25" t="str">
        <f>IF(SUM(G75:G94)=0,"",TEXT(SUM(G75:G94),"# ##0,00"))</f>
        <v>150 467,86</v>
      </c>
      <c r="BB95" s="23" t="s">
        <v>109</v>
      </c>
    </row>
    <row r="96" spans="1:54">
      <c r="A96" s="8"/>
      <c r="B96" s="27"/>
      <c r="C96" s="62" t="str">
        <f>BB96</f>
        <v>Skyrius Lietaus surinkimas</v>
      </c>
      <c r="D96" s="63"/>
      <c r="E96" s="63"/>
      <c r="F96" s="50"/>
      <c r="G96" s="25"/>
      <c r="BB96" s="23" t="s">
        <v>110</v>
      </c>
    </row>
    <row r="97" spans="1:54" ht="22.5">
      <c r="A97" s="26">
        <v>68</v>
      </c>
      <c r="B97" s="27" t="s">
        <v>149</v>
      </c>
      <c r="C97" s="28" t="s">
        <v>86</v>
      </c>
      <c r="D97" s="27" t="s">
        <v>79</v>
      </c>
      <c r="E97" s="29">
        <v>73</v>
      </c>
      <c r="F97" s="48">
        <v>22.7</v>
      </c>
      <c r="G97" s="30">
        <f t="shared" ref="G97:G104" si="6">ROUND(F97*E97,2)</f>
        <v>1657.1</v>
      </c>
    </row>
    <row r="98" spans="1:54" ht="22.5">
      <c r="A98" s="26">
        <v>69</v>
      </c>
      <c r="B98" s="27" t="s">
        <v>150</v>
      </c>
      <c r="C98" s="28" t="s">
        <v>87</v>
      </c>
      <c r="D98" s="27" t="s">
        <v>29</v>
      </c>
      <c r="E98" s="29">
        <v>16</v>
      </c>
      <c r="F98" s="48">
        <v>58</v>
      </c>
      <c r="G98" s="30">
        <f t="shared" si="6"/>
        <v>928</v>
      </c>
    </row>
    <row r="99" spans="1:54" ht="22.5">
      <c r="A99" s="26">
        <v>70</v>
      </c>
      <c r="B99" s="27" t="s">
        <v>151</v>
      </c>
      <c r="C99" s="28" t="s">
        <v>88</v>
      </c>
      <c r="D99" s="27" t="s">
        <v>29</v>
      </c>
      <c r="E99" s="29">
        <v>3</v>
      </c>
      <c r="F99" s="48">
        <v>45</v>
      </c>
      <c r="G99" s="30">
        <f t="shared" si="6"/>
        <v>135</v>
      </c>
    </row>
    <row r="100" spans="1:54">
      <c r="A100" s="26">
        <v>71</v>
      </c>
      <c r="B100" s="27" t="s">
        <v>152</v>
      </c>
      <c r="C100" s="28" t="s">
        <v>89</v>
      </c>
      <c r="D100" s="27" t="s">
        <v>29</v>
      </c>
      <c r="E100" s="29">
        <v>4</v>
      </c>
      <c r="F100" s="48">
        <v>25.62</v>
      </c>
      <c r="G100" s="30">
        <f t="shared" si="6"/>
        <v>102.48</v>
      </c>
    </row>
    <row r="101" spans="1:54" ht="22.5">
      <c r="A101" s="26">
        <v>72</v>
      </c>
      <c r="B101" s="27" t="s">
        <v>153</v>
      </c>
      <c r="C101" s="28" t="s">
        <v>90</v>
      </c>
      <c r="D101" s="27" t="s">
        <v>79</v>
      </c>
      <c r="E101" s="29">
        <v>54</v>
      </c>
      <c r="F101" s="48">
        <v>23.3</v>
      </c>
      <c r="G101" s="30">
        <f t="shared" si="6"/>
        <v>1258.2</v>
      </c>
    </row>
    <row r="102" spans="1:54" ht="22.5">
      <c r="A102" s="26">
        <v>73</v>
      </c>
      <c r="B102" s="27" t="s">
        <v>154</v>
      </c>
      <c r="C102" s="28" t="s">
        <v>91</v>
      </c>
      <c r="D102" s="27" t="s">
        <v>29</v>
      </c>
      <c r="E102" s="29">
        <v>13</v>
      </c>
      <c r="F102" s="48">
        <v>39.5</v>
      </c>
      <c r="G102" s="30">
        <f t="shared" si="6"/>
        <v>513.5</v>
      </c>
    </row>
    <row r="103" spans="1:54" ht="22.5">
      <c r="A103" s="26">
        <v>74</v>
      </c>
      <c r="B103" s="27" t="s">
        <v>155</v>
      </c>
      <c r="C103" s="28" t="s">
        <v>92</v>
      </c>
      <c r="D103" s="27" t="s">
        <v>29</v>
      </c>
      <c r="E103" s="29">
        <v>2</v>
      </c>
      <c r="F103" s="48">
        <v>10</v>
      </c>
      <c r="G103" s="30">
        <f t="shared" si="6"/>
        <v>20</v>
      </c>
    </row>
    <row r="104" spans="1:54">
      <c r="A104" s="26">
        <v>75</v>
      </c>
      <c r="B104" s="27" t="s">
        <v>156</v>
      </c>
      <c r="C104" s="33" t="s">
        <v>93</v>
      </c>
      <c r="D104" s="32" t="s">
        <v>29</v>
      </c>
      <c r="E104" s="34">
        <v>7</v>
      </c>
      <c r="F104" s="49">
        <v>54.8</v>
      </c>
      <c r="G104" s="35">
        <f t="shared" si="6"/>
        <v>383.6</v>
      </c>
    </row>
    <row r="105" spans="1:54">
      <c r="A105" s="8"/>
      <c r="B105" s="9"/>
      <c r="C105" s="62" t="str">
        <f>BB105</f>
        <v>Iš viso už skyrių Lietaus surinkimas</v>
      </c>
      <c r="D105" s="63"/>
      <c r="E105" s="63"/>
      <c r="F105" s="25"/>
      <c r="G105" s="25" t="str">
        <f>IF(SUM(G96:G104)=0,"",TEXT(SUM(G96:G104),"# ##0,00"))</f>
        <v>4 997,88</v>
      </c>
      <c r="BB105" s="23" t="s">
        <v>111</v>
      </c>
    </row>
    <row r="106" spans="1:54">
      <c r="A106" s="8"/>
      <c r="B106" s="9"/>
      <c r="C106" s="10"/>
      <c r="D106" s="9"/>
      <c r="E106" s="11"/>
      <c r="F106" s="12"/>
      <c r="G106" s="12"/>
    </row>
    <row r="107" spans="1:54">
      <c r="A107" s="13"/>
      <c r="B107" s="36" t="s">
        <v>112</v>
      </c>
      <c r="C107" s="36"/>
      <c r="D107" s="36"/>
      <c r="E107" s="36"/>
      <c r="F107" s="67"/>
      <c r="G107" s="68">
        <f>SUM(G12:G106)</f>
        <v>228404.18</v>
      </c>
    </row>
    <row r="108" spans="1:54">
      <c r="A108" s="13"/>
      <c r="B108" s="36" t="s">
        <v>113</v>
      </c>
      <c r="C108" s="36"/>
      <c r="D108" s="36"/>
      <c r="E108" s="36"/>
      <c r="F108" s="69"/>
      <c r="G108" s="68">
        <f>ROUND(G107*0.21, 2)</f>
        <v>47964.88</v>
      </c>
      <c r="M108" s="75"/>
    </row>
    <row r="109" spans="1:54">
      <c r="A109" s="13"/>
      <c r="B109" s="37" t="s">
        <v>114</v>
      </c>
      <c r="C109" s="37"/>
      <c r="D109" s="37"/>
      <c r="E109" s="37"/>
      <c r="F109" s="70"/>
      <c r="G109" s="71">
        <f>SUM(G107:G108)</f>
        <v>276369.06</v>
      </c>
    </row>
    <row r="110" spans="1:54">
      <c r="A110" s="13"/>
      <c r="B110" s="14"/>
      <c r="C110" s="14"/>
      <c r="D110" s="14"/>
      <c r="E110" s="14"/>
      <c r="F110" s="72"/>
      <c r="G110" s="72"/>
      <c r="M110" s="75"/>
    </row>
    <row r="111" spans="1:54">
      <c r="A111" s="13"/>
      <c r="B111" s="14"/>
      <c r="C111" s="14"/>
      <c r="D111" s="14"/>
      <c r="E111" s="14"/>
      <c r="F111" s="72"/>
      <c r="G111" s="72"/>
    </row>
    <row r="112" spans="1:54">
      <c r="A112" s="15"/>
      <c r="B112" s="14"/>
      <c r="C112" s="14"/>
      <c r="D112" s="14"/>
      <c r="E112" s="14"/>
      <c r="F112" s="72"/>
      <c r="G112" s="72"/>
    </row>
    <row r="113" spans="1:7">
      <c r="A113" s="15"/>
      <c r="B113" s="14"/>
      <c r="C113" s="14"/>
      <c r="D113" s="14"/>
      <c r="E113" s="14"/>
      <c r="F113" s="72"/>
      <c r="G113" s="72"/>
    </row>
    <row r="114" spans="1:7">
      <c r="A114" s="15"/>
      <c r="B114" s="14"/>
      <c r="C114" s="14"/>
      <c r="D114" s="14"/>
      <c r="E114" s="14"/>
      <c r="F114" s="72"/>
      <c r="G114" s="72"/>
    </row>
    <row r="115" spans="1:7">
      <c r="A115" s="15"/>
      <c r="B115" s="14"/>
      <c r="C115" s="14"/>
      <c r="D115" s="14"/>
      <c r="E115" s="14"/>
      <c r="F115" s="72"/>
      <c r="G115" s="72"/>
    </row>
    <row r="116" spans="1:7">
      <c r="A116" s="15"/>
      <c r="B116" s="14"/>
      <c r="C116" s="14"/>
      <c r="D116" s="14"/>
      <c r="E116" s="14"/>
      <c r="F116" s="72"/>
      <c r="G116" s="72"/>
    </row>
    <row r="117" spans="1:7">
      <c r="A117" s="16"/>
      <c r="B117" s="16"/>
      <c r="C117" s="16"/>
      <c r="D117" s="16"/>
      <c r="E117" s="16"/>
      <c r="F117" s="72"/>
      <c r="G117" s="72"/>
    </row>
    <row r="118" spans="1:7">
      <c r="A118" s="16"/>
      <c r="B118" s="16"/>
      <c r="C118" s="16"/>
      <c r="D118" s="17"/>
      <c r="E118" s="16"/>
      <c r="F118" s="72"/>
      <c r="G118" s="72"/>
    </row>
    <row r="119" spans="1:7">
      <c r="A119" s="16"/>
      <c r="B119" s="16"/>
      <c r="C119" s="16"/>
      <c r="D119" s="16"/>
      <c r="E119" s="16"/>
      <c r="F119" s="72"/>
      <c r="G119" s="72"/>
    </row>
    <row r="120" spans="1:7">
      <c r="A120" s="16"/>
      <c r="B120" s="16"/>
      <c r="C120" s="16"/>
      <c r="D120" s="16"/>
      <c r="E120" s="16"/>
      <c r="F120" s="72"/>
      <c r="G120" s="72"/>
    </row>
    <row r="121" spans="1:7">
      <c r="A121" s="16"/>
      <c r="B121" s="16"/>
      <c r="C121" s="16"/>
      <c r="D121" s="16"/>
      <c r="E121" s="16"/>
      <c r="F121" s="72"/>
      <c r="G121" s="72"/>
    </row>
    <row r="122" spans="1:7">
      <c r="A122" s="16"/>
      <c r="B122" s="16"/>
      <c r="C122" s="16"/>
      <c r="D122" s="16"/>
      <c r="E122" s="16"/>
      <c r="F122" s="72"/>
      <c r="G122" s="72"/>
    </row>
    <row r="123" spans="1:7">
      <c r="A123" s="16"/>
      <c r="B123" s="16"/>
      <c r="C123" s="16"/>
      <c r="D123" s="16"/>
      <c r="E123" s="16"/>
      <c r="F123" s="72"/>
      <c r="G123" s="72"/>
    </row>
    <row r="124" spans="1:7">
      <c r="A124" s="16"/>
      <c r="B124" s="16"/>
      <c r="C124" s="16"/>
      <c r="D124" s="16"/>
      <c r="E124" s="16"/>
      <c r="F124" s="72"/>
      <c r="G124" s="72"/>
    </row>
    <row r="125" spans="1:7">
      <c r="A125" s="16"/>
      <c r="B125" s="16"/>
      <c r="C125" s="16"/>
      <c r="D125" s="16"/>
      <c r="E125" s="16"/>
      <c r="F125" s="72"/>
      <c r="G125" s="72"/>
    </row>
    <row r="126" spans="1:7">
      <c r="A126" s="6"/>
      <c r="B126" s="6"/>
      <c r="C126" s="6"/>
      <c r="D126" s="6"/>
      <c r="E126" s="6"/>
      <c r="F126" s="72"/>
      <c r="G126" s="72"/>
    </row>
    <row r="127" spans="1:7">
      <c r="A127" s="6"/>
      <c r="B127" s="6"/>
      <c r="C127" s="6"/>
      <c r="D127" s="6"/>
      <c r="E127" s="6"/>
      <c r="F127" s="72"/>
      <c r="G127" s="72"/>
    </row>
    <row r="128" spans="1:7">
      <c r="F128" s="73"/>
      <c r="G128" s="73"/>
    </row>
    <row r="129" spans="6:7">
      <c r="F129" s="73"/>
      <c r="G129" s="73"/>
    </row>
    <row r="130" spans="6:7">
      <c r="F130" s="73"/>
      <c r="G130" s="73"/>
    </row>
    <row r="131" spans="6:7">
      <c r="F131" s="73"/>
      <c r="G131" s="73"/>
    </row>
    <row r="132" spans="6:7">
      <c r="F132" s="73"/>
      <c r="G132" s="73"/>
    </row>
    <row r="133" spans="6:7">
      <c r="F133" s="73"/>
      <c r="G133" s="73"/>
    </row>
    <row r="134" spans="6:7">
      <c r="F134" s="73"/>
      <c r="G134" s="73"/>
    </row>
    <row r="135" spans="6:7">
      <c r="F135" s="73"/>
      <c r="G135" s="73"/>
    </row>
    <row r="136" spans="6:7">
      <c r="F136" s="73"/>
      <c r="G136" s="73"/>
    </row>
    <row r="137" spans="6:7">
      <c r="F137" s="73"/>
      <c r="G137" s="73"/>
    </row>
    <row r="138" spans="6:7">
      <c r="F138" s="73"/>
      <c r="G138" s="73"/>
    </row>
    <row r="139" spans="6:7">
      <c r="F139" s="73"/>
      <c r="G139" s="73"/>
    </row>
    <row r="140" spans="6:7">
      <c r="F140" s="73"/>
      <c r="G140" s="73"/>
    </row>
    <row r="141" spans="6:7">
      <c r="F141" s="73"/>
      <c r="G141" s="73"/>
    </row>
    <row r="142" spans="6:7">
      <c r="F142" s="73"/>
      <c r="G142" s="73"/>
    </row>
    <row r="143" spans="6:7">
      <c r="F143" s="73"/>
      <c r="G143" s="73"/>
    </row>
    <row r="144" spans="6:7">
      <c r="F144" s="73"/>
      <c r="G144" s="73"/>
    </row>
    <row r="145" spans="6:7">
      <c r="F145" s="73"/>
      <c r="G145" s="73"/>
    </row>
    <row r="146" spans="6:7">
      <c r="F146" s="73"/>
      <c r="G146" s="73"/>
    </row>
    <row r="147" spans="6:7">
      <c r="F147" s="73"/>
      <c r="G147" s="73"/>
    </row>
    <row r="148" spans="6:7">
      <c r="F148" s="73"/>
      <c r="G148" s="73"/>
    </row>
    <row r="149" spans="6:7">
      <c r="F149" s="73"/>
      <c r="G149" s="73"/>
    </row>
    <row r="150" spans="6:7">
      <c r="F150" s="73"/>
      <c r="G150" s="73"/>
    </row>
    <row r="151" spans="6:7">
      <c r="F151" s="73"/>
      <c r="G151" s="73"/>
    </row>
    <row r="152" spans="6:7">
      <c r="F152" s="73"/>
      <c r="G152" s="73"/>
    </row>
    <row r="153" spans="6:7">
      <c r="F153" s="73"/>
      <c r="G153" s="73"/>
    </row>
    <row r="154" spans="6:7">
      <c r="F154" s="73"/>
      <c r="G154" s="73"/>
    </row>
    <row r="155" spans="6:7">
      <c r="F155" s="73"/>
      <c r="G155" s="73"/>
    </row>
    <row r="156" spans="6:7">
      <c r="F156" s="73"/>
      <c r="G156" s="73"/>
    </row>
    <row r="157" spans="6:7">
      <c r="F157" s="73"/>
      <c r="G157" s="73"/>
    </row>
    <row r="158" spans="6:7">
      <c r="F158" s="73"/>
      <c r="G158" s="73"/>
    </row>
    <row r="159" spans="6:7">
      <c r="F159" s="73"/>
      <c r="G159" s="73"/>
    </row>
    <row r="160" spans="6:7">
      <c r="F160" s="73"/>
      <c r="G160" s="73"/>
    </row>
    <row r="161" spans="6:7">
      <c r="F161" s="73"/>
      <c r="G161" s="73"/>
    </row>
    <row r="162" spans="6:7">
      <c r="F162" s="73"/>
      <c r="G162" s="73"/>
    </row>
    <row r="163" spans="6:7">
      <c r="F163" s="73"/>
      <c r="G163" s="73"/>
    </row>
    <row r="164" spans="6:7">
      <c r="F164" s="73"/>
      <c r="G164" s="73"/>
    </row>
    <row r="165" spans="6:7">
      <c r="F165" s="73"/>
      <c r="G165" s="73"/>
    </row>
    <row r="166" spans="6:7">
      <c r="F166" s="73"/>
      <c r="G166" s="73"/>
    </row>
    <row r="167" spans="6:7">
      <c r="F167" s="73"/>
      <c r="G167" s="73"/>
    </row>
    <row r="168" spans="6:7">
      <c r="F168" s="73"/>
      <c r="G168" s="73"/>
    </row>
    <row r="169" spans="6:7">
      <c r="F169" s="73"/>
      <c r="G169" s="73"/>
    </row>
    <row r="170" spans="6:7">
      <c r="F170" s="73"/>
      <c r="G170" s="73"/>
    </row>
    <row r="171" spans="6:7">
      <c r="F171" s="73"/>
      <c r="G171" s="73"/>
    </row>
    <row r="172" spans="6:7">
      <c r="F172" s="73"/>
      <c r="G172" s="73"/>
    </row>
    <row r="173" spans="6:7">
      <c r="F173" s="73"/>
      <c r="G173" s="73"/>
    </row>
    <row r="174" spans="6:7">
      <c r="F174" s="73"/>
      <c r="G174" s="73"/>
    </row>
    <row r="175" spans="6:7">
      <c r="F175" s="73"/>
      <c r="G175" s="73"/>
    </row>
    <row r="176" spans="6:7">
      <c r="F176" s="73"/>
      <c r="G176" s="73"/>
    </row>
    <row r="177" spans="6:7">
      <c r="F177" s="73"/>
      <c r="G177" s="73"/>
    </row>
    <row r="178" spans="6:7">
      <c r="F178" s="73"/>
      <c r="G178" s="73"/>
    </row>
    <row r="179" spans="6:7">
      <c r="F179" s="73"/>
      <c r="G179" s="73"/>
    </row>
    <row r="180" spans="6:7">
      <c r="F180" s="73"/>
      <c r="G180" s="73"/>
    </row>
    <row r="181" spans="6:7">
      <c r="F181" s="73"/>
      <c r="G181" s="73"/>
    </row>
    <row r="182" spans="6:7">
      <c r="F182" s="73"/>
      <c r="G182" s="73"/>
    </row>
    <row r="183" spans="6:7">
      <c r="F183" s="73"/>
      <c r="G183" s="73"/>
    </row>
    <row r="184" spans="6:7">
      <c r="F184" s="73"/>
      <c r="G184" s="73"/>
    </row>
    <row r="185" spans="6:7">
      <c r="F185" s="73"/>
      <c r="G185" s="73"/>
    </row>
    <row r="186" spans="6:7">
      <c r="F186" s="73"/>
      <c r="G186" s="73"/>
    </row>
    <row r="187" spans="6:7">
      <c r="F187" s="73"/>
      <c r="G187" s="73"/>
    </row>
    <row r="188" spans="6:7">
      <c r="F188" s="73"/>
      <c r="G188" s="73"/>
    </row>
    <row r="189" spans="6:7">
      <c r="F189" s="73"/>
      <c r="G189" s="73"/>
    </row>
    <row r="190" spans="6:7">
      <c r="F190" s="73"/>
      <c r="G190" s="73"/>
    </row>
    <row r="191" spans="6:7">
      <c r="F191" s="73"/>
      <c r="G191" s="73"/>
    </row>
    <row r="192" spans="6:7">
      <c r="F192" s="73"/>
      <c r="G192" s="73"/>
    </row>
    <row r="193" spans="6:7">
      <c r="F193" s="73"/>
      <c r="G193" s="73"/>
    </row>
    <row r="194" spans="6:7">
      <c r="F194" s="73"/>
      <c r="G194" s="73"/>
    </row>
    <row r="195" spans="6:7">
      <c r="F195" s="73"/>
      <c r="G195" s="73"/>
    </row>
    <row r="196" spans="6:7">
      <c r="F196" s="73"/>
      <c r="G196" s="73"/>
    </row>
    <row r="197" spans="6:7">
      <c r="F197" s="73"/>
      <c r="G197" s="73"/>
    </row>
    <row r="198" spans="6:7">
      <c r="F198" s="73"/>
      <c r="G198" s="73"/>
    </row>
    <row r="199" spans="6:7">
      <c r="F199" s="73"/>
      <c r="G199" s="73"/>
    </row>
    <row r="200" spans="6:7">
      <c r="F200" s="73"/>
      <c r="G200" s="73"/>
    </row>
    <row r="201" spans="6:7">
      <c r="F201" s="73"/>
      <c r="G201" s="73"/>
    </row>
    <row r="202" spans="6:7">
      <c r="F202" s="73"/>
      <c r="G202" s="73"/>
    </row>
    <row r="203" spans="6:7">
      <c r="F203" s="73"/>
      <c r="G203" s="73"/>
    </row>
    <row r="204" spans="6:7">
      <c r="F204" s="73"/>
      <c r="G204" s="73"/>
    </row>
    <row r="205" spans="6:7">
      <c r="F205" s="73"/>
      <c r="G205" s="73"/>
    </row>
    <row r="206" spans="6:7">
      <c r="F206" s="73"/>
      <c r="G206" s="73"/>
    </row>
    <row r="207" spans="6:7">
      <c r="F207" s="73"/>
      <c r="G207" s="73"/>
    </row>
    <row r="208" spans="6:7">
      <c r="F208" s="73"/>
      <c r="G208" s="73"/>
    </row>
    <row r="209" spans="6:7">
      <c r="F209" s="73"/>
      <c r="G209" s="73"/>
    </row>
    <row r="210" spans="6:7">
      <c r="F210" s="73"/>
      <c r="G210" s="73"/>
    </row>
    <row r="211" spans="6:7">
      <c r="F211" s="73"/>
      <c r="G211" s="73"/>
    </row>
    <row r="212" spans="6:7">
      <c r="F212" s="73"/>
      <c r="G212" s="73"/>
    </row>
    <row r="213" spans="6:7">
      <c r="F213" s="73"/>
      <c r="G213" s="73"/>
    </row>
    <row r="214" spans="6:7">
      <c r="F214" s="73"/>
      <c r="G214" s="73"/>
    </row>
    <row r="215" spans="6:7">
      <c r="F215" s="73"/>
      <c r="G215" s="73"/>
    </row>
    <row r="216" spans="6:7">
      <c r="F216" s="73"/>
      <c r="G216" s="73"/>
    </row>
    <row r="217" spans="6:7">
      <c r="F217" s="73"/>
      <c r="G217" s="73"/>
    </row>
    <row r="218" spans="6:7">
      <c r="F218" s="73"/>
      <c r="G218" s="73"/>
    </row>
    <row r="219" spans="6:7">
      <c r="F219" s="73"/>
      <c r="G219" s="73"/>
    </row>
    <row r="220" spans="6:7">
      <c r="F220" s="73"/>
      <c r="G220" s="73"/>
    </row>
    <row r="221" spans="6:7">
      <c r="F221" s="73"/>
      <c r="G221" s="73"/>
    </row>
    <row r="222" spans="6:7">
      <c r="F222" s="73"/>
      <c r="G222" s="73"/>
    </row>
    <row r="223" spans="6:7">
      <c r="F223" s="73"/>
      <c r="G223" s="73"/>
    </row>
    <row r="224" spans="6:7">
      <c r="F224" s="73"/>
      <c r="G224" s="73"/>
    </row>
    <row r="225" spans="6:7">
      <c r="F225" s="73"/>
      <c r="G225" s="73"/>
    </row>
    <row r="226" spans="6:7">
      <c r="F226" s="73"/>
      <c r="G226" s="73"/>
    </row>
    <row r="227" spans="6:7">
      <c r="F227" s="73"/>
      <c r="G227" s="73"/>
    </row>
    <row r="228" spans="6:7">
      <c r="F228" s="73"/>
      <c r="G228" s="73"/>
    </row>
    <row r="229" spans="6:7">
      <c r="F229" s="73"/>
      <c r="G229" s="73"/>
    </row>
    <row r="230" spans="6:7">
      <c r="F230" s="73"/>
      <c r="G230" s="73"/>
    </row>
    <row r="231" spans="6:7">
      <c r="F231" s="73"/>
      <c r="G231" s="73"/>
    </row>
    <row r="232" spans="6:7">
      <c r="F232" s="73"/>
      <c r="G232" s="73"/>
    </row>
  </sheetData>
  <mergeCells count="29">
    <mergeCell ref="C95:E95"/>
    <mergeCell ref="C96:E96"/>
    <mergeCell ref="C105:E105"/>
    <mergeCell ref="C61:E61"/>
    <mergeCell ref="C70:E70"/>
    <mergeCell ref="C71:E71"/>
    <mergeCell ref="C74:E74"/>
    <mergeCell ref="C75:E75"/>
    <mergeCell ref="C44:E44"/>
    <mergeCell ref="C45:E45"/>
    <mergeCell ref="C51:E51"/>
    <mergeCell ref="C52:E52"/>
    <mergeCell ref="C60:E60"/>
    <mergeCell ref="C12:E12"/>
    <mergeCell ref="C22:E22"/>
    <mergeCell ref="C23:E23"/>
    <mergeCell ref="C26:E26"/>
    <mergeCell ref="C27:E27"/>
    <mergeCell ref="A10:A11"/>
    <mergeCell ref="B10:B11"/>
    <mergeCell ref="D10:D11"/>
    <mergeCell ref="E10:E11"/>
    <mergeCell ref="C10:C11"/>
    <mergeCell ref="C6:G6"/>
    <mergeCell ref="C7:G7"/>
    <mergeCell ref="C8:G8"/>
    <mergeCell ref="A6:B6"/>
    <mergeCell ref="A7:B7"/>
    <mergeCell ref="A8:B8"/>
  </mergeCells>
  <pageMargins left="0.19685039370078741" right="0.19685039370078741" top="0.78740157480314965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Rasa Liugailiene</cp:lastModifiedBy>
  <cp:lastPrinted>2021-09-17T07:04:20Z</cp:lastPrinted>
  <dcterms:created xsi:type="dcterms:W3CDTF">2019-05-30T12:34:03Z</dcterms:created>
  <dcterms:modified xsi:type="dcterms:W3CDTF">2021-10-27T07:31:50Z</dcterms:modified>
</cp:coreProperties>
</file>