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E4BE724D-2791-4542-B712-81A1FEE55E0F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variantas'!$A$1:$G$139</definedName>
  </definedNames>
  <calcPr calcId="181029"/>
</workbook>
</file>

<file path=xl/calcChain.xml><?xml version="1.0" encoding="utf-8"?>
<calcChain xmlns="http://schemas.openxmlformats.org/spreadsheetml/2006/main">
  <c r="C12" i="1" l="1"/>
  <c r="G13" i="1"/>
  <c r="G14" i="1"/>
  <c r="G15" i="1"/>
  <c r="C16" i="1"/>
  <c r="C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C50" i="1"/>
  <c r="C51" i="1"/>
  <c r="G52" i="1"/>
  <c r="G53" i="1" s="1"/>
  <c r="C53" i="1"/>
  <c r="C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C69" i="1"/>
  <c r="C70" i="1"/>
  <c r="G71" i="1"/>
  <c r="G72" i="1" s="1"/>
  <c r="C72" i="1"/>
  <c r="C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C92" i="1"/>
  <c r="C93" i="1"/>
  <c r="G94" i="1"/>
  <c r="G95" i="1" s="1"/>
  <c r="C95" i="1"/>
  <c r="C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C112" i="1"/>
  <c r="C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C133" i="1"/>
  <c r="C8" i="1"/>
  <c r="C7" i="1"/>
  <c r="C6" i="1"/>
  <c r="G133" i="1" l="1"/>
  <c r="G92" i="1"/>
  <c r="G112" i="1"/>
  <c r="G50" i="1"/>
  <c r="G69" i="1"/>
  <c r="G16" i="1"/>
  <c r="G135" i="1" l="1"/>
  <c r="G136" i="1" s="1"/>
  <c r="G137" i="1" s="1"/>
  <c r="G9" i="1" s="1"/>
</calcChain>
</file>

<file path=xl/sharedStrings.xml><?xml version="1.0" encoding="utf-8"?>
<sst xmlns="http://schemas.openxmlformats.org/spreadsheetml/2006/main" count="349" uniqueCount="156">
  <si>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</si>
  <si>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</si>
  <si>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</si>
  <si>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</si>
  <si>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</si>
  <si>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</si>
  <si>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</si>
  <si>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</si>
  <si>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</si>
  <si>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</si>
  <si>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</si>
  <si>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</si>
  <si>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1-007-1</t>
  </si>
  <si>
    <t>Kankorėžių sandėlio 7F1Ž, Miškininkų g.7, Vaišvydavos k., Samylių sen., Kauno r.sav., rekonstravimo projektas</t>
  </si>
  <si>
    <t>Bendrieji statybos darbai</t>
  </si>
  <si>
    <t>Elektros darbai. Žaibosauga ir įžeminimas</t>
  </si>
  <si>
    <t>Pavienių atraminių konstrukcijų montavimas prie grindų, tvirtinant medsraigčiais, kai atraminių konstrukcijų masė daugiau 20 kg iki 40 kg</t>
  </si>
  <si>
    <t>100 vnt.</t>
  </si>
  <si>
    <t>Metalinis spintos pamatas su cokoliu 100mm</t>
  </si>
  <si>
    <t>vnt.</t>
  </si>
  <si>
    <t>Įvadinių spintų (dėžių) montavimas</t>
  </si>
  <si>
    <t>Dėžės su kirtikliu ir jungikliais, iki 100 A srovei, montavimas, tvirtinant prie konstrukcijų ant sienos ar kolonos</t>
  </si>
  <si>
    <t>Remontinis kišt.lizdų blokas su blokavimo įrenginiu IP54, 16A, 400V</t>
  </si>
  <si>
    <t>Elektros instaliacijos prietaisų montavimas, kai instaliacija atviroji (pagrindas mūras, kištukiniai lizdai)</t>
  </si>
  <si>
    <t>Kištukinių lizdų blokas 2-jų vietų, IP54, 16A</t>
  </si>
  <si>
    <t xml:space="preserve">Šildymo kabelių sistemos termostatų montavimas tvirtinant prie sienos </t>
  </si>
  <si>
    <t>Gnybtų dėžučių iki 6 gnybtų ir 10 mm2 skerspjūvio kabeliams montavimas, tvirtinant prie konstrukcijų ant sienos ar kolonos</t>
  </si>
  <si>
    <t>Šildymo kabelio prijungimo dėžutė</t>
  </si>
  <si>
    <t>Kabelių tiesimas įrengtomis konstrukcijomis arba loviais, tvirtinant visu ilgiu, kai 1 m kabelio masė iki 1 kg</t>
  </si>
  <si>
    <t>100 m</t>
  </si>
  <si>
    <t>Nedegus kabeliai 3x1,5</t>
  </si>
  <si>
    <t>m</t>
  </si>
  <si>
    <t>Savireguliuojančių šildymo kabelių montavimas plokščių (sutapdintų) stogų latakuose ir įlajose (kabelio ilgis)</t>
  </si>
  <si>
    <t>Savireguliuojantis šildymo kabelis 18W/m</t>
  </si>
  <si>
    <t>Laidų, kabelių įtraukimas į sumontuotus vamzdžius, kai laidų skerspjūvio plotas iki 6 mm2</t>
  </si>
  <si>
    <t>Laidų, kabelių įtraukimas į sumontuotus vamzdžius, kai laidų skerspjūvio plotas daugiau 6 mm2 iki 16 mm2</t>
  </si>
  <si>
    <t>Laidų, kabelių įtraukimas į sumontuotus vamzdžius, kai laidų skerspjūvio plotas daugiau 16 mm2 iki 35 mm2</t>
  </si>
  <si>
    <t>750V galios variniai kabeliai (apvalūs, su užpildu) 3x1.5</t>
  </si>
  <si>
    <t>750V galios variniai kabeliai (apvalūs, su užpildu) 3x2.5</t>
  </si>
  <si>
    <t>750V galios variniai kabeliai (apvalūs, su užpildu) 5x1.5</t>
  </si>
  <si>
    <t>750V galios variniai kabeliai (apvalūs, su užpildu) 5x2.5</t>
  </si>
  <si>
    <t>750V galios variniai kabeliai (apvalūs, su užpildu) 5x4</t>
  </si>
  <si>
    <t>750V galios variniai kabeliai (apvalūs, su užpildu) 5x6</t>
  </si>
  <si>
    <t>750V galios variniai kabeliai (apvalūs, su užpildu) 5x16</t>
  </si>
  <si>
    <t>Aliuminio kabelis 5x35</t>
  </si>
  <si>
    <t>Metalinių kopėčių kabeliams montavimas, kai kopėčių plotis iki 300 mm (kopėčių ilgis)</t>
  </si>
  <si>
    <t>Cinkuoti kabeliniai kanalai 60x200</t>
  </si>
  <si>
    <t>Dangčiai kabeliniams kanalams D 200</t>
  </si>
  <si>
    <t>Cinkuoti kabeliniai kanalai 60x100</t>
  </si>
  <si>
    <t>Dangčiai kabeliniams kanalams D 100</t>
  </si>
  <si>
    <t>Cinkuoti kabeliniai kanalai 50x35</t>
  </si>
  <si>
    <t>Dangčiai kabeliniams kanalams D 50</t>
  </si>
  <si>
    <t>Kabelių, laidų apsaugos gofruotų vamzdžių klojimas, tvirtinant prie konstrukcijų, kai vamzdžių išorinis skersmuo iki 32 mm</t>
  </si>
  <si>
    <t>Elektros instaliacijos vamzdžiai iš PVC (gofr., be movų) 16/12.1mm</t>
  </si>
  <si>
    <t>Elektros instaliacijos vamzdžiai iš PVC (gofr., be movų) 25/20.1mm</t>
  </si>
  <si>
    <t xml:space="preserve">Modulinių paskirstymo virštinkinių skydelių surinkimas ir montavimas, tvirtinant medsraigčiais, kai skydelyje modulių 24 vnt. </t>
  </si>
  <si>
    <t>Elektros instaliacijos prietaisų montavimas, kai instaliacija atviroji (pagrindas mūras, jungikliai)</t>
  </si>
  <si>
    <t>Paviršiniai jungikliai 1 kl.</t>
  </si>
  <si>
    <t>Paviršiniai jungikliai 2 kl.</t>
  </si>
  <si>
    <t>750V galios variniai kabeliai (apvalūs, su užpildu) 4x1.5</t>
  </si>
  <si>
    <t>Kabelių, laidų apsaugos iš plastikinių vamzdžių klojimas, tvirtinant prie konstrukcijų, kai vamzdžių išorinis skersmuo iki 32 mm</t>
  </si>
  <si>
    <t>Elektros instaliacijos vamzdžiai iš PVC (lygūs, su movomis) 20/17.8mm</t>
  </si>
  <si>
    <t>Šviesos diodų lempų šviestuvų apšvietimui montavimas iš keltuvo</t>
  </si>
  <si>
    <t>Vamzdelinių šviesos diodų lempų šviestuvų vidaus apšvietimui montavimas (lempų kiekis 1-2 vnt.)</t>
  </si>
  <si>
    <t>Signalinių žibintų su užrašu 'Įėjimas', 'Išėjimas' ir pan. montavimas</t>
  </si>
  <si>
    <t>Valdymo ir reguliavimo spintos montavimas</t>
  </si>
  <si>
    <t>Dyzelinio generatoriaus montavimas</t>
  </si>
  <si>
    <t>kompl.</t>
  </si>
  <si>
    <t>Dyzelinis kuras</t>
  </si>
  <si>
    <t>l</t>
  </si>
  <si>
    <t>Kištukinių lizdų blokas 2-jų vietų, IP44, 16A, 230V</t>
  </si>
  <si>
    <t>Virštinkinis trifazis kištukinis lizdas su blokatoriumi 400V, 16A, IP44</t>
  </si>
  <si>
    <t xml:space="preserve">Modulinių paskirstymo virštinkinių skydelių surinkimas ir montavimas, tvirtinant medsraigčiais, kai skydelyje modulių 12 vnt. </t>
  </si>
  <si>
    <t>Iki 0.25 kW žeminančių transformatorių montavimas</t>
  </si>
  <si>
    <t>Remontinis apšvietimo transformatorius 230/12V, 120W, IP54</t>
  </si>
  <si>
    <t>Žaibolaidžių montavimas tvirtinant prie konstrukcijų ir dirbant nuo kopėčių</t>
  </si>
  <si>
    <t>Viela FeZn d8</t>
  </si>
  <si>
    <t>Vielos d8 laikiklis prie stogo</t>
  </si>
  <si>
    <t>Metalinių konstrukcijų prijungimas prie žaibolaidžio kontūrų dirbant nuo kopėčių (jungtis)</t>
  </si>
  <si>
    <t>Kryžminė jungtis</t>
  </si>
  <si>
    <t>Ardoma jungtis viela-juosta</t>
  </si>
  <si>
    <t>Iki 1 m gylio tranšėjų įžeminimui kasimas 0,25 m3 kaušo talpos ekskavatoriumi (gruntas II grupės, kabelių skaičius iki 2 vnt.)</t>
  </si>
  <si>
    <t>km</t>
  </si>
  <si>
    <t>Iki 1 m gylio tranšėjų įžeminimui kasimas 0,25 m3 kaušo talpos ekskavatoriumi, už kiekvieną kitą kabelį pridėti ar atimti (gruntas II grupės). (Atimti 1 kabelį)</t>
  </si>
  <si>
    <t>Iki 1 m gylio tranšėjų kabeliams užpylimas iki 45 kW (62 AG) galios buldozeriais iš sankasos (gruntas II grupės, kabelių skaičius 1 vnt.)</t>
  </si>
  <si>
    <t>Horizontalių įžeminimo laidininkų iš juostinio plieno, 160 mm2 skerspjūvio, paklojimas tranšėjoje</t>
  </si>
  <si>
    <t>Juosta FeZn 4x40</t>
  </si>
  <si>
    <t>Įžeminimo laidininkų iš juostinio plieno montavimas, tvirtinant prie konstrukcijų, prišaudant</t>
  </si>
  <si>
    <t>Juosta FeZn 4x25</t>
  </si>
  <si>
    <t>Pastatų žaibosaugos įžemiklių, surenkamų iš atskirų grandžių, įgilinimas (įgilinimo gylis daugiau 5 m iki 10 m)</t>
  </si>
  <si>
    <t>Įžeminimo elektrodas d20, L-1,5m</t>
  </si>
  <si>
    <t>Antgalis d20</t>
  </si>
  <si>
    <t>Įžeminimo revizijos dėžių įrengimas</t>
  </si>
  <si>
    <t>Revizinė įžeminimo dėžutė</t>
  </si>
  <si>
    <t>Įžeminimo kontūro varžos matavimas</t>
  </si>
  <si>
    <t>Skyrius Skydas IPS</t>
  </si>
  <si>
    <t>Iš viso už skyrių Skydas IPS</t>
  </si>
  <si>
    <t>Skyrius Įranga skydo IPS išorėje</t>
  </si>
  <si>
    <t>Iš viso už skyrių Įranga skydo IPS išorėje</t>
  </si>
  <si>
    <t>Skyrius Skydas AS1</t>
  </si>
  <si>
    <t>Iš viso už skyrių Skydas AS1</t>
  </si>
  <si>
    <t>Skyrius Įranga montuojama skydo AS1 išorėje</t>
  </si>
  <si>
    <t>Iš viso už skyrių Įranga montuojama skydo AS1 išorėje</t>
  </si>
  <si>
    <t>Skyrius Skydas PS</t>
  </si>
  <si>
    <t>Iš viso už skyrių Skydas PS</t>
  </si>
  <si>
    <t>Skyrius Įranga montuojama skydo PS išorėje</t>
  </si>
  <si>
    <t>Iš viso už skyrių Įranga montuojama skydo PS išorėje</t>
  </si>
  <si>
    <t>Skyrius Skydas AS</t>
  </si>
  <si>
    <t>Iš viso už skyrių Skydas AS</t>
  </si>
  <si>
    <t>Skyrius Įranga montuojama skydo AS išorėje</t>
  </si>
  <si>
    <t>Iš viso už skyrių Įranga montuojama skydo AS išorėje</t>
  </si>
  <si>
    <t>Skyrius Žaibosauga ir įžeminimas</t>
  </si>
  <si>
    <t>Iš viso už skyrių Žaibosauga ir įžeminimas</t>
  </si>
  <si>
    <t>Iš viso be PVM:</t>
  </si>
  <si>
    <t>PVM:</t>
  </si>
  <si>
    <t>Iš viso su PVM:</t>
  </si>
  <si>
    <t>N21P-0601</t>
  </si>
  <si>
    <t>CALC1-1</t>
  </si>
  <si>
    <t>N21-118</t>
  </si>
  <si>
    <t>N21-359</t>
  </si>
  <si>
    <t>PRN21-359</t>
  </si>
  <si>
    <t>R61P-2712</t>
  </si>
  <si>
    <t>PRR61P-2712</t>
  </si>
  <si>
    <t>N21-588</t>
  </si>
  <si>
    <t>N21-382</t>
  </si>
  <si>
    <t>N21-23</t>
  </si>
  <si>
    <t>PRN21-23</t>
  </si>
  <si>
    <t>N21P-0503</t>
  </si>
  <si>
    <t>PRN21P-0503</t>
  </si>
  <si>
    <t>N21-24</t>
  </si>
  <si>
    <t>N21-166</t>
  </si>
  <si>
    <t>PRN21-166</t>
  </si>
  <si>
    <t>N21-141</t>
  </si>
  <si>
    <t>PRN21-141</t>
  </si>
  <si>
    <t>N21-561</t>
  </si>
  <si>
    <t>N21-228</t>
  </si>
  <si>
    <t>N21-227</t>
  </si>
  <si>
    <t>N21-226</t>
  </si>
  <si>
    <t>N21-457</t>
  </si>
  <si>
    <t>N21-400</t>
  </si>
  <si>
    <t>PRN21-400</t>
  </si>
  <si>
    <t>N21-560</t>
  </si>
  <si>
    <t>N21-255</t>
  </si>
  <si>
    <t>PRN21-255</t>
  </si>
  <si>
    <t>N21P-0803</t>
  </si>
  <si>
    <t>PRN21P-0803</t>
  </si>
  <si>
    <t>N21-575</t>
  </si>
  <si>
    <t>PRN21-575</t>
  </si>
  <si>
    <t>N1-422 (S10=1,15)</t>
  </si>
  <si>
    <t>N1-425</t>
  </si>
  <si>
    <t>N21-260</t>
  </si>
  <si>
    <t>N21-263</t>
  </si>
  <si>
    <t>N21-566</t>
  </si>
  <si>
    <t>PRN21-565</t>
  </si>
  <si>
    <t>N21-569</t>
  </si>
  <si>
    <t>PRN21-569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</si>
</sst>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9" fillId="0" borderId="11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3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</cellXfs>
  <cellStyles count="2">
    <cellStyle name="Normal" xfId="0" builtinId="0"/>
    <cellStyle name="Normal 2" xfId="1" xr:uid="{8FD4A320-853D-4241-8818-AC138277C4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60"/>
  <sheetViews>
    <sheetView showZeros="0" tabSelected="1" zoomScale="98" zoomScaleNormal="98" workbookViewId="0">
      <pane ySplit="11" topLeftCell="A100" activePane="bottomLeft" state="frozen"/>
      <selection pane="bottomLeft" activeCell="E107" sqref="E107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4" max="54" width="52.85546875" style="27" customWidth="1"/>
    <col min="55" max="55" width="78.85546875" customWidth="1"/>
  </cols>
  <sheetData>
    <row r="1" spans="1:55">
      <c r="A1" s="1" t="s">
        <v>12</v>
      </c>
      <c r="B1" s="25"/>
      <c r="C1" s="2"/>
      <c r="D1" s="2"/>
      <c r="E1" s="2"/>
      <c r="F1" s="2"/>
      <c r="G1" s="2"/>
    </row>
    <row r="2" spans="1:55">
      <c r="A2" s="3"/>
      <c r="B2" s="24">
        <v>30255.279999999999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52" t="s">
        <v>9</v>
      </c>
      <c r="B6" s="52"/>
      <c r="C6" s="51" t="str">
        <f>IF(BC6&lt;&gt;0,BC6,"")</f>
        <v>Kankorėžių sandėlio 7F1Ž, Miškininkų g.7, Vaišvydavos k., Samylių sen., Kauno r.sav., rekonstravimo projektas</v>
      </c>
      <c r="D6" s="51"/>
      <c r="E6" s="51"/>
      <c r="F6" s="51"/>
      <c r="G6" s="51"/>
      <c r="BC6" s="26" t="s">
        <v>13</v>
      </c>
    </row>
    <row r="7" spans="1:55">
      <c r="A7" s="52" t="s">
        <v>7</v>
      </c>
      <c r="B7" s="52"/>
      <c r="C7" s="51" t="str">
        <f>IF(BC7&lt;&gt;0,BC7,"")</f>
        <v>Bendrieji statybos darbai</v>
      </c>
      <c r="D7" s="51"/>
      <c r="E7" s="51"/>
      <c r="F7" s="51"/>
      <c r="G7" s="51"/>
      <c r="BC7" s="26" t="s">
        <v>14</v>
      </c>
    </row>
    <row r="8" spans="1:55">
      <c r="A8" s="52" t="s">
        <v>8</v>
      </c>
      <c r="B8" s="52"/>
      <c r="C8" s="51" t="str">
        <f>IF(BC8&lt;&gt;0,BC8,"")</f>
        <v>Elektros darbai. Žaibosauga ir įžeminimas</v>
      </c>
      <c r="D8" s="51"/>
      <c r="E8" s="51"/>
      <c r="F8" s="51"/>
      <c r="G8" s="51"/>
      <c r="BC8" s="26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1">
        <f>G137</f>
        <v>27682.920000000009</v>
      </c>
    </row>
    <row r="10" spans="1:55" ht="17.25" customHeight="1">
      <c r="A10" s="53" t="s">
        <v>3</v>
      </c>
      <c r="B10" s="55" t="s">
        <v>4</v>
      </c>
      <c r="C10" s="55" t="s">
        <v>6</v>
      </c>
      <c r="D10" s="56" t="s">
        <v>5</v>
      </c>
      <c r="E10" s="58" t="s">
        <v>0</v>
      </c>
      <c r="F10" s="19" t="s">
        <v>1</v>
      </c>
      <c r="G10" s="20"/>
    </row>
    <row r="11" spans="1:55">
      <c r="A11" s="54"/>
      <c r="B11" s="55"/>
      <c r="C11" s="55"/>
      <c r="D11" s="57"/>
      <c r="E11" s="58"/>
      <c r="F11" s="8" t="s">
        <v>11</v>
      </c>
      <c r="G11" s="8" t="s">
        <v>2</v>
      </c>
    </row>
    <row r="12" spans="1:55">
      <c r="A12" s="9"/>
      <c r="B12" s="10"/>
      <c r="C12" s="59" t="str">
        <f>BB12</f>
        <v>Skyrius Skydas IPS</v>
      </c>
      <c r="D12" s="60"/>
      <c r="E12" s="60"/>
      <c r="F12" s="28"/>
      <c r="G12" s="29"/>
      <c r="BB12" s="27" t="s">
        <v>95</v>
      </c>
    </row>
    <row r="13" spans="1:55" ht="33.75">
      <c r="A13" s="30">
        <v>1</v>
      </c>
      <c r="B13" s="47" t="s">
        <v>116</v>
      </c>
      <c r="C13" s="32" t="s">
        <v>16</v>
      </c>
      <c r="D13" s="31" t="s">
        <v>17</v>
      </c>
      <c r="E13" s="33">
        <v>0.01</v>
      </c>
      <c r="F13" s="34">
        <v>4504.12</v>
      </c>
      <c r="G13" s="34">
        <f>ROUND(F13*E13,2)</f>
        <v>45.04</v>
      </c>
    </row>
    <row r="14" spans="1:55">
      <c r="A14" s="30">
        <v>2</v>
      </c>
      <c r="B14" s="48" t="s">
        <v>117</v>
      </c>
      <c r="C14" s="32" t="s">
        <v>18</v>
      </c>
      <c r="D14" s="31" t="s">
        <v>19</v>
      </c>
      <c r="E14" s="33">
        <v>1</v>
      </c>
      <c r="F14" s="34">
        <v>154.5</v>
      </c>
      <c r="G14" s="34">
        <f>ROUND(F14*E14,2)</f>
        <v>154.5</v>
      </c>
    </row>
    <row r="15" spans="1:55">
      <c r="A15" s="35">
        <v>3</v>
      </c>
      <c r="B15" s="47" t="s">
        <v>118</v>
      </c>
      <c r="C15" s="37" t="s">
        <v>20</v>
      </c>
      <c r="D15" s="36" t="s">
        <v>19</v>
      </c>
      <c r="E15" s="38">
        <v>1</v>
      </c>
      <c r="F15" s="34">
        <v>179.48</v>
      </c>
      <c r="G15" s="39">
        <f>ROUND(F15*E15,2)</f>
        <v>179.48</v>
      </c>
    </row>
    <row r="16" spans="1:55">
      <c r="A16" s="9"/>
      <c r="B16" s="10"/>
      <c r="C16" s="61" t="str">
        <f>BB16</f>
        <v>Iš viso už skyrių Skydas IPS</v>
      </c>
      <c r="D16" s="62"/>
      <c r="E16" s="62"/>
      <c r="F16" s="28"/>
      <c r="G16" s="29" t="str">
        <f>IF(SUM(G12:G15)=0,"",TEXT(SUM(G12:G15),"# ##0,00"))</f>
        <v>379,02</v>
      </c>
      <c r="BB16" s="27" t="s">
        <v>96</v>
      </c>
    </row>
    <row r="17" spans="1:54">
      <c r="A17" s="9"/>
      <c r="B17" s="10"/>
      <c r="C17" s="61" t="str">
        <f>BB17</f>
        <v>Skyrius Įranga skydo IPS išorėje</v>
      </c>
      <c r="D17" s="62"/>
      <c r="E17" s="62"/>
      <c r="F17" s="28"/>
      <c r="G17" s="29"/>
      <c r="BB17" s="27" t="s">
        <v>97</v>
      </c>
    </row>
    <row r="18" spans="1:54" ht="33.75">
      <c r="A18" s="30">
        <v>4</v>
      </c>
      <c r="B18" s="47" t="s">
        <v>119</v>
      </c>
      <c r="C18" s="32" t="s">
        <v>21</v>
      </c>
      <c r="D18" s="31" t="s">
        <v>19</v>
      </c>
      <c r="E18" s="33">
        <v>7</v>
      </c>
      <c r="F18" s="34">
        <v>16.46</v>
      </c>
      <c r="G18" s="34">
        <f t="shared" ref="G18:G49" si="0">ROUND(F18*E18,2)</f>
        <v>115.22</v>
      </c>
    </row>
    <row r="19" spans="1:54" ht="22.5">
      <c r="A19" s="30">
        <v>5</v>
      </c>
      <c r="B19" s="49" t="s">
        <v>120</v>
      </c>
      <c r="C19" s="32" t="s">
        <v>22</v>
      </c>
      <c r="D19" s="31" t="s">
        <v>19</v>
      </c>
      <c r="E19" s="33">
        <v>7</v>
      </c>
      <c r="F19" s="34">
        <v>123.6</v>
      </c>
      <c r="G19" s="34">
        <f t="shared" si="0"/>
        <v>865.2</v>
      </c>
    </row>
    <row r="20" spans="1:54" ht="33.75">
      <c r="A20" s="30">
        <v>6</v>
      </c>
      <c r="B20" s="47" t="s">
        <v>121</v>
      </c>
      <c r="C20" s="32" t="s">
        <v>23</v>
      </c>
      <c r="D20" s="31" t="s">
        <v>17</v>
      </c>
      <c r="E20" s="33">
        <v>7.0000000000000007E-2</v>
      </c>
      <c r="F20" s="34">
        <v>424.6</v>
      </c>
      <c r="G20" s="34">
        <f t="shared" si="0"/>
        <v>29.72</v>
      </c>
    </row>
    <row r="21" spans="1:54" ht="25.5">
      <c r="A21" s="30">
        <v>7</v>
      </c>
      <c r="B21" s="47" t="s">
        <v>122</v>
      </c>
      <c r="C21" s="32" t="s">
        <v>24</v>
      </c>
      <c r="D21" s="31" t="s">
        <v>19</v>
      </c>
      <c r="E21" s="33">
        <v>7</v>
      </c>
      <c r="F21" s="34">
        <v>51.5</v>
      </c>
      <c r="G21" s="34">
        <f t="shared" si="0"/>
        <v>360.5</v>
      </c>
    </row>
    <row r="22" spans="1:54" ht="22.5">
      <c r="A22" s="30">
        <v>8</v>
      </c>
      <c r="B22" s="47" t="s">
        <v>123</v>
      </c>
      <c r="C22" s="32" t="s">
        <v>25</v>
      </c>
      <c r="D22" s="31" t="s">
        <v>19</v>
      </c>
      <c r="E22" s="33">
        <v>2</v>
      </c>
      <c r="F22" s="34">
        <v>10.6</v>
      </c>
      <c r="G22" s="34">
        <f t="shared" si="0"/>
        <v>21.2</v>
      </c>
    </row>
    <row r="23" spans="1:54" ht="33.75">
      <c r="A23" s="30">
        <v>9</v>
      </c>
      <c r="B23" s="47" t="s">
        <v>124</v>
      </c>
      <c r="C23" s="32" t="s">
        <v>26</v>
      </c>
      <c r="D23" s="31" t="s">
        <v>19</v>
      </c>
      <c r="E23" s="33">
        <v>7</v>
      </c>
      <c r="F23" s="34">
        <v>9.06</v>
      </c>
      <c r="G23" s="34">
        <f t="shared" si="0"/>
        <v>63.42</v>
      </c>
    </row>
    <row r="24" spans="1:54">
      <c r="A24" s="30">
        <v>10</v>
      </c>
      <c r="B24" s="47" t="s">
        <v>120</v>
      </c>
      <c r="C24" s="32" t="s">
        <v>27</v>
      </c>
      <c r="D24" s="31" t="s">
        <v>19</v>
      </c>
      <c r="E24" s="33">
        <v>7</v>
      </c>
      <c r="F24" s="34">
        <v>25.75</v>
      </c>
      <c r="G24" s="34">
        <f t="shared" si="0"/>
        <v>180.25</v>
      </c>
    </row>
    <row r="25" spans="1:54" ht="33.75">
      <c r="A25" s="30">
        <v>11</v>
      </c>
      <c r="B25" s="47" t="s">
        <v>125</v>
      </c>
      <c r="C25" s="32" t="s">
        <v>28</v>
      </c>
      <c r="D25" s="31" t="s">
        <v>29</v>
      </c>
      <c r="E25" s="33">
        <v>0.55000000000000004</v>
      </c>
      <c r="F25" s="34">
        <v>139.34</v>
      </c>
      <c r="G25" s="34">
        <f t="shared" si="0"/>
        <v>76.64</v>
      </c>
    </row>
    <row r="26" spans="1:54">
      <c r="A26" s="30">
        <v>12</v>
      </c>
      <c r="B26" s="47" t="s">
        <v>126</v>
      </c>
      <c r="C26" s="32" t="s">
        <v>30</v>
      </c>
      <c r="D26" s="31" t="s">
        <v>31</v>
      </c>
      <c r="E26" s="33">
        <v>55</v>
      </c>
      <c r="F26" s="34">
        <v>1.19</v>
      </c>
      <c r="G26" s="34">
        <f t="shared" si="0"/>
        <v>65.45</v>
      </c>
    </row>
    <row r="27" spans="1:54" ht="33.75">
      <c r="A27" s="30">
        <v>13</v>
      </c>
      <c r="B27" s="47" t="s">
        <v>127</v>
      </c>
      <c r="C27" s="32" t="s">
        <v>32</v>
      </c>
      <c r="D27" s="31" t="s">
        <v>29</v>
      </c>
      <c r="E27" s="33">
        <v>0.55000000000000004</v>
      </c>
      <c r="F27" s="34">
        <v>221.34</v>
      </c>
      <c r="G27" s="34">
        <f t="shared" si="0"/>
        <v>121.74</v>
      </c>
    </row>
    <row r="28" spans="1:54" ht="25.5">
      <c r="A28" s="30">
        <v>14</v>
      </c>
      <c r="B28" s="47" t="s">
        <v>128</v>
      </c>
      <c r="C28" s="32" t="s">
        <v>33</v>
      </c>
      <c r="D28" s="31" t="s">
        <v>31</v>
      </c>
      <c r="E28" s="33">
        <v>55</v>
      </c>
      <c r="F28" s="34">
        <v>8.76</v>
      </c>
      <c r="G28" s="34">
        <f t="shared" si="0"/>
        <v>481.8</v>
      </c>
    </row>
    <row r="29" spans="1:54" ht="22.5">
      <c r="A29" s="30">
        <v>15</v>
      </c>
      <c r="B29" s="47" t="s">
        <v>125</v>
      </c>
      <c r="C29" s="32" t="s">
        <v>34</v>
      </c>
      <c r="D29" s="31" t="s">
        <v>29</v>
      </c>
      <c r="E29" s="33">
        <v>15.25</v>
      </c>
      <c r="F29" s="34">
        <v>139.34</v>
      </c>
      <c r="G29" s="34">
        <f t="shared" si="0"/>
        <v>2124.94</v>
      </c>
    </row>
    <row r="30" spans="1:54" ht="33.75">
      <c r="A30" s="30">
        <v>16</v>
      </c>
      <c r="B30" s="47" t="s">
        <v>125</v>
      </c>
      <c r="C30" s="32" t="s">
        <v>35</v>
      </c>
      <c r="D30" s="31" t="s">
        <v>29</v>
      </c>
      <c r="E30" s="33">
        <v>0.45</v>
      </c>
      <c r="F30" s="34">
        <v>139.34</v>
      </c>
      <c r="G30" s="34">
        <f t="shared" si="0"/>
        <v>62.7</v>
      </c>
    </row>
    <row r="31" spans="1:54" ht="33.75">
      <c r="A31" s="30">
        <v>17</v>
      </c>
      <c r="B31" s="47" t="s">
        <v>129</v>
      </c>
      <c r="C31" s="32" t="s">
        <v>36</v>
      </c>
      <c r="D31" s="31" t="s">
        <v>29</v>
      </c>
      <c r="E31" s="33">
        <v>0.45</v>
      </c>
      <c r="F31" s="34">
        <v>191.83</v>
      </c>
      <c r="G31" s="34">
        <f t="shared" si="0"/>
        <v>86.32</v>
      </c>
    </row>
    <row r="32" spans="1:54" ht="22.5">
      <c r="A32" s="30">
        <v>18</v>
      </c>
      <c r="B32" s="47" t="s">
        <v>126</v>
      </c>
      <c r="C32" s="32" t="s">
        <v>37</v>
      </c>
      <c r="D32" s="31" t="s">
        <v>31</v>
      </c>
      <c r="E32" s="33">
        <v>85</v>
      </c>
      <c r="F32" s="34">
        <v>0.78</v>
      </c>
      <c r="G32" s="34">
        <f t="shared" si="0"/>
        <v>66.3</v>
      </c>
    </row>
    <row r="33" spans="1:7" ht="22.5">
      <c r="A33" s="30">
        <v>19</v>
      </c>
      <c r="B33" s="47" t="s">
        <v>126</v>
      </c>
      <c r="C33" s="32" t="s">
        <v>38</v>
      </c>
      <c r="D33" s="31" t="s">
        <v>31</v>
      </c>
      <c r="E33" s="33">
        <v>325</v>
      </c>
      <c r="F33" s="34">
        <v>0.97</v>
      </c>
      <c r="G33" s="34">
        <f t="shared" si="0"/>
        <v>315.25</v>
      </c>
    </row>
    <row r="34" spans="1:7" ht="22.5">
      <c r="A34" s="30">
        <v>20</v>
      </c>
      <c r="B34" s="47" t="s">
        <v>126</v>
      </c>
      <c r="C34" s="32" t="s">
        <v>39</v>
      </c>
      <c r="D34" s="31" t="s">
        <v>31</v>
      </c>
      <c r="E34" s="33">
        <v>365</v>
      </c>
      <c r="F34" s="34">
        <v>1.0900000000000001</v>
      </c>
      <c r="G34" s="34">
        <f t="shared" si="0"/>
        <v>397.85</v>
      </c>
    </row>
    <row r="35" spans="1:7" ht="22.5">
      <c r="A35" s="30">
        <v>21</v>
      </c>
      <c r="B35" s="47" t="s">
        <v>126</v>
      </c>
      <c r="C35" s="32" t="s">
        <v>40</v>
      </c>
      <c r="D35" s="31" t="s">
        <v>31</v>
      </c>
      <c r="E35" s="33">
        <v>365</v>
      </c>
      <c r="F35" s="34">
        <v>1.49</v>
      </c>
      <c r="G35" s="34">
        <f t="shared" si="0"/>
        <v>543.85</v>
      </c>
    </row>
    <row r="36" spans="1:7" ht="22.5">
      <c r="A36" s="30">
        <v>22</v>
      </c>
      <c r="B36" s="47" t="s">
        <v>126</v>
      </c>
      <c r="C36" s="32" t="s">
        <v>41</v>
      </c>
      <c r="D36" s="31" t="s">
        <v>31</v>
      </c>
      <c r="E36" s="33">
        <v>325</v>
      </c>
      <c r="F36" s="34">
        <v>2.3199999999999998</v>
      </c>
      <c r="G36" s="34">
        <f t="shared" si="0"/>
        <v>754</v>
      </c>
    </row>
    <row r="37" spans="1:7" ht="22.5">
      <c r="A37" s="30">
        <v>23</v>
      </c>
      <c r="B37" s="47" t="s">
        <v>126</v>
      </c>
      <c r="C37" s="32" t="s">
        <v>42</v>
      </c>
      <c r="D37" s="31" t="s">
        <v>31</v>
      </c>
      <c r="E37" s="33">
        <v>60</v>
      </c>
      <c r="F37" s="34">
        <v>3.55</v>
      </c>
      <c r="G37" s="34">
        <f t="shared" si="0"/>
        <v>213</v>
      </c>
    </row>
    <row r="38" spans="1:7" ht="22.5">
      <c r="A38" s="30">
        <v>24</v>
      </c>
      <c r="B38" s="47" t="s">
        <v>126</v>
      </c>
      <c r="C38" s="32" t="s">
        <v>43</v>
      </c>
      <c r="D38" s="31" t="s">
        <v>31</v>
      </c>
      <c r="E38" s="33">
        <v>45</v>
      </c>
      <c r="F38" s="34">
        <v>8.5</v>
      </c>
      <c r="G38" s="34">
        <f t="shared" si="0"/>
        <v>382.5</v>
      </c>
    </row>
    <row r="39" spans="1:7">
      <c r="A39" s="30">
        <v>25</v>
      </c>
      <c r="B39" s="47" t="s">
        <v>126</v>
      </c>
      <c r="C39" s="32" t="s">
        <v>44</v>
      </c>
      <c r="D39" s="31" t="s">
        <v>31</v>
      </c>
      <c r="E39" s="33">
        <v>45</v>
      </c>
      <c r="F39" s="34">
        <v>4.38</v>
      </c>
      <c r="G39" s="34">
        <f t="shared" si="0"/>
        <v>197.1</v>
      </c>
    </row>
    <row r="40" spans="1:7" ht="22.5">
      <c r="A40" s="30">
        <v>26</v>
      </c>
      <c r="B40" s="47" t="s">
        <v>130</v>
      </c>
      <c r="C40" s="32" t="s">
        <v>45</v>
      </c>
      <c r="D40" s="31" t="s">
        <v>29</v>
      </c>
      <c r="E40" s="33">
        <v>2.8</v>
      </c>
      <c r="F40" s="34">
        <v>492.22</v>
      </c>
      <c r="G40" s="34">
        <f t="shared" si="0"/>
        <v>1378.22</v>
      </c>
    </row>
    <row r="41" spans="1:7">
      <c r="A41" s="30">
        <v>27</v>
      </c>
      <c r="B41" s="47" t="s">
        <v>131</v>
      </c>
      <c r="C41" s="32" t="s">
        <v>46</v>
      </c>
      <c r="D41" s="31" t="s">
        <v>31</v>
      </c>
      <c r="E41" s="33">
        <v>80</v>
      </c>
      <c r="F41" s="34">
        <v>12.36</v>
      </c>
      <c r="G41" s="34">
        <f t="shared" si="0"/>
        <v>988.8</v>
      </c>
    </row>
    <row r="42" spans="1:7">
      <c r="A42" s="30">
        <v>28</v>
      </c>
      <c r="B42" s="47" t="s">
        <v>131</v>
      </c>
      <c r="C42" s="32" t="s">
        <v>47</v>
      </c>
      <c r="D42" s="31" t="s">
        <v>31</v>
      </c>
      <c r="E42" s="33">
        <v>80</v>
      </c>
      <c r="F42" s="34">
        <v>8.4499999999999993</v>
      </c>
      <c r="G42" s="34">
        <f t="shared" si="0"/>
        <v>676</v>
      </c>
    </row>
    <row r="43" spans="1:7">
      <c r="A43" s="30">
        <v>29</v>
      </c>
      <c r="B43" s="47" t="s">
        <v>131</v>
      </c>
      <c r="C43" s="32" t="s">
        <v>48</v>
      </c>
      <c r="D43" s="31" t="s">
        <v>31</v>
      </c>
      <c r="E43" s="33">
        <v>100</v>
      </c>
      <c r="F43" s="34">
        <v>9.7899999999999991</v>
      </c>
      <c r="G43" s="34">
        <f t="shared" si="0"/>
        <v>979</v>
      </c>
    </row>
    <row r="44" spans="1:7">
      <c r="A44" s="30">
        <v>30</v>
      </c>
      <c r="B44" s="47" t="s">
        <v>131</v>
      </c>
      <c r="C44" s="32" t="s">
        <v>49</v>
      </c>
      <c r="D44" s="31" t="s">
        <v>31</v>
      </c>
      <c r="E44" s="33">
        <v>100</v>
      </c>
      <c r="F44" s="34">
        <v>7.21</v>
      </c>
      <c r="G44" s="34">
        <f t="shared" si="0"/>
        <v>721</v>
      </c>
    </row>
    <row r="45" spans="1:7">
      <c r="A45" s="30">
        <v>31</v>
      </c>
      <c r="B45" s="47" t="s">
        <v>131</v>
      </c>
      <c r="C45" s="32" t="s">
        <v>50</v>
      </c>
      <c r="D45" s="31" t="s">
        <v>31</v>
      </c>
      <c r="E45" s="33">
        <v>100</v>
      </c>
      <c r="F45" s="34">
        <v>7</v>
      </c>
      <c r="G45" s="34">
        <f t="shared" si="0"/>
        <v>700</v>
      </c>
    </row>
    <row r="46" spans="1:7">
      <c r="A46" s="30">
        <v>32</v>
      </c>
      <c r="B46" s="47" t="s">
        <v>131</v>
      </c>
      <c r="C46" s="32" t="s">
        <v>51</v>
      </c>
      <c r="D46" s="31" t="s">
        <v>31</v>
      </c>
      <c r="E46" s="33">
        <v>100</v>
      </c>
      <c r="F46" s="34">
        <v>5.36</v>
      </c>
      <c r="G46" s="34">
        <f t="shared" si="0"/>
        <v>536</v>
      </c>
    </row>
    <row r="47" spans="1:7" ht="33.75">
      <c r="A47" s="30">
        <v>33</v>
      </c>
      <c r="B47" s="47" t="s">
        <v>132</v>
      </c>
      <c r="C47" s="32" t="s">
        <v>52</v>
      </c>
      <c r="D47" s="31" t="s">
        <v>29</v>
      </c>
      <c r="E47" s="33">
        <v>1</v>
      </c>
      <c r="F47" s="34">
        <v>141.05000000000001</v>
      </c>
      <c r="G47" s="34">
        <f t="shared" si="0"/>
        <v>141.05000000000001</v>
      </c>
    </row>
    <row r="48" spans="1:7" ht="22.5">
      <c r="A48" s="30">
        <v>34</v>
      </c>
      <c r="B48" s="50" t="s">
        <v>133</v>
      </c>
      <c r="C48" s="32" t="s">
        <v>53</v>
      </c>
      <c r="D48" s="31" t="s">
        <v>31</v>
      </c>
      <c r="E48" s="33">
        <v>50</v>
      </c>
      <c r="F48" s="34">
        <v>0.31</v>
      </c>
      <c r="G48" s="34">
        <f t="shared" si="0"/>
        <v>15.5</v>
      </c>
    </row>
    <row r="49" spans="1:54" ht="22.5">
      <c r="A49" s="35">
        <v>35</v>
      </c>
      <c r="B49" s="47" t="s">
        <v>133</v>
      </c>
      <c r="C49" s="37" t="s">
        <v>54</v>
      </c>
      <c r="D49" s="36" t="s">
        <v>31</v>
      </c>
      <c r="E49" s="38">
        <v>50</v>
      </c>
      <c r="F49" s="34">
        <v>0.41</v>
      </c>
      <c r="G49" s="39">
        <f t="shared" si="0"/>
        <v>20.5</v>
      </c>
    </row>
    <row r="50" spans="1:54">
      <c r="A50" s="9"/>
      <c r="B50" s="10"/>
      <c r="C50" s="61" t="str">
        <f>BB50</f>
        <v>Iš viso už skyrių Įranga skydo IPS išorėje</v>
      </c>
      <c r="D50" s="62"/>
      <c r="E50" s="62"/>
      <c r="F50" s="28"/>
      <c r="G50" s="29" t="str">
        <f>IF(SUM(G17:G49)=0,"",TEXT(SUM(G17:G49),"# ##0,00"))</f>
        <v>13 681,02</v>
      </c>
      <c r="BB50" s="27" t="s">
        <v>98</v>
      </c>
    </row>
    <row r="51" spans="1:54">
      <c r="A51" s="9"/>
      <c r="B51" s="10"/>
      <c r="C51" s="61" t="str">
        <f>BB51</f>
        <v>Skyrius Skydas AS1</v>
      </c>
      <c r="D51" s="62"/>
      <c r="E51" s="62"/>
      <c r="F51" s="28"/>
      <c r="G51" s="29"/>
      <c r="BB51" s="27" t="s">
        <v>99</v>
      </c>
    </row>
    <row r="52" spans="1:54" ht="33.75">
      <c r="A52" s="35">
        <v>36</v>
      </c>
      <c r="B52" s="47" t="s">
        <v>134</v>
      </c>
      <c r="C52" s="37" t="s">
        <v>55</v>
      </c>
      <c r="D52" s="36" t="s">
        <v>19</v>
      </c>
      <c r="E52" s="38">
        <v>1</v>
      </c>
      <c r="F52" s="39">
        <v>67.27</v>
      </c>
      <c r="G52" s="39">
        <f>ROUND(F52*E52,2)</f>
        <v>67.27</v>
      </c>
    </row>
    <row r="53" spans="1:54">
      <c r="A53" s="9"/>
      <c r="B53" s="10"/>
      <c r="C53" s="61" t="str">
        <f>BB53</f>
        <v>Iš viso už skyrių Skydas AS1</v>
      </c>
      <c r="D53" s="62"/>
      <c r="E53" s="62"/>
      <c r="F53" s="28"/>
      <c r="G53" s="29" t="str">
        <f>IF(SUM(G51:G52)=0,"",TEXT(SUM(G51:G52),"# ##0,00"))</f>
        <v>67,27</v>
      </c>
      <c r="BB53" s="27" t="s">
        <v>100</v>
      </c>
    </row>
    <row r="54" spans="1:54">
      <c r="A54" s="9"/>
      <c r="B54" s="10"/>
      <c r="C54" s="61" t="str">
        <f>BB54</f>
        <v>Skyrius Įranga montuojama skydo AS1 išorėje</v>
      </c>
      <c r="D54" s="62"/>
      <c r="E54" s="62"/>
      <c r="F54" s="28"/>
      <c r="G54" s="29"/>
      <c r="BB54" s="27" t="s">
        <v>101</v>
      </c>
    </row>
    <row r="55" spans="1:54" ht="22.5">
      <c r="A55" s="30">
        <v>37</v>
      </c>
      <c r="B55" s="47" t="s">
        <v>121</v>
      </c>
      <c r="C55" s="32" t="s">
        <v>56</v>
      </c>
      <c r="D55" s="31" t="s">
        <v>17</v>
      </c>
      <c r="E55" s="33">
        <v>0.09</v>
      </c>
      <c r="F55" s="34">
        <v>339.68</v>
      </c>
      <c r="G55" s="34">
        <f t="shared" ref="G55:G68" si="1">ROUND(F55*E55,2)</f>
        <v>30.57</v>
      </c>
    </row>
    <row r="56" spans="1:54" ht="25.5">
      <c r="A56" s="30">
        <v>38</v>
      </c>
      <c r="B56" s="49" t="s">
        <v>122</v>
      </c>
      <c r="C56" s="32" t="s">
        <v>57</v>
      </c>
      <c r="D56" s="31" t="s">
        <v>19</v>
      </c>
      <c r="E56" s="33">
        <v>8</v>
      </c>
      <c r="F56" s="34">
        <v>5.56</v>
      </c>
      <c r="G56" s="34">
        <f t="shared" si="1"/>
        <v>44.48</v>
      </c>
    </row>
    <row r="57" spans="1:54" ht="25.5">
      <c r="A57" s="30">
        <v>39</v>
      </c>
      <c r="B57" s="47" t="s">
        <v>122</v>
      </c>
      <c r="C57" s="32" t="s">
        <v>58</v>
      </c>
      <c r="D57" s="31" t="s">
        <v>19</v>
      </c>
      <c r="E57" s="33">
        <v>1</v>
      </c>
      <c r="F57" s="34">
        <v>5.56</v>
      </c>
      <c r="G57" s="34">
        <f t="shared" si="1"/>
        <v>5.56</v>
      </c>
    </row>
    <row r="58" spans="1:54" ht="22.5">
      <c r="A58" s="30">
        <v>40</v>
      </c>
      <c r="B58" s="47" t="s">
        <v>125</v>
      </c>
      <c r="C58" s="32" t="s">
        <v>34</v>
      </c>
      <c r="D58" s="31" t="s">
        <v>29</v>
      </c>
      <c r="E58" s="33">
        <v>6.45</v>
      </c>
      <c r="F58" s="34">
        <v>139.34</v>
      </c>
      <c r="G58" s="34">
        <f t="shared" si="1"/>
        <v>898.74</v>
      </c>
    </row>
    <row r="59" spans="1:54" ht="22.5">
      <c r="A59" s="30">
        <v>41</v>
      </c>
      <c r="B59" s="47" t="s">
        <v>126</v>
      </c>
      <c r="C59" s="32" t="s">
        <v>37</v>
      </c>
      <c r="D59" s="31" t="s">
        <v>31</v>
      </c>
      <c r="E59" s="33">
        <v>330</v>
      </c>
      <c r="F59" s="34">
        <v>0.78</v>
      </c>
      <c r="G59" s="34">
        <f t="shared" si="1"/>
        <v>257.39999999999998</v>
      </c>
    </row>
    <row r="60" spans="1:54" ht="22.5">
      <c r="A60" s="30">
        <v>42</v>
      </c>
      <c r="B60" s="47" t="s">
        <v>126</v>
      </c>
      <c r="C60" s="32" t="s">
        <v>59</v>
      </c>
      <c r="D60" s="31" t="s">
        <v>31</v>
      </c>
      <c r="E60" s="33">
        <v>315</v>
      </c>
      <c r="F60" s="34">
        <v>0.99</v>
      </c>
      <c r="G60" s="34">
        <f t="shared" si="1"/>
        <v>311.85000000000002</v>
      </c>
    </row>
    <row r="61" spans="1:54" ht="33.75">
      <c r="A61" s="30">
        <v>43</v>
      </c>
      <c r="B61" s="47" t="s">
        <v>132</v>
      </c>
      <c r="C61" s="32" t="s">
        <v>60</v>
      </c>
      <c r="D61" s="31" t="s">
        <v>29</v>
      </c>
      <c r="E61" s="33">
        <v>6.5</v>
      </c>
      <c r="F61" s="34">
        <v>141.05000000000001</v>
      </c>
      <c r="G61" s="34">
        <f t="shared" si="1"/>
        <v>916.83</v>
      </c>
    </row>
    <row r="62" spans="1:54" ht="22.5">
      <c r="A62" s="30">
        <v>44</v>
      </c>
      <c r="B62" s="47" t="s">
        <v>133</v>
      </c>
      <c r="C62" s="32" t="s">
        <v>61</v>
      </c>
      <c r="D62" s="31" t="s">
        <v>31</v>
      </c>
      <c r="E62" s="33">
        <v>650</v>
      </c>
      <c r="F62" s="34">
        <v>0.36</v>
      </c>
      <c r="G62" s="34">
        <f t="shared" si="1"/>
        <v>234</v>
      </c>
    </row>
    <row r="63" spans="1:54" ht="33.75">
      <c r="A63" s="30">
        <v>45</v>
      </c>
      <c r="B63" s="47" t="s">
        <v>132</v>
      </c>
      <c r="C63" s="32" t="s">
        <v>52</v>
      </c>
      <c r="D63" s="31" t="s">
        <v>29</v>
      </c>
      <c r="E63" s="33">
        <v>0.5</v>
      </c>
      <c r="F63" s="34">
        <v>141.05000000000001</v>
      </c>
      <c r="G63" s="34">
        <f t="shared" si="1"/>
        <v>70.53</v>
      </c>
    </row>
    <row r="64" spans="1:54" ht="22.5">
      <c r="A64" s="30">
        <v>46</v>
      </c>
      <c r="B64" s="47" t="s">
        <v>133</v>
      </c>
      <c r="C64" s="32" t="s">
        <v>53</v>
      </c>
      <c r="D64" s="31" t="s">
        <v>31</v>
      </c>
      <c r="E64" s="33">
        <v>25</v>
      </c>
      <c r="F64" s="34">
        <v>0.31</v>
      </c>
      <c r="G64" s="34">
        <f t="shared" si="1"/>
        <v>7.75</v>
      </c>
    </row>
    <row r="65" spans="1:54" ht="22.5">
      <c r="A65" s="30">
        <v>47</v>
      </c>
      <c r="B65" s="47" t="s">
        <v>133</v>
      </c>
      <c r="C65" s="32" t="s">
        <v>54</v>
      </c>
      <c r="D65" s="31" t="s">
        <v>31</v>
      </c>
      <c r="E65" s="33">
        <v>25</v>
      </c>
      <c r="F65" s="34">
        <v>0.41</v>
      </c>
      <c r="G65" s="34">
        <f t="shared" si="1"/>
        <v>10.25</v>
      </c>
    </row>
    <row r="66" spans="1:54" ht="22.5">
      <c r="A66" s="30">
        <v>48</v>
      </c>
      <c r="B66" s="47" t="s">
        <v>135</v>
      </c>
      <c r="C66" s="32" t="s">
        <v>62</v>
      </c>
      <c r="D66" s="31" t="s">
        <v>19</v>
      </c>
      <c r="E66" s="33">
        <v>29</v>
      </c>
      <c r="F66" s="34">
        <v>12.84</v>
      </c>
      <c r="G66" s="34">
        <f t="shared" si="1"/>
        <v>372.36</v>
      </c>
    </row>
    <row r="67" spans="1:54" ht="33.75">
      <c r="A67" s="30">
        <v>49</v>
      </c>
      <c r="B67" s="50" t="s">
        <v>136</v>
      </c>
      <c r="C67" s="32" t="s">
        <v>63</v>
      </c>
      <c r="D67" s="31" t="s">
        <v>19</v>
      </c>
      <c r="E67" s="33">
        <v>2</v>
      </c>
      <c r="F67" s="34">
        <v>8.9499999999999993</v>
      </c>
      <c r="G67" s="34">
        <f t="shared" si="1"/>
        <v>17.899999999999999</v>
      </c>
    </row>
    <row r="68" spans="1:54" ht="22.5">
      <c r="A68" s="35">
        <v>50</v>
      </c>
      <c r="B68" s="47" t="s">
        <v>137</v>
      </c>
      <c r="C68" s="37" t="s">
        <v>64</v>
      </c>
      <c r="D68" s="36" t="s">
        <v>17</v>
      </c>
      <c r="E68" s="38">
        <v>0.17</v>
      </c>
      <c r="F68" s="34">
        <v>628.4</v>
      </c>
      <c r="G68" s="39">
        <f t="shared" si="1"/>
        <v>106.83</v>
      </c>
    </row>
    <row r="69" spans="1:54">
      <c r="A69" s="9"/>
      <c r="B69" s="10"/>
      <c r="C69" s="61" t="str">
        <f>BB69</f>
        <v>Iš viso už skyrių Įranga montuojama skydo AS1 išorėje</v>
      </c>
      <c r="D69" s="62"/>
      <c r="E69" s="62"/>
      <c r="F69" s="28"/>
      <c r="G69" s="29" t="str">
        <f>IF(SUM(G54:G68)=0,"",TEXT(SUM(G54:G68),"# ##0,00"))</f>
        <v>3 285,05</v>
      </c>
      <c r="BB69" s="27" t="s">
        <v>102</v>
      </c>
    </row>
    <row r="70" spans="1:54">
      <c r="A70" s="9"/>
      <c r="B70" s="10"/>
      <c r="C70" s="61" t="str">
        <f>BB70</f>
        <v>Skyrius Skydas PS</v>
      </c>
      <c r="D70" s="62"/>
      <c r="E70" s="62"/>
      <c r="F70" s="28"/>
      <c r="G70" s="29"/>
      <c r="BB70" s="27" t="s">
        <v>103</v>
      </c>
    </row>
    <row r="71" spans="1:54">
      <c r="A71" s="35">
        <v>51</v>
      </c>
      <c r="B71" s="47" t="s">
        <v>138</v>
      </c>
      <c r="C71" s="37" t="s">
        <v>65</v>
      </c>
      <c r="D71" s="36" t="s">
        <v>19</v>
      </c>
      <c r="E71" s="38">
        <v>1</v>
      </c>
      <c r="F71" s="39">
        <v>181.81</v>
      </c>
      <c r="G71" s="39">
        <f>ROUND(F71*E71,2)</f>
        <v>181.81</v>
      </c>
    </row>
    <row r="72" spans="1:54">
      <c r="A72" s="9"/>
      <c r="B72" s="10"/>
      <c r="C72" s="61" t="str">
        <f>BB72</f>
        <v>Iš viso už skyrių Skydas PS</v>
      </c>
      <c r="D72" s="62"/>
      <c r="E72" s="62"/>
      <c r="F72" s="28"/>
      <c r="G72" s="29" t="str">
        <f>IF(SUM(G70:G71)=0,"",TEXT(SUM(G70:G71),"# ##0,00"))</f>
        <v>181,81</v>
      </c>
      <c r="BB72" s="27" t="s">
        <v>104</v>
      </c>
    </row>
    <row r="73" spans="1:54">
      <c r="A73" s="9"/>
      <c r="B73" s="10"/>
      <c r="C73" s="61" t="str">
        <f>BB73</f>
        <v>Skyrius Įranga montuojama skydo PS išorėje</v>
      </c>
      <c r="D73" s="62"/>
      <c r="E73" s="62"/>
      <c r="F73" s="28"/>
      <c r="G73" s="29"/>
      <c r="BB73" s="27" t="s">
        <v>105</v>
      </c>
    </row>
    <row r="74" spans="1:54" ht="22.5">
      <c r="A74" s="30">
        <v>52</v>
      </c>
      <c r="B74" s="47" t="s">
        <v>125</v>
      </c>
      <c r="C74" s="32" t="s">
        <v>34</v>
      </c>
      <c r="D74" s="31" t="s">
        <v>29</v>
      </c>
      <c r="E74" s="33">
        <v>1.3</v>
      </c>
      <c r="F74" s="34">
        <v>139.34</v>
      </c>
      <c r="G74" s="34">
        <f t="shared" ref="G74:G91" si="2">ROUND(F74*E74,2)</f>
        <v>181.14</v>
      </c>
    </row>
    <row r="75" spans="1:54" ht="22.5">
      <c r="A75" s="30">
        <v>53</v>
      </c>
      <c r="B75" s="49" t="s">
        <v>126</v>
      </c>
      <c r="C75" s="32" t="s">
        <v>37</v>
      </c>
      <c r="D75" s="31" t="s">
        <v>31</v>
      </c>
      <c r="E75" s="33">
        <v>30</v>
      </c>
      <c r="F75" s="34">
        <v>0.78</v>
      </c>
      <c r="G75" s="34">
        <f t="shared" si="2"/>
        <v>23.4</v>
      </c>
    </row>
    <row r="76" spans="1:54" ht="22.5">
      <c r="A76" s="30">
        <v>54</v>
      </c>
      <c r="B76" s="47" t="s">
        <v>126</v>
      </c>
      <c r="C76" s="32" t="s">
        <v>38</v>
      </c>
      <c r="D76" s="31" t="s">
        <v>31</v>
      </c>
      <c r="E76" s="33">
        <v>25</v>
      </c>
      <c r="F76" s="34">
        <v>0.97</v>
      </c>
      <c r="G76" s="34">
        <f t="shared" si="2"/>
        <v>24.25</v>
      </c>
    </row>
    <row r="77" spans="1:54" ht="22.5">
      <c r="A77" s="30">
        <v>55</v>
      </c>
      <c r="B77" s="47" t="s">
        <v>126</v>
      </c>
      <c r="C77" s="32" t="s">
        <v>39</v>
      </c>
      <c r="D77" s="31" t="s">
        <v>31</v>
      </c>
      <c r="E77" s="33">
        <v>30</v>
      </c>
      <c r="F77" s="34">
        <v>1.0900000000000001</v>
      </c>
      <c r="G77" s="34">
        <f t="shared" si="2"/>
        <v>32.700000000000003</v>
      </c>
    </row>
    <row r="78" spans="1:54" ht="22.5">
      <c r="A78" s="30">
        <v>56</v>
      </c>
      <c r="B78" s="47" t="s">
        <v>126</v>
      </c>
      <c r="C78" s="32" t="s">
        <v>41</v>
      </c>
      <c r="D78" s="31" t="s">
        <v>31</v>
      </c>
      <c r="E78" s="33">
        <v>35</v>
      </c>
      <c r="F78" s="34">
        <v>2.3199999999999998</v>
      </c>
      <c r="G78" s="34">
        <f t="shared" si="2"/>
        <v>81.2</v>
      </c>
    </row>
    <row r="79" spans="1:54" ht="22.5">
      <c r="A79" s="30">
        <v>57</v>
      </c>
      <c r="B79" s="47" t="s">
        <v>126</v>
      </c>
      <c r="C79" s="32" t="s">
        <v>42</v>
      </c>
      <c r="D79" s="31" t="s">
        <v>31</v>
      </c>
      <c r="E79" s="33">
        <v>10</v>
      </c>
      <c r="F79" s="34">
        <v>3.55</v>
      </c>
      <c r="G79" s="34">
        <f t="shared" si="2"/>
        <v>35.5</v>
      </c>
    </row>
    <row r="80" spans="1:54" ht="22.5">
      <c r="A80" s="30">
        <v>58</v>
      </c>
      <c r="B80" s="47" t="s">
        <v>130</v>
      </c>
      <c r="C80" s="32" t="s">
        <v>45</v>
      </c>
      <c r="D80" s="31" t="s">
        <v>29</v>
      </c>
      <c r="E80" s="33">
        <v>0.2</v>
      </c>
      <c r="F80" s="34">
        <v>492.22</v>
      </c>
      <c r="G80" s="34">
        <f t="shared" si="2"/>
        <v>98.44</v>
      </c>
    </row>
    <row r="81" spans="1:54">
      <c r="A81" s="30">
        <v>59</v>
      </c>
      <c r="B81" s="47" t="s">
        <v>131</v>
      </c>
      <c r="C81" s="32" t="s">
        <v>50</v>
      </c>
      <c r="D81" s="31" t="s">
        <v>31</v>
      </c>
      <c r="E81" s="33">
        <v>20</v>
      </c>
      <c r="F81" s="34">
        <v>7</v>
      </c>
      <c r="G81" s="34">
        <f t="shared" si="2"/>
        <v>140</v>
      </c>
    </row>
    <row r="82" spans="1:54">
      <c r="A82" s="30">
        <v>60</v>
      </c>
      <c r="B82" s="47" t="s">
        <v>131</v>
      </c>
      <c r="C82" s="32" t="s">
        <v>51</v>
      </c>
      <c r="D82" s="31" t="s">
        <v>31</v>
      </c>
      <c r="E82" s="33">
        <v>20</v>
      </c>
      <c r="F82" s="34">
        <v>5.36</v>
      </c>
      <c r="G82" s="34">
        <f t="shared" si="2"/>
        <v>107.2</v>
      </c>
    </row>
    <row r="83" spans="1:54" ht="33.75">
      <c r="A83" s="30">
        <v>61</v>
      </c>
      <c r="B83" s="47" t="s">
        <v>132</v>
      </c>
      <c r="C83" s="32" t="s">
        <v>52</v>
      </c>
      <c r="D83" s="31" t="s">
        <v>29</v>
      </c>
      <c r="E83" s="33">
        <v>1</v>
      </c>
      <c r="F83" s="34">
        <v>141.05000000000001</v>
      </c>
      <c r="G83" s="34">
        <f t="shared" si="2"/>
        <v>141.05000000000001</v>
      </c>
    </row>
    <row r="84" spans="1:54" ht="22.5">
      <c r="A84" s="30">
        <v>62</v>
      </c>
      <c r="B84" s="47" t="s">
        <v>133</v>
      </c>
      <c r="C84" s="32" t="s">
        <v>53</v>
      </c>
      <c r="D84" s="31" t="s">
        <v>31</v>
      </c>
      <c r="E84" s="33">
        <v>50</v>
      </c>
      <c r="F84" s="34">
        <v>0.31</v>
      </c>
      <c r="G84" s="34">
        <f t="shared" si="2"/>
        <v>15.5</v>
      </c>
    </row>
    <row r="85" spans="1:54" ht="22.5">
      <c r="A85" s="30">
        <v>63</v>
      </c>
      <c r="B85" s="47" t="s">
        <v>133</v>
      </c>
      <c r="C85" s="32" t="s">
        <v>54</v>
      </c>
      <c r="D85" s="31" t="s">
        <v>31</v>
      </c>
      <c r="E85" s="33">
        <v>50</v>
      </c>
      <c r="F85" s="34">
        <v>0.41</v>
      </c>
      <c r="G85" s="34">
        <f t="shared" si="2"/>
        <v>20.5</v>
      </c>
    </row>
    <row r="86" spans="1:54">
      <c r="A86" s="30">
        <v>64</v>
      </c>
      <c r="B86" s="47" t="s">
        <v>139</v>
      </c>
      <c r="C86" s="32" t="s">
        <v>66</v>
      </c>
      <c r="D86" s="31" t="s">
        <v>67</v>
      </c>
      <c r="E86" s="33">
        <v>1</v>
      </c>
      <c r="F86" s="34">
        <v>178.9</v>
      </c>
      <c r="G86" s="34">
        <f t="shared" si="2"/>
        <v>178.9</v>
      </c>
    </row>
    <row r="87" spans="1:54">
      <c r="A87" s="30">
        <v>65</v>
      </c>
      <c r="B87" s="47" t="s">
        <v>140</v>
      </c>
      <c r="C87" s="32" t="s">
        <v>68</v>
      </c>
      <c r="D87" s="31" t="s">
        <v>69</v>
      </c>
      <c r="E87" s="33">
        <v>115</v>
      </c>
      <c r="F87" s="34">
        <v>1.24</v>
      </c>
      <c r="G87" s="34">
        <f t="shared" si="2"/>
        <v>142.6</v>
      </c>
    </row>
    <row r="88" spans="1:54" ht="33.75">
      <c r="A88" s="30">
        <v>66</v>
      </c>
      <c r="B88" s="47" t="s">
        <v>121</v>
      </c>
      <c r="C88" s="32" t="s">
        <v>23</v>
      </c>
      <c r="D88" s="31" t="s">
        <v>17</v>
      </c>
      <c r="E88" s="33">
        <v>0.01</v>
      </c>
      <c r="F88" s="34">
        <v>424.6</v>
      </c>
      <c r="G88" s="34">
        <f t="shared" si="2"/>
        <v>4.25</v>
      </c>
    </row>
    <row r="89" spans="1:54" ht="25.5">
      <c r="A89" s="30">
        <v>67</v>
      </c>
      <c r="B89" s="47" t="s">
        <v>122</v>
      </c>
      <c r="C89" s="32" t="s">
        <v>70</v>
      </c>
      <c r="D89" s="31" t="s">
        <v>19</v>
      </c>
      <c r="E89" s="33">
        <v>1</v>
      </c>
      <c r="F89" s="34">
        <v>30.9</v>
      </c>
      <c r="G89" s="34">
        <f t="shared" si="2"/>
        <v>30.9</v>
      </c>
    </row>
    <row r="90" spans="1:54" ht="33.75">
      <c r="A90" s="30">
        <v>68</v>
      </c>
      <c r="B90" s="50" t="s">
        <v>119</v>
      </c>
      <c r="C90" s="32" t="s">
        <v>21</v>
      </c>
      <c r="D90" s="31" t="s">
        <v>19</v>
      </c>
      <c r="E90" s="33">
        <v>1</v>
      </c>
      <c r="F90" s="34">
        <v>16.46</v>
      </c>
      <c r="G90" s="34">
        <f t="shared" si="2"/>
        <v>16.46</v>
      </c>
    </row>
    <row r="91" spans="1:54" ht="22.5">
      <c r="A91" s="35">
        <v>69</v>
      </c>
      <c r="B91" s="47" t="s">
        <v>120</v>
      </c>
      <c r="C91" s="37" t="s">
        <v>71</v>
      </c>
      <c r="D91" s="36" t="s">
        <v>19</v>
      </c>
      <c r="E91" s="38">
        <v>1</v>
      </c>
      <c r="F91" s="34">
        <v>92.7</v>
      </c>
      <c r="G91" s="39">
        <f t="shared" si="2"/>
        <v>92.7</v>
      </c>
    </row>
    <row r="92" spans="1:54">
      <c r="A92" s="9"/>
      <c r="B92" s="10"/>
      <c r="C92" s="61" t="str">
        <f>BB92</f>
        <v>Iš viso už skyrių Įranga montuojama skydo PS išorėje</v>
      </c>
      <c r="D92" s="62"/>
      <c r="E92" s="62"/>
      <c r="F92" s="28"/>
      <c r="G92" s="29" t="str">
        <f>IF(SUM(G73:G91)=0,"",TEXT(SUM(G73:G91),"# ##0,00"))</f>
        <v>1 366,69</v>
      </c>
      <c r="BB92" s="27" t="s">
        <v>106</v>
      </c>
    </row>
    <row r="93" spans="1:54">
      <c r="A93" s="9"/>
      <c r="B93" s="10"/>
      <c r="C93" s="61" t="str">
        <f>BB93</f>
        <v>Skyrius Skydas AS</v>
      </c>
      <c r="D93" s="62"/>
      <c r="E93" s="62"/>
      <c r="F93" s="28"/>
      <c r="G93" s="29"/>
      <c r="BB93" s="27" t="s">
        <v>107</v>
      </c>
    </row>
    <row r="94" spans="1:54" ht="33.75">
      <c r="A94" s="35">
        <v>70</v>
      </c>
      <c r="B94" s="47" t="s">
        <v>141</v>
      </c>
      <c r="C94" s="37" t="s">
        <v>72</v>
      </c>
      <c r="D94" s="36" t="s">
        <v>19</v>
      </c>
      <c r="E94" s="38">
        <v>1</v>
      </c>
      <c r="F94" s="39">
        <v>39.090000000000003</v>
      </c>
      <c r="G94" s="39">
        <f>ROUND(F94*E94,2)</f>
        <v>39.090000000000003</v>
      </c>
    </row>
    <row r="95" spans="1:54">
      <c r="A95" s="9"/>
      <c r="B95" s="10"/>
      <c r="C95" s="61" t="str">
        <f>BB95</f>
        <v>Iš viso už skyrių Skydas AS</v>
      </c>
      <c r="D95" s="62"/>
      <c r="E95" s="62"/>
      <c r="F95" s="28"/>
      <c r="G95" s="29" t="str">
        <f>IF(SUM(G93:G94)=0,"",TEXT(SUM(G93:G94),"# ##0,00"))</f>
        <v>39,09</v>
      </c>
      <c r="BB95" s="27" t="s">
        <v>108</v>
      </c>
    </row>
    <row r="96" spans="1:54">
      <c r="A96" s="9"/>
      <c r="B96" s="10"/>
      <c r="C96" s="61" t="str">
        <f>BB96</f>
        <v>Skyrius Įranga montuojama skydo AS išorėje</v>
      </c>
      <c r="D96" s="62"/>
      <c r="E96" s="62"/>
      <c r="F96" s="28"/>
      <c r="G96" s="29"/>
      <c r="BB96" s="27" t="s">
        <v>109</v>
      </c>
    </row>
    <row r="97" spans="1:54" ht="22.5">
      <c r="A97" s="30">
        <v>71</v>
      </c>
      <c r="B97" s="47" t="s">
        <v>121</v>
      </c>
      <c r="C97" s="32" t="s">
        <v>56</v>
      </c>
      <c r="D97" s="31" t="s">
        <v>17</v>
      </c>
      <c r="E97" s="33">
        <v>0.04</v>
      </c>
      <c r="F97" s="34">
        <v>339.68</v>
      </c>
      <c r="G97" s="34">
        <f t="shared" ref="G97:G111" si="3">ROUND(F97*E97,2)</f>
        <v>13.59</v>
      </c>
    </row>
    <row r="98" spans="1:54" ht="25.5">
      <c r="A98" s="30">
        <v>72</v>
      </c>
      <c r="B98" s="49" t="s">
        <v>122</v>
      </c>
      <c r="C98" s="32" t="s">
        <v>57</v>
      </c>
      <c r="D98" s="31" t="s">
        <v>19</v>
      </c>
      <c r="E98" s="33">
        <v>3</v>
      </c>
      <c r="F98" s="34">
        <v>5.56</v>
      </c>
      <c r="G98" s="34">
        <f t="shared" si="3"/>
        <v>16.68</v>
      </c>
    </row>
    <row r="99" spans="1:54" ht="25.5">
      <c r="A99" s="30">
        <v>73</v>
      </c>
      <c r="B99" s="47" t="s">
        <v>122</v>
      </c>
      <c r="C99" s="32" t="s">
        <v>58</v>
      </c>
      <c r="D99" s="31" t="s">
        <v>19</v>
      </c>
      <c r="E99" s="33">
        <v>1</v>
      </c>
      <c r="F99" s="34">
        <v>5.56</v>
      </c>
      <c r="G99" s="34">
        <f t="shared" si="3"/>
        <v>5.56</v>
      </c>
    </row>
    <row r="100" spans="1:54" ht="22.5">
      <c r="A100" s="30">
        <v>74</v>
      </c>
      <c r="B100" s="47" t="s">
        <v>125</v>
      </c>
      <c r="C100" s="32" t="s">
        <v>34</v>
      </c>
      <c r="D100" s="31" t="s">
        <v>29</v>
      </c>
      <c r="E100" s="33">
        <v>1.2</v>
      </c>
      <c r="F100" s="34">
        <v>139.34</v>
      </c>
      <c r="G100" s="34">
        <f t="shared" si="3"/>
        <v>167.21</v>
      </c>
    </row>
    <row r="101" spans="1:54" ht="22.5">
      <c r="A101" s="30">
        <v>75</v>
      </c>
      <c r="B101" s="47" t="s">
        <v>126</v>
      </c>
      <c r="C101" s="32" t="s">
        <v>37</v>
      </c>
      <c r="D101" s="31" t="s">
        <v>31</v>
      </c>
      <c r="E101" s="33">
        <v>60</v>
      </c>
      <c r="F101" s="34">
        <v>0.78</v>
      </c>
      <c r="G101" s="34">
        <f t="shared" si="3"/>
        <v>46.8</v>
      </c>
    </row>
    <row r="102" spans="1:54" ht="22.5">
      <c r="A102" s="30">
        <v>76</v>
      </c>
      <c r="B102" s="47" t="s">
        <v>126</v>
      </c>
      <c r="C102" s="32" t="s">
        <v>59</v>
      </c>
      <c r="D102" s="31" t="s">
        <v>31</v>
      </c>
      <c r="E102" s="33">
        <v>60</v>
      </c>
      <c r="F102" s="34">
        <v>0.99</v>
      </c>
      <c r="G102" s="34">
        <f t="shared" si="3"/>
        <v>59.4</v>
      </c>
    </row>
    <row r="103" spans="1:54" ht="33.75">
      <c r="A103" s="30">
        <v>77</v>
      </c>
      <c r="B103" s="47" t="s">
        <v>132</v>
      </c>
      <c r="C103" s="32" t="s">
        <v>60</v>
      </c>
      <c r="D103" s="31" t="s">
        <v>29</v>
      </c>
      <c r="E103" s="33">
        <v>0.5</v>
      </c>
      <c r="F103" s="34">
        <v>141.05000000000001</v>
      </c>
      <c r="G103" s="34">
        <f t="shared" si="3"/>
        <v>70.53</v>
      </c>
    </row>
    <row r="104" spans="1:54" ht="22.5">
      <c r="A104" s="30">
        <v>78</v>
      </c>
      <c r="B104" s="47" t="s">
        <v>133</v>
      </c>
      <c r="C104" s="32" t="s">
        <v>61</v>
      </c>
      <c r="D104" s="31" t="s">
        <v>31</v>
      </c>
      <c r="E104" s="33">
        <v>50</v>
      </c>
      <c r="F104" s="34">
        <v>0.36</v>
      </c>
      <c r="G104" s="34">
        <f t="shared" si="3"/>
        <v>18</v>
      </c>
    </row>
    <row r="105" spans="1:54" ht="33.75">
      <c r="A105" s="30">
        <v>79</v>
      </c>
      <c r="B105" s="47" t="s">
        <v>132</v>
      </c>
      <c r="C105" s="32" t="s">
        <v>52</v>
      </c>
      <c r="D105" s="31" t="s">
        <v>29</v>
      </c>
      <c r="E105" s="33">
        <v>0.5</v>
      </c>
      <c r="F105" s="34">
        <v>141.05000000000001</v>
      </c>
      <c r="G105" s="34">
        <f t="shared" si="3"/>
        <v>70.53</v>
      </c>
    </row>
    <row r="106" spans="1:54" ht="22.5">
      <c r="A106" s="30">
        <v>80</v>
      </c>
      <c r="B106" s="47" t="s">
        <v>133</v>
      </c>
      <c r="C106" s="32" t="s">
        <v>53</v>
      </c>
      <c r="D106" s="31" t="s">
        <v>31</v>
      </c>
      <c r="E106" s="33">
        <v>25</v>
      </c>
      <c r="F106" s="34">
        <v>0.31</v>
      </c>
      <c r="G106" s="34">
        <f t="shared" si="3"/>
        <v>7.75</v>
      </c>
    </row>
    <row r="107" spans="1:54" ht="22.5">
      <c r="A107" s="30">
        <v>81</v>
      </c>
      <c r="B107" s="47" t="s">
        <v>133</v>
      </c>
      <c r="C107" s="32" t="s">
        <v>54</v>
      </c>
      <c r="D107" s="31" t="s">
        <v>31</v>
      </c>
      <c r="E107" s="33">
        <v>25</v>
      </c>
      <c r="F107" s="34">
        <v>0.41</v>
      </c>
      <c r="G107" s="34">
        <f t="shared" si="3"/>
        <v>10.25</v>
      </c>
    </row>
    <row r="108" spans="1:54" ht="33.75">
      <c r="A108" s="30">
        <v>82</v>
      </c>
      <c r="B108" s="47" t="s">
        <v>136</v>
      </c>
      <c r="C108" s="32" t="s">
        <v>63</v>
      </c>
      <c r="D108" s="31" t="s">
        <v>19</v>
      </c>
      <c r="E108" s="33">
        <v>10</v>
      </c>
      <c r="F108" s="34">
        <v>8.9499999999999993</v>
      </c>
      <c r="G108" s="34">
        <f t="shared" si="3"/>
        <v>89.5</v>
      </c>
    </row>
    <row r="109" spans="1:54" ht="22.5">
      <c r="A109" s="30">
        <v>83</v>
      </c>
      <c r="B109" s="47" t="s">
        <v>137</v>
      </c>
      <c r="C109" s="32" t="s">
        <v>64</v>
      </c>
      <c r="D109" s="31" t="s">
        <v>17</v>
      </c>
      <c r="E109" s="33">
        <v>0.02</v>
      </c>
      <c r="F109" s="34">
        <v>628.4</v>
      </c>
      <c r="G109" s="34">
        <f t="shared" si="3"/>
        <v>12.57</v>
      </c>
    </row>
    <row r="110" spans="1:54" ht="22.5">
      <c r="A110" s="30">
        <v>84</v>
      </c>
      <c r="B110" s="50" t="s">
        <v>142</v>
      </c>
      <c r="C110" s="32" t="s">
        <v>73</v>
      </c>
      <c r="D110" s="31" t="s">
        <v>17</v>
      </c>
      <c r="E110" s="33">
        <v>0.01</v>
      </c>
      <c r="F110" s="34">
        <v>1307.76</v>
      </c>
      <c r="G110" s="34">
        <f t="shared" si="3"/>
        <v>13.08</v>
      </c>
    </row>
    <row r="111" spans="1:54" ht="22.5">
      <c r="A111" s="35">
        <v>85</v>
      </c>
      <c r="B111" s="47" t="s">
        <v>143</v>
      </c>
      <c r="C111" s="37" t="s">
        <v>74</v>
      </c>
      <c r="D111" s="36" t="s">
        <v>19</v>
      </c>
      <c r="E111" s="38">
        <v>1</v>
      </c>
      <c r="F111" s="34">
        <v>123.6</v>
      </c>
      <c r="G111" s="39">
        <f t="shared" si="3"/>
        <v>123.6</v>
      </c>
    </row>
    <row r="112" spans="1:54">
      <c r="A112" s="9"/>
      <c r="B112" s="10"/>
      <c r="C112" s="61" t="str">
        <f>BB112</f>
        <v>Iš viso už skyrių Įranga montuojama skydo AS išorėje</v>
      </c>
      <c r="D112" s="62"/>
      <c r="E112" s="62"/>
      <c r="F112" s="28"/>
      <c r="G112" s="29" t="str">
        <f>IF(SUM(G96:G111)=0,"",TEXT(SUM(G96:G111),"# ##0,00"))</f>
        <v>725,05</v>
      </c>
      <c r="BB112" s="27" t="s">
        <v>110</v>
      </c>
    </row>
    <row r="113" spans="1:54">
      <c r="A113" s="9"/>
      <c r="B113" s="10"/>
      <c r="C113" s="61" t="str">
        <f>BB113</f>
        <v>Skyrius Žaibosauga ir įžeminimas</v>
      </c>
      <c r="D113" s="62"/>
      <c r="E113" s="62"/>
      <c r="F113" s="28"/>
      <c r="G113" s="29"/>
      <c r="BB113" s="27" t="s">
        <v>111</v>
      </c>
    </row>
    <row r="114" spans="1:54" ht="22.5">
      <c r="A114" s="30">
        <v>86</v>
      </c>
      <c r="B114" s="47" t="s">
        <v>144</v>
      </c>
      <c r="C114" s="32" t="s">
        <v>75</v>
      </c>
      <c r="D114" s="31" t="s">
        <v>29</v>
      </c>
      <c r="E114" s="33">
        <v>2.5499999999999998</v>
      </c>
      <c r="F114" s="34">
        <v>142.44</v>
      </c>
      <c r="G114" s="34">
        <f t="shared" ref="G114:G132" si="4">ROUND(F114*E114,2)</f>
        <v>363.22</v>
      </c>
    </row>
    <row r="115" spans="1:54" ht="25.5">
      <c r="A115" s="30">
        <v>87</v>
      </c>
      <c r="B115" s="49" t="s">
        <v>145</v>
      </c>
      <c r="C115" s="32" t="s">
        <v>76</v>
      </c>
      <c r="D115" s="31" t="s">
        <v>31</v>
      </c>
      <c r="E115" s="33">
        <v>255</v>
      </c>
      <c r="F115" s="34">
        <v>1.24</v>
      </c>
      <c r="G115" s="34">
        <f t="shared" si="4"/>
        <v>316.2</v>
      </c>
    </row>
    <row r="116" spans="1:54" ht="25.5">
      <c r="A116" s="30">
        <v>88</v>
      </c>
      <c r="B116" s="47" t="s">
        <v>145</v>
      </c>
      <c r="C116" s="32" t="s">
        <v>77</v>
      </c>
      <c r="D116" s="31" t="s">
        <v>19</v>
      </c>
      <c r="E116" s="33">
        <v>200</v>
      </c>
      <c r="F116" s="34">
        <v>1.55</v>
      </c>
      <c r="G116" s="34">
        <f t="shared" si="4"/>
        <v>310</v>
      </c>
    </row>
    <row r="117" spans="1:54" ht="22.5">
      <c r="A117" s="30">
        <v>89</v>
      </c>
      <c r="B117" s="47" t="s">
        <v>146</v>
      </c>
      <c r="C117" s="32" t="s">
        <v>78</v>
      </c>
      <c r="D117" s="31" t="s">
        <v>19</v>
      </c>
      <c r="E117" s="33">
        <v>17</v>
      </c>
      <c r="F117" s="34">
        <v>1.93</v>
      </c>
      <c r="G117" s="34">
        <f t="shared" si="4"/>
        <v>32.81</v>
      </c>
    </row>
    <row r="118" spans="1:54">
      <c r="A118" s="30">
        <v>90</v>
      </c>
      <c r="B118" s="47" t="s">
        <v>147</v>
      </c>
      <c r="C118" s="32" t="s">
        <v>79</v>
      </c>
      <c r="D118" s="31" t="s">
        <v>19</v>
      </c>
      <c r="E118" s="33">
        <v>12</v>
      </c>
      <c r="F118" s="34">
        <v>6.18</v>
      </c>
      <c r="G118" s="34">
        <f t="shared" si="4"/>
        <v>74.16</v>
      </c>
    </row>
    <row r="119" spans="1:54">
      <c r="A119" s="30">
        <v>91</v>
      </c>
      <c r="B119" s="47" t="s">
        <v>147</v>
      </c>
      <c r="C119" s="32" t="s">
        <v>80</v>
      </c>
      <c r="D119" s="31" t="s">
        <v>19</v>
      </c>
      <c r="E119" s="33">
        <v>5</v>
      </c>
      <c r="F119" s="34">
        <v>5.36</v>
      </c>
      <c r="G119" s="34">
        <f t="shared" si="4"/>
        <v>26.8</v>
      </c>
    </row>
    <row r="120" spans="1:54" ht="33.75">
      <c r="A120" s="30">
        <v>92</v>
      </c>
      <c r="B120" s="47" t="s">
        <v>148</v>
      </c>
      <c r="C120" s="32" t="s">
        <v>81</v>
      </c>
      <c r="D120" s="31" t="s">
        <v>82</v>
      </c>
      <c r="E120" s="33">
        <v>0.14499999999999999</v>
      </c>
      <c r="F120" s="34">
        <v>1067.68</v>
      </c>
      <c r="G120" s="34">
        <f t="shared" si="4"/>
        <v>154.81</v>
      </c>
    </row>
    <row r="121" spans="1:54" ht="45">
      <c r="A121" s="30">
        <v>93</v>
      </c>
      <c r="B121" s="47" t="s">
        <v>148</v>
      </c>
      <c r="C121" s="32" t="s">
        <v>83</v>
      </c>
      <c r="D121" s="31" t="s">
        <v>82</v>
      </c>
      <c r="E121" s="33">
        <v>0.14499999999999999</v>
      </c>
      <c r="F121" s="34">
        <v>1063.97</v>
      </c>
      <c r="G121" s="34">
        <f t="shared" si="4"/>
        <v>154.28</v>
      </c>
    </row>
    <row r="122" spans="1:54" ht="33.75">
      <c r="A122" s="30">
        <v>94</v>
      </c>
      <c r="B122" s="47" t="s">
        <v>149</v>
      </c>
      <c r="C122" s="32" t="s">
        <v>84</v>
      </c>
      <c r="D122" s="31" t="s">
        <v>82</v>
      </c>
      <c r="E122" s="33">
        <v>0.14499999999999999</v>
      </c>
      <c r="F122" s="34">
        <v>1178.32</v>
      </c>
      <c r="G122" s="34">
        <f t="shared" si="4"/>
        <v>170.86</v>
      </c>
    </row>
    <row r="123" spans="1:54" ht="22.5" customHeight="1">
      <c r="A123" s="30">
        <v>95</v>
      </c>
      <c r="B123" s="47" t="s">
        <v>150</v>
      </c>
      <c r="C123" s="32" t="s">
        <v>85</v>
      </c>
      <c r="D123" s="31" t="s">
        <v>29</v>
      </c>
      <c r="E123" s="33">
        <v>1.45</v>
      </c>
      <c r="F123" s="34">
        <v>127.36</v>
      </c>
      <c r="G123" s="34">
        <f t="shared" si="4"/>
        <v>184.67</v>
      </c>
    </row>
    <row r="124" spans="1:54">
      <c r="A124" s="30">
        <v>96</v>
      </c>
      <c r="B124" s="47" t="s">
        <v>117</v>
      </c>
      <c r="C124" s="32" t="s">
        <v>86</v>
      </c>
      <c r="D124" s="31" t="s">
        <v>31</v>
      </c>
      <c r="E124" s="33">
        <v>145</v>
      </c>
      <c r="F124" s="34">
        <v>3.4</v>
      </c>
      <c r="G124" s="34">
        <f t="shared" si="4"/>
        <v>493</v>
      </c>
    </row>
    <row r="125" spans="1:54" ht="33.75">
      <c r="A125" s="30">
        <v>97</v>
      </c>
      <c r="B125" s="47" t="s">
        <v>151</v>
      </c>
      <c r="C125" s="32" t="s">
        <v>87</v>
      </c>
      <c r="D125" s="31" t="s">
        <v>29</v>
      </c>
      <c r="E125" s="33">
        <v>0.4</v>
      </c>
      <c r="F125" s="34">
        <v>177.27</v>
      </c>
      <c r="G125" s="34">
        <f t="shared" si="4"/>
        <v>70.91</v>
      </c>
    </row>
    <row r="126" spans="1:54">
      <c r="A126" s="30">
        <v>98</v>
      </c>
      <c r="B126" s="47" t="s">
        <v>117</v>
      </c>
      <c r="C126" s="32" t="s">
        <v>88</v>
      </c>
      <c r="D126" s="31" t="s">
        <v>31</v>
      </c>
      <c r="E126" s="33">
        <v>40.5</v>
      </c>
      <c r="F126" s="34">
        <v>2.4700000000000002</v>
      </c>
      <c r="G126" s="34">
        <f t="shared" si="4"/>
        <v>100.04</v>
      </c>
    </row>
    <row r="127" spans="1:54" ht="33.75">
      <c r="A127" s="30">
        <v>99</v>
      </c>
      <c r="B127" s="47" t="s">
        <v>152</v>
      </c>
      <c r="C127" s="32" t="s">
        <v>89</v>
      </c>
      <c r="D127" s="31" t="s">
        <v>31</v>
      </c>
      <c r="E127" s="33">
        <v>40.5</v>
      </c>
      <c r="F127" s="34">
        <v>3.65</v>
      </c>
      <c r="G127" s="34">
        <f t="shared" si="4"/>
        <v>147.83000000000001</v>
      </c>
    </row>
    <row r="128" spans="1:54">
      <c r="A128" s="30">
        <v>100</v>
      </c>
      <c r="B128" s="47" t="s">
        <v>153</v>
      </c>
      <c r="C128" s="32" t="s">
        <v>90</v>
      </c>
      <c r="D128" s="31" t="s">
        <v>19</v>
      </c>
      <c r="E128" s="33">
        <v>27</v>
      </c>
      <c r="F128" s="34">
        <v>11.33</v>
      </c>
      <c r="G128" s="34">
        <f t="shared" si="4"/>
        <v>305.91000000000003</v>
      </c>
    </row>
    <row r="129" spans="1:54">
      <c r="A129" s="30">
        <v>101</v>
      </c>
      <c r="B129" s="47" t="s">
        <v>153</v>
      </c>
      <c r="C129" s="32" t="s">
        <v>91</v>
      </c>
      <c r="D129" s="31" t="s">
        <v>19</v>
      </c>
      <c r="E129" s="33">
        <v>3</v>
      </c>
      <c r="F129" s="34">
        <v>5.15</v>
      </c>
      <c r="G129" s="34">
        <f t="shared" si="4"/>
        <v>15.45</v>
      </c>
    </row>
    <row r="130" spans="1:54">
      <c r="A130" s="30">
        <v>102</v>
      </c>
      <c r="B130" s="47" t="s">
        <v>154</v>
      </c>
      <c r="C130" s="32" t="s">
        <v>92</v>
      </c>
      <c r="D130" s="31" t="s">
        <v>19</v>
      </c>
      <c r="E130" s="33">
        <v>3</v>
      </c>
      <c r="F130" s="34">
        <v>4.25</v>
      </c>
      <c r="G130" s="34">
        <f t="shared" si="4"/>
        <v>12.75</v>
      </c>
    </row>
    <row r="131" spans="1:54">
      <c r="A131" s="30">
        <v>103</v>
      </c>
      <c r="B131" s="50" t="s">
        <v>155</v>
      </c>
      <c r="C131" s="32" t="s">
        <v>93</v>
      </c>
      <c r="D131" s="31" t="s">
        <v>19</v>
      </c>
      <c r="E131" s="33">
        <v>3</v>
      </c>
      <c r="F131" s="34">
        <v>24.72</v>
      </c>
      <c r="G131" s="34">
        <f t="shared" si="4"/>
        <v>74.16</v>
      </c>
    </row>
    <row r="132" spans="1:54">
      <c r="A132" s="35">
        <v>104</v>
      </c>
      <c r="B132" s="47" t="s">
        <v>117</v>
      </c>
      <c r="C132" s="37" t="s">
        <v>94</v>
      </c>
      <c r="D132" s="36" t="s">
        <v>19</v>
      </c>
      <c r="E132" s="38">
        <v>3</v>
      </c>
      <c r="F132" s="34">
        <v>48.53</v>
      </c>
      <c r="G132" s="39">
        <f t="shared" si="4"/>
        <v>145.59</v>
      </c>
    </row>
    <row r="133" spans="1:54">
      <c r="A133" s="9"/>
      <c r="B133" s="10"/>
      <c r="C133" s="61" t="str">
        <f>BB133</f>
        <v>Iš viso už skyrių Žaibosauga ir įžeminimas</v>
      </c>
      <c r="D133" s="62"/>
      <c r="E133" s="62"/>
      <c r="F133" s="29"/>
      <c r="G133" s="29" t="str">
        <f>IF(SUM(G113:G132)=0,"",TEXT(SUM(G113:G132),"# ##0,00"))</f>
        <v>3 153,45</v>
      </c>
      <c r="BB133" s="27" t="s">
        <v>112</v>
      </c>
    </row>
    <row r="134" spans="1:54">
      <c r="A134" s="9"/>
      <c r="B134" s="10"/>
      <c r="C134" s="11"/>
      <c r="D134" s="10"/>
      <c r="E134" s="12"/>
      <c r="F134" s="13"/>
      <c r="G134" s="13"/>
    </row>
    <row r="135" spans="1:54">
      <c r="A135" s="14"/>
      <c r="B135" s="40" t="s">
        <v>113</v>
      </c>
      <c r="C135" s="40"/>
      <c r="D135" s="40"/>
      <c r="E135" s="40"/>
      <c r="F135" s="41"/>
      <c r="G135" s="45">
        <f>SUM(G12:G134)</f>
        <v>22878.450000000008</v>
      </c>
    </row>
    <row r="136" spans="1:54">
      <c r="A136" s="14"/>
      <c r="B136" s="40" t="s">
        <v>114</v>
      </c>
      <c r="C136" s="40"/>
      <c r="D136" s="40"/>
      <c r="E136" s="40"/>
      <c r="F136" s="42"/>
      <c r="G136" s="45">
        <f>ROUND(G135*0.21, 2)</f>
        <v>4804.47</v>
      </c>
    </row>
    <row r="137" spans="1:54">
      <c r="A137" s="14"/>
      <c r="B137" s="43" t="s">
        <v>115</v>
      </c>
      <c r="C137" s="43"/>
      <c r="D137" s="43"/>
      <c r="E137" s="43"/>
      <c r="F137" s="44"/>
      <c r="G137" s="46">
        <f>SUM(G135:G136)</f>
        <v>27682.920000000009</v>
      </c>
    </row>
    <row r="138" spans="1:54">
      <c r="A138" s="14"/>
      <c r="B138" s="15"/>
      <c r="C138" s="15"/>
      <c r="D138" s="15"/>
      <c r="E138" s="15"/>
      <c r="F138" s="22"/>
      <c r="G138" s="22"/>
    </row>
    <row r="139" spans="1:54">
      <c r="A139" s="14"/>
      <c r="B139" s="15"/>
      <c r="C139" s="15"/>
      <c r="D139" s="15"/>
      <c r="E139" s="15"/>
      <c r="F139" s="22"/>
      <c r="G139" s="22"/>
    </row>
    <row r="140" spans="1:54">
      <c r="A140" s="16"/>
      <c r="B140" s="15"/>
      <c r="C140" s="15"/>
      <c r="D140" s="15"/>
      <c r="E140" s="15"/>
      <c r="F140" s="22"/>
      <c r="G140" s="22"/>
    </row>
    <row r="141" spans="1:54">
      <c r="A141" s="16"/>
      <c r="B141" s="15"/>
      <c r="C141" s="15"/>
      <c r="D141" s="15"/>
      <c r="E141" s="15"/>
      <c r="F141" s="22"/>
      <c r="G141" s="22"/>
    </row>
    <row r="142" spans="1:54">
      <c r="A142" s="16"/>
      <c r="B142" s="15"/>
      <c r="C142" s="15"/>
      <c r="D142" s="15"/>
      <c r="E142" s="15"/>
      <c r="F142" s="22"/>
      <c r="G142" s="22"/>
    </row>
    <row r="143" spans="1:54">
      <c r="A143" s="16"/>
      <c r="B143" s="15"/>
      <c r="C143" s="15"/>
      <c r="D143" s="15"/>
      <c r="E143" s="15"/>
      <c r="F143" s="22"/>
      <c r="G143" s="22"/>
    </row>
    <row r="144" spans="1:54">
      <c r="A144" s="16"/>
      <c r="B144" s="15"/>
      <c r="C144" s="15"/>
      <c r="D144" s="15"/>
      <c r="E144" s="15"/>
      <c r="F144" s="22"/>
      <c r="G144" s="22"/>
    </row>
    <row r="145" spans="1:7">
      <c r="A145" s="17"/>
      <c r="B145" s="17"/>
      <c r="C145" s="17"/>
      <c r="D145" s="17"/>
      <c r="E145" s="17"/>
      <c r="F145" s="22"/>
      <c r="G145" s="22"/>
    </row>
    <row r="146" spans="1:7">
      <c r="A146" s="17"/>
      <c r="B146" s="17"/>
      <c r="C146" s="17"/>
      <c r="D146" s="18"/>
      <c r="E146" s="17"/>
      <c r="F146" s="22"/>
      <c r="G146" s="22"/>
    </row>
    <row r="147" spans="1:7">
      <c r="A147" s="17"/>
      <c r="B147" s="17"/>
      <c r="C147" s="17"/>
      <c r="D147" s="17"/>
      <c r="E147" s="17"/>
      <c r="F147" s="22"/>
      <c r="G147" s="22"/>
    </row>
    <row r="148" spans="1:7">
      <c r="A148" s="17"/>
      <c r="B148" s="17"/>
      <c r="C148" s="17"/>
      <c r="D148" s="17"/>
      <c r="E148" s="17"/>
      <c r="F148" s="22"/>
      <c r="G148" s="22"/>
    </row>
    <row r="149" spans="1:7">
      <c r="A149" s="17"/>
      <c r="B149" s="17"/>
      <c r="C149" s="17"/>
      <c r="D149" s="17"/>
      <c r="E149" s="17"/>
      <c r="F149" s="22"/>
      <c r="G149" s="22"/>
    </row>
    <row r="150" spans="1:7">
      <c r="A150" s="17"/>
      <c r="B150" s="17"/>
      <c r="C150" s="17"/>
      <c r="D150" s="17"/>
      <c r="E150" s="17"/>
      <c r="F150" s="22"/>
      <c r="G150" s="22"/>
    </row>
    <row r="151" spans="1:7">
      <c r="A151" s="17"/>
      <c r="B151" s="17"/>
      <c r="C151" s="17"/>
      <c r="D151" s="17"/>
      <c r="E151" s="17"/>
      <c r="F151" s="22"/>
      <c r="G151" s="22"/>
    </row>
    <row r="152" spans="1:7">
      <c r="A152" s="17"/>
      <c r="B152" s="17"/>
      <c r="C152" s="17"/>
      <c r="D152" s="17"/>
      <c r="E152" s="17"/>
      <c r="F152" s="22"/>
      <c r="G152" s="22"/>
    </row>
    <row r="153" spans="1:7">
      <c r="A153" s="17"/>
      <c r="B153" s="17"/>
      <c r="C153" s="17"/>
      <c r="D153" s="17"/>
      <c r="E153" s="17"/>
      <c r="F153" s="22"/>
      <c r="G153" s="22"/>
    </row>
    <row r="154" spans="1:7">
      <c r="A154" s="6"/>
      <c r="B154" s="6"/>
      <c r="C154" s="6"/>
      <c r="D154" s="6"/>
      <c r="E154" s="6"/>
      <c r="F154" s="22"/>
      <c r="G154" s="22"/>
    </row>
    <row r="155" spans="1:7">
      <c r="A155" s="6"/>
      <c r="B155" s="6"/>
      <c r="C155" s="6"/>
      <c r="D155" s="6"/>
      <c r="E155" s="6"/>
      <c r="F155" s="22"/>
      <c r="G155" s="22"/>
    </row>
    <row r="156" spans="1:7">
      <c r="F156" s="23"/>
      <c r="G156" s="23"/>
    </row>
    <row r="157" spans="1:7">
      <c r="F157" s="23"/>
      <c r="G157" s="23"/>
    </row>
    <row r="158" spans="1:7">
      <c r="F158" s="23"/>
      <c r="G158" s="23"/>
    </row>
    <row r="159" spans="1:7">
      <c r="F159" s="23"/>
      <c r="G159" s="23"/>
    </row>
    <row r="160" spans="1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  <row r="168" spans="6:7">
      <c r="F168" s="23"/>
      <c r="G168" s="23"/>
    </row>
    <row r="169" spans="6:7">
      <c r="F169" s="23"/>
      <c r="G169" s="23"/>
    </row>
    <row r="170" spans="6:7">
      <c r="F170" s="23"/>
      <c r="G170" s="23"/>
    </row>
    <row r="171" spans="6:7">
      <c r="F171" s="23"/>
      <c r="G171" s="23"/>
    </row>
    <row r="172" spans="6:7">
      <c r="F172" s="23"/>
      <c r="G172" s="23"/>
    </row>
    <row r="173" spans="6:7">
      <c r="F173" s="23"/>
      <c r="G173" s="23"/>
    </row>
    <row r="174" spans="6:7">
      <c r="F174" s="23"/>
      <c r="G174" s="23"/>
    </row>
    <row r="175" spans="6:7">
      <c r="F175" s="23"/>
      <c r="G175" s="23"/>
    </row>
    <row r="176" spans="6:7">
      <c r="F176" s="23"/>
      <c r="G176" s="23"/>
    </row>
    <row r="177" spans="6:7">
      <c r="F177" s="23"/>
      <c r="G177" s="23"/>
    </row>
    <row r="178" spans="6:7">
      <c r="F178" s="23"/>
      <c r="G178" s="23"/>
    </row>
    <row r="179" spans="6:7">
      <c r="F179" s="23"/>
      <c r="G179" s="23"/>
    </row>
    <row r="180" spans="6:7">
      <c r="F180" s="23"/>
      <c r="G180" s="23"/>
    </row>
    <row r="181" spans="6:7">
      <c r="F181" s="23"/>
      <c r="G181" s="23"/>
    </row>
    <row r="182" spans="6:7">
      <c r="F182" s="23"/>
      <c r="G182" s="23"/>
    </row>
    <row r="183" spans="6:7">
      <c r="F183" s="23"/>
      <c r="G183" s="23"/>
    </row>
    <row r="184" spans="6:7">
      <c r="F184" s="23"/>
      <c r="G184" s="23"/>
    </row>
    <row r="185" spans="6:7">
      <c r="F185" s="23"/>
      <c r="G185" s="23"/>
    </row>
    <row r="186" spans="6:7">
      <c r="F186" s="23"/>
      <c r="G186" s="23"/>
    </row>
    <row r="187" spans="6:7">
      <c r="F187" s="23"/>
      <c r="G187" s="23"/>
    </row>
    <row r="188" spans="6:7">
      <c r="F188" s="23"/>
      <c r="G188" s="23"/>
    </row>
    <row r="189" spans="6:7">
      <c r="F189" s="23"/>
      <c r="G189" s="23"/>
    </row>
    <row r="190" spans="6:7">
      <c r="F190" s="23"/>
      <c r="G190" s="23"/>
    </row>
    <row r="191" spans="6:7">
      <c r="F191" s="23"/>
      <c r="G191" s="23"/>
    </row>
    <row r="192" spans="6:7">
      <c r="F192" s="23"/>
      <c r="G192" s="23"/>
    </row>
    <row r="193" spans="6:7">
      <c r="F193" s="23"/>
      <c r="G193" s="23"/>
    </row>
    <row r="194" spans="6:7">
      <c r="F194" s="23"/>
      <c r="G194" s="23"/>
    </row>
    <row r="195" spans="6:7">
      <c r="F195" s="23"/>
      <c r="G195" s="23"/>
    </row>
    <row r="196" spans="6:7">
      <c r="F196" s="23"/>
      <c r="G196" s="23"/>
    </row>
    <row r="197" spans="6:7">
      <c r="F197" s="23"/>
      <c r="G197" s="23"/>
    </row>
    <row r="198" spans="6:7">
      <c r="F198" s="23"/>
      <c r="G198" s="23"/>
    </row>
    <row r="199" spans="6:7">
      <c r="F199" s="23"/>
      <c r="G199" s="23"/>
    </row>
    <row r="200" spans="6:7">
      <c r="F200" s="23"/>
      <c r="G200" s="23"/>
    </row>
    <row r="201" spans="6:7">
      <c r="F201" s="23"/>
      <c r="G201" s="23"/>
    </row>
    <row r="202" spans="6:7">
      <c r="F202" s="23"/>
      <c r="G202" s="23"/>
    </row>
    <row r="203" spans="6:7">
      <c r="F203" s="23"/>
      <c r="G203" s="23"/>
    </row>
    <row r="204" spans="6:7">
      <c r="F204" s="23"/>
      <c r="G204" s="23"/>
    </row>
    <row r="205" spans="6:7">
      <c r="F205" s="23"/>
      <c r="G205" s="23"/>
    </row>
    <row r="206" spans="6:7">
      <c r="F206" s="23"/>
      <c r="G206" s="23"/>
    </row>
    <row r="207" spans="6:7">
      <c r="F207" s="23"/>
      <c r="G207" s="23"/>
    </row>
    <row r="208" spans="6:7">
      <c r="F208" s="23"/>
      <c r="G208" s="23"/>
    </row>
    <row r="209" spans="6:7">
      <c r="F209" s="23"/>
      <c r="G209" s="23"/>
    </row>
    <row r="210" spans="6:7">
      <c r="F210" s="23"/>
      <c r="G210" s="23"/>
    </row>
    <row r="211" spans="6:7">
      <c r="F211" s="23"/>
      <c r="G211" s="23"/>
    </row>
    <row r="212" spans="6:7">
      <c r="F212" s="23"/>
      <c r="G212" s="23"/>
    </row>
    <row r="213" spans="6:7">
      <c r="F213" s="23"/>
      <c r="G213" s="23"/>
    </row>
    <row r="214" spans="6:7">
      <c r="F214" s="23"/>
      <c r="G214" s="23"/>
    </row>
    <row r="215" spans="6:7">
      <c r="F215" s="23"/>
      <c r="G215" s="23"/>
    </row>
    <row r="216" spans="6:7">
      <c r="F216" s="23"/>
      <c r="G216" s="23"/>
    </row>
    <row r="217" spans="6:7">
      <c r="F217" s="23"/>
      <c r="G217" s="23"/>
    </row>
    <row r="218" spans="6:7">
      <c r="F218" s="23"/>
      <c r="G218" s="23"/>
    </row>
    <row r="219" spans="6:7">
      <c r="F219" s="23"/>
      <c r="G219" s="23"/>
    </row>
    <row r="220" spans="6:7">
      <c r="F220" s="23"/>
      <c r="G220" s="23"/>
    </row>
    <row r="221" spans="6:7">
      <c r="F221" s="23"/>
      <c r="G221" s="23"/>
    </row>
    <row r="222" spans="6:7">
      <c r="F222" s="23"/>
      <c r="G222" s="23"/>
    </row>
    <row r="223" spans="6:7">
      <c r="F223" s="23"/>
      <c r="G223" s="23"/>
    </row>
    <row r="224" spans="6:7">
      <c r="F224" s="23"/>
      <c r="G224" s="23"/>
    </row>
    <row r="225" spans="6:7">
      <c r="F225" s="23"/>
      <c r="G225" s="23"/>
    </row>
    <row r="226" spans="6:7">
      <c r="F226" s="23"/>
      <c r="G226" s="23"/>
    </row>
    <row r="227" spans="6:7">
      <c r="F227" s="23"/>
      <c r="G227" s="23"/>
    </row>
    <row r="228" spans="6:7">
      <c r="F228" s="23"/>
      <c r="G228" s="23"/>
    </row>
    <row r="229" spans="6:7">
      <c r="F229" s="23"/>
      <c r="G229" s="23"/>
    </row>
    <row r="230" spans="6:7">
      <c r="F230" s="23"/>
      <c r="G230" s="23"/>
    </row>
    <row r="231" spans="6:7">
      <c r="F231" s="23"/>
      <c r="G231" s="23"/>
    </row>
    <row r="232" spans="6:7">
      <c r="F232" s="23"/>
      <c r="G232" s="23"/>
    </row>
    <row r="233" spans="6:7">
      <c r="F233" s="23"/>
      <c r="G233" s="23"/>
    </row>
    <row r="234" spans="6:7">
      <c r="F234" s="23"/>
      <c r="G234" s="23"/>
    </row>
    <row r="235" spans="6:7">
      <c r="F235" s="23"/>
      <c r="G235" s="23"/>
    </row>
    <row r="236" spans="6:7">
      <c r="F236" s="23"/>
      <c r="G236" s="23"/>
    </row>
    <row r="237" spans="6:7">
      <c r="F237" s="23"/>
      <c r="G237" s="23"/>
    </row>
    <row r="238" spans="6:7">
      <c r="F238" s="23"/>
      <c r="G238" s="23"/>
    </row>
    <row r="239" spans="6:7">
      <c r="F239" s="23"/>
      <c r="G239" s="23"/>
    </row>
    <row r="240" spans="6:7">
      <c r="F240" s="23"/>
      <c r="G240" s="23"/>
    </row>
    <row r="241" spans="6:7">
      <c r="F241" s="23"/>
      <c r="G241" s="23"/>
    </row>
    <row r="242" spans="6:7">
      <c r="F242" s="23"/>
      <c r="G242" s="23"/>
    </row>
    <row r="243" spans="6:7">
      <c r="F243" s="23"/>
      <c r="G243" s="23"/>
    </row>
    <row r="244" spans="6:7">
      <c r="F244" s="23"/>
      <c r="G244" s="23"/>
    </row>
    <row r="245" spans="6:7">
      <c r="F245" s="23"/>
      <c r="G245" s="23"/>
    </row>
    <row r="246" spans="6:7">
      <c r="F246" s="23"/>
      <c r="G246" s="23"/>
    </row>
    <row r="247" spans="6:7">
      <c r="F247" s="23"/>
      <c r="G247" s="23"/>
    </row>
    <row r="248" spans="6:7">
      <c r="F248" s="23"/>
      <c r="G248" s="23"/>
    </row>
    <row r="249" spans="6:7">
      <c r="F249" s="23"/>
      <c r="G249" s="23"/>
    </row>
    <row r="250" spans="6:7">
      <c r="F250" s="23"/>
      <c r="G250" s="23"/>
    </row>
    <row r="251" spans="6:7">
      <c r="F251" s="23"/>
      <c r="G251" s="23"/>
    </row>
    <row r="252" spans="6:7">
      <c r="F252" s="23"/>
      <c r="G252" s="23"/>
    </row>
    <row r="253" spans="6:7">
      <c r="F253" s="23"/>
      <c r="G253" s="23"/>
    </row>
    <row r="254" spans="6:7">
      <c r="F254" s="23"/>
      <c r="G254" s="23"/>
    </row>
    <row r="255" spans="6:7">
      <c r="F255" s="23"/>
      <c r="G255" s="23"/>
    </row>
    <row r="256" spans="6:7">
      <c r="F256" s="23"/>
      <c r="G256" s="23"/>
    </row>
    <row r="257" spans="6:7">
      <c r="F257" s="23"/>
      <c r="G257" s="23"/>
    </row>
    <row r="258" spans="6:7">
      <c r="F258" s="23"/>
      <c r="G258" s="23"/>
    </row>
    <row r="259" spans="6:7">
      <c r="F259" s="23"/>
      <c r="G259" s="23"/>
    </row>
    <row r="260" spans="6:7">
      <c r="F260" s="23"/>
      <c r="G260" s="23"/>
    </row>
  </sheetData>
  <mergeCells count="29">
    <mergeCell ref="C112:E112"/>
    <mergeCell ref="C113:E113"/>
    <mergeCell ref="C133:E133"/>
    <mergeCell ref="C73:E73"/>
    <mergeCell ref="C92:E92"/>
    <mergeCell ref="C93:E93"/>
    <mergeCell ref="C95:E95"/>
    <mergeCell ref="C96:E96"/>
    <mergeCell ref="C53:E53"/>
    <mergeCell ref="C54:E54"/>
    <mergeCell ref="C69:E69"/>
    <mergeCell ref="C70:E70"/>
    <mergeCell ref="C72:E72"/>
    <mergeCell ref="C12:E12"/>
    <mergeCell ref="C16:E16"/>
    <mergeCell ref="C17:E17"/>
    <mergeCell ref="C50:E50"/>
    <mergeCell ref="C51:E51"/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2021-09-17T07:59:02Z</cp:lastPrinted>
  <dcterms:created xsi:type="dcterms:W3CDTF">2019-05-30T12:34:03Z</dcterms:created>
  <dcterms:modified xsi:type="dcterms:W3CDTF">2021-09-17T08:44:10Z</dcterms:modified>
</cp:coreProperties>
</file>