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Rasa\Dubravos uredija_Kankoreziu aizyklos rekonstrukcija_2021-09-20\Pasiulymas\2021-10-27\sam\"/>
    </mc:Choice>
  </mc:AlternateContent>
  <xr:revisionPtr revIDLastSave="0" documentId="13_ncr:1_{AFE11CD8-5C9E-4518-8EA3-0A6C4C57D54D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Spausdinimo variantas" sheetId="1" r:id="rId1"/>
  </sheets>
  <definedNames>
    <definedName name="_xlnm.Print_Area" localSheetId="0">'Spausdinimo variantas'!$A$1:$G$215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G11" i="1"/>
  <c r="G12" i="1"/>
  <c r="G13" i="1"/>
  <c r="G14" i="1"/>
  <c r="G15" i="1"/>
  <c r="G16" i="1"/>
  <c r="G17" i="1"/>
  <c r="G18" i="1"/>
  <c r="G19" i="1"/>
  <c r="G20" i="1"/>
  <c r="G21" i="1"/>
  <c r="C22" i="1"/>
  <c r="C23" i="1"/>
  <c r="G24" i="1"/>
  <c r="G27" i="1" s="1"/>
  <c r="G25" i="1"/>
  <c r="G26" i="1"/>
  <c r="C27" i="1"/>
  <c r="C28" i="1"/>
  <c r="G29" i="1"/>
  <c r="G30" i="1"/>
  <c r="G31" i="1"/>
  <c r="G32" i="1"/>
  <c r="C33" i="1"/>
  <c r="C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C71" i="1"/>
  <c r="C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C96" i="1"/>
  <c r="C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C114" i="1"/>
  <c r="C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C148" i="1"/>
  <c r="C149" i="1"/>
  <c r="G150" i="1"/>
  <c r="G151" i="1"/>
  <c r="G152" i="1"/>
  <c r="G153" i="1"/>
  <c r="G154" i="1"/>
  <c r="G155" i="1"/>
  <c r="G156" i="1"/>
  <c r="G157" i="1"/>
  <c r="G158" i="1"/>
  <c r="C159" i="1"/>
  <c r="C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C181" i="1"/>
  <c r="C182" i="1"/>
  <c r="G183" i="1"/>
  <c r="G184" i="1"/>
  <c r="G185" i="1"/>
  <c r="G186" i="1"/>
  <c r="G187" i="1"/>
  <c r="G188" i="1"/>
  <c r="G189" i="1"/>
  <c r="G190" i="1"/>
  <c r="C191" i="1"/>
  <c r="C192" i="1"/>
  <c r="G193" i="1"/>
  <c r="G194" i="1"/>
  <c r="G195" i="1"/>
  <c r="G196" i="1"/>
  <c r="G197" i="1"/>
  <c r="G198" i="1"/>
  <c r="C199" i="1"/>
  <c r="C200" i="1"/>
  <c r="G201" i="1"/>
  <c r="G202" i="1"/>
  <c r="G203" i="1"/>
  <c r="G204" i="1"/>
  <c r="G205" i="1"/>
  <c r="C206" i="1"/>
  <c r="C207" i="1"/>
  <c r="G208" i="1"/>
  <c r="G209" i="1"/>
  <c r="C210" i="1"/>
  <c r="C6" i="1"/>
  <c r="C5" i="1"/>
  <c r="C4" i="1"/>
  <c r="G96" i="1" l="1"/>
  <c r="G206" i="1"/>
  <c r="G71" i="1"/>
  <c r="G159" i="1"/>
  <c r="G33" i="1"/>
  <c r="G199" i="1"/>
  <c r="G210" i="1"/>
  <c r="G181" i="1"/>
  <c r="G148" i="1"/>
  <c r="G191" i="1"/>
  <c r="G114" i="1"/>
  <c r="G22" i="1"/>
  <c r="G212" i="1" l="1"/>
  <c r="G213" i="1" l="1"/>
  <c r="G214" i="1" s="1"/>
  <c r="G7" i="1" s="1"/>
</calcChain>
</file>

<file path=xl/sharedStrings.xml><?xml version="1.0" encoding="utf-8"?>
<sst xmlns="http://schemas.openxmlformats.org/spreadsheetml/2006/main" count="570" uniqueCount="319">
  <si>
    <t>Kiekis</t>
  </si>
  <si>
    <t>Kaina, Eur</t>
  </si>
  <si>
    <t>Iš viso</t>
  </si>
  <si>
    <t>Eil. Nr.</t>
  </si>
  <si>
    <t>Darbo kodas</t>
  </si>
  <si>
    <t>Mato vnt</t>
  </si>
  <si>
    <t>Statybos darbų aprašymai</t>
  </si>
  <si>
    <t>Statinys:</t>
  </si>
  <si>
    <t>Žiniaraštis:</t>
  </si>
  <si>
    <t>Statinių grupė:</t>
  </si>
  <si>
    <t>Iš viso:</t>
  </si>
  <si>
    <t>Vieneto kaina</t>
  </si>
  <si>
    <t>L o k a l i n ė  s ą m a t a N r. 1-010-1</t>
  </si>
  <si>
    <t>Kankorėžių sandėlio 7F1Ž, Miškininkų g.7, Vaišvydavos k., Samylių sen., Kauno r.sav., rekonstravimo projektas</t>
  </si>
  <si>
    <t>Bendrieji statybos darbai</t>
  </si>
  <si>
    <t>Šilumos gamyba</t>
  </si>
  <si>
    <t>Plieninių katilų, kurių galingumas iki 0,55 GKAL/H, kūrenamų kietu ar skystu kuru, montavimas</t>
  </si>
  <si>
    <t>kompl.</t>
  </si>
  <si>
    <t>Automatikos pajungimas</t>
  </si>
  <si>
    <t>vnt.</t>
  </si>
  <si>
    <t>Iki 100 kW galios skysto arba dujinio kuro katilo montavimas, kai degiklis įmontuotas</t>
  </si>
  <si>
    <t>Kamino komplektas d100/d160</t>
  </si>
  <si>
    <t>Prietaiso montavimas technologiniame vamzdyne, kai vamzdžių skersmuo iki 50 mm</t>
  </si>
  <si>
    <t>Ciklonų montavimas, kai ciklonų masė, kg daugiau 300</t>
  </si>
  <si>
    <t>Ciklono derinimas</t>
  </si>
  <si>
    <t>Tūrinio boilerio, kurio talpumas iki 1000l, montavimas</t>
  </si>
  <si>
    <t>Siurbtuvo montavimas</t>
  </si>
  <si>
    <t>100 kg</t>
  </si>
  <si>
    <t>Kompresorių su resiveriu montavimas, kai agregato masė iki 0,3t.</t>
  </si>
  <si>
    <t>Daugkontūrinės automatinio reguliavimo sistemos paleidimas, derinimas</t>
  </si>
  <si>
    <t>Komplektinio konteinerinio sandėlio montavimas</t>
  </si>
  <si>
    <t>Kuro transporterio montavimas</t>
  </si>
  <si>
    <t>Esamo pniaumo transporto vamzdyno DN300* pritaikymas prie  naujo sandėlio (ilgis 8m). Pniaumo transportas skirtas džiovintiems kankorėžiams tiekti į naujai projektuojamą sandėlį iš esamos sistemos. Prisijungimo riba - prie pastato sienos.</t>
  </si>
  <si>
    <t>Hidraulinio sumaišymo kolektoriaus montavimas, privirinant flanšus</t>
  </si>
  <si>
    <t>Šilumos skaitiklio su flanšais montavimas</t>
  </si>
  <si>
    <t>Cirkuliacinio siurblio su flanšais montavimas, privirinant flanšus ant vamzdžių galų, kai jų skersmuo iki 80 mm</t>
  </si>
  <si>
    <t>Cirkuliacinio siurblio su movine jungtimi montavimas, pjaunant sriegius ant vamzdžių galų, kai jų skersmuo iki 50 mm</t>
  </si>
  <si>
    <t>80 mm skersmens trieigio flanšinio ventilio arba vožtuvo montavimas, privirinant flanšus</t>
  </si>
  <si>
    <t>Vykdymo mechanizmo montavimas, kai jo masė iki 20 kg</t>
  </si>
  <si>
    <t>Trijų eigų srauto reguliavimo rotacinis vožtuvas DN65, Kv-90m3/h, Pmax.d=6bar, Tmax.=110oC. Flanšinis. Komplekte su el. pavara priimama</t>
  </si>
  <si>
    <t>Viensvirčių aps.vožtuvų, kurių d iki 50 mm, visiškai paruoštų, montavimas</t>
  </si>
  <si>
    <t>Apsauginis vožtuvas DN 40/50, 6 bar, PN16, Tmax. =110oC, Movinis pilno pralaidumo</t>
  </si>
  <si>
    <t>Apsauginis vožtuvas DN 25/32, 6 bar, PN16, Tmax. =110oC, movinis pilno pralaidumo</t>
  </si>
  <si>
    <t>Apsauginis vožtuvas DN 20/25, 4 bar, PN16, Tmax. =110oC, movinis pilno pralaidumo.</t>
  </si>
  <si>
    <t>Plieninių vamzdžių jungimas flanšinėmis alkūnėmis, intarpais, perėjimais, kai vamzdžio išorinis skersmuo, mm iki 57</t>
  </si>
  <si>
    <t>Filtras- tinklelinis DN100 flanšinis, Pmax.d=16bar, Tmax.=200oC. grubaus valymo.</t>
  </si>
  <si>
    <t>Flanšinės uždaromosios armatūros montavimas, kai nominalusis vidinis skersmuo, mm 100</t>
  </si>
  <si>
    <t>Tarpflanšinė peteliškės tipo sklendė DN100 , Pmax.d=16bar, Tmax.=110oC</t>
  </si>
  <si>
    <t>Privirinamos uždaromosios armatūros montavimas, kai nominalusis vidinis skersmuo, mm 100</t>
  </si>
  <si>
    <t>Atbulinis spyruoklinis tarp flanšinis vožtuvas DN100, su dvigubu disku, Pmax.d=16bar, Tmax.=110oC</t>
  </si>
  <si>
    <t>40 mm skersmens movinės uždaromosios armatūros montavimas, pjaunant sriegius ant vamzdžių galų</t>
  </si>
  <si>
    <t>Rutuliniai ventiliai ilga rankenėle diam. 1 1/2`, PP V/V sriegis</t>
  </si>
  <si>
    <t>Movinių ventilių, čiaupų, vožtuvų, kurių d iki 50 mm, prijung.</t>
  </si>
  <si>
    <t>Atbuliniai vožtuvai (žalvar.) PN16, 40mm</t>
  </si>
  <si>
    <t>Atbuliniai vožtuvai (žalvar.) PN16, 50mm</t>
  </si>
  <si>
    <t>Išsiplėtimo bakų, kurių talpumas iki 0,5 m3, montavimas</t>
  </si>
  <si>
    <t>Išsiplėtimo indai (6 bar), 500 l talpos (šildymui, pastatomi)</t>
  </si>
  <si>
    <t>Plieninių vamzdžių jungimas movomis, alkūnėmis, perėjimais, kai vamzdžio išorinis skersmuo, mm daugiau 22 iki 40</t>
  </si>
  <si>
    <t>Išsiplėtimo indo jungtis DN32, Tmax.=110oC, Pmax.d=16bar</t>
  </si>
  <si>
    <t>50 mm skersmens movinės uždaromosios armatūros montavimas, pjaunant sriegius ant vamzdžių galų</t>
  </si>
  <si>
    <t>Rutuliniai ventiliai ilga rankenėle diam. 2`, PP V/V sriegis</t>
  </si>
  <si>
    <t>Iki 50 mm skersmens privirinamos uždaromosios armatūros montavimas, privirinant objekte</t>
  </si>
  <si>
    <t>Privirinamas rutulinis ventilis DN32*, Pmax.d=16bar, Tmax.=110oC</t>
  </si>
  <si>
    <t>Privirinamas rutulinis ventilis DN25*, Pmax.d=16bar, Tmax.=110oC</t>
  </si>
  <si>
    <t>Iki 15 mm skersmens movinės uždaromosios armatūros montavimas, pjaunant sriegius ant vamzdžių galų</t>
  </si>
  <si>
    <t>20 mm skersmens movinės uždaromosios armatūros montavimas, pjaunant sriegius ant vamzdžių galų</t>
  </si>
  <si>
    <t>25 mm skersmens movinės uždaromosios armatūros montavimas, pjaunant sriegius ant vamzdžių galų</t>
  </si>
  <si>
    <t>Rutuliniai ventiliai ilga rankenėle diam. 1/2`, PP V/V sriegis</t>
  </si>
  <si>
    <t>Rutuliniai ventiliai ilga rankenėle diam. 3/4`, PP V/V sriegis</t>
  </si>
  <si>
    <t>Rutuliniai ventiliai ilga rankenėle diam. 1`, PP V/V sriegis</t>
  </si>
  <si>
    <t>Automatinių oro rinktuvų montavimas</t>
  </si>
  <si>
    <t>Automatinis nuorintojas 1/2`</t>
  </si>
  <si>
    <t>Šiluminio punkto vamzdyno montavimas, ruošiant detales objekte</t>
  </si>
  <si>
    <t>100 m</t>
  </si>
  <si>
    <t xml:space="preserve">Plieninis elektra virintas vamzdis Ø114,4x3.6, Pmax.d=16bar, Tmax.=200oC, plieno markė P235TR1 </t>
  </si>
  <si>
    <t>m</t>
  </si>
  <si>
    <t xml:space="preserve">Plieninis elektra virintas vamzdis Ø76,1x2,9, Pmax.d=16bar, Tmax.=200oC, plieno markė P235TR1 </t>
  </si>
  <si>
    <t>Juodi vand.- dujotiek. vamzdžiai DN50, išor. 60.3x3.0</t>
  </si>
  <si>
    <t>Juodi vand.- dujotiek. vamzdžiai DN40, išor. 48.3x2.9</t>
  </si>
  <si>
    <t>Juodi vand.- dujotiek. vamzdžiai DN32, išor. 42.4x2.9</t>
  </si>
  <si>
    <t>Juodi vand.- dujotiek. vamzdžiai DN25, išor. 33.7x2.8</t>
  </si>
  <si>
    <t>Juodi vand.- dujotiek. vamzdžiai DN20, išor. 26.9x2.60</t>
  </si>
  <si>
    <t>Juodi vand.- dujotiek. vamzdžiai DN15, išor. 21.3x2.6</t>
  </si>
  <si>
    <t xml:space="preserve">Plieninė alkūnė vamzdžiui Ø114,4x3,6, Pmax.d=16bar, Tmax.=200oC, plieno markė P235TR1 </t>
  </si>
  <si>
    <t>Plieninės štampuotos alkūnės d65 (76.1)</t>
  </si>
  <si>
    <t>Plieninės štampuotos alkūnės d50 (57)</t>
  </si>
  <si>
    <t>Plieninė alkūnė vamzdžiui DN40-15 Pmax.d=16bar, Tmax.=200oC, plieno markė P235TR1</t>
  </si>
  <si>
    <t xml:space="preserve">Plieninis flanšas vamzdžiui DN100, Pmax.d=16bar, Tmax.=200oC </t>
  </si>
  <si>
    <t xml:space="preserve">Plieninis flanšas vamzdžiui DN65, Pmax.d=16bar, Tmax.=200oC </t>
  </si>
  <si>
    <t xml:space="preserve">Plieninis flanšas vamzdžiui DN50, Pmax.d=16bar, Tmax.=200oC </t>
  </si>
  <si>
    <t xml:space="preserve">Plieninis flanšas vamzdžiui DN40-15, Pmax.d=16bar, Tmax.=200oC </t>
  </si>
  <si>
    <t xml:space="preserve">Plieninė aklė DN100, Pmax.d=16bar, Tmax.=200oC, </t>
  </si>
  <si>
    <t>Plieninis trišakis DN100/DN100/DN100, Pmax.d=16bar, Tmax.=200oC</t>
  </si>
  <si>
    <t>Plieninis perėjimas DN100/DN65, Pmax.d=16bar, Tmax.=200oC</t>
  </si>
  <si>
    <t>Plieninis perėjimas DN50/DN40, Pmax.d=16bar, Tmax.=200oC</t>
  </si>
  <si>
    <t>Plieninės privirinamos vamzdyno DN50-DN15 fasoninės dalys Pmax.d=16bar, Tmax.=200oC</t>
  </si>
  <si>
    <t>Srieginių sujungimų komplektas  movinės DN50-DN15 armatūros montavimui. Pmax.d=16bar, Tmax.=110oC</t>
  </si>
  <si>
    <t>Įvairių metalinių paviršių valymas mechaniniais įrankiais pagal st3 paruošimo laipsnį</t>
  </si>
  <si>
    <t>10 m2</t>
  </si>
  <si>
    <t>Vidaus vamzdžių (iki 50 mm skersmens) paviršių pagrindo gruntavimas sukibimą gerinančiais gruntais teptuku</t>
  </si>
  <si>
    <t>100 m2</t>
  </si>
  <si>
    <t>Metalinių iki 50 mm skersmens vamzdžių aliejinis dažymas du kartus</t>
  </si>
  <si>
    <t>Vandentiekio ir šildymo sistemų vamzdynų hidraulinis bandymas</t>
  </si>
  <si>
    <t>Vamzdyno, kai vamzdžių skersmuo iki 200 mm, armatūros izoliavimas mineralinės vatos dembliais, padengtais aliuminio folija (izoliacijos išorinio paviršiaus plotas), kai izoliacijos storis 60 mm</t>
  </si>
  <si>
    <t>kv.m</t>
  </si>
  <si>
    <t>Vamzdyno vamzdžių izoliavimas folija padengtais kevalais, kai vamzdžio išorinis skersmuo 42-54 mm</t>
  </si>
  <si>
    <t>Vamzdynų alkūnių izoliacijos padengimas 0,8 mm storio cinkuotais plieno lakštais, gaminant detales, kai vamzdžių skersmuo iki 200 mm</t>
  </si>
  <si>
    <t>OPP tipo judama atrama vamzdžio DN100-40 tvirtinimui</t>
  </si>
  <si>
    <t>Apkabos tipo atrama DN40-15 vamzdžio tvirtinimui</t>
  </si>
  <si>
    <t>Vamzdyno, armatūros žymėjimas</t>
  </si>
  <si>
    <t>Vidaus vamzdynų atraminių konstrukcijų montavimas, kai jų masė iki 0.1 t</t>
  </si>
  <si>
    <t>t</t>
  </si>
  <si>
    <t>Metalinės konstrukcijos ir komplektuojančios detalės</t>
  </si>
  <si>
    <t>Įsipjovimas į plieninį vamzdyną iki 400 mm skersmens atvamzdžiu, kai atvamzdžio skersmuo 100 mm</t>
  </si>
  <si>
    <t>Vandens filtrų montavimas, kai filtro našumas daugiau 2 iki 10 m3/val.</t>
  </si>
  <si>
    <t>Vandens skaitiklio su movine jungtimi montavimas, pjaunant sriegius ant vamzdžių galų</t>
  </si>
  <si>
    <t>Šalto vandens kiekio skaitiklis DN20, Qn=1,5m3/h, Qmax=2,5 m3/h Tmax.=30oC, Pmax.d=10bar</t>
  </si>
  <si>
    <t>Šalto vandens kiekio skaitiklis DN20, Qn=2,5m3/h, Qmax=3,5m3/h Tmax.=30oC, Pmax.d=10bar. Su impulsiniu išėjimu. 10imp/l</t>
  </si>
  <si>
    <t>Filtras žalvarinis, movinis DN32,  Pmax.d=16bar, Tmax.=110oC</t>
  </si>
  <si>
    <t>Filtras žalvarinis, movinis DN25,  Pmax.d=16bar, Tmax.=110oC</t>
  </si>
  <si>
    <t>32 mm skersmens movinės uždaromosios armatūros montavimas, pjaunant sriegius ant vamzdžių galų</t>
  </si>
  <si>
    <t>Rutuliniai ventiliai ilga rankenėle diam. 1 1/4`, PP V/V sriegis</t>
  </si>
  <si>
    <t>Atbuliniai vožtuvai (žalvar.) PN16, 32mm</t>
  </si>
  <si>
    <t>Atbuliniai vožtuvai (žalvar.) PN16, 15mm</t>
  </si>
  <si>
    <t>Tiesioginio veikimo slėgio palaikymo vožtuvas slėgiui „už savęs“  palaikyti  DN20.  Reguliavimo ribos 1-6 bar. Pmax.d=6bar, Tmax.=60oC</t>
  </si>
  <si>
    <t>Solenoidinis vožtuvas  DN20.  Normaliai uždaras, Valdymo įtampa 230V. Pmax.d=6bar, Tmax.=30oC</t>
  </si>
  <si>
    <t xml:space="preserve">Plieninio cinkuoto  elektra virinto vamzdžio DN32-DN15 fasoninės movinės dalys. Pmax.d=16bar, Tmax.=200oC, plieno markė P235TR1 </t>
  </si>
  <si>
    <t>Movinių sujungimų komplektas movinės DN32-DN15 armatūros montavimui, Pmax.d=16bar, Tmax.=200oC</t>
  </si>
  <si>
    <t>Apkabos tipo atrama DN32-15 vamzdžio tvirtinimui</t>
  </si>
  <si>
    <t>Manometrų su trieigiu čiaupu montavimas</t>
  </si>
  <si>
    <t xml:space="preserve">Manometras, P=0-6 bar + trieigis kranelis, DN15, M100. Tikslumo klasė – 2,5 </t>
  </si>
  <si>
    <t xml:space="preserve">Elektrokontaktinis manometras, P=0-4 bar + trieigis kranelis, DN15, M100. Tikslumo klasė – 2,5 </t>
  </si>
  <si>
    <t>Termometrų su lizdu montavimas</t>
  </si>
  <si>
    <t>Bimetalinis termometras 0-100oC, DN15, su gilze</t>
  </si>
  <si>
    <t>Bimetalinis termometras 0-500oC, DN15, su gilze</t>
  </si>
  <si>
    <t>Įlaja temperaturos daviklio montavimui. DN15. Sriegis vidinis G1/2. Pmax.d=16bar, Tmax.=120oC.  Izoliacijos storis- 60mm</t>
  </si>
  <si>
    <t>Įlaja slėgio daviklio montavimui. DN15. Sriegis vidinis G1/2. Pmax.d=16bar, Tmax.=120oC.  Izoliacijos storis- 60mm</t>
  </si>
  <si>
    <t>Įlaja temperaturos daviklio montavimui. DN15. Sriegis vidinis G1/2. Pmax.d=16bar, Tmax.=250oC.  Izoliacijos storis- 60mm</t>
  </si>
  <si>
    <t>Pristatomų nerūdijančio plieno dūmtraukių su termoizoliacija montavimas, kai skersmuo iki 350 mm</t>
  </si>
  <si>
    <t>Nerūdijančio plieno dūmtakis (0.6 mm storio),. d300. Izoliuojamas 50 mm storio akmens vatos izoliacija (Tmax.=300oC, ρ=80 kg/m3, λ10=0,032 W/(m*K)), iš viršaus dengiamas AlZn skarda. Maksimali dūmų temperatūra – 300 oC. Atsparus rūgščių poveikiui</t>
  </si>
  <si>
    <t>Nerūdijančio plieno dūmtakio (0.5 mm storio) 90o alkūnė d300. Izoliuojama 50 mm storio akmens vatos izoliacija (Tmax.=300oC, ρ=80 kg/m3, λ10=0,032 W/(m*K)), iš viršaus dengiama AlZn skarda. Maksimali dūmų temperatūra – 300 oC. Atspari rūgščių poveikiui</t>
  </si>
  <si>
    <t>Nerūdijančio plieno dūmtakio (0.5 mm storio) 80o alkūnė d300. Izoliuojama 50 mm storio akmens vatos izoliacija (Tmax.=300oC, ρ=80 kg/m3, λ10=0,032 W/(m*K)), iš viršaus dengiama AlZn skarda. Maksimali dūmų temperatūra – 300 oC. Atspari rūgščių poveikiui</t>
  </si>
  <si>
    <t>Nerūdijančio plieno dūmtakio (0.5 mm storio) 20o alkūnė d300. Izoliuojama 50 mm storio akmens vatos izoliacija (Tmax.=300oC, ρ=80 kg/m3, λ10=0,032 W/(m*K)), iš viršaus dengiama AlZn skarda. Maksimali dūmų temperatūra – 300 oC. Atspari rūgščių poveikiui</t>
  </si>
  <si>
    <t>Nerūdijančio plieno dūmtakio (0.5 mm storio) perėjimas d300 į  stačiakampį su flanšais 860x390. Izoliuojamas 50 mm storio akmens vatos izoliacija (Tmax.=300oC, ρ=80 kg/m3, λ10=0,032 W/(m*K)), iš viršaus dengiama AlZn skarda. Maksimali dūmų temperatūra – 300 oC. Atsparus rūgščių poveikiui. Montažinis ilgis 200mm</t>
  </si>
  <si>
    <t>Nerūdijančio plieno dūmtakio (0.5 mm storio) perėjimas d300 į  stačiakampį su flanšais 950x370. Izoliuojamas 50 mm storio akmens vatos izoliacija (Tmax.=300oC, ρ=80 kg/m3, λ10=0,032 W/(m*K)), iš viršaus dengiama AlZn skarda. Maksimali dūmų temperatūra – 300 oC. Atsparus rūgščių poveikiui. Montažinis ilgis 200mm.</t>
  </si>
  <si>
    <t>Nerūdijančio plieno dūmtakio (0.5 mm storio) perėjimas d300 į  stačiakampį su flanšais 950x370. Izoliuojamas 50 mm storio akmens vatos izoliacija (Tmax.=300oC, ρ=80 kg/m3, λ10=0,032 W/(m*K)), iš viršaus dengiama AlZn skarda. Maksimali dūmų temperatūra – 300 oC. Atsparus rūgščių poveikiui. Montažinis ilgis 400mm</t>
  </si>
  <si>
    <t>Nerūdijančio plieno dūmtakio (0.5 mm storio) perėjimas d300 į  stačiakampį su flanšais 1000x440. Izoliuojamas 50 mm storio akmens vatos izoliacija (Tmax.=300oC, ρ=80 kg/m3, λ10=0,032 W/(m*K)), iš viršaus dengiama AlZn skarda. Maksimali dūmų temperatūra – 300 oC. Atsparus rūgščių poveikiui. Montažinis ilgis 400mm</t>
  </si>
  <si>
    <t>Nerūdijančio plieno dūmtrakis (0.5 mm storio) d350. Izoliuojamas 50 mm storio akmens vatos izoliacija (Tmax.=300oC, ρ=80 kg/m3, λ10=0,032 W/(m*K)), iš viršaus dengiama nerūdijančio plieno skarda. Maksimali dūmų temperatūra – 300 oC. Atspari rūgščių poveikiui. komplekte su balnine atšakas d300. užbaigimo akle, aklidangčiu su kondensato nuvedimo ir pravalos durelėmis. Su tvirtinimo metalu.</t>
  </si>
  <si>
    <t>Balnine atšaka d300</t>
  </si>
  <si>
    <t>Užbaigimo aklė</t>
  </si>
  <si>
    <t>Aklidangtis su kondensato nuvedimu</t>
  </si>
  <si>
    <t>Pravala su durelėmis</t>
  </si>
  <si>
    <t>Atramos po technologiniais vamzdynais, kronšteinai, apkabos</t>
  </si>
  <si>
    <t>Metalinės konstrukcijos</t>
  </si>
  <si>
    <t>Įsipjovimas į plieninį vamzdyną iki 400 mm skersmens atvamzdžiu, kai atvamzdžio skersmuo 50 mm</t>
  </si>
  <si>
    <t>Mėginių paėmimo atvamzdžiai su užsukama DN40 mova.  Montuojami į d350 izoliuotus nerūdijančio plieno dūmtakius</t>
  </si>
  <si>
    <t>Ugnį sulaikančių vožtuvų, kurių perimetras iki 1800 mm, montavimas</t>
  </si>
  <si>
    <t>Sprogimo vožtuvas montuojamas ant d300 izoliuoto dūmtakio. Vožtuvo matmenys 200x400mm</t>
  </si>
  <si>
    <t>Iki 220 kW galios kieto kuro katilo su dūmų kanalais demontavimas</t>
  </si>
  <si>
    <t>Boilerio demontavimas</t>
  </si>
  <si>
    <t>Katilo vamzdynų mazgo demontavimas</t>
  </si>
  <si>
    <t>Vandens paruošimo sistemos mazgo demontavimas</t>
  </si>
  <si>
    <t>Pristatomų nerūdijančio plieno dūmtraukių su termoizoliacija demontavimas, kai skersmuo iki 350 mm</t>
  </si>
  <si>
    <t>Esamų ventiliacijos vamzdynų demontavimas</t>
  </si>
  <si>
    <t>Esamo plieninio siloso demontavimas</t>
  </si>
  <si>
    <t>Statybinių šiukšlių išvežimas 10 km atstumu automobiliais-savivarčiais, pakraunant ekskavatoriais 0,25 m3 talpos kaušais</t>
  </si>
  <si>
    <t>Vėdinimo sistemų ištraukimo arba pritekėjimo štampuotų grotelių montavimas, kai grotelių plotas, m2 iki 0,25</t>
  </si>
  <si>
    <t>Oro pritekėjimo grotelės 600x400(h)mm. Medžiaga – cinkuotas plienas. Apsaugotos nuo kritulių ir sniego</t>
  </si>
  <si>
    <t>Vožtuvų, sklendžių, užkaišų montavimas stačiakampiuose ortakiuose, kai jungties perimetras, mm daugiau 1600 iki 2400</t>
  </si>
  <si>
    <t>Izoliuotų plunksnų uždarymo skendė 600x400(h)mm. Medžiaga – cinkuotas plienas, aliuminis</t>
  </si>
  <si>
    <t>Stoginių ventiliatorių montavimas, kai ventiliatorių našumas, m3/val.daugiau 5000 iki 10000</t>
  </si>
  <si>
    <t xml:space="preserve">Paviršinio vandens surinkimo sistemos papildomų elementų montavimas, įtekėjimo dėžės </t>
  </si>
  <si>
    <t>Katilų apsauginių drenažo persipylimo dėžė.300x500x500(h)mm. Nuvedimas d65. Drenavimas d20. Plieninė dažoma.</t>
  </si>
  <si>
    <t>Vidaus nuotekų plastikinių vamzdynų trapų montavimas, kai trapo skersmuo, mm 100</t>
  </si>
  <si>
    <t>Trapas su grot. ir sifonu, horizont.(nerūd.pl.)</t>
  </si>
  <si>
    <t>PVC d50 atvamzdžio filtrų regeneravimo metu susidariusių nuotekų nuvedimui įrengimas</t>
  </si>
  <si>
    <t>Vandens putų  gesintuvas, 9 kg</t>
  </si>
  <si>
    <t>Nedegus audeklas 1,5x1,5 m</t>
  </si>
  <si>
    <t>Skyrius Technologinės dalies įrengimai</t>
  </si>
  <si>
    <t>Iš viso už skyrių Technologinės dalies įrengimai</t>
  </si>
  <si>
    <t>Skyrius Kuro tiekimo sistema iš kuro sandėlio į katilus</t>
  </si>
  <si>
    <t>Iš viso už skyrių Kuro tiekimo sistema iš kuro sandėlio į katilus</t>
  </si>
  <si>
    <t>Skyrius Technologinė dalis</t>
  </si>
  <si>
    <t>Iš viso už skyrių Technologinė dalis</t>
  </si>
  <si>
    <t>Skyrius Termofikacinio vandens pusė</t>
  </si>
  <si>
    <t>Iš viso už skyrių Termofikacinio vandens pusė</t>
  </si>
  <si>
    <t>Skyrius Vamzdynas</t>
  </si>
  <si>
    <t>Iš viso už skyrių Vamzdynas</t>
  </si>
  <si>
    <t>Skyrius Vamzdynų izoliavimo darbai</t>
  </si>
  <si>
    <t>Iš viso už skyrių Vamzdynų izoliavimo darbai</t>
  </si>
  <si>
    <t>Skyrius Chemiškai valyto vandens paruošimas</t>
  </si>
  <si>
    <t>Iš viso už skyrių Chemiškai valyto vandens paruošimas</t>
  </si>
  <si>
    <t>Skyrius Kontrolės matavimo prietaisai</t>
  </si>
  <si>
    <t>Iš viso už skyrių Kontrolės matavimo prietaisai</t>
  </si>
  <si>
    <t>Skyrius Vandens šildymo katilų dūmtraukiai</t>
  </si>
  <si>
    <t>Iš viso už skyrių Vandens šildymo katilų dūmtraukiai</t>
  </si>
  <si>
    <t>Skyrius Demontavimas</t>
  </si>
  <si>
    <t>Iš viso už skyrių Demontavimas</t>
  </si>
  <si>
    <t>Skyrius Šildymo-vėdinimo dalis</t>
  </si>
  <si>
    <t>Iš viso už skyrių Šildymo-vėdinimo dalis</t>
  </si>
  <si>
    <t>Skyrius Vandentiekio-nuotekų dalis</t>
  </si>
  <si>
    <t>Iš viso už skyrių Vandentiekio-nuotekų dalis</t>
  </si>
  <si>
    <t>Skyrius Priešgaisrinė dalis</t>
  </si>
  <si>
    <t>Iš viso už skyrių Priešgaisrinė dalis</t>
  </si>
  <si>
    <t>Iš viso be PVM:</t>
  </si>
  <si>
    <t>PVM:</t>
  </si>
  <si>
    <t>Iš viso su PVM:</t>
  </si>
  <si>
    <t>Lamelių dembliai su al. folija, 4000x1000x60mm</t>
  </si>
  <si>
    <t>Kevalai  su alium.folija, izoliac. diam. 48mm, storis 30mm</t>
  </si>
  <si>
    <t>Kevalai  su alium.folija, izoliac. diam. 42mm, storis 30mm</t>
  </si>
  <si>
    <t>N18-5</t>
  </si>
  <si>
    <t>CALC1-1</t>
  </si>
  <si>
    <t>N18-153</t>
  </si>
  <si>
    <t>N8P-0906</t>
  </si>
  <si>
    <t>N51-152</t>
  </si>
  <si>
    <t>N20-781</t>
  </si>
  <si>
    <t>D3-59</t>
  </si>
  <si>
    <t>N18-35</t>
  </si>
  <si>
    <t>N20-564</t>
  </si>
  <si>
    <t>R33-638</t>
  </si>
  <si>
    <t>D2-88</t>
  </si>
  <si>
    <t>N18-62</t>
  </si>
  <si>
    <t>R19-206</t>
  </si>
  <si>
    <t>N16P-1405</t>
  </si>
  <si>
    <t>N18-136</t>
  </si>
  <si>
    <t>N18-123</t>
  </si>
  <si>
    <t>N18-121</t>
  </si>
  <si>
    <t>N18-188</t>
  </si>
  <si>
    <t>N51-108</t>
  </si>
  <si>
    <t>PRN18-187</t>
  </si>
  <si>
    <t>N16-97</t>
  </si>
  <si>
    <t>PRN16-97</t>
  </si>
  <si>
    <t>N16P-0107</t>
  </si>
  <si>
    <t>PRN16P-0107</t>
  </si>
  <si>
    <t>N22P-0301</t>
  </si>
  <si>
    <t>PRN22P-0301</t>
  </si>
  <si>
    <t>N22P-0303</t>
  </si>
  <si>
    <t>PRN22P-0303</t>
  </si>
  <si>
    <t>N18-118</t>
  </si>
  <si>
    <t>PRN18-118</t>
  </si>
  <si>
    <t>N16-61</t>
  </si>
  <si>
    <t>PRN16-61</t>
  </si>
  <si>
    <t>N18-63</t>
  </si>
  <si>
    <t>PRN18-63</t>
  </si>
  <si>
    <t>N16P-0112</t>
  </si>
  <si>
    <t>PRN16P-0112</t>
  </si>
  <si>
    <t>N18-119</t>
  </si>
  <si>
    <t>PRN18-119</t>
  </si>
  <si>
    <t>N16P-0507</t>
  </si>
  <si>
    <t>N18-114</t>
  </si>
  <si>
    <t>N18-115</t>
  </si>
  <si>
    <t>N18-116</t>
  </si>
  <si>
    <t>PRN18-114</t>
  </si>
  <si>
    <t>PRN18-115</t>
  </si>
  <si>
    <t>PRN18-116</t>
  </si>
  <si>
    <t>N18-77</t>
  </si>
  <si>
    <t>R1</t>
  </si>
  <si>
    <t>N18-107</t>
  </si>
  <si>
    <t>PRN18-107</t>
  </si>
  <si>
    <t>X261378</t>
  </si>
  <si>
    <t>X140106</t>
  </si>
  <si>
    <t>X140037</t>
  </si>
  <si>
    <t>X261378-1</t>
  </si>
  <si>
    <t>X140086</t>
  </si>
  <si>
    <t>X260521</t>
  </si>
  <si>
    <t>N13-146-1</t>
  </si>
  <si>
    <t>N15P-0221</t>
  </si>
  <si>
    <t>N15P-0712</t>
  </si>
  <si>
    <t>N16P-1406</t>
  </si>
  <si>
    <t>N26P-0209</t>
  </si>
  <si>
    <t>PRN26P-0209</t>
  </si>
  <si>
    <t>N26-219</t>
  </si>
  <si>
    <t>PRN26-218</t>
  </si>
  <si>
    <t>PRN26-219</t>
  </si>
  <si>
    <t>N26P-0603</t>
  </si>
  <si>
    <t>X520338</t>
  </si>
  <si>
    <t>N9-197</t>
  </si>
  <si>
    <t>PRN9-197</t>
  </si>
  <si>
    <t>N22P-0401</t>
  </si>
  <si>
    <t>N16P-1016</t>
  </si>
  <si>
    <t>N18-137</t>
  </si>
  <si>
    <t>PRN18-137</t>
  </si>
  <si>
    <t>N18-117</t>
  </si>
  <si>
    <t>PRN18-117</t>
  </si>
  <si>
    <t>X140085</t>
  </si>
  <si>
    <t>X2044-330</t>
  </si>
  <si>
    <t>N18-105</t>
  </si>
  <si>
    <t>PRN18-105</t>
  </si>
  <si>
    <t>N18-106</t>
  </si>
  <si>
    <t>PRN18-106</t>
  </si>
  <si>
    <t>R10-60</t>
  </si>
  <si>
    <t>PRR10-60</t>
  </si>
  <si>
    <t>PST240PP</t>
  </si>
  <si>
    <t>PST240PP-1</t>
  </si>
  <si>
    <t>PN2009010</t>
  </si>
  <si>
    <t>X261148</t>
  </si>
  <si>
    <t>P-696</t>
  </si>
  <si>
    <t>N9-163</t>
  </si>
  <si>
    <t>PRN9-163</t>
  </si>
  <si>
    <t>N20-515</t>
  </si>
  <si>
    <t>PRN20-515</t>
  </si>
  <si>
    <t>N18-150</t>
  </si>
  <si>
    <t>R17-19</t>
  </si>
  <si>
    <t>R63P-3101</t>
  </si>
  <si>
    <t>R19-103</t>
  </si>
  <si>
    <t>R10-64</t>
  </si>
  <si>
    <t>N9-161</t>
  </si>
  <si>
    <t>N9-142</t>
  </si>
  <si>
    <t>TP4-6</t>
  </si>
  <si>
    <t>N20P-0206</t>
  </si>
  <si>
    <t>PRN20P-0206</t>
  </si>
  <si>
    <t>N20P-0202</t>
  </si>
  <si>
    <t>PRN20P-0202</t>
  </si>
  <si>
    <t>N20P-0506</t>
  </si>
  <si>
    <t>N23P-0706-3</t>
  </si>
  <si>
    <t>PRN23P-0706-3</t>
  </si>
  <si>
    <t>N16P-1104</t>
  </si>
  <si>
    <t>PRN16P-1104</t>
  </si>
  <si>
    <t>N16-138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</si>
</sst>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000"/>
    <numFmt numFmtId="166" formatCode="#,##0.00\ \€"/>
  </numFmts>
  <fonts count="10">
    <font>
      <sz val="11"/>
      <color theme="1"/>
      <name val="Calibri"/>
      <family val="2"/>
      <charset val="186"/>
      <scheme val="minor"/>
    </font>
    <font>
      <b/>
      <sz val="8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10"/>
      <name val="TimesLT"/>
      <charset val="186"/>
    </font>
    <font>
      <sz val="9.75"/>
      <name val="Times New Roman"/>
      <family val="1"/>
      <charset val="186"/>
    </font>
    <font>
      <sz val="9.75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2">
    <xf numFmtId="0" fontId="0" fillId="0" borderId="0"/>
    <xf numFmtId="0" fontId="7" fillId="0" borderId="0"/>
  </cellStyleXfs>
  <cellXfs count="66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/>
    <xf numFmtId="0" fontId="4" fillId="0" borderId="0" xfId="0" applyFont="1" applyAlignment="1">
      <alignment horizontal="right" vertical="center"/>
    </xf>
    <xf numFmtId="2" fontId="5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/>
    </xf>
    <xf numFmtId="4" fontId="6" fillId="0" borderId="0" xfId="0" applyNumberFormat="1" applyFont="1" applyBorder="1" applyAlignment="1">
      <alignment horizontal="righ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Continuous" vertical="center"/>
    </xf>
    <xf numFmtId="2" fontId="5" fillId="0" borderId="5" xfId="0" applyNumberFormat="1" applyFont="1" applyBorder="1" applyAlignment="1">
      <alignment horizontal="centerContinuous" vertical="center"/>
    </xf>
    <xf numFmtId="164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6" fillId="0" borderId="0" xfId="0" applyFont="1" applyAlignment="1">
      <alignment horizontal="centerContinuous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165" fontId="5" fillId="0" borderId="0" xfId="0" applyNumberFormat="1" applyFont="1" applyBorder="1" applyAlignment="1">
      <alignment horizontal="right" vertical="top"/>
    </xf>
    <xf numFmtId="4" fontId="5" fillId="0" borderId="0" xfId="0" applyNumberFormat="1" applyFont="1" applyBorder="1" applyAlignment="1">
      <alignment horizontal="right" vertical="top"/>
    </xf>
    <xf numFmtId="1" fontId="6" fillId="0" borderId="7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/>
    </xf>
    <xf numFmtId="4" fontId="6" fillId="0" borderId="7" xfId="0" applyNumberFormat="1" applyFont="1" applyBorder="1" applyAlignment="1">
      <alignment horizontal="right" vertical="top"/>
    </xf>
    <xf numFmtId="1" fontId="6" fillId="0" borderId="8" xfId="0" applyNumberFormat="1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/>
    </xf>
    <xf numFmtId="4" fontId="6" fillId="0" borderId="8" xfId="0" applyNumberFormat="1" applyFont="1" applyBorder="1" applyAlignment="1">
      <alignment horizontal="right" vertical="top"/>
    </xf>
    <xf numFmtId="0" fontId="4" fillId="0" borderId="0" xfId="0" applyFont="1" applyAlignment="1">
      <alignment horizontal="left" vertical="top"/>
    </xf>
    <xf numFmtId="4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9" xfId="0" applyFont="1" applyBorder="1" applyAlignment="1">
      <alignment horizontal="left" vertical="top"/>
    </xf>
    <xf numFmtId="0" fontId="4" fillId="0" borderId="9" xfId="0" applyFont="1" applyBorder="1" applyAlignment="1">
      <alignment horizontal="right" vertical="top"/>
    </xf>
    <xf numFmtId="166" fontId="4" fillId="0" borderId="0" xfId="0" applyNumberFormat="1" applyFont="1" applyAlignment="1">
      <alignment horizontal="right" vertical="top"/>
    </xf>
    <xf numFmtId="166" fontId="4" fillId="0" borderId="9" xfId="0" applyNumberFormat="1" applyFont="1" applyBorder="1" applyAlignment="1">
      <alignment horizontal="right" vertical="top"/>
    </xf>
    <xf numFmtId="1" fontId="6" fillId="2" borderId="7" xfId="0" applyNumberFormat="1" applyFont="1" applyFill="1" applyBorder="1" applyAlignment="1">
      <alignment horizontal="center" vertical="top"/>
    </xf>
    <xf numFmtId="0" fontId="0" fillId="2" borderId="0" xfId="0" applyFill="1"/>
    <xf numFmtId="0" fontId="5" fillId="2" borderId="0" xfId="0" applyFont="1" applyFill="1" applyBorder="1" applyAlignment="1">
      <alignment horizontal="left" vertical="top" wrapText="1"/>
    </xf>
    <xf numFmtId="0" fontId="9" fillId="0" borderId="11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top" wrapText="1"/>
    </xf>
    <xf numFmtId="0" fontId="9" fillId="0" borderId="13" xfId="1" applyFont="1" applyBorder="1" applyAlignment="1">
      <alignment horizontal="center" vertical="top" wrapText="1"/>
    </xf>
    <xf numFmtId="0" fontId="9" fillId="2" borderId="11" xfId="1" applyFont="1" applyFill="1" applyBorder="1" applyAlignment="1">
      <alignment horizontal="center" vertical="top" wrapText="1"/>
    </xf>
    <xf numFmtId="0" fontId="9" fillId="0" borderId="12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8" fillId="0" borderId="11" xfId="1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5" fillId="0" borderId="6" xfId="0" applyFont="1" applyBorder="1" applyAlignment="1">
      <alignment horizontal="left" vertical="top" wrapText="1"/>
    </xf>
    <xf numFmtId="0" fontId="0" fillId="0" borderId="6" xfId="0" applyBorder="1" applyAlignment="1">
      <alignment vertical="top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center"/>
    </xf>
  </cellXfs>
  <cellStyles count="2">
    <cellStyle name="Normal" xfId="0" builtinId="0"/>
    <cellStyle name="Normal 2" xfId="1" xr:uid="{04F1977F-B371-4AA1-95A4-55A02DF7ECE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BC337"/>
  <sheetViews>
    <sheetView showZeros="0" tabSelected="1" zoomScale="154" zoomScaleNormal="154" workbookViewId="0">
      <pane ySplit="9" topLeftCell="A10" activePane="bottomLeft" state="frozen"/>
      <selection pane="bottomLeft" activeCell="C8" sqref="C8:C9"/>
    </sheetView>
  </sheetViews>
  <sheetFormatPr defaultRowHeight="15"/>
  <cols>
    <col min="1" max="1" width="5.5703125" customWidth="1"/>
    <col min="2" max="2" width="12.5703125" customWidth="1"/>
    <col min="3" max="3" width="35.85546875" customWidth="1"/>
    <col min="4" max="4" width="8.7109375" customWidth="1"/>
    <col min="5" max="5" width="9.7109375" customWidth="1"/>
    <col min="6" max="6" width="12.28515625" customWidth="1"/>
    <col min="7" max="7" width="15.140625" customWidth="1"/>
    <col min="8" max="8" width="9.140625" customWidth="1"/>
    <col min="54" max="54" width="52.85546875" style="24" customWidth="1"/>
    <col min="55" max="55" width="78.85546875" customWidth="1"/>
  </cols>
  <sheetData>
    <row r="1" spans="1:55">
      <c r="A1" s="1" t="s">
        <v>12</v>
      </c>
      <c r="B1" s="22"/>
      <c r="C1" s="2"/>
      <c r="D1" s="2"/>
      <c r="E1" s="2"/>
      <c r="F1" s="2"/>
      <c r="G1" s="2"/>
    </row>
    <row r="2" spans="1:55">
      <c r="A2" s="3"/>
      <c r="B2" s="2"/>
      <c r="C2" s="2"/>
      <c r="D2" s="2"/>
      <c r="E2" s="2"/>
      <c r="F2" s="2"/>
      <c r="G2" s="2"/>
    </row>
    <row r="3" spans="1:55">
      <c r="A3" s="3"/>
      <c r="B3" s="2"/>
      <c r="C3" s="2"/>
      <c r="D3" s="2"/>
      <c r="E3" s="2"/>
      <c r="F3" s="2"/>
      <c r="G3" s="2"/>
    </row>
    <row r="4" spans="1:55">
      <c r="A4" s="65" t="s">
        <v>9</v>
      </c>
      <c r="B4" s="65"/>
      <c r="C4" s="64" t="str">
        <f>IF(BC4&lt;&gt;0,BC4,"")</f>
        <v>Kankorėžių sandėlio 7F1Ž, Miškininkų g.7, Vaišvydavos k., Samylių sen., Kauno r.sav., rekonstravimo projektas</v>
      </c>
      <c r="D4" s="64"/>
      <c r="E4" s="64"/>
      <c r="F4" s="64"/>
      <c r="G4" s="64"/>
      <c r="BC4" s="23" t="s">
        <v>13</v>
      </c>
    </row>
    <row r="5" spans="1:55">
      <c r="A5" s="65" t="s">
        <v>7</v>
      </c>
      <c r="B5" s="65"/>
      <c r="C5" s="64" t="str">
        <f>IF(BC5&lt;&gt;0,BC5,"")</f>
        <v>Bendrieji statybos darbai</v>
      </c>
      <c r="D5" s="64"/>
      <c r="E5" s="64"/>
      <c r="F5" s="64"/>
      <c r="G5" s="64"/>
      <c r="BC5" s="23" t="s">
        <v>14</v>
      </c>
    </row>
    <row r="6" spans="1:55">
      <c r="A6" s="65" t="s">
        <v>8</v>
      </c>
      <c r="B6" s="65"/>
      <c r="C6" s="64" t="str">
        <f>IF(BC6&lt;&gt;0,BC6,"")</f>
        <v>Šilumos gamyba</v>
      </c>
      <c r="D6" s="64"/>
      <c r="E6" s="64"/>
      <c r="F6" s="64"/>
      <c r="G6" s="64"/>
      <c r="BC6" s="23" t="s">
        <v>15</v>
      </c>
    </row>
    <row r="7" spans="1:55" ht="25.5" customHeight="1">
      <c r="A7" s="3"/>
      <c r="B7" s="2"/>
      <c r="C7" s="2"/>
      <c r="D7" s="2"/>
      <c r="E7" s="2"/>
      <c r="F7" s="5" t="s">
        <v>10</v>
      </c>
      <c r="G7" s="19">
        <f>G214</f>
        <v>73956.699999999968</v>
      </c>
    </row>
    <row r="8" spans="1:55" ht="17.25" customHeight="1">
      <c r="A8" s="58" t="s">
        <v>3</v>
      </c>
      <c r="B8" s="60" t="s">
        <v>4</v>
      </c>
      <c r="C8" s="60" t="s">
        <v>6</v>
      </c>
      <c r="D8" s="61" t="s">
        <v>5</v>
      </c>
      <c r="E8" s="63" t="s">
        <v>0</v>
      </c>
      <c r="F8" s="17" t="s">
        <v>1</v>
      </c>
      <c r="G8" s="18"/>
    </row>
    <row r="9" spans="1:55">
      <c r="A9" s="59"/>
      <c r="B9" s="60"/>
      <c r="C9" s="60"/>
      <c r="D9" s="62"/>
      <c r="E9" s="63"/>
      <c r="F9" s="6" t="s">
        <v>11</v>
      </c>
      <c r="G9" s="6" t="s">
        <v>2</v>
      </c>
    </row>
    <row r="10" spans="1:55">
      <c r="A10" s="7"/>
      <c r="B10" s="8"/>
      <c r="C10" s="56" t="str">
        <f>BB10</f>
        <v>Skyrius Technologinės dalies įrengimai</v>
      </c>
      <c r="D10" s="57"/>
      <c r="E10" s="57"/>
      <c r="F10" s="25"/>
      <c r="G10" s="26"/>
      <c r="BB10" s="24" t="s">
        <v>178</v>
      </c>
    </row>
    <row r="11" spans="1:55" ht="22.5">
      <c r="A11" s="27">
        <v>1</v>
      </c>
      <c r="B11" s="47" t="s">
        <v>210</v>
      </c>
      <c r="C11" s="29" t="s">
        <v>16</v>
      </c>
      <c r="D11" s="28" t="s">
        <v>17</v>
      </c>
      <c r="E11" s="30">
        <v>1</v>
      </c>
      <c r="F11" s="31">
        <v>5742.11</v>
      </c>
      <c r="G11" s="31">
        <f t="shared" ref="G11:G21" si="0">ROUND(F11*E11,2)</f>
        <v>5742.11</v>
      </c>
    </row>
    <row r="12" spans="1:55">
      <c r="A12" s="27">
        <v>2</v>
      </c>
      <c r="B12" s="48" t="s">
        <v>211</v>
      </c>
      <c r="C12" s="29" t="s">
        <v>18</v>
      </c>
      <c r="D12" s="28" t="s">
        <v>19</v>
      </c>
      <c r="E12" s="30">
        <v>1</v>
      </c>
      <c r="F12" s="31">
        <v>2313.8000000000002</v>
      </c>
      <c r="G12" s="31">
        <f t="shared" si="0"/>
        <v>2313.8000000000002</v>
      </c>
    </row>
    <row r="13" spans="1:55" ht="22.5">
      <c r="A13" s="27">
        <v>3</v>
      </c>
      <c r="B13" s="47" t="s">
        <v>212</v>
      </c>
      <c r="C13" s="29" t="s">
        <v>20</v>
      </c>
      <c r="D13" s="28" t="s">
        <v>19</v>
      </c>
      <c r="E13" s="30">
        <v>1</v>
      </c>
      <c r="F13" s="31">
        <v>637.29</v>
      </c>
      <c r="G13" s="31">
        <f t="shared" si="0"/>
        <v>637.29</v>
      </c>
    </row>
    <row r="14" spans="1:55">
      <c r="A14" s="27">
        <v>4</v>
      </c>
      <c r="B14" s="47" t="s">
        <v>213</v>
      </c>
      <c r="C14" s="29" t="s">
        <v>21</v>
      </c>
      <c r="D14" s="28" t="s">
        <v>19</v>
      </c>
      <c r="E14" s="30">
        <v>1</v>
      </c>
      <c r="F14" s="31">
        <v>624.17999999999995</v>
      </c>
      <c r="G14" s="31">
        <f t="shared" si="0"/>
        <v>624.17999999999995</v>
      </c>
    </row>
    <row r="15" spans="1:55" s="45" customFormat="1" ht="22.5">
      <c r="A15" s="44">
        <v>5</v>
      </c>
      <c r="B15" s="47" t="s">
        <v>214</v>
      </c>
      <c r="C15" s="29" t="s">
        <v>22</v>
      </c>
      <c r="D15" s="28" t="s">
        <v>19</v>
      </c>
      <c r="E15" s="30">
        <v>1</v>
      </c>
      <c r="F15" s="31">
        <v>232.06</v>
      </c>
      <c r="G15" s="31">
        <f t="shared" si="0"/>
        <v>232.06</v>
      </c>
      <c r="BB15" s="46"/>
    </row>
    <row r="16" spans="1:55" ht="22.5">
      <c r="A16" s="27">
        <v>6</v>
      </c>
      <c r="B16" s="47" t="s">
        <v>215</v>
      </c>
      <c r="C16" s="29" t="s">
        <v>23</v>
      </c>
      <c r="D16" s="28" t="s">
        <v>19</v>
      </c>
      <c r="E16" s="30">
        <v>1</v>
      </c>
      <c r="F16" s="31">
        <v>1383.9</v>
      </c>
      <c r="G16" s="31">
        <f t="shared" si="0"/>
        <v>1383.9</v>
      </c>
    </row>
    <row r="17" spans="1:54" s="45" customFormat="1">
      <c r="A17" s="44">
        <v>7</v>
      </c>
      <c r="B17" s="50" t="s">
        <v>216</v>
      </c>
      <c r="C17" s="29" t="s">
        <v>24</v>
      </c>
      <c r="D17" s="28" t="s">
        <v>19</v>
      </c>
      <c r="E17" s="30">
        <v>1</v>
      </c>
      <c r="F17" s="31">
        <v>31.53</v>
      </c>
      <c r="G17" s="31">
        <f t="shared" si="0"/>
        <v>31.53</v>
      </c>
      <c r="BB17" s="46"/>
    </row>
    <row r="18" spans="1:54" ht="22.5">
      <c r="A18" s="27">
        <v>8</v>
      </c>
      <c r="B18" s="47" t="s">
        <v>217</v>
      </c>
      <c r="C18" s="29" t="s">
        <v>25</v>
      </c>
      <c r="D18" s="28" t="s">
        <v>17</v>
      </c>
      <c r="E18" s="30">
        <v>1</v>
      </c>
      <c r="F18" s="31">
        <v>285.16000000000003</v>
      </c>
      <c r="G18" s="31">
        <f t="shared" si="0"/>
        <v>285.16000000000003</v>
      </c>
    </row>
    <row r="19" spans="1:54">
      <c r="A19" s="27">
        <v>9</v>
      </c>
      <c r="B19" s="47" t="s">
        <v>218</v>
      </c>
      <c r="C19" s="29" t="s">
        <v>26</v>
      </c>
      <c r="D19" s="28" t="s">
        <v>27</v>
      </c>
      <c r="E19" s="30">
        <v>3.5</v>
      </c>
      <c r="F19" s="31">
        <v>948.16</v>
      </c>
      <c r="G19" s="31">
        <f t="shared" si="0"/>
        <v>3318.56</v>
      </c>
    </row>
    <row r="20" spans="1:54" ht="22.5">
      <c r="A20" s="27">
        <v>10</v>
      </c>
      <c r="B20" s="49" t="s">
        <v>219</v>
      </c>
      <c r="C20" s="29" t="s">
        <v>28</v>
      </c>
      <c r="D20" s="28" t="s">
        <v>19</v>
      </c>
      <c r="E20" s="30">
        <v>1</v>
      </c>
      <c r="F20" s="31">
        <v>108.35</v>
      </c>
      <c r="G20" s="31">
        <f t="shared" si="0"/>
        <v>108.35</v>
      </c>
    </row>
    <row r="21" spans="1:54" ht="22.5">
      <c r="A21" s="32">
        <v>11</v>
      </c>
      <c r="B21" s="47" t="s">
        <v>220</v>
      </c>
      <c r="C21" s="34" t="s">
        <v>29</v>
      </c>
      <c r="D21" s="33" t="s">
        <v>19</v>
      </c>
      <c r="E21" s="35">
        <v>1</v>
      </c>
      <c r="F21" s="31">
        <v>1097.5899999999999</v>
      </c>
      <c r="G21" s="36">
        <f t="shared" si="0"/>
        <v>1097.5899999999999</v>
      </c>
    </row>
    <row r="22" spans="1:54">
      <c r="A22" s="7"/>
      <c r="B22" s="8"/>
      <c r="C22" s="54" t="str">
        <f>BB22</f>
        <v>Iš viso už skyrių Technologinės dalies įrengimai</v>
      </c>
      <c r="D22" s="55"/>
      <c r="E22" s="55"/>
      <c r="F22" s="25"/>
      <c r="G22" s="26" t="str">
        <f>IF(SUM(G10:G21)=0,"",TEXT(SUM(G10:G21),"# ##0,00"))</f>
        <v>15 774,53</v>
      </c>
      <c r="BB22" s="24" t="s">
        <v>179</v>
      </c>
    </row>
    <row r="23" spans="1:54">
      <c r="A23" s="7"/>
      <c r="B23" s="8"/>
      <c r="C23" s="54" t="str">
        <f>BB23</f>
        <v>Skyrius Kuro tiekimo sistema iš kuro sandėlio į katilus</v>
      </c>
      <c r="D23" s="55"/>
      <c r="E23" s="55"/>
      <c r="F23" s="31"/>
      <c r="G23" s="26"/>
      <c r="BB23" s="24" t="s">
        <v>180</v>
      </c>
    </row>
    <row r="24" spans="1:54">
      <c r="A24" s="27">
        <v>12</v>
      </c>
      <c r="B24" s="47" t="s">
        <v>211</v>
      </c>
      <c r="C24" s="29" t="s">
        <v>30</v>
      </c>
      <c r="D24" s="28" t="s">
        <v>17</v>
      </c>
      <c r="E24" s="30">
        <v>1</v>
      </c>
      <c r="F24" s="31">
        <v>3513.39</v>
      </c>
      <c r="G24" s="31">
        <f>ROUND(F24*E24,2)</f>
        <v>3513.39</v>
      </c>
    </row>
    <row r="25" spans="1:54">
      <c r="A25" s="27">
        <v>13</v>
      </c>
      <c r="B25" s="51" t="s">
        <v>221</v>
      </c>
      <c r="C25" s="29" t="s">
        <v>31</v>
      </c>
      <c r="D25" s="28" t="s">
        <v>17</v>
      </c>
      <c r="E25" s="30">
        <v>1</v>
      </c>
      <c r="F25" s="31">
        <v>688.1</v>
      </c>
      <c r="G25" s="31">
        <f>ROUND(F25*E25,2)</f>
        <v>688.1</v>
      </c>
    </row>
    <row r="26" spans="1:54" ht="67.5">
      <c r="A26" s="32">
        <v>14</v>
      </c>
      <c r="B26" s="47" t="s">
        <v>222</v>
      </c>
      <c r="C26" s="34" t="s">
        <v>32</v>
      </c>
      <c r="D26" s="33" t="s">
        <v>17</v>
      </c>
      <c r="E26" s="35">
        <v>1</v>
      </c>
      <c r="F26" s="31">
        <v>2650.16</v>
      </c>
      <c r="G26" s="36">
        <f>ROUND(F26*E26,2)</f>
        <v>2650.16</v>
      </c>
    </row>
    <row r="27" spans="1:54">
      <c r="A27" s="7"/>
      <c r="B27" s="8"/>
      <c r="C27" s="54" t="str">
        <f>BB27</f>
        <v>Iš viso už skyrių Kuro tiekimo sistema iš kuro sandėlio į katilus</v>
      </c>
      <c r="D27" s="55"/>
      <c r="E27" s="55"/>
      <c r="F27" s="25"/>
      <c r="G27" s="26" t="str">
        <f>IF(SUM(G23:G26)=0,"",TEXT(SUM(G23:G26),"# ##0,00"))</f>
        <v>6 851,65</v>
      </c>
      <c r="BB27" s="24" t="s">
        <v>181</v>
      </c>
    </row>
    <row r="28" spans="1:54">
      <c r="A28" s="7"/>
      <c r="B28" s="8"/>
      <c r="C28" s="54" t="str">
        <f>BB28</f>
        <v>Skyrius Technologinė dalis</v>
      </c>
      <c r="D28" s="55"/>
      <c r="E28" s="55"/>
      <c r="F28" s="25"/>
      <c r="G28" s="26"/>
      <c r="BB28" s="24" t="s">
        <v>182</v>
      </c>
    </row>
    <row r="29" spans="1:54" ht="22.5">
      <c r="A29" s="27">
        <v>15</v>
      </c>
      <c r="B29" s="47" t="s">
        <v>223</v>
      </c>
      <c r="C29" s="29" t="s">
        <v>33</v>
      </c>
      <c r="D29" s="28" t="s">
        <v>19</v>
      </c>
      <c r="E29" s="30">
        <v>1</v>
      </c>
      <c r="F29" s="31">
        <v>412.03</v>
      </c>
      <c r="G29" s="31">
        <f>ROUND(F29*E29,2)</f>
        <v>412.03</v>
      </c>
    </row>
    <row r="30" spans="1:54">
      <c r="A30" s="27">
        <v>16</v>
      </c>
      <c r="B30" s="48" t="s">
        <v>224</v>
      </c>
      <c r="C30" s="29" t="s">
        <v>34</v>
      </c>
      <c r="D30" s="28" t="s">
        <v>19</v>
      </c>
      <c r="E30" s="30">
        <v>1</v>
      </c>
      <c r="F30" s="31">
        <v>96.99</v>
      </c>
      <c r="G30" s="31">
        <f>ROUND(F30*E30,2)</f>
        <v>96.99</v>
      </c>
    </row>
    <row r="31" spans="1:54" ht="33.75">
      <c r="A31" s="27">
        <v>17</v>
      </c>
      <c r="B31" s="49" t="s">
        <v>225</v>
      </c>
      <c r="C31" s="29" t="s">
        <v>35</v>
      </c>
      <c r="D31" s="28" t="s">
        <v>19</v>
      </c>
      <c r="E31" s="30">
        <v>1</v>
      </c>
      <c r="F31" s="31">
        <v>83.34</v>
      </c>
      <c r="G31" s="31">
        <f>ROUND(F31*E31,2)</f>
        <v>83.34</v>
      </c>
    </row>
    <row r="32" spans="1:54" ht="33.75">
      <c r="A32" s="32">
        <v>18</v>
      </c>
      <c r="B32" s="47" t="s">
        <v>226</v>
      </c>
      <c r="C32" s="34" t="s">
        <v>36</v>
      </c>
      <c r="D32" s="33" t="s">
        <v>19</v>
      </c>
      <c r="E32" s="35">
        <v>2</v>
      </c>
      <c r="F32" s="31">
        <v>48.04</v>
      </c>
      <c r="G32" s="36">
        <f>ROUND(F32*E32,2)</f>
        <v>96.08</v>
      </c>
    </row>
    <row r="33" spans="1:54">
      <c r="A33" s="7"/>
      <c r="B33" s="8"/>
      <c r="C33" s="54" t="str">
        <f>BB33</f>
        <v>Iš viso už skyrių Technologinė dalis</v>
      </c>
      <c r="D33" s="55"/>
      <c r="E33" s="55"/>
      <c r="F33" s="25"/>
      <c r="G33" s="26" t="str">
        <f>IF(SUM(G28:G32)=0,"",TEXT(SUM(G28:G32),"# ##0,00"))</f>
        <v>688,44</v>
      </c>
      <c r="BB33" s="24" t="s">
        <v>183</v>
      </c>
    </row>
    <row r="34" spans="1:54">
      <c r="A34" s="7"/>
      <c r="B34" s="8"/>
      <c r="C34" s="54" t="str">
        <f>BB34</f>
        <v>Skyrius Termofikacinio vandens pusė</v>
      </c>
      <c r="D34" s="55"/>
      <c r="E34" s="55"/>
      <c r="F34" s="25"/>
      <c r="G34" s="26"/>
      <c r="BB34" s="24" t="s">
        <v>184</v>
      </c>
    </row>
    <row r="35" spans="1:54" ht="22.5">
      <c r="A35" s="27">
        <v>19</v>
      </c>
      <c r="B35" s="47" t="s">
        <v>227</v>
      </c>
      <c r="C35" s="29" t="s">
        <v>37</v>
      </c>
      <c r="D35" s="28" t="s">
        <v>19</v>
      </c>
      <c r="E35" s="30">
        <v>1</v>
      </c>
      <c r="F35" s="31">
        <v>20.89</v>
      </c>
      <c r="G35" s="31">
        <f t="shared" ref="G35:G70" si="1">ROUND(F35*E35,2)</f>
        <v>20.89</v>
      </c>
    </row>
    <row r="36" spans="1:54" ht="22.5">
      <c r="A36" s="27">
        <v>20</v>
      </c>
      <c r="B36" s="48" t="s">
        <v>228</v>
      </c>
      <c r="C36" s="29" t="s">
        <v>38</v>
      </c>
      <c r="D36" s="28" t="s">
        <v>19</v>
      </c>
      <c r="E36" s="30">
        <v>1</v>
      </c>
      <c r="F36" s="31">
        <v>8.0299999999999994</v>
      </c>
      <c r="G36" s="31">
        <f t="shared" si="1"/>
        <v>8.0299999999999994</v>
      </c>
    </row>
    <row r="37" spans="1:54" ht="33.75">
      <c r="A37" s="27">
        <v>21</v>
      </c>
      <c r="B37" s="47" t="s">
        <v>229</v>
      </c>
      <c r="C37" s="29" t="s">
        <v>39</v>
      </c>
      <c r="D37" s="28" t="s">
        <v>19</v>
      </c>
      <c r="E37" s="30">
        <v>1</v>
      </c>
      <c r="F37" s="31">
        <v>750.82</v>
      </c>
      <c r="G37" s="31">
        <f t="shared" si="1"/>
        <v>750.82</v>
      </c>
    </row>
    <row r="38" spans="1:54" ht="22.5">
      <c r="A38" s="27">
        <v>22</v>
      </c>
      <c r="B38" s="47" t="s">
        <v>230</v>
      </c>
      <c r="C38" s="29" t="s">
        <v>40</v>
      </c>
      <c r="D38" s="28" t="s">
        <v>19</v>
      </c>
      <c r="E38" s="30">
        <v>4</v>
      </c>
      <c r="F38" s="31">
        <v>14.47</v>
      </c>
      <c r="G38" s="31">
        <f t="shared" si="1"/>
        <v>57.88</v>
      </c>
    </row>
    <row r="39" spans="1:54" ht="22.5">
      <c r="A39" s="27">
        <v>23</v>
      </c>
      <c r="B39" s="47" t="s">
        <v>231</v>
      </c>
      <c r="C39" s="29" t="s">
        <v>41</v>
      </c>
      <c r="D39" s="28" t="s">
        <v>19</v>
      </c>
      <c r="E39" s="30">
        <v>1</v>
      </c>
      <c r="F39" s="31">
        <v>215.11</v>
      </c>
      <c r="G39" s="31">
        <f t="shared" si="1"/>
        <v>215.11</v>
      </c>
    </row>
    <row r="40" spans="1:54" ht="22.5">
      <c r="A40" s="27">
        <v>24</v>
      </c>
      <c r="B40" s="47" t="s">
        <v>231</v>
      </c>
      <c r="C40" s="29" t="s">
        <v>41</v>
      </c>
      <c r="D40" s="28" t="s">
        <v>19</v>
      </c>
      <c r="E40" s="30">
        <v>1</v>
      </c>
      <c r="F40" s="31">
        <v>215.11</v>
      </c>
      <c r="G40" s="31">
        <f t="shared" si="1"/>
        <v>215.11</v>
      </c>
    </row>
    <row r="41" spans="1:54" ht="22.5">
      <c r="A41" s="27">
        <v>25</v>
      </c>
      <c r="B41" s="47" t="s">
        <v>231</v>
      </c>
      <c r="C41" s="29" t="s">
        <v>42</v>
      </c>
      <c r="D41" s="28" t="s">
        <v>19</v>
      </c>
      <c r="E41" s="30">
        <v>1</v>
      </c>
      <c r="F41" s="31">
        <v>33.090000000000003</v>
      </c>
      <c r="G41" s="31">
        <f t="shared" si="1"/>
        <v>33.090000000000003</v>
      </c>
    </row>
    <row r="42" spans="1:54" ht="22.5">
      <c r="A42" s="27">
        <v>26</v>
      </c>
      <c r="B42" s="47" t="s">
        <v>231</v>
      </c>
      <c r="C42" s="29" t="s">
        <v>43</v>
      </c>
      <c r="D42" s="28" t="s">
        <v>19</v>
      </c>
      <c r="E42" s="30">
        <v>1</v>
      </c>
      <c r="F42" s="31">
        <v>7.8</v>
      </c>
      <c r="G42" s="31">
        <f t="shared" si="1"/>
        <v>7.8</v>
      </c>
    </row>
    <row r="43" spans="1:54" ht="33.75">
      <c r="A43" s="27">
        <v>27</v>
      </c>
      <c r="B43" s="47" t="s">
        <v>232</v>
      </c>
      <c r="C43" s="29" t="s">
        <v>44</v>
      </c>
      <c r="D43" s="28" t="s">
        <v>19</v>
      </c>
      <c r="E43" s="30">
        <v>1</v>
      </c>
      <c r="F43" s="31">
        <v>17.23</v>
      </c>
      <c r="G43" s="31">
        <f t="shared" si="1"/>
        <v>17.23</v>
      </c>
    </row>
    <row r="44" spans="1:54" ht="25.5">
      <c r="A44" s="27">
        <v>28</v>
      </c>
      <c r="B44" s="47" t="s">
        <v>233</v>
      </c>
      <c r="C44" s="29" t="s">
        <v>45</v>
      </c>
      <c r="D44" s="28" t="s">
        <v>19</v>
      </c>
      <c r="E44" s="30">
        <v>1</v>
      </c>
      <c r="F44" s="31">
        <v>132.13999999999999</v>
      </c>
      <c r="G44" s="31">
        <f t="shared" si="1"/>
        <v>132.13999999999999</v>
      </c>
    </row>
    <row r="45" spans="1:54" ht="22.5">
      <c r="A45" s="27">
        <v>29</v>
      </c>
      <c r="B45" s="47" t="s">
        <v>234</v>
      </c>
      <c r="C45" s="29" t="s">
        <v>46</v>
      </c>
      <c r="D45" s="28" t="s">
        <v>19</v>
      </c>
      <c r="E45" s="30">
        <v>8</v>
      </c>
      <c r="F45" s="31">
        <v>24.48</v>
      </c>
      <c r="G45" s="31">
        <f t="shared" si="1"/>
        <v>195.84</v>
      </c>
    </row>
    <row r="46" spans="1:54" ht="25.5">
      <c r="A46" s="27">
        <v>30</v>
      </c>
      <c r="B46" s="47" t="s">
        <v>235</v>
      </c>
      <c r="C46" s="29" t="s">
        <v>47</v>
      </c>
      <c r="D46" s="28" t="s">
        <v>19</v>
      </c>
      <c r="E46" s="30">
        <v>8</v>
      </c>
      <c r="F46" s="31">
        <v>61.75</v>
      </c>
      <c r="G46" s="31">
        <f t="shared" si="1"/>
        <v>494</v>
      </c>
    </row>
    <row r="47" spans="1:54" ht="33.75">
      <c r="A47" s="27">
        <v>31</v>
      </c>
      <c r="B47" s="47" t="s">
        <v>236</v>
      </c>
      <c r="C47" s="29" t="s">
        <v>48</v>
      </c>
      <c r="D47" s="28" t="s">
        <v>19</v>
      </c>
      <c r="E47" s="30">
        <v>1</v>
      </c>
      <c r="F47" s="31">
        <v>22.09</v>
      </c>
      <c r="G47" s="31">
        <f t="shared" si="1"/>
        <v>22.09</v>
      </c>
    </row>
    <row r="48" spans="1:54" ht="33.75">
      <c r="A48" s="27">
        <v>32</v>
      </c>
      <c r="B48" s="47" t="s">
        <v>237</v>
      </c>
      <c r="C48" s="29" t="s">
        <v>49</v>
      </c>
      <c r="D48" s="28" t="s">
        <v>19</v>
      </c>
      <c r="E48" s="30">
        <v>1</v>
      </c>
      <c r="F48" s="31">
        <v>76.89</v>
      </c>
      <c r="G48" s="31">
        <f t="shared" si="1"/>
        <v>76.89</v>
      </c>
    </row>
    <row r="49" spans="1:7" ht="33.75">
      <c r="A49" s="27">
        <v>33</v>
      </c>
      <c r="B49" s="47" t="s">
        <v>238</v>
      </c>
      <c r="C49" s="29" t="s">
        <v>50</v>
      </c>
      <c r="D49" s="28" t="s">
        <v>19</v>
      </c>
      <c r="E49" s="30">
        <v>2</v>
      </c>
      <c r="F49" s="31">
        <v>8.0399999999999991</v>
      </c>
      <c r="G49" s="31">
        <f t="shared" si="1"/>
        <v>16.079999999999998</v>
      </c>
    </row>
    <row r="50" spans="1:7" ht="22.5">
      <c r="A50" s="27">
        <v>34</v>
      </c>
      <c r="B50" s="47" t="s">
        <v>239</v>
      </c>
      <c r="C50" s="29" t="s">
        <v>51</v>
      </c>
      <c r="D50" s="28" t="s">
        <v>19</v>
      </c>
      <c r="E50" s="30">
        <v>2</v>
      </c>
      <c r="F50" s="31">
        <v>19.22</v>
      </c>
      <c r="G50" s="31">
        <f t="shared" si="1"/>
        <v>38.44</v>
      </c>
    </row>
    <row r="51" spans="1:7" ht="22.5">
      <c r="A51" s="27">
        <v>35</v>
      </c>
      <c r="B51" s="47" t="s">
        <v>240</v>
      </c>
      <c r="C51" s="29" t="s">
        <v>52</v>
      </c>
      <c r="D51" s="28" t="s">
        <v>19</v>
      </c>
      <c r="E51" s="30">
        <v>2</v>
      </c>
      <c r="F51" s="31">
        <v>7.79</v>
      </c>
      <c r="G51" s="31">
        <f t="shared" si="1"/>
        <v>15.58</v>
      </c>
    </row>
    <row r="52" spans="1:7">
      <c r="A52" s="27">
        <v>36</v>
      </c>
      <c r="B52" s="47" t="s">
        <v>241</v>
      </c>
      <c r="C52" s="29" t="s">
        <v>53</v>
      </c>
      <c r="D52" s="28" t="s">
        <v>19</v>
      </c>
      <c r="E52" s="30">
        <v>1</v>
      </c>
      <c r="F52" s="31">
        <v>19.48</v>
      </c>
      <c r="G52" s="31">
        <f t="shared" si="1"/>
        <v>19.48</v>
      </c>
    </row>
    <row r="53" spans="1:7">
      <c r="A53" s="27">
        <v>37</v>
      </c>
      <c r="B53" s="47" t="s">
        <v>241</v>
      </c>
      <c r="C53" s="29" t="s">
        <v>54</v>
      </c>
      <c r="D53" s="28" t="s">
        <v>19</v>
      </c>
      <c r="E53" s="30">
        <v>1</v>
      </c>
      <c r="F53" s="31">
        <v>26.78</v>
      </c>
      <c r="G53" s="31">
        <f t="shared" si="1"/>
        <v>26.78</v>
      </c>
    </row>
    <row r="54" spans="1:7" ht="22.5">
      <c r="A54" s="27">
        <v>38</v>
      </c>
      <c r="B54" s="47" t="s">
        <v>242</v>
      </c>
      <c r="C54" s="29" t="s">
        <v>55</v>
      </c>
      <c r="D54" s="28" t="s">
        <v>19</v>
      </c>
      <c r="E54" s="30">
        <v>1</v>
      </c>
      <c r="F54" s="31">
        <v>111.87</v>
      </c>
      <c r="G54" s="31">
        <f t="shared" si="1"/>
        <v>111.87</v>
      </c>
    </row>
    <row r="55" spans="1:7" ht="22.5">
      <c r="A55" s="27">
        <v>39</v>
      </c>
      <c r="B55" s="47" t="s">
        <v>243</v>
      </c>
      <c r="C55" s="29" t="s">
        <v>56</v>
      </c>
      <c r="D55" s="28" t="s">
        <v>19</v>
      </c>
      <c r="E55" s="30">
        <v>1</v>
      </c>
      <c r="F55" s="31">
        <v>405.4</v>
      </c>
      <c r="G55" s="31">
        <f t="shared" si="1"/>
        <v>405.4</v>
      </c>
    </row>
    <row r="56" spans="1:7" ht="33.75">
      <c r="A56" s="27">
        <v>40</v>
      </c>
      <c r="B56" s="47" t="s">
        <v>244</v>
      </c>
      <c r="C56" s="29" t="s">
        <v>57</v>
      </c>
      <c r="D56" s="28" t="s">
        <v>19</v>
      </c>
      <c r="E56" s="30">
        <v>1</v>
      </c>
      <c r="F56" s="31">
        <v>5.7</v>
      </c>
      <c r="G56" s="31">
        <f t="shared" si="1"/>
        <v>5.7</v>
      </c>
    </row>
    <row r="57" spans="1:7" ht="25.5">
      <c r="A57" s="27">
        <v>41</v>
      </c>
      <c r="B57" s="47" t="s">
        <v>245</v>
      </c>
      <c r="C57" s="29" t="s">
        <v>58</v>
      </c>
      <c r="D57" s="28" t="s">
        <v>19</v>
      </c>
      <c r="E57" s="30">
        <v>1</v>
      </c>
      <c r="F57" s="31">
        <v>27.03</v>
      </c>
      <c r="G57" s="31">
        <f t="shared" si="1"/>
        <v>27.03</v>
      </c>
    </row>
    <row r="58" spans="1:7" ht="33.75">
      <c r="A58" s="27">
        <v>42</v>
      </c>
      <c r="B58" s="47" t="s">
        <v>246</v>
      </c>
      <c r="C58" s="29" t="s">
        <v>59</v>
      </c>
      <c r="D58" s="28" t="s">
        <v>19</v>
      </c>
      <c r="E58" s="30">
        <v>3</v>
      </c>
      <c r="F58" s="31">
        <v>10.53</v>
      </c>
      <c r="G58" s="31">
        <f t="shared" si="1"/>
        <v>31.59</v>
      </c>
    </row>
    <row r="59" spans="1:7" ht="22.5">
      <c r="A59" s="27">
        <v>43</v>
      </c>
      <c r="B59" s="47" t="s">
        <v>247</v>
      </c>
      <c r="C59" s="29" t="s">
        <v>60</v>
      </c>
      <c r="D59" s="28" t="s">
        <v>19</v>
      </c>
      <c r="E59" s="30">
        <v>3</v>
      </c>
      <c r="F59" s="31">
        <v>25.87</v>
      </c>
      <c r="G59" s="31">
        <f t="shared" si="1"/>
        <v>77.61</v>
      </c>
    </row>
    <row r="60" spans="1:7" ht="22.5">
      <c r="A60" s="27">
        <v>44</v>
      </c>
      <c r="B60" s="47" t="s">
        <v>248</v>
      </c>
      <c r="C60" s="29" t="s">
        <v>61</v>
      </c>
      <c r="D60" s="28" t="s">
        <v>19</v>
      </c>
      <c r="E60" s="30">
        <v>2</v>
      </c>
      <c r="F60" s="31">
        <v>13.36</v>
      </c>
      <c r="G60" s="31">
        <f t="shared" si="1"/>
        <v>26.72</v>
      </c>
    </row>
    <row r="61" spans="1:7" ht="25.5">
      <c r="A61" s="27">
        <v>45</v>
      </c>
      <c r="B61" s="47" t="s">
        <v>237</v>
      </c>
      <c r="C61" s="29" t="s">
        <v>62</v>
      </c>
      <c r="D61" s="28" t="s">
        <v>19</v>
      </c>
      <c r="E61" s="30">
        <v>1</v>
      </c>
      <c r="F61" s="31">
        <v>28.11</v>
      </c>
      <c r="G61" s="31">
        <f t="shared" si="1"/>
        <v>28.11</v>
      </c>
    </row>
    <row r="62" spans="1:7" ht="25.5">
      <c r="A62" s="27">
        <v>46</v>
      </c>
      <c r="B62" s="47" t="s">
        <v>237</v>
      </c>
      <c r="C62" s="29" t="s">
        <v>63</v>
      </c>
      <c r="D62" s="28" t="s">
        <v>19</v>
      </c>
      <c r="E62" s="30">
        <v>1</v>
      </c>
      <c r="F62" s="31">
        <v>25.02</v>
      </c>
      <c r="G62" s="31">
        <f t="shared" si="1"/>
        <v>25.02</v>
      </c>
    </row>
    <row r="63" spans="1:7" ht="33.75">
      <c r="A63" s="27">
        <v>47</v>
      </c>
      <c r="B63" s="47" t="s">
        <v>249</v>
      </c>
      <c r="C63" s="29" t="s">
        <v>64</v>
      </c>
      <c r="D63" s="28" t="s">
        <v>19</v>
      </c>
      <c r="E63" s="30">
        <v>1</v>
      </c>
      <c r="F63" s="31">
        <v>5.6</v>
      </c>
      <c r="G63" s="31">
        <f t="shared" si="1"/>
        <v>5.6</v>
      </c>
    </row>
    <row r="64" spans="1:7" ht="33.75">
      <c r="A64" s="27">
        <v>48</v>
      </c>
      <c r="B64" s="47" t="s">
        <v>250</v>
      </c>
      <c r="C64" s="29" t="s">
        <v>65</v>
      </c>
      <c r="D64" s="28" t="s">
        <v>19</v>
      </c>
      <c r="E64" s="30">
        <v>1</v>
      </c>
      <c r="F64" s="31">
        <v>5.82</v>
      </c>
      <c r="G64" s="31">
        <f t="shared" si="1"/>
        <v>5.82</v>
      </c>
    </row>
    <row r="65" spans="1:54" ht="33.75">
      <c r="A65" s="27">
        <v>49</v>
      </c>
      <c r="B65" s="47" t="s">
        <v>251</v>
      </c>
      <c r="C65" s="29" t="s">
        <v>66</v>
      </c>
      <c r="D65" s="28" t="s">
        <v>19</v>
      </c>
      <c r="E65" s="30">
        <v>2</v>
      </c>
      <c r="F65" s="31">
        <v>6.06</v>
      </c>
      <c r="G65" s="31">
        <f t="shared" si="1"/>
        <v>12.12</v>
      </c>
    </row>
    <row r="66" spans="1:54" ht="22.5">
      <c r="A66" s="27">
        <v>50</v>
      </c>
      <c r="B66" s="47" t="s">
        <v>252</v>
      </c>
      <c r="C66" s="29" t="s">
        <v>67</v>
      </c>
      <c r="D66" s="28" t="s">
        <v>19</v>
      </c>
      <c r="E66" s="30">
        <v>1</v>
      </c>
      <c r="F66" s="31">
        <v>3.7</v>
      </c>
      <c r="G66" s="31">
        <f t="shared" si="1"/>
        <v>3.7</v>
      </c>
    </row>
    <row r="67" spans="1:54" ht="22.5">
      <c r="A67" s="27">
        <v>51</v>
      </c>
      <c r="B67" s="47" t="s">
        <v>253</v>
      </c>
      <c r="C67" s="29" t="s">
        <v>68</v>
      </c>
      <c r="D67" s="28" t="s">
        <v>19</v>
      </c>
      <c r="E67" s="30">
        <v>1</v>
      </c>
      <c r="F67" s="31">
        <v>4.96</v>
      </c>
      <c r="G67" s="31">
        <f t="shared" si="1"/>
        <v>4.96</v>
      </c>
    </row>
    <row r="68" spans="1:54" ht="22.5">
      <c r="A68" s="27">
        <v>52</v>
      </c>
      <c r="B68" s="47" t="s">
        <v>254</v>
      </c>
      <c r="C68" s="29" t="s">
        <v>69</v>
      </c>
      <c r="D68" s="28" t="s">
        <v>19</v>
      </c>
      <c r="E68" s="30">
        <v>2</v>
      </c>
      <c r="F68" s="31">
        <v>7.72</v>
      </c>
      <c r="G68" s="31">
        <f t="shared" si="1"/>
        <v>15.44</v>
      </c>
    </row>
    <row r="69" spans="1:54">
      <c r="A69" s="27">
        <v>53</v>
      </c>
      <c r="B69" s="49" t="s">
        <v>255</v>
      </c>
      <c r="C69" s="29" t="s">
        <v>70</v>
      </c>
      <c r="D69" s="28" t="s">
        <v>19</v>
      </c>
      <c r="E69" s="30">
        <v>1</v>
      </c>
      <c r="F69" s="31">
        <v>7.85</v>
      </c>
      <c r="G69" s="31">
        <f t="shared" si="1"/>
        <v>7.85</v>
      </c>
    </row>
    <row r="70" spans="1:54">
      <c r="A70" s="32">
        <v>54</v>
      </c>
      <c r="B70" s="47" t="s">
        <v>256</v>
      </c>
      <c r="C70" s="34" t="s">
        <v>71</v>
      </c>
      <c r="D70" s="33" t="s">
        <v>19</v>
      </c>
      <c r="E70" s="35">
        <v>1</v>
      </c>
      <c r="F70" s="31">
        <v>8.1</v>
      </c>
      <c r="G70" s="36">
        <f t="shared" si="1"/>
        <v>8.1</v>
      </c>
    </row>
    <row r="71" spans="1:54">
      <c r="A71" s="7"/>
      <c r="B71" s="8"/>
      <c r="C71" s="54" t="str">
        <f>BB71</f>
        <v>Iš viso už skyrių Termofikacinio vandens pusė</v>
      </c>
      <c r="D71" s="55"/>
      <c r="E71" s="55"/>
      <c r="F71" s="25"/>
      <c r="G71" s="26" t="str">
        <f>IF(SUM(G34:G70)=0,"",TEXT(SUM(G34:G70),"# ##0,00"))</f>
        <v>3 165,92</v>
      </c>
      <c r="BB71" s="24" t="s">
        <v>185</v>
      </c>
    </row>
    <row r="72" spans="1:54">
      <c r="A72" s="7"/>
      <c r="B72" s="8"/>
      <c r="C72" s="54" t="str">
        <f>BB72</f>
        <v>Skyrius Vamzdynas</v>
      </c>
      <c r="D72" s="55"/>
      <c r="E72" s="55"/>
      <c r="F72" s="25"/>
      <c r="G72" s="26"/>
      <c r="BB72" s="24" t="s">
        <v>186</v>
      </c>
    </row>
    <row r="73" spans="1:54" ht="22.5">
      <c r="A73" s="27">
        <v>55</v>
      </c>
      <c r="B73" s="47" t="s">
        <v>257</v>
      </c>
      <c r="C73" s="29" t="s">
        <v>72</v>
      </c>
      <c r="D73" s="28" t="s">
        <v>73</v>
      </c>
      <c r="E73" s="30">
        <v>0.75</v>
      </c>
      <c r="F73" s="31">
        <v>1438.88</v>
      </c>
      <c r="G73" s="31">
        <f t="shared" ref="G73:G95" si="2">ROUND(F73*E73,2)</f>
        <v>1079.1600000000001</v>
      </c>
    </row>
    <row r="74" spans="1:54" ht="33.75">
      <c r="A74" s="27">
        <v>56</v>
      </c>
      <c r="B74" s="48" t="s">
        <v>258</v>
      </c>
      <c r="C74" s="29" t="s">
        <v>74</v>
      </c>
      <c r="D74" s="28" t="s">
        <v>75</v>
      </c>
      <c r="E74" s="30">
        <v>14</v>
      </c>
      <c r="F74" s="31">
        <v>10.4</v>
      </c>
      <c r="G74" s="31">
        <f t="shared" si="2"/>
        <v>145.6</v>
      </c>
    </row>
    <row r="75" spans="1:54" ht="33.75">
      <c r="A75" s="27">
        <v>57</v>
      </c>
      <c r="B75" s="47" t="s">
        <v>258</v>
      </c>
      <c r="C75" s="29" t="s">
        <v>76</v>
      </c>
      <c r="D75" s="28" t="s">
        <v>75</v>
      </c>
      <c r="E75" s="30">
        <v>3</v>
      </c>
      <c r="F75" s="31">
        <v>7.64</v>
      </c>
      <c r="G75" s="31">
        <f t="shared" si="2"/>
        <v>22.92</v>
      </c>
    </row>
    <row r="76" spans="1:54" ht="22.5">
      <c r="A76" s="27">
        <v>58</v>
      </c>
      <c r="B76" s="47" t="s">
        <v>258</v>
      </c>
      <c r="C76" s="29" t="s">
        <v>77</v>
      </c>
      <c r="D76" s="28" t="s">
        <v>75</v>
      </c>
      <c r="E76" s="30">
        <v>11</v>
      </c>
      <c r="F76" s="31">
        <v>5.94</v>
      </c>
      <c r="G76" s="31">
        <f t="shared" si="2"/>
        <v>65.34</v>
      </c>
    </row>
    <row r="77" spans="1:54" ht="22.5">
      <c r="A77" s="27">
        <v>59</v>
      </c>
      <c r="B77" s="47" t="s">
        <v>258</v>
      </c>
      <c r="C77" s="29" t="s">
        <v>78</v>
      </c>
      <c r="D77" s="28" t="s">
        <v>75</v>
      </c>
      <c r="E77" s="30">
        <v>20</v>
      </c>
      <c r="F77" s="31">
        <v>4.1500000000000004</v>
      </c>
      <c r="G77" s="31">
        <f t="shared" si="2"/>
        <v>83</v>
      </c>
    </row>
    <row r="78" spans="1:54" ht="22.5">
      <c r="A78" s="27">
        <v>60</v>
      </c>
      <c r="B78" s="47" t="s">
        <v>258</v>
      </c>
      <c r="C78" s="29" t="s">
        <v>79</v>
      </c>
      <c r="D78" s="28" t="s">
        <v>75</v>
      </c>
      <c r="E78" s="30">
        <v>12</v>
      </c>
      <c r="F78" s="31">
        <v>4.46</v>
      </c>
      <c r="G78" s="31">
        <f t="shared" si="2"/>
        <v>53.52</v>
      </c>
    </row>
    <row r="79" spans="1:54" ht="22.5">
      <c r="A79" s="27">
        <v>61</v>
      </c>
      <c r="B79" s="47" t="s">
        <v>258</v>
      </c>
      <c r="C79" s="29" t="s">
        <v>80</v>
      </c>
      <c r="D79" s="28" t="s">
        <v>75</v>
      </c>
      <c r="E79" s="30">
        <v>3</v>
      </c>
      <c r="F79" s="31">
        <v>2.79</v>
      </c>
      <c r="G79" s="31">
        <f t="shared" si="2"/>
        <v>8.3699999999999992</v>
      </c>
    </row>
    <row r="80" spans="1:54" ht="22.5">
      <c r="A80" s="27">
        <v>62</v>
      </c>
      <c r="B80" s="47" t="s">
        <v>258</v>
      </c>
      <c r="C80" s="29" t="s">
        <v>81</v>
      </c>
      <c r="D80" s="28" t="s">
        <v>75</v>
      </c>
      <c r="E80" s="30">
        <v>6</v>
      </c>
      <c r="F80" s="31">
        <v>1.94</v>
      </c>
      <c r="G80" s="31">
        <f t="shared" si="2"/>
        <v>11.64</v>
      </c>
    </row>
    <row r="81" spans="1:54" ht="22.5">
      <c r="A81" s="27">
        <v>63</v>
      </c>
      <c r="B81" s="47" t="s">
        <v>258</v>
      </c>
      <c r="C81" s="29" t="s">
        <v>82</v>
      </c>
      <c r="D81" s="28" t="s">
        <v>75</v>
      </c>
      <c r="E81" s="30">
        <v>6</v>
      </c>
      <c r="F81" s="31">
        <v>1.49</v>
      </c>
      <c r="G81" s="31">
        <f t="shared" si="2"/>
        <v>8.94</v>
      </c>
    </row>
    <row r="82" spans="1:54" ht="33.75">
      <c r="A82" s="27">
        <v>64</v>
      </c>
      <c r="B82" s="47" t="s">
        <v>259</v>
      </c>
      <c r="C82" s="29" t="s">
        <v>83</v>
      </c>
      <c r="D82" s="28" t="s">
        <v>19</v>
      </c>
      <c r="E82" s="30">
        <v>20</v>
      </c>
      <c r="F82" s="31">
        <v>18.170000000000002</v>
      </c>
      <c r="G82" s="31">
        <f t="shared" si="2"/>
        <v>363.4</v>
      </c>
    </row>
    <row r="83" spans="1:54">
      <c r="A83" s="27">
        <v>65</v>
      </c>
      <c r="B83" s="47" t="s">
        <v>259</v>
      </c>
      <c r="C83" s="29" t="s">
        <v>84</v>
      </c>
      <c r="D83" s="28" t="s">
        <v>19</v>
      </c>
      <c r="E83" s="30">
        <v>3</v>
      </c>
      <c r="F83" s="31">
        <v>11.43</v>
      </c>
      <c r="G83" s="31">
        <f t="shared" si="2"/>
        <v>34.29</v>
      </c>
    </row>
    <row r="84" spans="1:54">
      <c r="A84" s="27">
        <v>66</v>
      </c>
      <c r="B84" s="47" t="s">
        <v>259</v>
      </c>
      <c r="C84" s="29" t="s">
        <v>85</v>
      </c>
      <c r="D84" s="28" t="s">
        <v>19</v>
      </c>
      <c r="E84" s="30">
        <v>8</v>
      </c>
      <c r="F84" s="31">
        <v>6.83</v>
      </c>
      <c r="G84" s="31">
        <f t="shared" si="2"/>
        <v>54.64</v>
      </c>
    </row>
    <row r="85" spans="1:54" ht="22.5">
      <c r="A85" s="27">
        <v>67</v>
      </c>
      <c r="B85" s="47" t="s">
        <v>259</v>
      </c>
      <c r="C85" s="29" t="s">
        <v>86</v>
      </c>
      <c r="D85" s="28" t="s">
        <v>17</v>
      </c>
      <c r="E85" s="30">
        <v>1</v>
      </c>
      <c r="F85" s="31">
        <v>2.27</v>
      </c>
      <c r="G85" s="31">
        <f t="shared" si="2"/>
        <v>2.27</v>
      </c>
    </row>
    <row r="86" spans="1:54" ht="22.5">
      <c r="A86" s="27">
        <v>68</v>
      </c>
      <c r="B86" s="47" t="s">
        <v>260</v>
      </c>
      <c r="C86" s="29" t="s">
        <v>87</v>
      </c>
      <c r="D86" s="28" t="s">
        <v>19</v>
      </c>
      <c r="E86" s="30">
        <v>24</v>
      </c>
      <c r="F86" s="31">
        <v>29.33</v>
      </c>
      <c r="G86" s="31">
        <f t="shared" si="2"/>
        <v>703.92</v>
      </c>
    </row>
    <row r="87" spans="1:54" ht="22.5">
      <c r="A87" s="27">
        <v>69</v>
      </c>
      <c r="B87" s="47" t="s">
        <v>260</v>
      </c>
      <c r="C87" s="29" t="s">
        <v>88</v>
      </c>
      <c r="D87" s="28" t="s">
        <v>19</v>
      </c>
      <c r="E87" s="30">
        <v>7</v>
      </c>
      <c r="F87" s="31">
        <v>21.17</v>
      </c>
      <c r="G87" s="31">
        <f t="shared" si="2"/>
        <v>148.19</v>
      </c>
    </row>
    <row r="88" spans="1:54" ht="22.5">
      <c r="A88" s="27">
        <v>70</v>
      </c>
      <c r="B88" s="47" t="s">
        <v>260</v>
      </c>
      <c r="C88" s="29" t="s">
        <v>89</v>
      </c>
      <c r="D88" s="28" t="s">
        <v>19</v>
      </c>
      <c r="E88" s="30">
        <v>3</v>
      </c>
      <c r="F88" s="31">
        <v>16</v>
      </c>
      <c r="G88" s="31">
        <f t="shared" si="2"/>
        <v>48</v>
      </c>
    </row>
    <row r="89" spans="1:54" ht="22.5">
      <c r="A89" s="27">
        <v>71</v>
      </c>
      <c r="B89" s="47" t="s">
        <v>260</v>
      </c>
      <c r="C89" s="29" t="s">
        <v>90</v>
      </c>
      <c r="D89" s="28" t="s">
        <v>17</v>
      </c>
      <c r="E89" s="30">
        <v>1</v>
      </c>
      <c r="F89" s="31">
        <v>12.26</v>
      </c>
      <c r="G89" s="31">
        <f t="shared" si="2"/>
        <v>12.26</v>
      </c>
    </row>
    <row r="90" spans="1:54" ht="22.5">
      <c r="A90" s="27">
        <v>72</v>
      </c>
      <c r="B90" s="47" t="s">
        <v>261</v>
      </c>
      <c r="C90" s="29" t="s">
        <v>91</v>
      </c>
      <c r="D90" s="28" t="s">
        <v>19</v>
      </c>
      <c r="E90" s="30">
        <v>1</v>
      </c>
      <c r="F90" s="31">
        <v>6.61</v>
      </c>
      <c r="G90" s="31">
        <f t="shared" si="2"/>
        <v>6.61</v>
      </c>
    </row>
    <row r="91" spans="1:54" ht="22.5">
      <c r="A91" s="27">
        <v>73</v>
      </c>
      <c r="B91" s="47" t="s">
        <v>262</v>
      </c>
      <c r="C91" s="29" t="s">
        <v>92</v>
      </c>
      <c r="D91" s="28" t="s">
        <v>19</v>
      </c>
      <c r="E91" s="30">
        <v>3</v>
      </c>
      <c r="F91" s="31">
        <v>49.13</v>
      </c>
      <c r="G91" s="31">
        <f t="shared" si="2"/>
        <v>147.38999999999999</v>
      </c>
    </row>
    <row r="92" spans="1:54" ht="22.5">
      <c r="A92" s="27">
        <v>74</v>
      </c>
      <c r="B92" s="47" t="s">
        <v>259</v>
      </c>
      <c r="C92" s="29" t="s">
        <v>93</v>
      </c>
      <c r="D92" s="28" t="s">
        <v>19</v>
      </c>
      <c r="E92" s="30">
        <v>6</v>
      </c>
      <c r="F92" s="31">
        <v>21.46</v>
      </c>
      <c r="G92" s="31">
        <f t="shared" si="2"/>
        <v>128.76</v>
      </c>
    </row>
    <row r="93" spans="1:54" ht="22.5">
      <c r="A93" s="27">
        <v>75</v>
      </c>
      <c r="B93" s="47" t="s">
        <v>259</v>
      </c>
      <c r="C93" s="29" t="s">
        <v>94</v>
      </c>
      <c r="D93" s="28" t="s">
        <v>19</v>
      </c>
      <c r="E93" s="30">
        <v>2</v>
      </c>
      <c r="F93" s="31">
        <v>7.82</v>
      </c>
      <c r="G93" s="31">
        <f t="shared" si="2"/>
        <v>15.64</v>
      </c>
    </row>
    <row r="94" spans="1:54" ht="22.5">
      <c r="A94" s="27">
        <v>76</v>
      </c>
      <c r="B94" s="49" t="s">
        <v>263</v>
      </c>
      <c r="C94" s="29" t="s">
        <v>95</v>
      </c>
      <c r="D94" s="28" t="s">
        <v>17</v>
      </c>
      <c r="E94" s="30">
        <v>1</v>
      </c>
      <c r="F94" s="31">
        <v>79.86</v>
      </c>
      <c r="G94" s="31">
        <f t="shared" si="2"/>
        <v>79.86</v>
      </c>
    </row>
    <row r="95" spans="1:54" ht="33.75">
      <c r="A95" s="32">
        <v>77</v>
      </c>
      <c r="B95" s="47" t="s">
        <v>264</v>
      </c>
      <c r="C95" s="34" t="s">
        <v>96</v>
      </c>
      <c r="D95" s="33" t="s">
        <v>17</v>
      </c>
      <c r="E95" s="35">
        <v>1</v>
      </c>
      <c r="F95" s="31">
        <v>99.81</v>
      </c>
      <c r="G95" s="36">
        <f t="shared" si="2"/>
        <v>99.81</v>
      </c>
    </row>
    <row r="96" spans="1:54">
      <c r="A96" s="7"/>
      <c r="B96" s="8"/>
      <c r="C96" s="54" t="str">
        <f>BB96</f>
        <v>Iš viso už skyrių Vamzdynas</v>
      </c>
      <c r="D96" s="55"/>
      <c r="E96" s="55"/>
      <c r="F96" s="25"/>
      <c r="G96" s="26" t="str">
        <f>IF(SUM(G72:G95)=0,"",TEXT(SUM(G72:G95),"# ##0,00"))</f>
        <v>3 323,53</v>
      </c>
      <c r="BB96" s="24" t="s">
        <v>187</v>
      </c>
    </row>
    <row r="97" spans="1:54">
      <c r="A97" s="7"/>
      <c r="B97" s="8"/>
      <c r="C97" s="54" t="str">
        <f>BB97</f>
        <v>Skyrius Vamzdynų izoliavimo darbai</v>
      </c>
      <c r="D97" s="55"/>
      <c r="E97" s="55"/>
      <c r="F97" s="25"/>
      <c r="G97" s="26"/>
      <c r="BB97" s="24" t="s">
        <v>188</v>
      </c>
    </row>
    <row r="98" spans="1:54" ht="22.5">
      <c r="A98" s="27">
        <v>78</v>
      </c>
      <c r="B98" s="47" t="s">
        <v>265</v>
      </c>
      <c r="C98" s="29" t="s">
        <v>97</v>
      </c>
      <c r="D98" s="28" t="s">
        <v>98</v>
      </c>
      <c r="E98" s="30">
        <v>2</v>
      </c>
      <c r="F98" s="31">
        <v>92.49</v>
      </c>
      <c r="G98" s="31">
        <f t="shared" ref="G98:G113" si="3">ROUND(F98*E98,2)</f>
        <v>184.98</v>
      </c>
    </row>
    <row r="99" spans="1:54" ht="33.75">
      <c r="A99" s="27">
        <v>79</v>
      </c>
      <c r="B99" s="48" t="s">
        <v>266</v>
      </c>
      <c r="C99" s="29" t="s">
        <v>99</v>
      </c>
      <c r="D99" s="28" t="s">
        <v>100</v>
      </c>
      <c r="E99" s="30">
        <v>0.2</v>
      </c>
      <c r="F99" s="31">
        <v>676.45</v>
      </c>
      <c r="G99" s="31">
        <f t="shared" si="3"/>
        <v>135.29</v>
      </c>
    </row>
    <row r="100" spans="1:54" ht="22.5">
      <c r="A100" s="27">
        <v>80</v>
      </c>
      <c r="B100" s="47" t="s">
        <v>267</v>
      </c>
      <c r="C100" s="29" t="s">
        <v>101</v>
      </c>
      <c r="D100" s="28" t="s">
        <v>100</v>
      </c>
      <c r="E100" s="30">
        <v>0.2</v>
      </c>
      <c r="F100" s="31">
        <v>1063.6300000000001</v>
      </c>
      <c r="G100" s="31">
        <f t="shared" si="3"/>
        <v>212.73</v>
      </c>
    </row>
    <row r="101" spans="1:54" ht="22.5">
      <c r="A101" s="27">
        <v>81</v>
      </c>
      <c r="B101" s="47" t="s">
        <v>268</v>
      </c>
      <c r="C101" s="29" t="s">
        <v>102</v>
      </c>
      <c r="D101" s="28" t="s">
        <v>73</v>
      </c>
      <c r="E101" s="30">
        <v>0.75</v>
      </c>
      <c r="F101" s="31">
        <v>195.89</v>
      </c>
      <c r="G101" s="31">
        <f t="shared" si="3"/>
        <v>146.91999999999999</v>
      </c>
    </row>
    <row r="102" spans="1:54" ht="45">
      <c r="A102" s="27">
        <v>82</v>
      </c>
      <c r="B102" s="47" t="s">
        <v>269</v>
      </c>
      <c r="C102" s="29" t="s">
        <v>103</v>
      </c>
      <c r="D102" s="28" t="s">
        <v>100</v>
      </c>
      <c r="E102" s="30">
        <v>0.33300000000000002</v>
      </c>
      <c r="F102" s="31">
        <v>1307.3800000000001</v>
      </c>
      <c r="G102" s="31">
        <f t="shared" si="3"/>
        <v>435.36</v>
      </c>
    </row>
    <row r="103" spans="1:54" ht="25.5">
      <c r="A103" s="27">
        <v>83</v>
      </c>
      <c r="B103" s="47" t="s">
        <v>270</v>
      </c>
      <c r="C103" s="29" t="s">
        <v>207</v>
      </c>
      <c r="D103" s="28" t="s">
        <v>104</v>
      </c>
      <c r="E103" s="30">
        <v>36.630000000000003</v>
      </c>
      <c r="F103" s="31">
        <v>7.53</v>
      </c>
      <c r="G103" s="31">
        <f t="shared" si="3"/>
        <v>275.82</v>
      </c>
    </row>
    <row r="104" spans="1:54" ht="33.75">
      <c r="A104" s="27">
        <v>84</v>
      </c>
      <c r="B104" s="47" t="s">
        <v>271</v>
      </c>
      <c r="C104" s="29" t="s">
        <v>105</v>
      </c>
      <c r="D104" s="28" t="s">
        <v>73</v>
      </c>
      <c r="E104" s="30">
        <v>0.32</v>
      </c>
      <c r="F104" s="31">
        <v>375.18</v>
      </c>
      <c r="G104" s="31">
        <f t="shared" si="3"/>
        <v>120.06</v>
      </c>
    </row>
    <row r="105" spans="1:54" ht="22.5">
      <c r="A105" s="27">
        <v>85</v>
      </c>
      <c r="B105" s="47" t="s">
        <v>272</v>
      </c>
      <c r="C105" s="29" t="s">
        <v>208</v>
      </c>
      <c r="D105" s="28" t="s">
        <v>75</v>
      </c>
      <c r="E105" s="30">
        <v>20</v>
      </c>
      <c r="F105" s="31">
        <v>3.94</v>
      </c>
      <c r="G105" s="31">
        <f t="shared" si="3"/>
        <v>78.8</v>
      </c>
    </row>
    <row r="106" spans="1:54" ht="22.5">
      <c r="A106" s="27">
        <v>86</v>
      </c>
      <c r="B106" s="47" t="s">
        <v>273</v>
      </c>
      <c r="C106" s="29" t="s">
        <v>209</v>
      </c>
      <c r="D106" s="28" t="s">
        <v>75</v>
      </c>
      <c r="E106" s="30">
        <v>12</v>
      </c>
      <c r="F106" s="31">
        <v>3.76</v>
      </c>
      <c r="G106" s="31">
        <f t="shared" si="3"/>
        <v>45.12</v>
      </c>
    </row>
    <row r="107" spans="1:54" ht="33.75">
      <c r="A107" s="27">
        <v>87</v>
      </c>
      <c r="B107" s="47" t="s">
        <v>274</v>
      </c>
      <c r="C107" s="29" t="s">
        <v>106</v>
      </c>
      <c r="D107" s="28" t="s">
        <v>100</v>
      </c>
      <c r="E107" s="30">
        <v>0.4</v>
      </c>
      <c r="F107" s="31">
        <v>2849.2</v>
      </c>
      <c r="G107" s="31">
        <f t="shared" si="3"/>
        <v>1139.68</v>
      </c>
    </row>
    <row r="108" spans="1:54" ht="22.5">
      <c r="A108" s="27">
        <v>88</v>
      </c>
      <c r="B108" s="47" t="s">
        <v>275</v>
      </c>
      <c r="C108" s="29" t="s">
        <v>107</v>
      </c>
      <c r="D108" s="28" t="s">
        <v>17</v>
      </c>
      <c r="E108" s="30">
        <v>1</v>
      </c>
      <c r="F108" s="31">
        <v>831.13</v>
      </c>
      <c r="G108" s="31">
        <f t="shared" si="3"/>
        <v>831.13</v>
      </c>
    </row>
    <row r="109" spans="1:54">
      <c r="A109" s="27">
        <v>89</v>
      </c>
      <c r="B109" s="47" t="s">
        <v>256</v>
      </c>
      <c r="C109" s="29" t="s">
        <v>108</v>
      </c>
      <c r="D109" s="28" t="s">
        <v>17</v>
      </c>
      <c r="E109" s="30">
        <v>1</v>
      </c>
      <c r="F109" s="31">
        <v>53.4</v>
      </c>
      <c r="G109" s="31">
        <f t="shared" si="3"/>
        <v>53.4</v>
      </c>
    </row>
    <row r="110" spans="1:54">
      <c r="A110" s="27">
        <v>90</v>
      </c>
      <c r="B110" s="47" t="s">
        <v>211</v>
      </c>
      <c r="C110" s="29" t="s">
        <v>109</v>
      </c>
      <c r="D110" s="28" t="s">
        <v>17</v>
      </c>
      <c r="E110" s="30">
        <v>1</v>
      </c>
      <c r="F110" s="31">
        <v>29.74</v>
      </c>
      <c r="G110" s="31">
        <f t="shared" si="3"/>
        <v>29.74</v>
      </c>
    </row>
    <row r="111" spans="1:54" ht="22.5">
      <c r="A111" s="27">
        <v>91</v>
      </c>
      <c r="B111" s="47" t="s">
        <v>276</v>
      </c>
      <c r="C111" s="29" t="s">
        <v>110</v>
      </c>
      <c r="D111" s="28" t="s">
        <v>111</v>
      </c>
      <c r="E111" s="30">
        <v>0.15</v>
      </c>
      <c r="F111" s="31">
        <v>2340.9899999999998</v>
      </c>
      <c r="G111" s="31">
        <f t="shared" si="3"/>
        <v>351.15</v>
      </c>
    </row>
    <row r="112" spans="1:54" ht="22.5">
      <c r="A112" s="27">
        <v>92</v>
      </c>
      <c r="B112" s="49" t="s">
        <v>277</v>
      </c>
      <c r="C112" s="29" t="s">
        <v>112</v>
      </c>
      <c r="D112" s="28" t="s">
        <v>111</v>
      </c>
      <c r="E112" s="30">
        <v>0.15</v>
      </c>
      <c r="F112" s="31">
        <v>2056.87</v>
      </c>
      <c r="G112" s="31">
        <f t="shared" si="3"/>
        <v>308.52999999999997</v>
      </c>
    </row>
    <row r="113" spans="1:54" ht="33.75">
      <c r="A113" s="32">
        <v>93</v>
      </c>
      <c r="B113" s="47" t="s">
        <v>278</v>
      </c>
      <c r="C113" s="34" t="s">
        <v>113</v>
      </c>
      <c r="D113" s="33" t="s">
        <v>19</v>
      </c>
      <c r="E113" s="35">
        <v>1</v>
      </c>
      <c r="F113" s="31">
        <v>93.21</v>
      </c>
      <c r="G113" s="36">
        <f t="shared" si="3"/>
        <v>93.21</v>
      </c>
    </row>
    <row r="114" spans="1:54">
      <c r="A114" s="7"/>
      <c r="B114" s="8"/>
      <c r="C114" s="54" t="str">
        <f>BB114</f>
        <v>Iš viso už skyrių Vamzdynų izoliavimo darbai</v>
      </c>
      <c r="D114" s="55"/>
      <c r="E114" s="55"/>
      <c r="F114" s="25"/>
      <c r="G114" s="26" t="str">
        <f>IF(SUM(G97:G113)=0,"",TEXT(SUM(G97:G113),"# ##0,00"))</f>
        <v>4 441,92</v>
      </c>
      <c r="BB114" s="24" t="s">
        <v>189</v>
      </c>
    </row>
    <row r="115" spans="1:54">
      <c r="A115" s="7"/>
      <c r="B115" s="8"/>
      <c r="C115" s="54" t="str">
        <f>BB115</f>
        <v>Skyrius Chemiškai valyto vandens paruošimas</v>
      </c>
      <c r="D115" s="55"/>
      <c r="E115" s="55"/>
      <c r="F115" s="25"/>
      <c r="G115" s="26"/>
      <c r="BB115" s="24" t="s">
        <v>190</v>
      </c>
    </row>
    <row r="116" spans="1:54" ht="22.5">
      <c r="A116" s="27">
        <v>94</v>
      </c>
      <c r="B116" s="47" t="s">
        <v>279</v>
      </c>
      <c r="C116" s="29" t="s">
        <v>114</v>
      </c>
      <c r="D116" s="28" t="s">
        <v>17</v>
      </c>
      <c r="E116" s="30">
        <v>1</v>
      </c>
      <c r="F116" s="31">
        <v>210.95</v>
      </c>
      <c r="G116" s="31">
        <f t="shared" ref="G116:G147" si="4">ROUND(F116*E116,2)</f>
        <v>210.95</v>
      </c>
    </row>
    <row r="117" spans="1:54" ht="22.5">
      <c r="A117" s="27">
        <v>95</v>
      </c>
      <c r="B117" s="48" t="s">
        <v>280</v>
      </c>
      <c r="C117" s="29" t="s">
        <v>115</v>
      </c>
      <c r="D117" s="28" t="s">
        <v>19</v>
      </c>
      <c r="E117" s="30">
        <v>2</v>
      </c>
      <c r="F117" s="31">
        <v>27.64</v>
      </c>
      <c r="G117" s="31">
        <f t="shared" si="4"/>
        <v>55.28</v>
      </c>
    </row>
    <row r="118" spans="1:54" ht="22.5">
      <c r="A118" s="27">
        <v>96</v>
      </c>
      <c r="B118" s="47" t="s">
        <v>281</v>
      </c>
      <c r="C118" s="29" t="s">
        <v>116</v>
      </c>
      <c r="D118" s="28" t="s">
        <v>19</v>
      </c>
      <c r="E118" s="30">
        <v>1</v>
      </c>
      <c r="F118" s="31">
        <v>31.91</v>
      </c>
      <c r="G118" s="31">
        <f t="shared" si="4"/>
        <v>31.91</v>
      </c>
    </row>
    <row r="119" spans="1:54" ht="33.75">
      <c r="A119" s="27">
        <v>97</v>
      </c>
      <c r="B119" s="47" t="s">
        <v>281</v>
      </c>
      <c r="C119" s="29" t="s">
        <v>117</v>
      </c>
      <c r="D119" s="28" t="s">
        <v>19</v>
      </c>
      <c r="E119" s="30">
        <v>1</v>
      </c>
      <c r="F119" s="31">
        <v>31.91</v>
      </c>
      <c r="G119" s="31">
        <f t="shared" si="4"/>
        <v>31.91</v>
      </c>
    </row>
    <row r="120" spans="1:54" ht="22.5">
      <c r="A120" s="27">
        <v>98</v>
      </c>
      <c r="B120" s="47" t="s">
        <v>240</v>
      </c>
      <c r="C120" s="29" t="s">
        <v>52</v>
      </c>
      <c r="D120" s="28" t="s">
        <v>19</v>
      </c>
      <c r="E120" s="30">
        <v>4</v>
      </c>
      <c r="F120" s="31">
        <v>7.79</v>
      </c>
      <c r="G120" s="31">
        <f t="shared" si="4"/>
        <v>31.16</v>
      </c>
    </row>
    <row r="121" spans="1:54" ht="22.5">
      <c r="A121" s="27">
        <v>99</v>
      </c>
      <c r="B121" s="47" t="s">
        <v>241</v>
      </c>
      <c r="C121" s="29" t="s">
        <v>118</v>
      </c>
      <c r="D121" s="28" t="s">
        <v>19</v>
      </c>
      <c r="E121" s="30">
        <v>1</v>
      </c>
      <c r="F121" s="31">
        <v>12.74</v>
      </c>
      <c r="G121" s="31">
        <f t="shared" si="4"/>
        <v>12.74</v>
      </c>
    </row>
    <row r="122" spans="1:54" ht="22.5">
      <c r="A122" s="27">
        <v>100</v>
      </c>
      <c r="B122" s="47" t="s">
        <v>241</v>
      </c>
      <c r="C122" s="29" t="s">
        <v>119</v>
      </c>
      <c r="D122" s="28" t="s">
        <v>19</v>
      </c>
      <c r="E122" s="30">
        <v>3</v>
      </c>
      <c r="F122" s="31">
        <v>8.92</v>
      </c>
      <c r="G122" s="31">
        <f t="shared" si="4"/>
        <v>26.76</v>
      </c>
    </row>
    <row r="123" spans="1:54" ht="33.75">
      <c r="A123" s="27">
        <v>101</v>
      </c>
      <c r="B123" s="47" t="s">
        <v>249</v>
      </c>
      <c r="C123" s="29" t="s">
        <v>64</v>
      </c>
      <c r="D123" s="28" t="s">
        <v>19</v>
      </c>
      <c r="E123" s="30">
        <v>2</v>
      </c>
      <c r="F123" s="31">
        <v>5.6</v>
      </c>
      <c r="G123" s="31">
        <f t="shared" si="4"/>
        <v>11.2</v>
      </c>
    </row>
    <row r="124" spans="1:54" ht="33.75">
      <c r="A124" s="27">
        <v>102</v>
      </c>
      <c r="B124" s="47" t="s">
        <v>250</v>
      </c>
      <c r="C124" s="29" t="s">
        <v>65</v>
      </c>
      <c r="D124" s="28" t="s">
        <v>19</v>
      </c>
      <c r="E124" s="30">
        <v>4</v>
      </c>
      <c r="F124" s="31">
        <v>5.82</v>
      </c>
      <c r="G124" s="31">
        <f t="shared" si="4"/>
        <v>23.28</v>
      </c>
    </row>
    <row r="125" spans="1:54" ht="33.75">
      <c r="A125" s="27">
        <v>103</v>
      </c>
      <c r="B125" s="47" t="s">
        <v>251</v>
      </c>
      <c r="C125" s="29" t="s">
        <v>66</v>
      </c>
      <c r="D125" s="28" t="s">
        <v>19</v>
      </c>
      <c r="E125" s="30">
        <v>16</v>
      </c>
      <c r="F125" s="31">
        <v>6.06</v>
      </c>
      <c r="G125" s="31">
        <f t="shared" si="4"/>
        <v>96.96</v>
      </c>
    </row>
    <row r="126" spans="1:54" ht="33.75">
      <c r="A126" s="27">
        <v>104</v>
      </c>
      <c r="B126" s="47" t="s">
        <v>282</v>
      </c>
      <c r="C126" s="29" t="s">
        <v>120</v>
      </c>
      <c r="D126" s="28" t="s">
        <v>19</v>
      </c>
      <c r="E126" s="30">
        <v>4</v>
      </c>
      <c r="F126" s="31">
        <v>7.62</v>
      </c>
      <c r="G126" s="31">
        <f t="shared" si="4"/>
        <v>30.48</v>
      </c>
    </row>
    <row r="127" spans="1:54" ht="22.5">
      <c r="A127" s="27">
        <v>105</v>
      </c>
      <c r="B127" s="47" t="s">
        <v>252</v>
      </c>
      <c r="C127" s="29" t="s">
        <v>67</v>
      </c>
      <c r="D127" s="28" t="s">
        <v>19</v>
      </c>
      <c r="E127" s="30">
        <v>2</v>
      </c>
      <c r="F127" s="31">
        <v>3.7</v>
      </c>
      <c r="G127" s="31">
        <f t="shared" si="4"/>
        <v>7.4</v>
      </c>
    </row>
    <row r="128" spans="1:54" ht="22.5">
      <c r="A128" s="27">
        <v>106</v>
      </c>
      <c r="B128" s="47" t="s">
        <v>253</v>
      </c>
      <c r="C128" s="29" t="s">
        <v>68</v>
      </c>
      <c r="D128" s="28" t="s">
        <v>19</v>
      </c>
      <c r="E128" s="30">
        <v>4</v>
      </c>
      <c r="F128" s="31">
        <v>4.96</v>
      </c>
      <c r="G128" s="31">
        <f t="shared" si="4"/>
        <v>19.84</v>
      </c>
    </row>
    <row r="129" spans="1:7" ht="22.5">
      <c r="A129" s="27">
        <v>107</v>
      </c>
      <c r="B129" s="47" t="s">
        <v>254</v>
      </c>
      <c r="C129" s="29" t="s">
        <v>69</v>
      </c>
      <c r="D129" s="28" t="s">
        <v>19</v>
      </c>
      <c r="E129" s="30">
        <v>16</v>
      </c>
      <c r="F129" s="31">
        <v>7.72</v>
      </c>
      <c r="G129" s="31">
        <f t="shared" si="4"/>
        <v>123.52</v>
      </c>
    </row>
    <row r="130" spans="1:7" ht="22.5">
      <c r="A130" s="27">
        <v>108</v>
      </c>
      <c r="B130" s="47" t="s">
        <v>283</v>
      </c>
      <c r="C130" s="29" t="s">
        <v>121</v>
      </c>
      <c r="D130" s="28" t="s">
        <v>19</v>
      </c>
      <c r="E130" s="30">
        <v>4</v>
      </c>
      <c r="F130" s="31">
        <v>14.1</v>
      </c>
      <c r="G130" s="31">
        <f t="shared" si="4"/>
        <v>56.4</v>
      </c>
    </row>
    <row r="131" spans="1:7" ht="22.5">
      <c r="A131" s="27">
        <v>109</v>
      </c>
      <c r="B131" s="47" t="s">
        <v>240</v>
      </c>
      <c r="C131" s="29" t="s">
        <v>52</v>
      </c>
      <c r="D131" s="28" t="s">
        <v>19</v>
      </c>
      <c r="E131" s="30">
        <v>4</v>
      </c>
      <c r="F131" s="31">
        <v>7.79</v>
      </c>
      <c r="G131" s="31">
        <f t="shared" si="4"/>
        <v>31.16</v>
      </c>
    </row>
    <row r="132" spans="1:7" ht="22.5">
      <c r="A132" s="27">
        <v>110</v>
      </c>
      <c r="B132" s="47" t="s">
        <v>228</v>
      </c>
      <c r="C132" s="29" t="s">
        <v>38</v>
      </c>
      <c r="D132" s="28" t="s">
        <v>19</v>
      </c>
      <c r="E132" s="30">
        <v>1</v>
      </c>
      <c r="F132" s="31">
        <v>8.0299999999999994</v>
      </c>
      <c r="G132" s="31">
        <f t="shared" si="4"/>
        <v>8.0299999999999994</v>
      </c>
    </row>
    <row r="133" spans="1:7">
      <c r="A133" s="27">
        <v>111</v>
      </c>
      <c r="B133" s="47" t="s">
        <v>241</v>
      </c>
      <c r="C133" s="29" t="s">
        <v>122</v>
      </c>
      <c r="D133" s="28" t="s">
        <v>19</v>
      </c>
      <c r="E133" s="30">
        <v>1</v>
      </c>
      <c r="F133" s="31">
        <v>13.63</v>
      </c>
      <c r="G133" s="31">
        <f t="shared" si="4"/>
        <v>13.63</v>
      </c>
    </row>
    <row r="134" spans="1:7">
      <c r="A134" s="27">
        <v>112</v>
      </c>
      <c r="B134" s="47" t="s">
        <v>241</v>
      </c>
      <c r="C134" s="29" t="s">
        <v>123</v>
      </c>
      <c r="D134" s="28" t="s">
        <v>19</v>
      </c>
      <c r="E134" s="30">
        <v>1</v>
      </c>
      <c r="F134" s="31">
        <v>4.8099999999999996</v>
      </c>
      <c r="G134" s="31">
        <f t="shared" si="4"/>
        <v>4.8099999999999996</v>
      </c>
    </row>
    <row r="135" spans="1:7" ht="33.75">
      <c r="A135" s="27">
        <v>113</v>
      </c>
      <c r="B135" s="47" t="s">
        <v>241</v>
      </c>
      <c r="C135" s="29" t="s">
        <v>124</v>
      </c>
      <c r="D135" s="28" t="s">
        <v>19</v>
      </c>
      <c r="E135" s="30">
        <v>1</v>
      </c>
      <c r="F135" s="31">
        <v>814.55</v>
      </c>
      <c r="G135" s="31">
        <f t="shared" si="4"/>
        <v>814.55</v>
      </c>
    </row>
    <row r="136" spans="1:7" ht="22.5">
      <c r="A136" s="27">
        <v>114</v>
      </c>
      <c r="B136" s="47" t="s">
        <v>241</v>
      </c>
      <c r="C136" s="29" t="s">
        <v>125</v>
      </c>
      <c r="D136" s="28" t="s">
        <v>19</v>
      </c>
      <c r="E136" s="30">
        <v>1</v>
      </c>
      <c r="F136" s="31">
        <v>132.38</v>
      </c>
      <c r="G136" s="31">
        <f t="shared" si="4"/>
        <v>132.38</v>
      </c>
    </row>
    <row r="137" spans="1:7" ht="22.5">
      <c r="A137" s="27">
        <v>115</v>
      </c>
      <c r="B137" s="47" t="s">
        <v>257</v>
      </c>
      <c r="C137" s="29" t="s">
        <v>72</v>
      </c>
      <c r="D137" s="28" t="s">
        <v>73</v>
      </c>
      <c r="E137" s="30">
        <v>0.28000000000000003</v>
      </c>
      <c r="F137" s="31">
        <v>2958.64</v>
      </c>
      <c r="G137" s="31">
        <f t="shared" si="4"/>
        <v>828.42</v>
      </c>
    </row>
    <row r="138" spans="1:7" ht="22.5">
      <c r="A138" s="27">
        <v>116</v>
      </c>
      <c r="B138" s="47" t="s">
        <v>258</v>
      </c>
      <c r="C138" s="29" t="s">
        <v>79</v>
      </c>
      <c r="D138" s="28" t="s">
        <v>75</v>
      </c>
      <c r="E138" s="30">
        <v>6</v>
      </c>
      <c r="F138" s="31">
        <v>4.46</v>
      </c>
      <c r="G138" s="31">
        <f t="shared" si="4"/>
        <v>26.76</v>
      </c>
    </row>
    <row r="139" spans="1:7" ht="22.5">
      <c r="A139" s="27">
        <v>117</v>
      </c>
      <c r="B139" s="47" t="s">
        <v>258</v>
      </c>
      <c r="C139" s="29" t="s">
        <v>80</v>
      </c>
      <c r="D139" s="28" t="s">
        <v>75</v>
      </c>
      <c r="E139" s="30">
        <v>20</v>
      </c>
      <c r="F139" s="31">
        <v>2.79</v>
      </c>
      <c r="G139" s="31">
        <f t="shared" si="4"/>
        <v>55.8</v>
      </c>
    </row>
    <row r="140" spans="1:7" ht="22.5">
      <c r="A140" s="27">
        <v>118</v>
      </c>
      <c r="B140" s="47" t="s">
        <v>258</v>
      </c>
      <c r="C140" s="29" t="s">
        <v>82</v>
      </c>
      <c r="D140" s="28" t="s">
        <v>75</v>
      </c>
      <c r="E140" s="30">
        <v>2</v>
      </c>
      <c r="F140" s="31">
        <v>1.49</v>
      </c>
      <c r="G140" s="31">
        <f t="shared" si="4"/>
        <v>2.98</v>
      </c>
    </row>
    <row r="141" spans="1:7" ht="33.75">
      <c r="A141" s="27">
        <v>119</v>
      </c>
      <c r="B141" s="47" t="s">
        <v>284</v>
      </c>
      <c r="C141" s="29" t="s">
        <v>126</v>
      </c>
      <c r="D141" s="28" t="s">
        <v>17</v>
      </c>
      <c r="E141" s="30">
        <v>1</v>
      </c>
      <c r="F141" s="31">
        <v>29.93</v>
      </c>
      <c r="G141" s="31">
        <f t="shared" si="4"/>
        <v>29.93</v>
      </c>
    </row>
    <row r="142" spans="1:7" ht="33.75">
      <c r="A142" s="27">
        <v>120</v>
      </c>
      <c r="B142" s="47" t="s">
        <v>285</v>
      </c>
      <c r="C142" s="29" t="s">
        <v>127</v>
      </c>
      <c r="D142" s="28" t="s">
        <v>17</v>
      </c>
      <c r="E142" s="30">
        <v>1</v>
      </c>
      <c r="F142" s="31">
        <v>36.51</v>
      </c>
      <c r="G142" s="31">
        <f t="shared" si="4"/>
        <v>36.51</v>
      </c>
    </row>
    <row r="143" spans="1:7">
      <c r="A143" s="27">
        <v>121</v>
      </c>
      <c r="B143" s="47" t="s">
        <v>256</v>
      </c>
      <c r="C143" s="29" t="s">
        <v>128</v>
      </c>
      <c r="D143" s="28" t="s">
        <v>17</v>
      </c>
      <c r="E143" s="30">
        <v>1</v>
      </c>
      <c r="F143" s="31">
        <v>20.3</v>
      </c>
      <c r="G143" s="31">
        <f t="shared" si="4"/>
        <v>20.3</v>
      </c>
    </row>
    <row r="144" spans="1:7">
      <c r="A144" s="27">
        <v>122</v>
      </c>
      <c r="B144" s="47" t="s">
        <v>211</v>
      </c>
      <c r="C144" s="29" t="s">
        <v>109</v>
      </c>
      <c r="D144" s="28" t="s">
        <v>17</v>
      </c>
      <c r="E144" s="30">
        <v>1</v>
      </c>
      <c r="F144" s="31">
        <v>22.03</v>
      </c>
      <c r="G144" s="31">
        <f t="shared" si="4"/>
        <v>22.03</v>
      </c>
    </row>
    <row r="145" spans="1:54" ht="22.5">
      <c r="A145" s="27">
        <v>123</v>
      </c>
      <c r="B145" s="47" t="s">
        <v>276</v>
      </c>
      <c r="C145" s="29" t="s">
        <v>110</v>
      </c>
      <c r="D145" s="28" t="s">
        <v>111</v>
      </c>
      <c r="E145" s="30">
        <v>1.4999999999999999E-2</v>
      </c>
      <c r="F145" s="31">
        <v>4627.62</v>
      </c>
      <c r="G145" s="31">
        <f t="shared" si="4"/>
        <v>69.41</v>
      </c>
    </row>
    <row r="146" spans="1:54" ht="22.5">
      <c r="A146" s="27">
        <v>124</v>
      </c>
      <c r="B146" s="49" t="s">
        <v>277</v>
      </c>
      <c r="C146" s="29" t="s">
        <v>112</v>
      </c>
      <c r="D146" s="28" t="s">
        <v>111</v>
      </c>
      <c r="E146" s="30">
        <v>1.4999999999999999E-2</v>
      </c>
      <c r="F146" s="31">
        <v>2056.87</v>
      </c>
      <c r="G146" s="31">
        <f t="shared" si="4"/>
        <v>30.85</v>
      </c>
    </row>
    <row r="147" spans="1:54" ht="22.5">
      <c r="A147" s="32">
        <v>125</v>
      </c>
      <c r="B147" s="47" t="s">
        <v>268</v>
      </c>
      <c r="C147" s="34" t="s">
        <v>102</v>
      </c>
      <c r="D147" s="33" t="s">
        <v>73</v>
      </c>
      <c r="E147" s="35">
        <v>0.28000000000000003</v>
      </c>
      <c r="F147" s="31">
        <v>195.89</v>
      </c>
      <c r="G147" s="36">
        <f t="shared" si="4"/>
        <v>54.85</v>
      </c>
    </row>
    <row r="148" spans="1:54">
      <c r="A148" s="7"/>
      <c r="B148" s="8"/>
      <c r="C148" s="54" t="str">
        <f>BB148</f>
        <v>Iš viso už skyrių Chemiškai valyto vandens paruošimas</v>
      </c>
      <c r="D148" s="55"/>
      <c r="E148" s="55"/>
      <c r="F148" s="25"/>
      <c r="G148" s="26" t="str">
        <f>IF(SUM(G115:G147)=0,"",TEXT(SUM(G115:G147),"# ##0,00"))</f>
        <v>2 952,19</v>
      </c>
      <c r="BB148" s="24" t="s">
        <v>191</v>
      </c>
    </row>
    <row r="149" spans="1:54">
      <c r="A149" s="7"/>
      <c r="B149" s="8"/>
      <c r="C149" s="54" t="str">
        <f>BB149</f>
        <v>Skyrius Kontrolės matavimo prietaisai</v>
      </c>
      <c r="D149" s="55"/>
      <c r="E149" s="55"/>
      <c r="F149" s="25"/>
      <c r="G149" s="26"/>
      <c r="BB149" s="24" t="s">
        <v>192</v>
      </c>
    </row>
    <row r="150" spans="1:54">
      <c r="A150" s="27">
        <v>126</v>
      </c>
      <c r="B150" s="47" t="s">
        <v>286</v>
      </c>
      <c r="C150" s="29" t="s">
        <v>129</v>
      </c>
      <c r="D150" s="28" t="s">
        <v>17</v>
      </c>
      <c r="E150" s="30">
        <v>18</v>
      </c>
      <c r="F150" s="31">
        <v>15.34</v>
      </c>
      <c r="G150" s="31">
        <f t="shared" ref="G150:G158" si="5">ROUND(F150*E150,2)</f>
        <v>276.12</v>
      </c>
    </row>
    <row r="151" spans="1:54" ht="22.5">
      <c r="A151" s="27">
        <v>127</v>
      </c>
      <c r="B151" s="48" t="s">
        <v>287</v>
      </c>
      <c r="C151" s="29" t="s">
        <v>130</v>
      </c>
      <c r="D151" s="28" t="s">
        <v>19</v>
      </c>
      <c r="E151" s="30">
        <v>17</v>
      </c>
      <c r="F151" s="31">
        <v>18.57</v>
      </c>
      <c r="G151" s="31">
        <f t="shared" si="5"/>
        <v>315.69</v>
      </c>
    </row>
    <row r="152" spans="1:54" ht="22.5">
      <c r="A152" s="27">
        <v>128</v>
      </c>
      <c r="B152" s="47" t="s">
        <v>287</v>
      </c>
      <c r="C152" s="29" t="s">
        <v>131</v>
      </c>
      <c r="D152" s="28" t="s">
        <v>19</v>
      </c>
      <c r="E152" s="30">
        <v>1</v>
      </c>
      <c r="F152" s="31">
        <v>123.55</v>
      </c>
      <c r="G152" s="31">
        <f t="shared" si="5"/>
        <v>123.55</v>
      </c>
    </row>
    <row r="153" spans="1:54">
      <c r="A153" s="27">
        <v>129</v>
      </c>
      <c r="B153" s="47" t="s">
        <v>288</v>
      </c>
      <c r="C153" s="29" t="s">
        <v>132</v>
      </c>
      <c r="D153" s="28" t="s">
        <v>17</v>
      </c>
      <c r="E153" s="30">
        <v>12</v>
      </c>
      <c r="F153" s="31">
        <v>9.85</v>
      </c>
      <c r="G153" s="31">
        <f t="shared" si="5"/>
        <v>118.2</v>
      </c>
    </row>
    <row r="154" spans="1:54">
      <c r="A154" s="27">
        <v>130</v>
      </c>
      <c r="B154" s="47" t="s">
        <v>289</v>
      </c>
      <c r="C154" s="29" t="s">
        <v>133</v>
      </c>
      <c r="D154" s="28" t="s">
        <v>19</v>
      </c>
      <c r="E154" s="30">
        <v>11</v>
      </c>
      <c r="F154" s="31">
        <v>5.63</v>
      </c>
      <c r="G154" s="31">
        <f t="shared" si="5"/>
        <v>61.93</v>
      </c>
    </row>
    <row r="155" spans="1:54">
      <c r="A155" s="27">
        <v>131</v>
      </c>
      <c r="B155" s="47" t="s">
        <v>289</v>
      </c>
      <c r="C155" s="29" t="s">
        <v>134</v>
      </c>
      <c r="D155" s="28" t="s">
        <v>19</v>
      </c>
      <c r="E155" s="30">
        <v>1</v>
      </c>
      <c r="F155" s="31">
        <v>18.22</v>
      </c>
      <c r="G155" s="31">
        <f t="shared" si="5"/>
        <v>18.22</v>
      </c>
    </row>
    <row r="156" spans="1:54" ht="33.75">
      <c r="A156" s="27">
        <v>132</v>
      </c>
      <c r="B156" s="47" t="s">
        <v>256</v>
      </c>
      <c r="C156" s="29" t="s">
        <v>135</v>
      </c>
      <c r="D156" s="28" t="s">
        <v>17</v>
      </c>
      <c r="E156" s="30">
        <v>1</v>
      </c>
      <c r="F156" s="31">
        <v>48.63</v>
      </c>
      <c r="G156" s="31">
        <f t="shared" si="5"/>
        <v>48.63</v>
      </c>
    </row>
    <row r="157" spans="1:54" ht="33.75">
      <c r="A157" s="27">
        <v>133</v>
      </c>
      <c r="B157" s="49" t="s">
        <v>256</v>
      </c>
      <c r="C157" s="29" t="s">
        <v>136</v>
      </c>
      <c r="D157" s="28" t="s">
        <v>17</v>
      </c>
      <c r="E157" s="30">
        <v>1</v>
      </c>
      <c r="F157" s="31">
        <v>48.63</v>
      </c>
      <c r="G157" s="31">
        <f t="shared" si="5"/>
        <v>48.63</v>
      </c>
    </row>
    <row r="158" spans="1:54" ht="33.75">
      <c r="A158" s="32">
        <v>134</v>
      </c>
      <c r="B158" s="47" t="s">
        <v>256</v>
      </c>
      <c r="C158" s="34" t="s">
        <v>137</v>
      </c>
      <c r="D158" s="33" t="s">
        <v>19</v>
      </c>
      <c r="E158" s="35">
        <v>1</v>
      </c>
      <c r="F158" s="31">
        <v>60.78</v>
      </c>
      <c r="G158" s="36">
        <f t="shared" si="5"/>
        <v>60.78</v>
      </c>
    </row>
    <row r="159" spans="1:54">
      <c r="A159" s="7"/>
      <c r="B159" s="8"/>
      <c r="C159" s="54" t="str">
        <f>BB159</f>
        <v>Iš viso už skyrių Kontrolės matavimo prietaisai</v>
      </c>
      <c r="D159" s="55"/>
      <c r="E159" s="55"/>
      <c r="F159" s="25"/>
      <c r="G159" s="26" t="str">
        <f>IF(SUM(G149:G158)=0,"",TEXT(SUM(G149:G158),"# ##0,00"))</f>
        <v>1 071,75</v>
      </c>
      <c r="BB159" s="24" t="s">
        <v>193</v>
      </c>
    </row>
    <row r="160" spans="1:54">
      <c r="A160" s="7"/>
      <c r="B160" s="8"/>
      <c r="C160" s="54" t="str">
        <f>BB160</f>
        <v>Skyrius Vandens šildymo katilų dūmtraukiai</v>
      </c>
      <c r="D160" s="55"/>
      <c r="E160" s="55"/>
      <c r="F160" s="25"/>
      <c r="G160" s="26"/>
      <c r="BB160" s="24" t="s">
        <v>194</v>
      </c>
    </row>
    <row r="161" spans="1:7" ht="33.75">
      <c r="A161" s="27">
        <v>135</v>
      </c>
      <c r="B161" s="47" t="s">
        <v>290</v>
      </c>
      <c r="C161" s="29" t="s">
        <v>138</v>
      </c>
      <c r="D161" s="28" t="s">
        <v>75</v>
      </c>
      <c r="E161" s="30">
        <v>17.5</v>
      </c>
      <c r="F161" s="31">
        <v>75.010000000000005</v>
      </c>
      <c r="G161" s="31">
        <f t="shared" ref="G161:G180" si="6">ROUND(F161*E161,2)</f>
        <v>1312.68</v>
      </c>
    </row>
    <row r="162" spans="1:7" ht="67.5">
      <c r="A162" s="27">
        <v>136</v>
      </c>
      <c r="B162" s="48" t="s">
        <v>291</v>
      </c>
      <c r="C162" s="29" t="s">
        <v>139</v>
      </c>
      <c r="D162" s="28" t="s">
        <v>75</v>
      </c>
      <c r="E162" s="30">
        <v>7.5</v>
      </c>
      <c r="F162" s="31">
        <v>165.47</v>
      </c>
      <c r="G162" s="31">
        <f t="shared" si="6"/>
        <v>1241.03</v>
      </c>
    </row>
    <row r="163" spans="1:7" ht="67.5">
      <c r="A163" s="27">
        <v>137</v>
      </c>
      <c r="B163" s="47" t="s">
        <v>292</v>
      </c>
      <c r="C163" s="29" t="s">
        <v>140</v>
      </c>
      <c r="D163" s="28" t="s">
        <v>19</v>
      </c>
      <c r="E163" s="30">
        <v>6</v>
      </c>
      <c r="F163" s="31">
        <v>148.91999999999999</v>
      </c>
      <c r="G163" s="31">
        <f t="shared" si="6"/>
        <v>893.52</v>
      </c>
    </row>
    <row r="164" spans="1:7" ht="67.5">
      <c r="A164" s="27">
        <v>138</v>
      </c>
      <c r="B164" s="47" t="s">
        <v>292</v>
      </c>
      <c r="C164" s="29" t="s">
        <v>141</v>
      </c>
      <c r="D164" s="28" t="s">
        <v>19</v>
      </c>
      <c r="E164" s="30">
        <v>1</v>
      </c>
      <c r="F164" s="31">
        <v>159.94999999999999</v>
      </c>
      <c r="G164" s="31">
        <f t="shared" si="6"/>
        <v>159.94999999999999</v>
      </c>
    </row>
    <row r="165" spans="1:7" ht="67.5">
      <c r="A165" s="27">
        <v>139</v>
      </c>
      <c r="B165" s="47" t="s">
        <v>292</v>
      </c>
      <c r="C165" s="29" t="s">
        <v>142</v>
      </c>
      <c r="D165" s="28" t="s">
        <v>19</v>
      </c>
      <c r="E165" s="30">
        <v>2</v>
      </c>
      <c r="F165" s="31">
        <v>88.25</v>
      </c>
      <c r="G165" s="31">
        <f t="shared" si="6"/>
        <v>176.5</v>
      </c>
    </row>
    <row r="166" spans="1:7" ht="78.75">
      <c r="A166" s="27">
        <v>140</v>
      </c>
      <c r="B166" s="47" t="s">
        <v>293</v>
      </c>
      <c r="C166" s="29" t="s">
        <v>143</v>
      </c>
      <c r="D166" s="28" t="s">
        <v>19</v>
      </c>
      <c r="E166" s="30">
        <v>2</v>
      </c>
      <c r="F166" s="31">
        <v>303.36</v>
      </c>
      <c r="G166" s="31">
        <f t="shared" si="6"/>
        <v>606.72</v>
      </c>
    </row>
    <row r="167" spans="1:7" ht="78.75">
      <c r="A167" s="27">
        <v>141</v>
      </c>
      <c r="B167" s="47" t="s">
        <v>293</v>
      </c>
      <c r="C167" s="29" t="s">
        <v>144</v>
      </c>
      <c r="D167" s="28" t="s">
        <v>19</v>
      </c>
      <c r="E167" s="30">
        <v>1</v>
      </c>
      <c r="F167" s="31">
        <v>409.26</v>
      </c>
      <c r="G167" s="31">
        <f t="shared" si="6"/>
        <v>409.26</v>
      </c>
    </row>
    <row r="168" spans="1:7" ht="78.75">
      <c r="A168" s="27">
        <v>142</v>
      </c>
      <c r="B168" s="47" t="s">
        <v>293</v>
      </c>
      <c r="C168" s="29" t="s">
        <v>145</v>
      </c>
      <c r="D168" s="28" t="s">
        <v>19</v>
      </c>
      <c r="E168" s="30">
        <v>1</v>
      </c>
      <c r="F168" s="31">
        <v>318.8</v>
      </c>
      <c r="G168" s="31">
        <f t="shared" si="6"/>
        <v>318.8</v>
      </c>
    </row>
    <row r="169" spans="1:7" ht="90">
      <c r="A169" s="27">
        <v>143</v>
      </c>
      <c r="B169" s="47" t="s">
        <v>293</v>
      </c>
      <c r="C169" s="29" t="s">
        <v>146</v>
      </c>
      <c r="D169" s="28" t="s">
        <v>19</v>
      </c>
      <c r="E169" s="30">
        <v>1</v>
      </c>
      <c r="F169" s="31">
        <v>413.67</v>
      </c>
      <c r="G169" s="31">
        <f t="shared" si="6"/>
        <v>413.67</v>
      </c>
    </row>
    <row r="170" spans="1:7" ht="101.25">
      <c r="A170" s="27">
        <v>144</v>
      </c>
      <c r="B170" s="47" t="s">
        <v>291</v>
      </c>
      <c r="C170" s="29" t="s">
        <v>147</v>
      </c>
      <c r="D170" s="28" t="s">
        <v>75</v>
      </c>
      <c r="E170" s="30">
        <v>10</v>
      </c>
      <c r="F170" s="31">
        <v>209.59</v>
      </c>
      <c r="G170" s="31">
        <f t="shared" si="6"/>
        <v>2095.9</v>
      </c>
    </row>
    <row r="171" spans="1:7">
      <c r="A171" s="27">
        <v>145</v>
      </c>
      <c r="B171" s="47" t="s">
        <v>294</v>
      </c>
      <c r="C171" s="29" t="s">
        <v>148</v>
      </c>
      <c r="D171" s="28" t="s">
        <v>19</v>
      </c>
      <c r="E171" s="30">
        <v>1</v>
      </c>
      <c r="F171" s="31">
        <v>121.34</v>
      </c>
      <c r="G171" s="31">
        <f t="shared" si="6"/>
        <v>121.34</v>
      </c>
    </row>
    <row r="172" spans="1:7">
      <c r="A172" s="27">
        <v>146</v>
      </c>
      <c r="B172" s="47" t="s">
        <v>295</v>
      </c>
      <c r="C172" s="29" t="s">
        <v>149</v>
      </c>
      <c r="D172" s="28" t="s">
        <v>19</v>
      </c>
      <c r="E172" s="30">
        <v>1</v>
      </c>
      <c r="F172" s="31">
        <v>60.67</v>
      </c>
      <c r="G172" s="31">
        <f t="shared" si="6"/>
        <v>60.67</v>
      </c>
    </row>
    <row r="173" spans="1:7">
      <c r="A173" s="27">
        <v>147</v>
      </c>
      <c r="B173" s="47" t="s">
        <v>261</v>
      </c>
      <c r="C173" s="29" t="s">
        <v>150</v>
      </c>
      <c r="D173" s="28" t="s">
        <v>19</v>
      </c>
      <c r="E173" s="30">
        <v>1</v>
      </c>
      <c r="F173" s="31">
        <v>328.73</v>
      </c>
      <c r="G173" s="31">
        <f t="shared" si="6"/>
        <v>328.73</v>
      </c>
    </row>
    <row r="174" spans="1:7">
      <c r="A174" s="27">
        <v>148</v>
      </c>
      <c r="B174" s="47" t="s">
        <v>296</v>
      </c>
      <c r="C174" s="29" t="s">
        <v>151</v>
      </c>
      <c r="D174" s="28" t="s">
        <v>19</v>
      </c>
      <c r="E174" s="30">
        <v>1</v>
      </c>
      <c r="F174" s="31">
        <v>404.85</v>
      </c>
      <c r="G174" s="31">
        <f t="shared" si="6"/>
        <v>404.85</v>
      </c>
    </row>
    <row r="175" spans="1:7" ht="22.5">
      <c r="A175" s="27">
        <v>149</v>
      </c>
      <c r="B175" s="47" t="s">
        <v>297</v>
      </c>
      <c r="C175" s="29" t="s">
        <v>152</v>
      </c>
      <c r="D175" s="28" t="s">
        <v>111</v>
      </c>
      <c r="E175" s="30">
        <v>0.3</v>
      </c>
      <c r="F175" s="31">
        <v>934.36</v>
      </c>
      <c r="G175" s="31">
        <f t="shared" si="6"/>
        <v>280.31</v>
      </c>
    </row>
    <row r="176" spans="1:7">
      <c r="A176" s="27">
        <v>150</v>
      </c>
      <c r="B176" s="47" t="s">
        <v>298</v>
      </c>
      <c r="C176" s="29" t="s">
        <v>153</v>
      </c>
      <c r="D176" s="28" t="s">
        <v>111</v>
      </c>
      <c r="E176" s="30">
        <v>0.3</v>
      </c>
      <c r="F176" s="31">
        <v>1103.1300000000001</v>
      </c>
      <c r="G176" s="31">
        <f t="shared" si="6"/>
        <v>330.94</v>
      </c>
    </row>
    <row r="177" spans="1:54" ht="33.75">
      <c r="A177" s="27">
        <v>151</v>
      </c>
      <c r="B177" s="47" t="s">
        <v>278</v>
      </c>
      <c r="C177" s="29" t="s">
        <v>154</v>
      </c>
      <c r="D177" s="28" t="s">
        <v>19</v>
      </c>
      <c r="E177" s="30">
        <v>2</v>
      </c>
      <c r="F177" s="31">
        <v>379.76</v>
      </c>
      <c r="G177" s="31">
        <f t="shared" si="6"/>
        <v>759.52</v>
      </c>
    </row>
    <row r="178" spans="1:54" ht="33.75">
      <c r="A178" s="27">
        <v>152</v>
      </c>
      <c r="B178" s="47" t="s">
        <v>211</v>
      </c>
      <c r="C178" s="29" t="s">
        <v>155</v>
      </c>
      <c r="D178" s="28" t="s">
        <v>19</v>
      </c>
      <c r="E178" s="30">
        <v>2</v>
      </c>
      <c r="F178" s="31">
        <v>140.91999999999999</v>
      </c>
      <c r="G178" s="31">
        <f t="shared" si="6"/>
        <v>281.83999999999997</v>
      </c>
    </row>
    <row r="179" spans="1:54" ht="22.5">
      <c r="A179" s="27">
        <v>153</v>
      </c>
      <c r="B179" s="49" t="s">
        <v>299</v>
      </c>
      <c r="C179" s="29" t="s">
        <v>156</v>
      </c>
      <c r="D179" s="28" t="s">
        <v>19</v>
      </c>
      <c r="E179" s="30">
        <v>1</v>
      </c>
      <c r="F179" s="31">
        <v>38.380000000000003</v>
      </c>
      <c r="G179" s="31">
        <f t="shared" si="6"/>
        <v>38.380000000000003</v>
      </c>
    </row>
    <row r="180" spans="1:54" ht="33.75">
      <c r="A180" s="32">
        <v>154</v>
      </c>
      <c r="B180" s="47" t="s">
        <v>300</v>
      </c>
      <c r="C180" s="34" t="s">
        <v>157</v>
      </c>
      <c r="D180" s="33" t="s">
        <v>19</v>
      </c>
      <c r="E180" s="35">
        <v>1</v>
      </c>
      <c r="F180" s="31">
        <v>436.4</v>
      </c>
      <c r="G180" s="36">
        <f t="shared" si="6"/>
        <v>436.4</v>
      </c>
    </row>
    <row r="181" spans="1:54">
      <c r="A181" s="7"/>
      <c r="B181" s="8"/>
      <c r="C181" s="54" t="str">
        <f>BB181</f>
        <v>Iš viso už skyrių Vandens šildymo katilų dūmtraukiai</v>
      </c>
      <c r="D181" s="55"/>
      <c r="E181" s="55"/>
      <c r="F181" s="25"/>
      <c r="G181" s="26" t="str">
        <f>IF(SUM(G160:G180)=0,"",TEXT(SUM(G160:G180),"# ##0,00"))</f>
        <v>10 671,01</v>
      </c>
      <c r="BB181" s="24" t="s">
        <v>195</v>
      </c>
    </row>
    <row r="182" spans="1:54">
      <c r="A182" s="7"/>
      <c r="B182" s="8"/>
      <c r="C182" s="54" t="str">
        <f>BB182</f>
        <v>Skyrius Demontavimas</v>
      </c>
      <c r="D182" s="55"/>
      <c r="E182" s="55"/>
      <c r="F182" s="25"/>
      <c r="G182" s="26"/>
      <c r="BB182" s="24" t="s">
        <v>196</v>
      </c>
    </row>
    <row r="183" spans="1:54" ht="22.5">
      <c r="A183" s="27">
        <v>155</v>
      </c>
      <c r="B183" s="47" t="s">
        <v>301</v>
      </c>
      <c r="C183" s="29" t="s">
        <v>158</v>
      </c>
      <c r="D183" s="28" t="s">
        <v>19</v>
      </c>
      <c r="E183" s="30">
        <v>2</v>
      </c>
      <c r="F183" s="31">
        <v>1399.43</v>
      </c>
      <c r="G183" s="31">
        <f t="shared" ref="G183:G190" si="7">ROUND(F183*E183,2)</f>
        <v>2798.86</v>
      </c>
    </row>
    <row r="184" spans="1:54">
      <c r="A184" s="27">
        <v>156</v>
      </c>
      <c r="B184" s="48" t="s">
        <v>302</v>
      </c>
      <c r="C184" s="29" t="s">
        <v>159</v>
      </c>
      <c r="D184" s="28" t="s">
        <v>17</v>
      </c>
      <c r="E184" s="30">
        <v>1</v>
      </c>
      <c r="F184" s="31">
        <v>114.56</v>
      </c>
      <c r="G184" s="31">
        <f t="shared" si="7"/>
        <v>114.56</v>
      </c>
    </row>
    <row r="185" spans="1:54">
      <c r="A185" s="27">
        <v>157</v>
      </c>
      <c r="B185" s="47" t="s">
        <v>303</v>
      </c>
      <c r="C185" s="29" t="s">
        <v>160</v>
      </c>
      <c r="D185" s="28" t="s">
        <v>17</v>
      </c>
      <c r="E185" s="30">
        <v>2</v>
      </c>
      <c r="F185" s="31">
        <v>410.99</v>
      </c>
      <c r="G185" s="31">
        <f t="shared" si="7"/>
        <v>821.98</v>
      </c>
    </row>
    <row r="186" spans="1:54" ht="22.5">
      <c r="A186" s="27">
        <v>158</v>
      </c>
      <c r="B186" s="47" t="s">
        <v>304</v>
      </c>
      <c r="C186" s="29" t="s">
        <v>161</v>
      </c>
      <c r="D186" s="28" t="s">
        <v>17</v>
      </c>
      <c r="E186" s="30">
        <v>1</v>
      </c>
      <c r="F186" s="31">
        <v>315.29000000000002</v>
      </c>
      <c r="G186" s="31">
        <f t="shared" si="7"/>
        <v>315.29000000000002</v>
      </c>
    </row>
    <row r="187" spans="1:54" ht="33.75">
      <c r="A187" s="27">
        <v>159</v>
      </c>
      <c r="B187" s="47" t="s">
        <v>305</v>
      </c>
      <c r="C187" s="29" t="s">
        <v>162</v>
      </c>
      <c r="D187" s="28" t="s">
        <v>75</v>
      </c>
      <c r="E187" s="30">
        <v>15</v>
      </c>
      <c r="F187" s="31">
        <v>49.49</v>
      </c>
      <c r="G187" s="31">
        <f t="shared" si="7"/>
        <v>742.35</v>
      </c>
    </row>
    <row r="188" spans="1:54">
      <c r="A188" s="27">
        <v>160</v>
      </c>
      <c r="B188" s="47" t="s">
        <v>306</v>
      </c>
      <c r="C188" s="29" t="s">
        <v>163</v>
      </c>
      <c r="D188" s="28" t="s">
        <v>111</v>
      </c>
      <c r="E188" s="30">
        <v>0.15</v>
      </c>
      <c r="F188" s="31">
        <v>979.71</v>
      </c>
      <c r="G188" s="31">
        <f t="shared" si="7"/>
        <v>146.96</v>
      </c>
    </row>
    <row r="189" spans="1:54">
      <c r="A189" s="27">
        <v>161</v>
      </c>
      <c r="B189" s="49" t="s">
        <v>307</v>
      </c>
      <c r="C189" s="29" t="s">
        <v>164</v>
      </c>
      <c r="D189" s="28" t="s">
        <v>111</v>
      </c>
      <c r="E189" s="30">
        <v>4</v>
      </c>
      <c r="F189" s="31">
        <v>482.8</v>
      </c>
      <c r="G189" s="31">
        <f t="shared" si="7"/>
        <v>1931.2</v>
      </c>
    </row>
    <row r="190" spans="1:54" ht="33.75">
      <c r="A190" s="32">
        <v>162</v>
      </c>
      <c r="B190" s="47" t="s">
        <v>308</v>
      </c>
      <c r="C190" s="34" t="s">
        <v>165</v>
      </c>
      <c r="D190" s="33" t="s">
        <v>111</v>
      </c>
      <c r="E190" s="35">
        <v>10.5</v>
      </c>
      <c r="F190" s="31">
        <v>164.75</v>
      </c>
      <c r="G190" s="36">
        <f t="shared" si="7"/>
        <v>1729.88</v>
      </c>
    </row>
    <row r="191" spans="1:54">
      <c r="A191" s="7"/>
      <c r="B191" s="8"/>
      <c r="C191" s="54" t="str">
        <f>BB191</f>
        <v>Iš viso už skyrių Demontavimas</v>
      </c>
      <c r="D191" s="55"/>
      <c r="E191" s="55"/>
      <c r="F191" s="31"/>
      <c r="G191" s="26" t="str">
        <f>IF(SUM(G182:G190)=0,"",TEXT(SUM(G182:G190),"# ##0,00"))</f>
        <v>8 601,08</v>
      </c>
      <c r="BB191" s="24" t="s">
        <v>197</v>
      </c>
    </row>
    <row r="192" spans="1:54">
      <c r="A192" s="7"/>
      <c r="B192" s="8"/>
      <c r="C192" s="54" t="str">
        <f>BB192</f>
        <v>Skyrius Šildymo-vėdinimo dalis</v>
      </c>
      <c r="D192" s="55"/>
      <c r="E192" s="55"/>
      <c r="F192" s="31"/>
      <c r="G192" s="26"/>
      <c r="BB192" s="24" t="s">
        <v>198</v>
      </c>
    </row>
    <row r="193" spans="1:54" ht="33.75">
      <c r="A193" s="27">
        <v>163</v>
      </c>
      <c r="B193" s="47" t="s">
        <v>309</v>
      </c>
      <c r="C193" s="29" t="s">
        <v>166</v>
      </c>
      <c r="D193" s="28" t="s">
        <v>19</v>
      </c>
      <c r="E193" s="30">
        <v>2</v>
      </c>
      <c r="F193" s="31">
        <v>18.97</v>
      </c>
      <c r="G193" s="31">
        <f t="shared" ref="G193:G198" si="8">ROUND(F193*E193,2)</f>
        <v>37.94</v>
      </c>
    </row>
    <row r="194" spans="1:54" ht="33.75">
      <c r="A194" s="27">
        <v>164</v>
      </c>
      <c r="B194" s="48" t="s">
        <v>310</v>
      </c>
      <c r="C194" s="29" t="s">
        <v>167</v>
      </c>
      <c r="D194" s="28" t="s">
        <v>19</v>
      </c>
      <c r="E194" s="30">
        <v>2</v>
      </c>
      <c r="F194" s="31">
        <v>111.68</v>
      </c>
      <c r="G194" s="31">
        <f t="shared" si="8"/>
        <v>223.36</v>
      </c>
    </row>
    <row r="195" spans="1:54" ht="33.75">
      <c r="A195" s="27">
        <v>165</v>
      </c>
      <c r="B195" s="47" t="s">
        <v>311</v>
      </c>
      <c r="C195" s="29" t="s">
        <v>168</v>
      </c>
      <c r="D195" s="28" t="s">
        <v>19</v>
      </c>
      <c r="E195" s="30">
        <v>2</v>
      </c>
      <c r="F195" s="31">
        <v>18.850000000000001</v>
      </c>
      <c r="G195" s="31">
        <f t="shared" si="8"/>
        <v>37.700000000000003</v>
      </c>
    </row>
    <row r="196" spans="1:54" ht="33.75">
      <c r="A196" s="27">
        <v>166</v>
      </c>
      <c r="B196" s="47" t="s">
        <v>312</v>
      </c>
      <c r="C196" s="29" t="s">
        <v>169</v>
      </c>
      <c r="D196" s="28" t="s">
        <v>19</v>
      </c>
      <c r="E196" s="30">
        <v>2</v>
      </c>
      <c r="F196" s="31">
        <v>178.16</v>
      </c>
      <c r="G196" s="31">
        <f t="shared" si="8"/>
        <v>356.32</v>
      </c>
    </row>
    <row r="197" spans="1:54" ht="22.5">
      <c r="A197" s="27">
        <v>167</v>
      </c>
      <c r="B197" s="49" t="s">
        <v>313</v>
      </c>
      <c r="C197" s="29" t="s">
        <v>170</v>
      </c>
      <c r="D197" s="28" t="s">
        <v>19</v>
      </c>
      <c r="E197" s="30">
        <v>1</v>
      </c>
      <c r="F197" s="31">
        <v>403.34</v>
      </c>
      <c r="G197" s="31">
        <f t="shared" si="8"/>
        <v>403.34</v>
      </c>
    </row>
    <row r="198" spans="1:54" ht="22.5">
      <c r="A198" s="32">
        <v>168</v>
      </c>
      <c r="B198" s="47" t="s">
        <v>228</v>
      </c>
      <c r="C198" s="34" t="s">
        <v>38</v>
      </c>
      <c r="D198" s="33" t="s">
        <v>19</v>
      </c>
      <c r="E198" s="35">
        <v>1</v>
      </c>
      <c r="F198" s="31">
        <v>8.0299999999999994</v>
      </c>
      <c r="G198" s="36">
        <f t="shared" si="8"/>
        <v>8.0299999999999994</v>
      </c>
    </row>
    <row r="199" spans="1:54">
      <c r="A199" s="7"/>
      <c r="B199" s="8"/>
      <c r="C199" s="54" t="str">
        <f>BB199</f>
        <v>Iš viso už skyrių Šildymo-vėdinimo dalis</v>
      </c>
      <c r="D199" s="55"/>
      <c r="E199" s="55"/>
      <c r="F199" s="25"/>
      <c r="G199" s="26" t="str">
        <f>IF(SUM(G192:G198)=0,"",TEXT(SUM(G192:G198),"# ##0,00"))</f>
        <v>1 066,69</v>
      </c>
      <c r="BB199" s="24" t="s">
        <v>199</v>
      </c>
    </row>
    <row r="200" spans="1:54">
      <c r="A200" s="7"/>
      <c r="B200" s="8"/>
      <c r="C200" s="54" t="str">
        <f>BB200</f>
        <v>Skyrius Vandentiekio-nuotekų dalis</v>
      </c>
      <c r="D200" s="55"/>
      <c r="E200" s="55"/>
      <c r="F200" s="25"/>
      <c r="G200" s="26"/>
      <c r="BB200" s="24" t="s">
        <v>200</v>
      </c>
    </row>
    <row r="201" spans="1:54" ht="22.5">
      <c r="A201" s="27">
        <v>169</v>
      </c>
      <c r="B201" s="47" t="s">
        <v>314</v>
      </c>
      <c r="C201" s="29" t="s">
        <v>171</v>
      </c>
      <c r="D201" s="28" t="s">
        <v>19</v>
      </c>
      <c r="E201" s="30">
        <v>1</v>
      </c>
      <c r="F201" s="31">
        <v>239.52</v>
      </c>
      <c r="G201" s="31">
        <f>ROUND(F201*E201,2)</f>
        <v>239.52</v>
      </c>
    </row>
    <row r="202" spans="1:54" ht="33.75">
      <c r="A202" s="27">
        <v>170</v>
      </c>
      <c r="B202" s="48" t="s">
        <v>315</v>
      </c>
      <c r="C202" s="29" t="s">
        <v>172</v>
      </c>
      <c r="D202" s="28" t="s">
        <v>19</v>
      </c>
      <c r="E202" s="30">
        <v>1</v>
      </c>
      <c r="F202" s="31">
        <v>1372.91</v>
      </c>
      <c r="G202" s="31">
        <f>ROUND(F202*E202,2)</f>
        <v>1372.91</v>
      </c>
    </row>
    <row r="203" spans="1:54" ht="22.5">
      <c r="A203" s="27">
        <v>171</v>
      </c>
      <c r="B203" s="47" t="s">
        <v>316</v>
      </c>
      <c r="C203" s="29" t="s">
        <v>173</v>
      </c>
      <c r="D203" s="28" t="s">
        <v>19</v>
      </c>
      <c r="E203" s="30">
        <v>1</v>
      </c>
      <c r="F203" s="31">
        <v>54.93</v>
      </c>
      <c r="G203" s="31">
        <f>ROUND(F203*E203,2)</f>
        <v>54.93</v>
      </c>
    </row>
    <row r="204" spans="1:54" ht="25.5">
      <c r="A204" s="27">
        <v>172</v>
      </c>
      <c r="B204" s="49" t="s">
        <v>317</v>
      </c>
      <c r="C204" s="29" t="s">
        <v>174</v>
      </c>
      <c r="D204" s="28" t="s">
        <v>19</v>
      </c>
      <c r="E204" s="30">
        <v>1</v>
      </c>
      <c r="F204" s="31">
        <v>240.48</v>
      </c>
      <c r="G204" s="31">
        <f>ROUND(F204*E204,2)</f>
        <v>240.48</v>
      </c>
    </row>
    <row r="205" spans="1:54" ht="22.5">
      <c r="A205" s="32">
        <v>173</v>
      </c>
      <c r="B205" s="47" t="s">
        <v>318</v>
      </c>
      <c r="C205" s="34" t="s">
        <v>175</v>
      </c>
      <c r="D205" s="33" t="s">
        <v>17</v>
      </c>
      <c r="E205" s="35">
        <v>1</v>
      </c>
      <c r="F205" s="31">
        <v>458.81</v>
      </c>
      <c r="G205" s="36">
        <f>ROUND(F205*E205,2)</f>
        <v>458.81</v>
      </c>
    </row>
    <row r="206" spans="1:54">
      <c r="A206" s="7"/>
      <c r="B206" s="8"/>
      <c r="C206" s="54" t="str">
        <f>BB206</f>
        <v>Iš viso už skyrių Vandentiekio-nuotekų dalis</v>
      </c>
      <c r="D206" s="55"/>
      <c r="E206" s="55"/>
      <c r="F206" s="31"/>
      <c r="G206" s="26" t="str">
        <f>IF(SUM(G200:G205)=0,"",TEXT(SUM(G200:G205),"# ##0,00"))</f>
        <v>2 366,65</v>
      </c>
      <c r="BB206" s="24" t="s">
        <v>201</v>
      </c>
    </row>
    <row r="207" spans="1:54">
      <c r="A207" s="7"/>
      <c r="B207" s="8"/>
      <c r="C207" s="54" t="str">
        <f>BB207</f>
        <v>Skyrius Priešgaisrinė dalis</v>
      </c>
      <c r="D207" s="55"/>
      <c r="E207" s="55"/>
      <c r="F207" s="31"/>
      <c r="G207" s="26"/>
      <c r="BB207" s="24" t="s">
        <v>202</v>
      </c>
    </row>
    <row r="208" spans="1:54">
      <c r="A208" s="27">
        <v>174</v>
      </c>
      <c r="B208" s="52" t="s">
        <v>256</v>
      </c>
      <c r="C208" s="29" t="s">
        <v>176</v>
      </c>
      <c r="D208" s="28" t="s">
        <v>19</v>
      </c>
      <c r="E208" s="30">
        <v>2</v>
      </c>
      <c r="F208" s="31">
        <v>56.26</v>
      </c>
      <c r="G208" s="31">
        <f>ROUND(F208*E208,2)</f>
        <v>112.52</v>
      </c>
    </row>
    <row r="209" spans="1:54">
      <c r="A209" s="32">
        <v>175</v>
      </c>
      <c r="B209" s="53" t="s">
        <v>256</v>
      </c>
      <c r="C209" s="34" t="s">
        <v>177</v>
      </c>
      <c r="D209" s="33" t="s">
        <v>19</v>
      </c>
      <c r="E209" s="35">
        <v>2</v>
      </c>
      <c r="F209" s="31">
        <v>16.68</v>
      </c>
      <c r="G209" s="36">
        <f>ROUND(F209*E209,2)</f>
        <v>33.36</v>
      </c>
    </row>
    <row r="210" spans="1:54">
      <c r="A210" s="7"/>
      <c r="B210" s="8"/>
      <c r="C210" s="54" t="str">
        <f>BB210</f>
        <v>Iš viso už skyrių Priešgaisrinė dalis</v>
      </c>
      <c r="D210" s="55"/>
      <c r="E210" s="55"/>
      <c r="F210" s="26"/>
      <c r="G210" s="26" t="str">
        <f>IF(SUM(G207:G209)=0,"",TEXT(SUM(G207:G209),"# ##0,00"))</f>
        <v>145,88</v>
      </c>
      <c r="BB210" s="24" t="s">
        <v>203</v>
      </c>
    </row>
    <row r="211" spans="1:54">
      <c r="A211" s="7"/>
      <c r="B211" s="8"/>
      <c r="C211" s="9"/>
      <c r="D211" s="8"/>
      <c r="E211" s="10"/>
      <c r="F211" s="11"/>
      <c r="G211" s="11"/>
    </row>
    <row r="212" spans="1:54">
      <c r="A212" s="12"/>
      <c r="B212" s="37" t="s">
        <v>204</v>
      </c>
      <c r="C212" s="37"/>
      <c r="D212" s="37"/>
      <c r="E212" s="37"/>
      <c r="F212" s="38"/>
      <c r="G212" s="42">
        <f>SUM(G10:G211)</f>
        <v>61121.239999999969</v>
      </c>
    </row>
    <row r="213" spans="1:54">
      <c r="A213" s="12"/>
      <c r="B213" s="37" t="s">
        <v>205</v>
      </c>
      <c r="C213" s="37"/>
      <c r="D213" s="37"/>
      <c r="E213" s="37"/>
      <c r="F213" s="39"/>
      <c r="G213" s="42">
        <f>ROUND(G212*0.21, 2)</f>
        <v>12835.46</v>
      </c>
    </row>
    <row r="214" spans="1:54">
      <c r="A214" s="12"/>
      <c r="B214" s="40" t="s">
        <v>206</v>
      </c>
      <c r="C214" s="40"/>
      <c r="D214" s="40"/>
      <c r="E214" s="40"/>
      <c r="F214" s="41"/>
      <c r="G214" s="43">
        <f>SUM(G212:G213)</f>
        <v>73956.699999999968</v>
      </c>
    </row>
    <row r="215" spans="1:54">
      <c r="A215" s="12"/>
      <c r="B215" s="13"/>
      <c r="C215" s="13"/>
      <c r="D215" s="13"/>
      <c r="E215" s="13"/>
      <c r="F215" s="20"/>
      <c r="G215" s="20"/>
    </row>
    <row r="216" spans="1:54">
      <c r="A216" s="12"/>
      <c r="B216" s="13"/>
      <c r="C216" s="13"/>
      <c r="D216" s="13"/>
      <c r="E216" s="13"/>
      <c r="F216" s="20"/>
      <c r="G216" s="20"/>
    </row>
    <row r="217" spans="1:54">
      <c r="A217" s="14"/>
      <c r="B217" s="13"/>
      <c r="C217" s="13"/>
      <c r="D217" s="13"/>
      <c r="E217" s="13"/>
      <c r="F217" s="20"/>
      <c r="G217" s="20"/>
    </row>
    <row r="218" spans="1:54">
      <c r="A218" s="14"/>
      <c r="B218" s="13"/>
      <c r="C218" s="13"/>
      <c r="D218" s="13"/>
      <c r="E218" s="13"/>
      <c r="F218" s="20"/>
      <c r="G218" s="20"/>
    </row>
    <row r="219" spans="1:54">
      <c r="A219" s="14"/>
      <c r="B219" s="13"/>
      <c r="C219" s="13"/>
      <c r="D219" s="13"/>
      <c r="E219" s="13"/>
      <c r="F219" s="20"/>
      <c r="G219" s="20"/>
    </row>
    <row r="220" spans="1:54">
      <c r="A220" s="14"/>
      <c r="B220" s="13"/>
      <c r="C220" s="13"/>
      <c r="D220" s="13"/>
      <c r="E220" s="13"/>
      <c r="F220" s="20"/>
      <c r="G220" s="20"/>
    </row>
    <row r="221" spans="1:54">
      <c r="A221" s="14"/>
      <c r="B221" s="13"/>
      <c r="C221" s="13"/>
      <c r="D221" s="13"/>
      <c r="E221" s="13"/>
      <c r="F221" s="20"/>
      <c r="G221" s="20"/>
    </row>
    <row r="222" spans="1:54">
      <c r="A222" s="15"/>
      <c r="B222" s="15"/>
      <c r="C222" s="15"/>
      <c r="D222" s="15"/>
      <c r="E222" s="15"/>
      <c r="F222" s="20"/>
      <c r="G222" s="20"/>
    </row>
    <row r="223" spans="1:54">
      <c r="A223" s="15"/>
      <c r="B223" s="15"/>
      <c r="C223" s="15"/>
      <c r="D223" s="16"/>
      <c r="E223" s="15"/>
      <c r="F223" s="20"/>
      <c r="G223" s="20"/>
    </row>
    <row r="224" spans="1:54">
      <c r="A224" s="15"/>
      <c r="B224" s="15"/>
      <c r="C224" s="15"/>
      <c r="D224" s="15"/>
      <c r="E224" s="15"/>
      <c r="F224" s="20"/>
      <c r="G224" s="20"/>
    </row>
    <row r="225" spans="1:7">
      <c r="A225" s="15"/>
      <c r="B225" s="15"/>
      <c r="C225" s="15"/>
      <c r="D225" s="15"/>
      <c r="E225" s="15"/>
      <c r="F225" s="20"/>
      <c r="G225" s="20"/>
    </row>
    <row r="226" spans="1:7">
      <c r="A226" s="15"/>
      <c r="B226" s="15"/>
      <c r="C226" s="15"/>
      <c r="D226" s="15"/>
      <c r="E226" s="15"/>
      <c r="F226" s="20"/>
      <c r="G226" s="20"/>
    </row>
    <row r="227" spans="1:7">
      <c r="A227" s="15"/>
      <c r="B227" s="15"/>
      <c r="C227" s="15"/>
      <c r="D227" s="15"/>
      <c r="E227" s="15"/>
      <c r="F227" s="20"/>
      <c r="G227" s="20"/>
    </row>
    <row r="228" spans="1:7">
      <c r="A228" s="15"/>
      <c r="B228" s="15"/>
      <c r="C228" s="15"/>
      <c r="D228" s="15"/>
      <c r="E228" s="15"/>
      <c r="F228" s="20"/>
      <c r="G228" s="20"/>
    </row>
    <row r="229" spans="1:7">
      <c r="A229" s="15"/>
      <c r="B229" s="15"/>
      <c r="C229" s="15"/>
      <c r="D229" s="15"/>
      <c r="E229" s="15"/>
      <c r="F229" s="20"/>
      <c r="G229" s="20"/>
    </row>
    <row r="230" spans="1:7">
      <c r="A230" s="15"/>
      <c r="B230" s="15"/>
      <c r="C230" s="15"/>
      <c r="D230" s="15"/>
      <c r="E230" s="15"/>
      <c r="F230" s="20"/>
      <c r="G230" s="20"/>
    </row>
    <row r="231" spans="1:7">
      <c r="A231" s="4"/>
      <c r="B231" s="4"/>
      <c r="C231" s="4"/>
      <c r="D231" s="4"/>
      <c r="E231" s="4"/>
      <c r="F231" s="20"/>
      <c r="G231" s="20"/>
    </row>
    <row r="232" spans="1:7">
      <c r="A232" s="4"/>
      <c r="B232" s="4"/>
      <c r="C232" s="4"/>
      <c r="D232" s="4"/>
      <c r="E232" s="4"/>
      <c r="F232" s="20"/>
      <c r="G232" s="20"/>
    </row>
    <row r="233" spans="1:7">
      <c r="F233" s="21"/>
      <c r="G233" s="21"/>
    </row>
    <row r="234" spans="1:7">
      <c r="F234" s="21"/>
      <c r="G234" s="21"/>
    </row>
    <row r="235" spans="1:7">
      <c r="F235" s="21"/>
      <c r="G235" s="21"/>
    </row>
    <row r="236" spans="1:7">
      <c r="F236" s="21"/>
      <c r="G236" s="21"/>
    </row>
    <row r="237" spans="1:7">
      <c r="F237" s="21"/>
      <c r="G237" s="21"/>
    </row>
    <row r="238" spans="1:7">
      <c r="F238" s="21"/>
      <c r="G238" s="21"/>
    </row>
    <row r="239" spans="1:7">
      <c r="F239" s="21"/>
      <c r="G239" s="21"/>
    </row>
    <row r="240" spans="1:7">
      <c r="F240" s="21"/>
      <c r="G240" s="21"/>
    </row>
    <row r="241" spans="6:7">
      <c r="F241" s="21"/>
      <c r="G241" s="21"/>
    </row>
    <row r="242" spans="6:7">
      <c r="F242" s="21"/>
      <c r="G242" s="21"/>
    </row>
    <row r="243" spans="6:7">
      <c r="F243" s="21"/>
      <c r="G243" s="21"/>
    </row>
    <row r="244" spans="6:7">
      <c r="F244" s="21"/>
      <c r="G244" s="21"/>
    </row>
    <row r="245" spans="6:7">
      <c r="F245" s="21"/>
      <c r="G245" s="21"/>
    </row>
    <row r="246" spans="6:7">
      <c r="F246" s="21"/>
      <c r="G246" s="21"/>
    </row>
    <row r="247" spans="6:7">
      <c r="F247" s="21"/>
      <c r="G247" s="21"/>
    </row>
    <row r="248" spans="6:7">
      <c r="F248" s="21"/>
      <c r="G248" s="21"/>
    </row>
    <row r="249" spans="6:7">
      <c r="F249" s="21"/>
      <c r="G249" s="21"/>
    </row>
    <row r="250" spans="6:7">
      <c r="F250" s="21"/>
      <c r="G250" s="21"/>
    </row>
    <row r="251" spans="6:7">
      <c r="F251" s="21"/>
      <c r="G251" s="21"/>
    </row>
    <row r="252" spans="6:7">
      <c r="F252" s="21"/>
      <c r="G252" s="21"/>
    </row>
    <row r="253" spans="6:7">
      <c r="F253" s="21"/>
      <c r="G253" s="21"/>
    </row>
    <row r="254" spans="6:7">
      <c r="F254" s="21"/>
      <c r="G254" s="21"/>
    </row>
    <row r="255" spans="6:7">
      <c r="F255" s="21"/>
      <c r="G255" s="21"/>
    </row>
    <row r="256" spans="6:7">
      <c r="F256" s="21"/>
      <c r="G256" s="21"/>
    </row>
    <row r="257" spans="6:7">
      <c r="F257" s="21"/>
      <c r="G257" s="21"/>
    </row>
    <row r="258" spans="6:7">
      <c r="F258" s="21"/>
      <c r="G258" s="21"/>
    </row>
    <row r="259" spans="6:7">
      <c r="F259" s="21"/>
      <c r="G259" s="21"/>
    </row>
    <row r="260" spans="6:7">
      <c r="F260" s="21"/>
      <c r="G260" s="21"/>
    </row>
    <row r="261" spans="6:7">
      <c r="F261" s="21"/>
      <c r="G261" s="21"/>
    </row>
    <row r="262" spans="6:7">
      <c r="F262" s="21"/>
      <c r="G262" s="21"/>
    </row>
    <row r="263" spans="6:7">
      <c r="F263" s="21"/>
      <c r="G263" s="21"/>
    </row>
    <row r="264" spans="6:7">
      <c r="F264" s="21"/>
      <c r="G264" s="21"/>
    </row>
    <row r="265" spans="6:7">
      <c r="F265" s="21"/>
      <c r="G265" s="21"/>
    </row>
    <row r="266" spans="6:7">
      <c r="F266" s="21"/>
      <c r="G266" s="21"/>
    </row>
    <row r="267" spans="6:7">
      <c r="F267" s="21"/>
      <c r="G267" s="21"/>
    </row>
    <row r="268" spans="6:7">
      <c r="F268" s="21"/>
      <c r="G268" s="21"/>
    </row>
    <row r="269" spans="6:7">
      <c r="F269" s="21"/>
      <c r="G269" s="21"/>
    </row>
    <row r="270" spans="6:7">
      <c r="F270" s="21"/>
      <c r="G270" s="21"/>
    </row>
    <row r="271" spans="6:7">
      <c r="F271" s="21"/>
      <c r="G271" s="21"/>
    </row>
    <row r="272" spans="6:7">
      <c r="F272" s="21"/>
      <c r="G272" s="21"/>
    </row>
    <row r="273" spans="6:7">
      <c r="F273" s="21"/>
      <c r="G273" s="21"/>
    </row>
    <row r="274" spans="6:7">
      <c r="F274" s="21"/>
      <c r="G274" s="21"/>
    </row>
    <row r="275" spans="6:7">
      <c r="F275" s="21"/>
      <c r="G275" s="21"/>
    </row>
    <row r="276" spans="6:7">
      <c r="F276" s="21"/>
      <c r="G276" s="21"/>
    </row>
    <row r="277" spans="6:7">
      <c r="F277" s="21"/>
      <c r="G277" s="21"/>
    </row>
    <row r="278" spans="6:7">
      <c r="F278" s="21"/>
      <c r="G278" s="21"/>
    </row>
    <row r="279" spans="6:7">
      <c r="F279" s="21"/>
      <c r="G279" s="21"/>
    </row>
    <row r="280" spans="6:7">
      <c r="F280" s="21"/>
      <c r="G280" s="21"/>
    </row>
    <row r="281" spans="6:7">
      <c r="F281" s="21"/>
      <c r="G281" s="21"/>
    </row>
    <row r="282" spans="6:7">
      <c r="F282" s="21"/>
      <c r="G282" s="21"/>
    </row>
    <row r="283" spans="6:7">
      <c r="F283" s="21"/>
      <c r="G283" s="21"/>
    </row>
    <row r="284" spans="6:7">
      <c r="F284" s="21"/>
      <c r="G284" s="21"/>
    </row>
    <row r="285" spans="6:7">
      <c r="F285" s="21"/>
      <c r="G285" s="21"/>
    </row>
    <row r="286" spans="6:7">
      <c r="F286" s="21"/>
      <c r="G286" s="21"/>
    </row>
    <row r="287" spans="6:7">
      <c r="F287" s="21"/>
      <c r="G287" s="21"/>
    </row>
    <row r="288" spans="6:7">
      <c r="F288" s="21"/>
      <c r="G288" s="21"/>
    </row>
    <row r="289" spans="6:7">
      <c r="F289" s="21"/>
      <c r="G289" s="21"/>
    </row>
    <row r="290" spans="6:7">
      <c r="F290" s="21"/>
      <c r="G290" s="21"/>
    </row>
    <row r="291" spans="6:7">
      <c r="F291" s="21"/>
      <c r="G291" s="21"/>
    </row>
    <row r="292" spans="6:7">
      <c r="F292" s="21"/>
      <c r="G292" s="21"/>
    </row>
    <row r="293" spans="6:7">
      <c r="F293" s="21"/>
      <c r="G293" s="21"/>
    </row>
    <row r="294" spans="6:7">
      <c r="F294" s="21"/>
      <c r="G294" s="21"/>
    </row>
    <row r="295" spans="6:7">
      <c r="F295" s="21"/>
      <c r="G295" s="21"/>
    </row>
    <row r="296" spans="6:7">
      <c r="F296" s="21"/>
      <c r="G296" s="21"/>
    </row>
    <row r="297" spans="6:7">
      <c r="F297" s="21"/>
      <c r="G297" s="21"/>
    </row>
    <row r="298" spans="6:7">
      <c r="F298" s="21"/>
      <c r="G298" s="21"/>
    </row>
    <row r="299" spans="6:7">
      <c r="F299" s="21"/>
      <c r="G299" s="21"/>
    </row>
    <row r="300" spans="6:7">
      <c r="F300" s="21"/>
      <c r="G300" s="21"/>
    </row>
    <row r="301" spans="6:7">
      <c r="F301" s="21"/>
      <c r="G301" s="21"/>
    </row>
    <row r="302" spans="6:7">
      <c r="F302" s="21"/>
      <c r="G302" s="21"/>
    </row>
    <row r="303" spans="6:7">
      <c r="F303" s="21"/>
      <c r="G303" s="21"/>
    </row>
    <row r="304" spans="6:7">
      <c r="F304" s="21"/>
      <c r="G304" s="21"/>
    </row>
    <row r="305" spans="6:7">
      <c r="F305" s="21"/>
      <c r="G305" s="21"/>
    </row>
    <row r="306" spans="6:7">
      <c r="F306" s="21"/>
      <c r="G306" s="21"/>
    </row>
    <row r="307" spans="6:7">
      <c r="F307" s="21"/>
      <c r="G307" s="21"/>
    </row>
    <row r="308" spans="6:7">
      <c r="F308" s="21"/>
      <c r="G308" s="21"/>
    </row>
    <row r="309" spans="6:7">
      <c r="F309" s="21"/>
      <c r="G309" s="21"/>
    </row>
    <row r="310" spans="6:7">
      <c r="F310" s="21"/>
      <c r="G310" s="21"/>
    </row>
    <row r="311" spans="6:7">
      <c r="F311" s="21"/>
      <c r="G311" s="21"/>
    </row>
    <row r="312" spans="6:7">
      <c r="F312" s="21"/>
      <c r="G312" s="21"/>
    </row>
    <row r="313" spans="6:7">
      <c r="F313" s="21"/>
      <c r="G313" s="21"/>
    </row>
    <row r="314" spans="6:7">
      <c r="F314" s="21"/>
      <c r="G314" s="21"/>
    </row>
    <row r="315" spans="6:7">
      <c r="F315" s="21"/>
      <c r="G315" s="21"/>
    </row>
    <row r="316" spans="6:7">
      <c r="F316" s="21"/>
      <c r="G316" s="21"/>
    </row>
    <row r="317" spans="6:7">
      <c r="F317" s="21"/>
      <c r="G317" s="21"/>
    </row>
    <row r="318" spans="6:7">
      <c r="F318" s="21"/>
      <c r="G318" s="21"/>
    </row>
    <row r="319" spans="6:7">
      <c r="F319" s="21"/>
      <c r="G319" s="21"/>
    </row>
    <row r="320" spans="6:7">
      <c r="F320" s="21"/>
      <c r="G320" s="21"/>
    </row>
    <row r="321" spans="6:7">
      <c r="F321" s="21"/>
      <c r="G321" s="21"/>
    </row>
    <row r="322" spans="6:7">
      <c r="F322" s="21"/>
      <c r="G322" s="21"/>
    </row>
    <row r="323" spans="6:7">
      <c r="F323" s="21"/>
      <c r="G323" s="21"/>
    </row>
    <row r="324" spans="6:7">
      <c r="F324" s="21"/>
      <c r="G324" s="21"/>
    </row>
    <row r="325" spans="6:7">
      <c r="F325" s="21"/>
      <c r="G325" s="21"/>
    </row>
    <row r="326" spans="6:7">
      <c r="F326" s="21"/>
      <c r="G326" s="21"/>
    </row>
    <row r="327" spans="6:7">
      <c r="F327" s="21"/>
      <c r="G327" s="21"/>
    </row>
    <row r="328" spans="6:7">
      <c r="F328" s="21"/>
      <c r="G328" s="21"/>
    </row>
    <row r="329" spans="6:7">
      <c r="F329" s="21"/>
      <c r="G329" s="21"/>
    </row>
    <row r="330" spans="6:7">
      <c r="F330" s="21"/>
      <c r="G330" s="21"/>
    </row>
    <row r="331" spans="6:7">
      <c r="F331" s="21"/>
      <c r="G331" s="21"/>
    </row>
    <row r="332" spans="6:7">
      <c r="F332" s="21"/>
      <c r="G332" s="21"/>
    </row>
    <row r="333" spans="6:7">
      <c r="F333" s="21"/>
      <c r="G333" s="21"/>
    </row>
    <row r="334" spans="6:7">
      <c r="F334" s="21"/>
      <c r="G334" s="21"/>
    </row>
    <row r="335" spans="6:7">
      <c r="F335" s="21"/>
      <c r="G335" s="21"/>
    </row>
    <row r="336" spans="6:7">
      <c r="F336" s="21"/>
      <c r="G336" s="21"/>
    </row>
    <row r="337" spans="6:7">
      <c r="F337" s="21"/>
      <c r="G337" s="21"/>
    </row>
  </sheetData>
  <mergeCells count="37">
    <mergeCell ref="C4:G4"/>
    <mergeCell ref="C5:G5"/>
    <mergeCell ref="C6:G6"/>
    <mergeCell ref="A4:B4"/>
    <mergeCell ref="A5:B5"/>
    <mergeCell ref="A6:B6"/>
    <mergeCell ref="A8:A9"/>
    <mergeCell ref="B8:B9"/>
    <mergeCell ref="D8:D9"/>
    <mergeCell ref="E8:E9"/>
    <mergeCell ref="C8:C9"/>
    <mergeCell ref="C10:E10"/>
    <mergeCell ref="C22:E22"/>
    <mergeCell ref="C23:E23"/>
    <mergeCell ref="C27:E27"/>
    <mergeCell ref="C28:E28"/>
    <mergeCell ref="C33:E33"/>
    <mergeCell ref="C34:E34"/>
    <mergeCell ref="C71:E71"/>
    <mergeCell ref="C72:E72"/>
    <mergeCell ref="C96:E96"/>
    <mergeCell ref="C97:E97"/>
    <mergeCell ref="C114:E114"/>
    <mergeCell ref="C115:E115"/>
    <mergeCell ref="C148:E148"/>
    <mergeCell ref="C149:E149"/>
    <mergeCell ref="C159:E159"/>
    <mergeCell ref="C160:E160"/>
    <mergeCell ref="C181:E181"/>
    <mergeCell ref="C182:E182"/>
    <mergeCell ref="C191:E191"/>
    <mergeCell ref="C210:E210"/>
    <mergeCell ref="C192:E192"/>
    <mergeCell ref="C199:E199"/>
    <mergeCell ref="C200:E200"/>
    <mergeCell ref="C206:E206"/>
    <mergeCell ref="C207:E207"/>
  </mergeCells>
  <pageMargins left="0.19685039370078741" right="0.19685039370078741" top="0.59055118110236227" bottom="0.39370078740157483" header="0.39370078740157483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Spausdinimo variantas</vt:lpstr>
      <vt:lpstr>'Spausdinimo variantas'!Print_Area</vt:lpstr>
    </vt:vector>
  </TitlesOfParts>
  <Company>Astera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</dc:creator>
  <cp:lastModifiedBy>Rasa Liugailiene</cp:lastModifiedBy>
  <cp:lastPrinted>2021-10-27T05:58:37Z</cp:lastPrinted>
  <dcterms:created xsi:type="dcterms:W3CDTF">2019-05-30T12:34:03Z</dcterms:created>
  <dcterms:modified xsi:type="dcterms:W3CDTF">2021-10-27T05:58:51Z</dcterms:modified>
</cp:coreProperties>
</file>