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F066982B-EE67-47BB-863C-67E11C697E8E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variantas'!$A$1:$G$121</definedName>
  </definedNames>
  <calcPr calcId="181029"/>
</workbook>
</file>

<file path=xl/calcChain.xml><?xml version="1.0" encoding="utf-8"?>
<calcChain xmlns="http://schemas.openxmlformats.org/spreadsheetml/2006/main">
  <c r="G41" i="1" l="1"/>
  <c r="C12" i="1"/>
  <c r="G13" i="1"/>
  <c r="G14" i="1"/>
  <c r="G15" i="1"/>
  <c r="G16" i="1"/>
  <c r="G17" i="1"/>
  <c r="G18" i="1"/>
  <c r="C19" i="1"/>
  <c r="C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C43" i="1"/>
  <c r="C44" i="1"/>
  <c r="G45" i="1"/>
  <c r="G46" i="1"/>
  <c r="G47" i="1"/>
  <c r="G48" i="1"/>
  <c r="G49" i="1"/>
  <c r="G50" i="1"/>
  <c r="C51" i="1"/>
  <c r="C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C87" i="1"/>
  <c r="C88" i="1"/>
  <c r="G89" i="1"/>
  <c r="G90" i="1"/>
  <c r="G91" i="1"/>
  <c r="G92" i="1"/>
  <c r="G93" i="1"/>
  <c r="G94" i="1"/>
  <c r="G95" i="1"/>
  <c r="G96" i="1"/>
  <c r="G97" i="1"/>
  <c r="G98" i="1"/>
  <c r="C99" i="1"/>
  <c r="C100" i="1"/>
  <c r="G101" i="1"/>
  <c r="G102" i="1"/>
  <c r="G103" i="1"/>
  <c r="G104" i="1"/>
  <c r="G105" i="1"/>
  <c r="G106" i="1"/>
  <c r="G107" i="1"/>
  <c r="G108" i="1"/>
  <c r="C109" i="1"/>
  <c r="C110" i="1"/>
  <c r="G111" i="1"/>
  <c r="G112" i="1"/>
  <c r="G113" i="1"/>
  <c r="G114" i="1"/>
  <c r="C115" i="1"/>
  <c r="C8" i="1"/>
  <c r="C7" i="1"/>
  <c r="C6" i="1"/>
  <c r="G51" i="1" l="1"/>
  <c r="G99" i="1"/>
  <c r="G115" i="1"/>
  <c r="G43" i="1"/>
  <c r="G87" i="1"/>
  <c r="G109" i="1"/>
  <c r="G19" i="1"/>
  <c r="G117" i="1" l="1"/>
  <c r="G118" i="1" s="1"/>
  <c r="G119" i="1" s="1"/>
  <c r="G9" i="1" s="1"/>
</calcChain>
</file>

<file path=xl/sharedStrings.xml><?xml version="1.0" encoding="utf-8"?>
<sst xmlns="http://schemas.openxmlformats.org/spreadsheetml/2006/main" count="303" uniqueCount="137">
  <si>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</si>
  <si>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</si>
  <si>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</si>
  <si>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</si>
  <si>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</si>
  <si>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</si>
  <si>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</si>
  <si>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</si>
  <si>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</si>
  <si>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</si>
  <si>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</si>
  <si>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</si>
  <si>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1-011-1</t>
  </si>
  <si>
    <t>Kankorėžių sandėlio 7F1Ž, Miškininkų g.7, Vaišvydavos k., Samylių sen., Kauno r.sav., rekonstravimo projektas</t>
  </si>
  <si>
    <t>Bendrieji statybos darbai</t>
  </si>
  <si>
    <t>Procesų valdymas ir automatizacija</t>
  </si>
  <si>
    <t>Pavienių atraminių konstrukcijų montavimas prie grindų, tvirtinant medsraigčiais, kai atraminių konstrukcijų masė daugiau 20 kg iki 40 kg</t>
  </si>
  <si>
    <t>100 vnt.</t>
  </si>
  <si>
    <t>Metalinis spintos pamatas su cokoliu 100mm</t>
  </si>
  <si>
    <t>vnt.</t>
  </si>
  <si>
    <t>Valdymo ir reguliavimo spintos montavimas</t>
  </si>
  <si>
    <t>Signalų iškvietimo pultas arba skydas, tablo</t>
  </si>
  <si>
    <t>Valdiklio su išplėtimo moduliais montavimas</t>
  </si>
  <si>
    <t>Nepertraukiamo maitinimo šaltinio montavimas</t>
  </si>
  <si>
    <t>Matavimo prietaisų montavimas, privirinant prievamzdžius. Temperatūros davikliai, signalinės rėlės, keitikliai ir kiti</t>
  </si>
  <si>
    <t>Temperatūros daviklis Pt100, 0-120'C/4-20mA</t>
  </si>
  <si>
    <t>Kuro lygio daviklis rotacinis 24VDC</t>
  </si>
  <si>
    <t>Paviršinių temperatūros arba slėgio daviklių montavimas</t>
  </si>
  <si>
    <t>Indukcinis padėties daviklis 24VDC</t>
  </si>
  <si>
    <t>Slėgio daviklis 4-20mA, 10bar</t>
  </si>
  <si>
    <t>Aliarmo sirenos, blykstės arba skambučio montavimas patalpos viduje</t>
  </si>
  <si>
    <t>Sirena 24VDC</t>
  </si>
  <si>
    <t>Paketinio jungiklio ir perjungiklio, iki 25 A srovei, montavimas, tvirtinant prie konstrukcijų ant sienos ar kolonos</t>
  </si>
  <si>
    <t>Saugos jungiklis su papildomais kontaktais 16A, IP54</t>
  </si>
  <si>
    <t>Saugos jungiklis su papildomais kontaktais 25A, IP54</t>
  </si>
  <si>
    <t>Elektros instaliacijos prietaisų montavimas, kai instaliacija atviroji (pagrindas mūras, kištukiniai lizdai)</t>
  </si>
  <si>
    <t>Kištukinių lizdų blokas 2-jų vietų, IP44, 16A</t>
  </si>
  <si>
    <t>Signalinio kabelio tarp sistemos elementų tiesimas plastikiniuose kanaluose</t>
  </si>
  <si>
    <t>100 m</t>
  </si>
  <si>
    <t>Varinis ekranuotas kabelis 2x0.75</t>
  </si>
  <si>
    <t>m</t>
  </si>
  <si>
    <t>Lankstūs variniai kabeliai su PVC izoliacij 2x0.75</t>
  </si>
  <si>
    <t>Lankstūs kabeliai su PVC izoliacija 3x1.5</t>
  </si>
  <si>
    <t>Lankstūs variniai kabeliai su PVC izoliacija 3G0.75</t>
  </si>
  <si>
    <t>Lankstūs kabeliai su PVC izoliacija 4x1.5</t>
  </si>
  <si>
    <t>Lankstūs kabeliai su PVC izoliacija 4x4.0</t>
  </si>
  <si>
    <t>Technologinių parametrų (temperatūros, santykinės drėgmės, slėgio arba kiekio) reguliavimo arba apsaugos mazgo derinimas</t>
  </si>
  <si>
    <t>Katilo apsaugos termostatas be fiksacijos iki 110'C</t>
  </si>
  <si>
    <t>Temperatūros daviklis Pt100, 4-20mA</t>
  </si>
  <si>
    <t>Pakuros temp.daviklis K-tipo termopora MgO, 300mm, d-6mm, 1/2", 0...1100'C, 4-20mA</t>
  </si>
  <si>
    <t>Pelenų temp.daviklis Pt100, 300mm, d-6mm, 1/2", 0...400'C, 4-20mA</t>
  </si>
  <si>
    <t>Optinis kuro lygio daviklis su jungtimi ir 1m kabeliu</t>
  </si>
  <si>
    <t>Indukcinis padėties daviklis su jungtimi ir 1m kabeliu</t>
  </si>
  <si>
    <t>Diferencinis slėgio daviklis 250Pa, 4-20mA</t>
  </si>
  <si>
    <t>Diferencinis slėgio daviklis 50Pa, 4-20mA</t>
  </si>
  <si>
    <t>Termometrų, manometrų, termomanometrų montavimas, privirinant prievamzdį su sriegiais</t>
  </si>
  <si>
    <t>Elektrokontaktinis manometras 10bar</t>
  </si>
  <si>
    <t>Liamda modulio montavimas</t>
  </si>
  <si>
    <t>Deguonmatis</t>
  </si>
  <si>
    <t>Virštinkinių elektros instaliacinių dėžučių montavimas, tvirtinant prie mūro sienos, kai dėžutės stačiamkampės, iki 150x110 mm</t>
  </si>
  <si>
    <t>Tarpinių sujungimų dėžutė 75x75</t>
  </si>
  <si>
    <t>Vykdymo mechanizmo montavimas, kai jo masė iki 20 kg</t>
  </si>
  <si>
    <t>Oro užsklandų pavaros</t>
  </si>
  <si>
    <t>Varinis ekranuotas kabelis 3x1.5</t>
  </si>
  <si>
    <t>Lankstūs variniai kabeliai su PVC izoliacija 4Gx0.75</t>
  </si>
  <si>
    <t>Kabelis 7x0.75</t>
  </si>
  <si>
    <t>Lankstūs kabeliai su PVC izoliacija 5x4.0</t>
  </si>
  <si>
    <t>Metalinių kopėčių kabeliams montavimas, kai kopėčių plotis iki 300 mm (kopėčių ilgis)</t>
  </si>
  <si>
    <t>Cinkuoti kabeliniai kanalai 60x200</t>
  </si>
  <si>
    <t>Dangčiai kabeliniams kanalams D 200</t>
  </si>
  <si>
    <t>Cinkuoti kabeliniai kanalai 60x100</t>
  </si>
  <si>
    <t>Dangčiai kabeliniams kanalams D 100</t>
  </si>
  <si>
    <t>Cinkuoti kabeliniai kanalai 50x35</t>
  </si>
  <si>
    <t>Dangčiai kabeliniams kanalams D 50</t>
  </si>
  <si>
    <t>Kabelių, laidų apsaugos gofruotų vamzdžių klojimas, tvirtinant prie konstrukcijų, kai vamzdžių išorinis skersmuo iki 32 mm</t>
  </si>
  <si>
    <t>Elektros instaliacijos vamzdžiai iš PVC (gofr., be movų) 16/12.1mm</t>
  </si>
  <si>
    <t>Elektros instaliacijos vamzdžiai iš PVC (gofr., be movų) 25/20.1mm</t>
  </si>
  <si>
    <t>Monitoriaus montavimas</t>
  </si>
  <si>
    <t>Kompiuterio montavimas</t>
  </si>
  <si>
    <t>Klaviatūra ir pelė</t>
  </si>
  <si>
    <t>Nepertraukiamo maitinimo šaltinis 230V, 350VA</t>
  </si>
  <si>
    <t>Monitoriaus sąveikos sistemoje derinimas</t>
  </si>
  <si>
    <t>Kompiuterio tinklo atšakotuvo montavimas</t>
  </si>
  <si>
    <t>SMS modemas su maitinimo šaltiniu ir antena</t>
  </si>
  <si>
    <t>kompl.</t>
  </si>
  <si>
    <t>Valdiklio ir operatoriaus pulto programavimas</t>
  </si>
  <si>
    <t>SCADA sistemos programavimas, kai derinama iki 5 parametrų</t>
  </si>
  <si>
    <t>Už kiekvieno papildomo parametro derinimą prie D2-88 pridėti. (Pridėti 5 parametrus)</t>
  </si>
  <si>
    <t>SMS pranešimų programavimas</t>
  </si>
  <si>
    <t>Skyrius SVS skydas</t>
  </si>
  <si>
    <t>Iš viso už skyrių SVS skydas</t>
  </si>
  <si>
    <t>Skyrius Įranga montuojama skydo išorėje</t>
  </si>
  <si>
    <t>Iš viso už skyrių Įranga montuojama skydo išorėje</t>
  </si>
  <si>
    <t>Skyrius KVS skydas</t>
  </si>
  <si>
    <t>Iš viso už skyrių KVS skydas</t>
  </si>
  <si>
    <t>Skyrius Įranga montuojama KVS išorėje</t>
  </si>
  <si>
    <t>Iš viso už skyrių Įranga montuojama KVS išorėje</t>
  </si>
  <si>
    <t>Skyrius Kabelinių konstrukcijų medžiagos</t>
  </si>
  <si>
    <t>Iš viso už skyrių Kabelinių konstrukcijų medžiagos</t>
  </si>
  <si>
    <t>Skyrius Katilinės vizualizacija</t>
  </si>
  <si>
    <t>Iš viso už skyrių Katilinės vizualizacija</t>
  </si>
  <si>
    <t>Skyrius Programavimo darbai</t>
  </si>
  <si>
    <t>Iš viso už skyrių Programavimo darbai</t>
  </si>
  <si>
    <t>Iš viso be PVM:</t>
  </si>
  <si>
    <t>PVM:</t>
  </si>
  <si>
    <t>Iš viso su PVM:</t>
  </si>
  <si>
    <t>Lankstūs kabeliai su PVC izoliacija 6x1,5</t>
  </si>
  <si>
    <t>N21P-0601</t>
  </si>
  <si>
    <t>CALC1-1</t>
  </si>
  <si>
    <t>N21-457</t>
  </si>
  <si>
    <t>N50-288</t>
  </si>
  <si>
    <t>N50-313</t>
  </si>
  <si>
    <t>N50-346</t>
  </si>
  <si>
    <t>N51-143</t>
  </si>
  <si>
    <t>PRN51-143</t>
  </si>
  <si>
    <t>N18-134</t>
  </si>
  <si>
    <t>PRN18-134</t>
  </si>
  <si>
    <t>N50-324</t>
  </si>
  <si>
    <t>PRN50-315</t>
  </si>
  <si>
    <t>N21-362</t>
  </si>
  <si>
    <t>PRN21-359</t>
  </si>
  <si>
    <t>R61P-2712</t>
  </si>
  <si>
    <t>PRR61P-2712</t>
  </si>
  <si>
    <t>N50-367</t>
  </si>
  <si>
    <t>PRN50-365</t>
  </si>
  <si>
    <t>D2-88</t>
  </si>
  <si>
    <t>N51-162</t>
  </si>
  <si>
    <t>PRN51-162</t>
  </si>
  <si>
    <t>N51-108</t>
  </si>
  <si>
    <t>PRN51-108</t>
  </si>
  <si>
    <t>N21-166</t>
  </si>
  <si>
    <t>PRN21-166</t>
  </si>
  <si>
    <t>N21-141</t>
  </si>
  <si>
    <t>PRN21-141</t>
  </si>
  <si>
    <t>N50-356</t>
  </si>
  <si>
    <t>N50-389</t>
  </si>
  <si>
    <t>N50-335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</si>
</sst>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  <font>
      <b/>
      <sz val="9.75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 xr:uid="{CC0DC393-E8C6-4FEF-B14D-2F13D95C72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42"/>
  <sheetViews>
    <sheetView showZeros="0" tabSelected="1" zoomScaleNormal="100" workbookViewId="0">
      <pane ySplit="11" topLeftCell="A88" activePane="bottomLeft" state="frozen"/>
      <selection pane="bottomLeft" activeCell="G99" sqref="G99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17512.539999999997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64" t="s">
        <v>9</v>
      </c>
      <c r="B6" s="64"/>
      <c r="C6" s="63" t="str">
        <f>IF(BC6&lt;&gt;0,BC6,"")</f>
        <v>Kankorėžių sandėlio 7F1Ž, Miškininkų g.7, Vaišvydavos k., Samylių sen., Kauno r.sav., rekonstravimo projektas</v>
      </c>
      <c r="D6" s="63"/>
      <c r="E6" s="63"/>
      <c r="F6" s="63"/>
      <c r="G6" s="63"/>
      <c r="BC6" s="26" t="s">
        <v>13</v>
      </c>
    </row>
    <row r="7" spans="1:55">
      <c r="A7" s="64" t="s">
        <v>7</v>
      </c>
      <c r="B7" s="64"/>
      <c r="C7" s="63" t="str">
        <f>IF(BC7&lt;&gt;0,BC7,"")</f>
        <v>Bendrieji statybos darbai</v>
      </c>
      <c r="D7" s="63"/>
      <c r="E7" s="63"/>
      <c r="F7" s="63"/>
      <c r="G7" s="63"/>
      <c r="BC7" s="26" t="s">
        <v>14</v>
      </c>
    </row>
    <row r="8" spans="1:55">
      <c r="A8" s="64" t="s">
        <v>8</v>
      </c>
      <c r="B8" s="64"/>
      <c r="C8" s="63" t="str">
        <f>IF(BC8&lt;&gt;0,BC8,"")</f>
        <v>Procesų valdymas ir automatizacija</v>
      </c>
      <c r="D8" s="63"/>
      <c r="E8" s="63"/>
      <c r="F8" s="63"/>
      <c r="G8" s="63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G119</f>
        <v>30997.77</v>
      </c>
    </row>
    <row r="10" spans="1:55" ht="17.25" customHeight="1">
      <c r="A10" s="65" t="s">
        <v>3</v>
      </c>
      <c r="B10" s="67" t="s">
        <v>4</v>
      </c>
      <c r="C10" s="67" t="s">
        <v>6</v>
      </c>
      <c r="D10" s="68" t="s">
        <v>5</v>
      </c>
      <c r="E10" s="70" t="s">
        <v>0</v>
      </c>
      <c r="F10" s="19" t="s">
        <v>1</v>
      </c>
      <c r="G10" s="20"/>
    </row>
    <row r="11" spans="1:55">
      <c r="A11" s="66"/>
      <c r="B11" s="67"/>
      <c r="C11" s="67"/>
      <c r="D11" s="69"/>
      <c r="E11" s="70"/>
      <c r="F11" s="8" t="s">
        <v>11</v>
      </c>
      <c r="G11" s="8" t="s">
        <v>2</v>
      </c>
    </row>
    <row r="12" spans="1:55">
      <c r="A12" s="9"/>
      <c r="B12" s="10"/>
      <c r="C12" s="71" t="str">
        <f>BB12</f>
        <v>Skyrius SVS skydas</v>
      </c>
      <c r="D12" s="72"/>
      <c r="E12" s="72"/>
      <c r="F12" s="28"/>
      <c r="G12" s="29"/>
      <c r="BB12" s="27" t="s">
        <v>89</v>
      </c>
    </row>
    <row r="13" spans="1:55" ht="33.75">
      <c r="A13" s="30">
        <v>1</v>
      </c>
      <c r="B13" s="52" t="s">
        <v>107</v>
      </c>
      <c r="C13" s="32" t="s">
        <v>16</v>
      </c>
      <c r="D13" s="31" t="s">
        <v>17</v>
      </c>
      <c r="E13" s="33">
        <v>0.01</v>
      </c>
      <c r="F13" s="34">
        <v>4590.74</v>
      </c>
      <c r="G13" s="34">
        <f t="shared" ref="G13:G18" si="0">ROUND(F13*E13,2)</f>
        <v>45.91</v>
      </c>
    </row>
    <row r="14" spans="1:55">
      <c r="A14" s="30">
        <v>2</v>
      </c>
      <c r="B14" s="53" t="s">
        <v>108</v>
      </c>
      <c r="C14" s="32" t="s">
        <v>18</v>
      </c>
      <c r="D14" s="31" t="s">
        <v>19</v>
      </c>
      <c r="E14" s="33">
        <v>1</v>
      </c>
      <c r="F14" s="34">
        <v>154.5</v>
      </c>
      <c r="G14" s="34">
        <f t="shared" si="0"/>
        <v>154.5</v>
      </c>
    </row>
    <row r="15" spans="1:55">
      <c r="A15" s="30">
        <v>3</v>
      </c>
      <c r="B15" s="52" t="s">
        <v>109</v>
      </c>
      <c r="C15" s="32" t="s">
        <v>20</v>
      </c>
      <c r="D15" s="31" t="s">
        <v>19</v>
      </c>
      <c r="E15" s="33">
        <v>1</v>
      </c>
      <c r="F15" s="34">
        <v>203.84</v>
      </c>
      <c r="G15" s="34">
        <f t="shared" si="0"/>
        <v>203.84</v>
      </c>
    </row>
    <row r="16" spans="1:55">
      <c r="A16" s="30">
        <v>4</v>
      </c>
      <c r="B16" s="52" t="s">
        <v>110</v>
      </c>
      <c r="C16" s="32" t="s">
        <v>21</v>
      </c>
      <c r="D16" s="31" t="s">
        <v>19</v>
      </c>
      <c r="E16" s="33">
        <v>1</v>
      </c>
      <c r="F16" s="34">
        <v>33.33</v>
      </c>
      <c r="G16" s="34">
        <f t="shared" si="0"/>
        <v>33.33</v>
      </c>
    </row>
    <row r="17" spans="1:54">
      <c r="A17" s="30">
        <v>5</v>
      </c>
      <c r="B17" s="54" t="s">
        <v>111</v>
      </c>
      <c r="C17" s="32" t="s">
        <v>22</v>
      </c>
      <c r="D17" s="31" t="s">
        <v>19</v>
      </c>
      <c r="E17" s="33">
        <v>1</v>
      </c>
      <c r="F17" s="34">
        <v>29.54</v>
      </c>
      <c r="G17" s="34">
        <f t="shared" si="0"/>
        <v>29.54</v>
      </c>
    </row>
    <row r="18" spans="1:54">
      <c r="A18" s="35">
        <v>6</v>
      </c>
      <c r="B18" s="52" t="s">
        <v>112</v>
      </c>
      <c r="C18" s="37" t="s">
        <v>23</v>
      </c>
      <c r="D18" s="36" t="s">
        <v>19</v>
      </c>
      <c r="E18" s="38">
        <v>1</v>
      </c>
      <c r="F18" s="34">
        <v>19.46</v>
      </c>
      <c r="G18" s="39">
        <f t="shared" si="0"/>
        <v>19.46</v>
      </c>
    </row>
    <row r="19" spans="1:54">
      <c r="A19" s="9"/>
      <c r="B19" s="55"/>
      <c r="C19" s="73" t="str">
        <f>BB19</f>
        <v>Iš viso už skyrių SVS skydas</v>
      </c>
      <c r="D19" s="74"/>
      <c r="E19" s="74"/>
      <c r="F19" s="28"/>
      <c r="G19" s="29" t="str">
        <f>IF(SUM(G12:G18)=0,"",TEXT(SUM(G12:G18),"# ##0,00"))</f>
        <v>486,58</v>
      </c>
      <c r="BB19" s="27" t="s">
        <v>90</v>
      </c>
    </row>
    <row r="20" spans="1:54">
      <c r="A20" s="9"/>
      <c r="B20" s="56"/>
      <c r="C20" s="73" t="str">
        <f>BB20</f>
        <v>Skyrius Įranga montuojama skydo išorėje</v>
      </c>
      <c r="D20" s="74"/>
      <c r="E20" s="74"/>
      <c r="F20" s="28"/>
      <c r="G20" s="29"/>
      <c r="BB20" s="27" t="s">
        <v>91</v>
      </c>
    </row>
    <row r="21" spans="1:54" ht="33.75">
      <c r="A21" s="30">
        <v>7</v>
      </c>
      <c r="B21" s="57"/>
      <c r="C21" s="32" t="s">
        <v>24</v>
      </c>
      <c r="D21" s="31" t="s">
        <v>19</v>
      </c>
      <c r="E21" s="33">
        <v>3</v>
      </c>
      <c r="F21" s="34">
        <v>23.16</v>
      </c>
      <c r="G21" s="34">
        <f t="shared" ref="G21:G42" si="1">ROUND(F21*E21,2)</f>
        <v>69.48</v>
      </c>
    </row>
    <row r="22" spans="1:54">
      <c r="A22" s="30">
        <v>8</v>
      </c>
      <c r="B22" s="52" t="s">
        <v>113</v>
      </c>
      <c r="C22" s="32" t="s">
        <v>25</v>
      </c>
      <c r="D22" s="31" t="s">
        <v>19</v>
      </c>
      <c r="E22" s="33">
        <v>2</v>
      </c>
      <c r="F22" s="34">
        <v>30.9</v>
      </c>
      <c r="G22" s="34">
        <f t="shared" si="1"/>
        <v>61.8</v>
      </c>
    </row>
    <row r="23" spans="1:54">
      <c r="A23" s="30">
        <v>9</v>
      </c>
      <c r="B23" s="53" t="s">
        <v>114</v>
      </c>
      <c r="C23" s="32" t="s">
        <v>26</v>
      </c>
      <c r="D23" s="31" t="s">
        <v>19</v>
      </c>
      <c r="E23" s="33">
        <v>1</v>
      </c>
      <c r="F23" s="34">
        <v>257.5</v>
      </c>
      <c r="G23" s="34">
        <f t="shared" si="1"/>
        <v>257.5</v>
      </c>
    </row>
    <row r="24" spans="1:54" ht="22.5">
      <c r="A24" s="30">
        <v>10</v>
      </c>
      <c r="B24" s="52" t="s">
        <v>114</v>
      </c>
      <c r="C24" s="32" t="s">
        <v>27</v>
      </c>
      <c r="D24" s="31" t="s">
        <v>19</v>
      </c>
      <c r="E24" s="33">
        <v>4</v>
      </c>
      <c r="F24" s="34">
        <v>2.78</v>
      </c>
      <c r="G24" s="34">
        <f t="shared" si="1"/>
        <v>11.12</v>
      </c>
    </row>
    <row r="25" spans="1:54">
      <c r="A25" s="30">
        <v>11</v>
      </c>
      <c r="B25" s="52" t="s">
        <v>115</v>
      </c>
      <c r="C25" s="32" t="s">
        <v>28</v>
      </c>
      <c r="D25" s="31" t="s">
        <v>19</v>
      </c>
      <c r="E25" s="33">
        <v>2</v>
      </c>
      <c r="F25" s="34">
        <v>164.8</v>
      </c>
      <c r="G25" s="34">
        <f t="shared" si="1"/>
        <v>329.6</v>
      </c>
    </row>
    <row r="26" spans="1:54">
      <c r="A26" s="30">
        <v>12</v>
      </c>
      <c r="B26" s="52" t="s">
        <v>116</v>
      </c>
      <c r="C26" s="32" t="s">
        <v>29</v>
      </c>
      <c r="D26" s="31" t="s">
        <v>19</v>
      </c>
      <c r="E26" s="33">
        <v>2</v>
      </c>
      <c r="F26" s="34">
        <v>360.5</v>
      </c>
      <c r="G26" s="34">
        <f t="shared" si="1"/>
        <v>721</v>
      </c>
    </row>
    <row r="27" spans="1:54" ht="22.5">
      <c r="A27" s="30">
        <v>13</v>
      </c>
      <c r="B27" s="52" t="s">
        <v>116</v>
      </c>
      <c r="C27" s="32" t="s">
        <v>30</v>
      </c>
      <c r="D27" s="31" t="s">
        <v>19</v>
      </c>
      <c r="E27" s="33">
        <v>1</v>
      </c>
      <c r="F27" s="34">
        <v>3.52</v>
      </c>
      <c r="G27" s="34">
        <f t="shared" si="1"/>
        <v>3.52</v>
      </c>
    </row>
    <row r="28" spans="1:54">
      <c r="A28" s="30">
        <v>14</v>
      </c>
      <c r="B28" s="52" t="s">
        <v>117</v>
      </c>
      <c r="C28" s="32" t="s">
        <v>31</v>
      </c>
      <c r="D28" s="31" t="s">
        <v>19</v>
      </c>
      <c r="E28" s="33">
        <v>1</v>
      </c>
      <c r="F28" s="34">
        <v>33.99</v>
      </c>
      <c r="G28" s="34">
        <f t="shared" si="1"/>
        <v>33.99</v>
      </c>
    </row>
    <row r="29" spans="1:54" ht="33.75">
      <c r="A29" s="30">
        <v>15</v>
      </c>
      <c r="B29" s="52" t="s">
        <v>118</v>
      </c>
      <c r="C29" s="32" t="s">
        <v>32</v>
      </c>
      <c r="D29" s="31" t="s">
        <v>19</v>
      </c>
      <c r="E29" s="33">
        <v>3</v>
      </c>
      <c r="F29" s="34">
        <v>17.05</v>
      </c>
      <c r="G29" s="34">
        <f t="shared" si="1"/>
        <v>51.15</v>
      </c>
    </row>
    <row r="30" spans="1:54" ht="22.5">
      <c r="A30" s="30">
        <v>16</v>
      </c>
      <c r="B30" s="52" t="s">
        <v>119</v>
      </c>
      <c r="C30" s="32" t="s">
        <v>33</v>
      </c>
      <c r="D30" s="31" t="s">
        <v>19</v>
      </c>
      <c r="E30" s="33">
        <v>2</v>
      </c>
      <c r="F30" s="34">
        <v>30.9</v>
      </c>
      <c r="G30" s="34">
        <f t="shared" si="1"/>
        <v>61.8</v>
      </c>
    </row>
    <row r="31" spans="1:54" ht="22.5">
      <c r="A31" s="30">
        <v>17</v>
      </c>
      <c r="B31" s="52" t="s">
        <v>120</v>
      </c>
      <c r="C31" s="32" t="s">
        <v>34</v>
      </c>
      <c r="D31" s="31" t="s">
        <v>19</v>
      </c>
      <c r="E31" s="33">
        <v>1</v>
      </c>
      <c r="F31" s="34">
        <v>35.020000000000003</v>
      </c>
      <c r="G31" s="34">
        <f t="shared" si="1"/>
        <v>35.020000000000003</v>
      </c>
    </row>
    <row r="32" spans="1:54" ht="33.75">
      <c r="A32" s="30">
        <v>18</v>
      </c>
      <c r="B32" s="52" t="s">
        <v>120</v>
      </c>
      <c r="C32" s="32" t="s">
        <v>35</v>
      </c>
      <c r="D32" s="31" t="s">
        <v>17</v>
      </c>
      <c r="E32" s="33">
        <v>0.02</v>
      </c>
      <c r="F32" s="34">
        <v>432.76</v>
      </c>
      <c r="G32" s="34">
        <f t="shared" si="1"/>
        <v>8.66</v>
      </c>
    </row>
    <row r="33" spans="1:54">
      <c r="A33" s="30">
        <v>19</v>
      </c>
      <c r="B33" s="52" t="s">
        <v>121</v>
      </c>
      <c r="C33" s="32" t="s">
        <v>36</v>
      </c>
      <c r="D33" s="31" t="s">
        <v>19</v>
      </c>
      <c r="E33" s="33">
        <v>2</v>
      </c>
      <c r="F33" s="34">
        <v>30.9</v>
      </c>
      <c r="G33" s="34">
        <f t="shared" si="1"/>
        <v>61.8</v>
      </c>
    </row>
    <row r="34" spans="1:54" ht="25.5">
      <c r="A34" s="58">
        <v>20</v>
      </c>
      <c r="B34" s="59" t="s">
        <v>122</v>
      </c>
      <c r="C34" s="60" t="s">
        <v>37</v>
      </c>
      <c r="D34" s="61" t="s">
        <v>38</v>
      </c>
      <c r="E34" s="62">
        <v>4.49</v>
      </c>
      <c r="F34" s="34">
        <v>74.39</v>
      </c>
      <c r="G34" s="34">
        <f t="shared" si="1"/>
        <v>334.01</v>
      </c>
    </row>
    <row r="35" spans="1:54">
      <c r="A35" s="58">
        <v>21</v>
      </c>
      <c r="B35" s="59" t="s">
        <v>123</v>
      </c>
      <c r="C35" s="60" t="s">
        <v>39</v>
      </c>
      <c r="D35" s="61" t="s">
        <v>40</v>
      </c>
      <c r="E35" s="62">
        <v>60</v>
      </c>
      <c r="F35" s="34">
        <v>0.7</v>
      </c>
      <c r="G35" s="34">
        <f t="shared" si="1"/>
        <v>42</v>
      </c>
    </row>
    <row r="36" spans="1:54">
      <c r="A36" s="58">
        <v>22</v>
      </c>
      <c r="B36" s="59" t="s">
        <v>124</v>
      </c>
      <c r="C36" s="60" t="s">
        <v>41</v>
      </c>
      <c r="D36" s="61" t="s">
        <v>40</v>
      </c>
      <c r="E36" s="62">
        <v>65</v>
      </c>
      <c r="F36" s="34">
        <v>0.46</v>
      </c>
      <c r="G36" s="34">
        <f t="shared" si="1"/>
        <v>29.9</v>
      </c>
    </row>
    <row r="37" spans="1:54">
      <c r="A37" s="58">
        <v>23</v>
      </c>
      <c r="B37" s="59" t="s">
        <v>124</v>
      </c>
      <c r="C37" s="60" t="s">
        <v>42</v>
      </c>
      <c r="D37" s="61" t="s">
        <v>40</v>
      </c>
      <c r="E37" s="62">
        <v>160</v>
      </c>
      <c r="F37" s="34">
        <v>0.77</v>
      </c>
      <c r="G37" s="34">
        <f t="shared" si="1"/>
        <v>123.2</v>
      </c>
    </row>
    <row r="38" spans="1:54" ht="22.5">
      <c r="A38" s="30">
        <v>24</v>
      </c>
      <c r="B38" s="52" t="s">
        <v>124</v>
      </c>
      <c r="C38" s="32" t="s">
        <v>43</v>
      </c>
      <c r="D38" s="31" t="s">
        <v>40</v>
      </c>
      <c r="E38" s="33">
        <v>60</v>
      </c>
      <c r="F38" s="34">
        <v>0.5</v>
      </c>
      <c r="G38" s="34">
        <f t="shared" si="1"/>
        <v>30</v>
      </c>
    </row>
    <row r="39" spans="1:54">
      <c r="A39" s="30">
        <v>25</v>
      </c>
      <c r="B39" s="52" t="s">
        <v>124</v>
      </c>
      <c r="C39" s="32" t="s">
        <v>44</v>
      </c>
      <c r="D39" s="31" t="s">
        <v>40</v>
      </c>
      <c r="E39" s="33">
        <v>50</v>
      </c>
      <c r="F39" s="34">
        <v>0.93</v>
      </c>
      <c r="G39" s="34">
        <f t="shared" si="1"/>
        <v>46.5</v>
      </c>
    </row>
    <row r="40" spans="1:54">
      <c r="A40" s="30">
        <v>26</v>
      </c>
      <c r="B40" s="52" t="s">
        <v>124</v>
      </c>
      <c r="C40" s="32" t="s">
        <v>45</v>
      </c>
      <c r="D40" s="31" t="s">
        <v>40</v>
      </c>
      <c r="E40" s="33">
        <v>25</v>
      </c>
      <c r="F40" s="34">
        <v>2.06</v>
      </c>
      <c r="G40" s="34">
        <f t="shared" si="1"/>
        <v>51.5</v>
      </c>
    </row>
    <row r="41" spans="1:54">
      <c r="A41" s="48">
        <v>27</v>
      </c>
      <c r="B41" s="52" t="s">
        <v>124</v>
      </c>
      <c r="C41" s="50" t="s">
        <v>106</v>
      </c>
      <c r="D41" s="49" t="s">
        <v>40</v>
      </c>
      <c r="E41" s="51">
        <v>29</v>
      </c>
      <c r="F41" s="34">
        <v>1.44</v>
      </c>
      <c r="G41" s="34">
        <f t="shared" si="1"/>
        <v>41.76</v>
      </c>
      <c r="BB41" s="47"/>
    </row>
    <row r="42" spans="1:54" ht="33.75">
      <c r="A42" s="35">
        <v>28</v>
      </c>
      <c r="B42" s="54" t="s">
        <v>124</v>
      </c>
      <c r="C42" s="37" t="s">
        <v>46</v>
      </c>
      <c r="D42" s="36" t="s">
        <v>19</v>
      </c>
      <c r="E42" s="38">
        <v>1</v>
      </c>
      <c r="F42" s="34">
        <v>731.9</v>
      </c>
      <c r="G42" s="39">
        <f t="shared" si="1"/>
        <v>731.9</v>
      </c>
    </row>
    <row r="43" spans="1:54">
      <c r="A43" s="9"/>
      <c r="B43" s="52" t="s">
        <v>125</v>
      </c>
      <c r="C43" s="73" t="str">
        <f>BB43</f>
        <v>Iš viso už skyrių Įranga montuojama skydo išorėje</v>
      </c>
      <c r="D43" s="74"/>
      <c r="E43" s="74"/>
      <c r="F43" s="28"/>
      <c r="G43" s="29" t="str">
        <f>IF(SUM(G20:G42)=0,"",TEXT(SUM(G20:G42),"# ##0,00"))</f>
        <v>3 137,21</v>
      </c>
      <c r="BB43" s="27" t="s">
        <v>92</v>
      </c>
    </row>
    <row r="44" spans="1:54">
      <c r="A44" s="9"/>
      <c r="B44" s="10"/>
      <c r="C44" s="73" t="str">
        <f>BB44</f>
        <v>Skyrius KVS skydas</v>
      </c>
      <c r="D44" s="74"/>
      <c r="E44" s="74"/>
      <c r="F44" s="28"/>
      <c r="G44" s="29"/>
      <c r="BB44" s="27" t="s">
        <v>93</v>
      </c>
    </row>
    <row r="45" spans="1:54" ht="33.75">
      <c r="A45" s="30">
        <v>29</v>
      </c>
      <c r="B45" s="52" t="s">
        <v>107</v>
      </c>
      <c r="C45" s="32" t="s">
        <v>16</v>
      </c>
      <c r="D45" s="31" t="s">
        <v>17</v>
      </c>
      <c r="E45" s="33">
        <v>0.01</v>
      </c>
      <c r="F45" s="34">
        <v>4590.74</v>
      </c>
      <c r="G45" s="34">
        <f t="shared" ref="G45:G50" si="2">ROUND(F45*E45,2)</f>
        <v>45.91</v>
      </c>
    </row>
    <row r="46" spans="1:54">
      <c r="A46" s="30">
        <v>30</v>
      </c>
      <c r="B46" s="53" t="s">
        <v>108</v>
      </c>
      <c r="C46" s="32" t="s">
        <v>18</v>
      </c>
      <c r="D46" s="31" t="s">
        <v>19</v>
      </c>
      <c r="E46" s="33">
        <v>1</v>
      </c>
      <c r="F46" s="34">
        <v>154.5</v>
      </c>
      <c r="G46" s="34">
        <f t="shared" si="2"/>
        <v>154.5</v>
      </c>
    </row>
    <row r="47" spans="1:54">
      <c r="A47" s="30">
        <v>31</v>
      </c>
      <c r="B47" s="52" t="s">
        <v>109</v>
      </c>
      <c r="C47" s="32" t="s">
        <v>20</v>
      </c>
      <c r="D47" s="31" t="s">
        <v>19</v>
      </c>
      <c r="E47" s="33">
        <v>1</v>
      </c>
      <c r="F47" s="34">
        <v>203.84</v>
      </c>
      <c r="G47" s="34">
        <f t="shared" si="2"/>
        <v>203.84</v>
      </c>
    </row>
    <row r="48" spans="1:54">
      <c r="A48" s="30">
        <v>32</v>
      </c>
      <c r="B48" s="52" t="s">
        <v>110</v>
      </c>
      <c r="C48" s="32" t="s">
        <v>21</v>
      </c>
      <c r="D48" s="31" t="s">
        <v>19</v>
      </c>
      <c r="E48" s="33">
        <v>1</v>
      </c>
      <c r="F48" s="34">
        <v>33.33</v>
      </c>
      <c r="G48" s="34">
        <f t="shared" si="2"/>
        <v>33.33</v>
      </c>
    </row>
    <row r="49" spans="1:54">
      <c r="A49" s="30">
        <v>33</v>
      </c>
      <c r="B49" s="54" t="s">
        <v>111</v>
      </c>
      <c r="C49" s="32" t="s">
        <v>22</v>
      </c>
      <c r="D49" s="31" t="s">
        <v>19</v>
      </c>
      <c r="E49" s="33">
        <v>1</v>
      </c>
      <c r="F49" s="34">
        <v>29.54</v>
      </c>
      <c r="G49" s="34">
        <f t="shared" si="2"/>
        <v>29.54</v>
      </c>
    </row>
    <row r="50" spans="1:54">
      <c r="A50" s="35">
        <v>34</v>
      </c>
      <c r="B50" s="52" t="s">
        <v>112</v>
      </c>
      <c r="C50" s="37" t="s">
        <v>23</v>
      </c>
      <c r="D50" s="36" t="s">
        <v>19</v>
      </c>
      <c r="E50" s="38">
        <v>1</v>
      </c>
      <c r="F50" s="34">
        <v>19.46</v>
      </c>
      <c r="G50" s="39">
        <f t="shared" si="2"/>
        <v>19.46</v>
      </c>
    </row>
    <row r="51" spans="1:54">
      <c r="A51" s="9"/>
      <c r="B51" s="10"/>
      <c r="C51" s="73" t="str">
        <f>BB51</f>
        <v>Iš viso už skyrių KVS skydas</v>
      </c>
      <c r="D51" s="74"/>
      <c r="E51" s="74"/>
      <c r="F51" s="28"/>
      <c r="G51" s="29" t="str">
        <f>IF(SUM(G44:G50)=0,"",TEXT(SUM(G44:G50),"# ##0,00"))</f>
        <v>486,58</v>
      </c>
      <c r="BB51" s="27" t="s">
        <v>94</v>
      </c>
    </row>
    <row r="52" spans="1:54">
      <c r="A52" s="9"/>
      <c r="B52" s="10"/>
      <c r="C52" s="73" t="str">
        <f>BB52</f>
        <v>Skyrius Įranga montuojama KVS išorėje</v>
      </c>
      <c r="D52" s="74"/>
      <c r="E52" s="74"/>
      <c r="F52" s="28"/>
      <c r="G52" s="29"/>
      <c r="BB52" s="27" t="s">
        <v>95</v>
      </c>
    </row>
    <row r="53" spans="1:54" ht="33.75">
      <c r="A53" s="30">
        <v>35</v>
      </c>
      <c r="B53" s="52" t="s">
        <v>113</v>
      </c>
      <c r="C53" s="32" t="s">
        <v>24</v>
      </c>
      <c r="D53" s="31" t="s">
        <v>19</v>
      </c>
      <c r="E53" s="33">
        <v>12</v>
      </c>
      <c r="F53" s="34">
        <v>23.16</v>
      </c>
      <c r="G53" s="34">
        <f t="shared" ref="G53:G86" si="3">ROUND(F53*E53,2)</f>
        <v>277.92</v>
      </c>
    </row>
    <row r="54" spans="1:54" ht="22.5">
      <c r="A54" s="30">
        <v>36</v>
      </c>
      <c r="B54" s="53" t="s">
        <v>114</v>
      </c>
      <c r="C54" s="32" t="s">
        <v>47</v>
      </c>
      <c r="D54" s="31" t="s">
        <v>19</v>
      </c>
      <c r="E54" s="33">
        <v>1</v>
      </c>
      <c r="F54" s="34">
        <v>92.7</v>
      </c>
      <c r="G54" s="34">
        <f t="shared" si="3"/>
        <v>92.7</v>
      </c>
    </row>
    <row r="55" spans="1:54">
      <c r="A55" s="30">
        <v>37</v>
      </c>
      <c r="B55" s="52" t="s">
        <v>114</v>
      </c>
      <c r="C55" s="32" t="s">
        <v>48</v>
      </c>
      <c r="D55" s="31" t="s">
        <v>19</v>
      </c>
      <c r="E55" s="33">
        <v>4</v>
      </c>
      <c r="F55" s="34">
        <v>30.9</v>
      </c>
      <c r="G55" s="34">
        <f t="shared" si="3"/>
        <v>123.6</v>
      </c>
    </row>
    <row r="56" spans="1:54" ht="22.5">
      <c r="A56" s="30">
        <v>38</v>
      </c>
      <c r="B56" s="52" t="s">
        <v>114</v>
      </c>
      <c r="C56" s="32" t="s">
        <v>49</v>
      </c>
      <c r="D56" s="31" t="s">
        <v>19</v>
      </c>
      <c r="E56" s="33">
        <v>2</v>
      </c>
      <c r="F56" s="34">
        <v>669.5</v>
      </c>
      <c r="G56" s="34">
        <f t="shared" si="3"/>
        <v>1339</v>
      </c>
    </row>
    <row r="57" spans="1:54" ht="22.5">
      <c r="A57" s="30">
        <v>39</v>
      </c>
      <c r="B57" s="52" t="s">
        <v>114</v>
      </c>
      <c r="C57" s="32" t="s">
        <v>50</v>
      </c>
      <c r="D57" s="31" t="s">
        <v>19</v>
      </c>
      <c r="E57" s="33">
        <v>4</v>
      </c>
      <c r="F57" s="34">
        <v>236.9</v>
      </c>
      <c r="G57" s="34">
        <f t="shared" si="3"/>
        <v>947.6</v>
      </c>
    </row>
    <row r="58" spans="1:54">
      <c r="A58" s="30">
        <v>40</v>
      </c>
      <c r="B58" s="52" t="s">
        <v>114</v>
      </c>
      <c r="C58" s="32" t="s">
        <v>51</v>
      </c>
      <c r="D58" s="31" t="s">
        <v>19</v>
      </c>
      <c r="E58" s="33">
        <v>1</v>
      </c>
      <c r="F58" s="34">
        <v>164.8</v>
      </c>
      <c r="G58" s="34">
        <f t="shared" si="3"/>
        <v>164.8</v>
      </c>
    </row>
    <row r="59" spans="1:54" ht="22.5">
      <c r="A59" s="30">
        <v>41</v>
      </c>
      <c r="B59" s="52" t="s">
        <v>115</v>
      </c>
      <c r="C59" s="32" t="s">
        <v>27</v>
      </c>
      <c r="D59" s="31" t="s">
        <v>19</v>
      </c>
      <c r="E59" s="33">
        <v>8</v>
      </c>
      <c r="F59" s="34">
        <v>2.78</v>
      </c>
      <c r="G59" s="34">
        <f t="shared" si="3"/>
        <v>22.24</v>
      </c>
    </row>
    <row r="60" spans="1:54">
      <c r="A60" s="30">
        <v>42</v>
      </c>
      <c r="B60" s="52" t="s">
        <v>116</v>
      </c>
      <c r="C60" s="32" t="s">
        <v>28</v>
      </c>
      <c r="D60" s="31" t="s">
        <v>19</v>
      </c>
      <c r="E60" s="33">
        <v>2</v>
      </c>
      <c r="F60" s="34">
        <v>206</v>
      </c>
      <c r="G60" s="34">
        <f t="shared" si="3"/>
        <v>412</v>
      </c>
    </row>
    <row r="61" spans="1:54" ht="22.5">
      <c r="A61" s="30">
        <v>43</v>
      </c>
      <c r="B61" s="52" t="s">
        <v>116</v>
      </c>
      <c r="C61" s="32" t="s">
        <v>52</v>
      </c>
      <c r="D61" s="31" t="s">
        <v>19</v>
      </c>
      <c r="E61" s="33">
        <v>2</v>
      </c>
      <c r="F61" s="34">
        <v>92.7</v>
      </c>
      <c r="G61" s="34">
        <f t="shared" si="3"/>
        <v>185.4</v>
      </c>
    </row>
    <row r="62" spans="1:54">
      <c r="A62" s="30">
        <v>44</v>
      </c>
      <c r="B62" s="52" t="s">
        <v>116</v>
      </c>
      <c r="C62" s="32" t="s">
        <v>53</v>
      </c>
      <c r="D62" s="31" t="s">
        <v>19</v>
      </c>
      <c r="E62" s="33">
        <v>2</v>
      </c>
      <c r="F62" s="34">
        <v>463.5</v>
      </c>
      <c r="G62" s="34">
        <f t="shared" si="3"/>
        <v>927</v>
      </c>
    </row>
    <row r="63" spans="1:54">
      <c r="A63" s="30">
        <v>45</v>
      </c>
      <c r="B63" s="52" t="s">
        <v>116</v>
      </c>
      <c r="C63" s="32" t="s">
        <v>54</v>
      </c>
      <c r="D63" s="31" t="s">
        <v>19</v>
      </c>
      <c r="E63" s="33">
        <v>2</v>
      </c>
      <c r="F63" s="34">
        <v>618</v>
      </c>
      <c r="G63" s="34">
        <f t="shared" si="3"/>
        <v>1236</v>
      </c>
    </row>
    <row r="64" spans="1:54" ht="22.5">
      <c r="A64" s="30">
        <v>46</v>
      </c>
      <c r="B64" s="52" t="s">
        <v>113</v>
      </c>
      <c r="C64" s="32" t="s">
        <v>55</v>
      </c>
      <c r="D64" s="31" t="s">
        <v>19</v>
      </c>
      <c r="E64" s="33">
        <v>1</v>
      </c>
      <c r="F64" s="34">
        <v>23.16</v>
      </c>
      <c r="G64" s="34">
        <f t="shared" si="3"/>
        <v>23.16</v>
      </c>
    </row>
    <row r="65" spans="1:7">
      <c r="A65" s="30">
        <v>47</v>
      </c>
      <c r="B65" s="52" t="s">
        <v>114</v>
      </c>
      <c r="C65" s="32" t="s">
        <v>56</v>
      </c>
      <c r="D65" s="31" t="s">
        <v>19</v>
      </c>
      <c r="E65" s="33">
        <v>1</v>
      </c>
      <c r="F65" s="34">
        <v>412</v>
      </c>
      <c r="G65" s="34">
        <f t="shared" si="3"/>
        <v>412</v>
      </c>
    </row>
    <row r="66" spans="1:7">
      <c r="A66" s="30">
        <v>48</v>
      </c>
      <c r="B66" s="52" t="s">
        <v>113</v>
      </c>
      <c r="C66" s="32" t="s">
        <v>57</v>
      </c>
      <c r="D66" s="31" t="s">
        <v>19</v>
      </c>
      <c r="E66" s="33">
        <v>1</v>
      </c>
      <c r="F66" s="34">
        <v>23.16</v>
      </c>
      <c r="G66" s="34">
        <f t="shared" si="3"/>
        <v>23.16</v>
      </c>
    </row>
    <row r="67" spans="1:7">
      <c r="A67" s="30">
        <v>49</v>
      </c>
      <c r="B67" s="52" t="s">
        <v>114</v>
      </c>
      <c r="C67" s="32" t="s">
        <v>58</v>
      </c>
      <c r="D67" s="31" t="s">
        <v>19</v>
      </c>
      <c r="E67" s="33">
        <v>1</v>
      </c>
      <c r="F67" s="34">
        <v>927</v>
      </c>
      <c r="G67" s="34">
        <f t="shared" si="3"/>
        <v>927</v>
      </c>
    </row>
    <row r="68" spans="1:7" ht="33.75">
      <c r="A68" s="30">
        <v>50</v>
      </c>
      <c r="B68" s="52" t="s">
        <v>126</v>
      </c>
      <c r="C68" s="32" t="s">
        <v>59</v>
      </c>
      <c r="D68" s="31" t="s">
        <v>17</v>
      </c>
      <c r="E68" s="33">
        <v>0.02</v>
      </c>
      <c r="F68" s="34">
        <v>832.55</v>
      </c>
      <c r="G68" s="34">
        <f t="shared" si="3"/>
        <v>16.649999999999999</v>
      </c>
    </row>
    <row r="69" spans="1:7">
      <c r="A69" s="30">
        <v>51</v>
      </c>
      <c r="B69" s="52" t="s">
        <v>127</v>
      </c>
      <c r="C69" s="32" t="s">
        <v>60</v>
      </c>
      <c r="D69" s="31" t="s">
        <v>19</v>
      </c>
      <c r="E69" s="33">
        <v>2</v>
      </c>
      <c r="F69" s="34">
        <v>8.24</v>
      </c>
      <c r="G69" s="34">
        <f t="shared" si="3"/>
        <v>16.48</v>
      </c>
    </row>
    <row r="70" spans="1:7" ht="22.5">
      <c r="A70" s="30">
        <v>52</v>
      </c>
      <c r="B70" s="52" t="s">
        <v>117</v>
      </c>
      <c r="C70" s="32" t="s">
        <v>30</v>
      </c>
      <c r="D70" s="31" t="s">
        <v>19</v>
      </c>
      <c r="E70" s="33">
        <v>1</v>
      </c>
      <c r="F70" s="34">
        <v>3.52</v>
      </c>
      <c r="G70" s="34">
        <f t="shared" si="3"/>
        <v>3.52</v>
      </c>
    </row>
    <row r="71" spans="1:7">
      <c r="A71" s="30">
        <v>53</v>
      </c>
      <c r="B71" s="52" t="s">
        <v>118</v>
      </c>
      <c r="C71" s="32" t="s">
        <v>31</v>
      </c>
      <c r="D71" s="31" t="s">
        <v>19</v>
      </c>
      <c r="E71" s="33">
        <v>1</v>
      </c>
      <c r="F71" s="34">
        <v>33.99</v>
      </c>
      <c r="G71" s="34">
        <f t="shared" si="3"/>
        <v>33.99</v>
      </c>
    </row>
    <row r="72" spans="1:7" ht="22.5">
      <c r="A72" s="30">
        <v>54</v>
      </c>
      <c r="B72" s="52" t="s">
        <v>128</v>
      </c>
      <c r="C72" s="32" t="s">
        <v>61</v>
      </c>
      <c r="D72" s="31" t="s">
        <v>19</v>
      </c>
      <c r="E72" s="33">
        <v>2</v>
      </c>
      <c r="F72" s="34">
        <v>10.1</v>
      </c>
      <c r="G72" s="34">
        <f t="shared" si="3"/>
        <v>20.2</v>
      </c>
    </row>
    <row r="73" spans="1:7">
      <c r="A73" s="30">
        <v>55</v>
      </c>
      <c r="B73" s="52" t="s">
        <v>129</v>
      </c>
      <c r="C73" s="32" t="s">
        <v>62</v>
      </c>
      <c r="D73" s="31" t="s">
        <v>19</v>
      </c>
      <c r="E73" s="33">
        <v>2</v>
      </c>
      <c r="F73" s="34">
        <v>216.3</v>
      </c>
      <c r="G73" s="34">
        <f t="shared" si="3"/>
        <v>432.6</v>
      </c>
    </row>
    <row r="74" spans="1:7" ht="33.75">
      <c r="A74" s="30">
        <v>56</v>
      </c>
      <c r="B74" s="52" t="s">
        <v>119</v>
      </c>
      <c r="C74" s="32" t="s">
        <v>32</v>
      </c>
      <c r="D74" s="31" t="s">
        <v>19</v>
      </c>
      <c r="E74" s="33">
        <v>1</v>
      </c>
      <c r="F74" s="34">
        <v>17.05</v>
      </c>
      <c r="G74" s="34">
        <f t="shared" si="3"/>
        <v>17.05</v>
      </c>
    </row>
    <row r="75" spans="1:7" ht="22.5">
      <c r="A75" s="30">
        <v>57</v>
      </c>
      <c r="B75" s="52" t="s">
        <v>120</v>
      </c>
      <c r="C75" s="32" t="s">
        <v>33</v>
      </c>
      <c r="D75" s="31" t="s">
        <v>19</v>
      </c>
      <c r="E75" s="33">
        <v>1</v>
      </c>
      <c r="F75" s="34">
        <v>30.9</v>
      </c>
      <c r="G75" s="34">
        <f t="shared" si="3"/>
        <v>30.9</v>
      </c>
    </row>
    <row r="76" spans="1:7" ht="22.5">
      <c r="A76" s="30">
        <v>58</v>
      </c>
      <c r="B76" s="52" t="s">
        <v>123</v>
      </c>
      <c r="C76" s="32" t="s">
        <v>37</v>
      </c>
      <c r="D76" s="31" t="s">
        <v>38</v>
      </c>
      <c r="E76" s="33">
        <v>5.55</v>
      </c>
      <c r="F76" s="34">
        <v>74.39</v>
      </c>
      <c r="G76" s="34">
        <f t="shared" si="3"/>
        <v>412.86</v>
      </c>
    </row>
    <row r="77" spans="1:7">
      <c r="A77" s="30">
        <v>59</v>
      </c>
      <c r="B77" s="52" t="s">
        <v>124</v>
      </c>
      <c r="C77" s="32" t="s">
        <v>39</v>
      </c>
      <c r="D77" s="31" t="s">
        <v>40</v>
      </c>
      <c r="E77" s="33">
        <v>95</v>
      </c>
      <c r="F77" s="34">
        <v>0.7</v>
      </c>
      <c r="G77" s="34">
        <f t="shared" si="3"/>
        <v>66.5</v>
      </c>
    </row>
    <row r="78" spans="1:7">
      <c r="A78" s="30">
        <v>60</v>
      </c>
      <c r="B78" s="52" t="s">
        <v>124</v>
      </c>
      <c r="C78" s="32" t="s">
        <v>63</v>
      </c>
      <c r="D78" s="31" t="s">
        <v>40</v>
      </c>
      <c r="E78" s="33">
        <v>100</v>
      </c>
      <c r="F78" s="34">
        <v>1.29</v>
      </c>
      <c r="G78" s="34">
        <f t="shared" si="3"/>
        <v>129</v>
      </c>
    </row>
    <row r="79" spans="1:7">
      <c r="A79" s="30">
        <v>61</v>
      </c>
      <c r="B79" s="52" t="s">
        <v>124</v>
      </c>
      <c r="C79" s="32" t="s">
        <v>41</v>
      </c>
      <c r="D79" s="31" t="s">
        <v>40</v>
      </c>
      <c r="E79" s="33">
        <v>25</v>
      </c>
      <c r="F79" s="34">
        <v>0.46</v>
      </c>
      <c r="G79" s="34">
        <f t="shared" si="3"/>
        <v>11.5</v>
      </c>
    </row>
    <row r="80" spans="1:7">
      <c r="A80" s="30">
        <v>62</v>
      </c>
      <c r="B80" s="52" t="s">
        <v>124</v>
      </c>
      <c r="C80" s="32" t="s">
        <v>42</v>
      </c>
      <c r="D80" s="31" t="s">
        <v>40</v>
      </c>
      <c r="E80" s="33">
        <v>80</v>
      </c>
      <c r="F80" s="34">
        <v>0.77</v>
      </c>
      <c r="G80" s="34">
        <f t="shared" si="3"/>
        <v>61.6</v>
      </c>
    </row>
    <row r="81" spans="1:54" ht="22.5">
      <c r="A81" s="30">
        <v>63</v>
      </c>
      <c r="B81" s="52" t="s">
        <v>124</v>
      </c>
      <c r="C81" s="32" t="s">
        <v>43</v>
      </c>
      <c r="D81" s="31" t="s">
        <v>40</v>
      </c>
      <c r="E81" s="33">
        <v>45</v>
      </c>
      <c r="F81" s="34">
        <v>0.5</v>
      </c>
      <c r="G81" s="34">
        <f t="shared" si="3"/>
        <v>22.5</v>
      </c>
    </row>
    <row r="82" spans="1:54" ht="22.5">
      <c r="A82" s="30">
        <v>64</v>
      </c>
      <c r="B82" s="52" t="s">
        <v>124</v>
      </c>
      <c r="C82" s="32" t="s">
        <v>64</v>
      </c>
      <c r="D82" s="31" t="s">
        <v>40</v>
      </c>
      <c r="E82" s="33">
        <v>85</v>
      </c>
      <c r="F82" s="34">
        <v>0.67</v>
      </c>
      <c r="G82" s="34">
        <f t="shared" si="3"/>
        <v>56.95</v>
      </c>
    </row>
    <row r="83" spans="1:54">
      <c r="A83" s="30">
        <v>65</v>
      </c>
      <c r="B83" s="52" t="s">
        <v>124</v>
      </c>
      <c r="C83" s="32" t="s">
        <v>44</v>
      </c>
      <c r="D83" s="31" t="s">
        <v>40</v>
      </c>
      <c r="E83" s="33">
        <v>75</v>
      </c>
      <c r="F83" s="34">
        <v>0.93</v>
      </c>
      <c r="G83" s="34">
        <f t="shared" si="3"/>
        <v>69.75</v>
      </c>
    </row>
    <row r="84" spans="1:54">
      <c r="A84" s="30">
        <v>66</v>
      </c>
      <c r="B84" s="52" t="s">
        <v>124</v>
      </c>
      <c r="C84" s="32" t="s">
        <v>65</v>
      </c>
      <c r="D84" s="31" t="s">
        <v>40</v>
      </c>
      <c r="E84" s="33">
        <v>30</v>
      </c>
      <c r="F84" s="34">
        <v>0.98</v>
      </c>
      <c r="G84" s="34">
        <f t="shared" si="3"/>
        <v>29.4</v>
      </c>
    </row>
    <row r="85" spans="1:54">
      <c r="A85" s="30">
        <v>67</v>
      </c>
      <c r="B85" s="54" t="s">
        <v>124</v>
      </c>
      <c r="C85" s="32" t="s">
        <v>66</v>
      </c>
      <c r="D85" s="31" t="s">
        <v>40</v>
      </c>
      <c r="E85" s="33">
        <v>20</v>
      </c>
      <c r="F85" s="34">
        <v>2.58</v>
      </c>
      <c r="G85" s="34">
        <f t="shared" si="3"/>
        <v>51.6</v>
      </c>
    </row>
    <row r="86" spans="1:54" ht="33.75">
      <c r="A86" s="35"/>
      <c r="B86" s="52" t="s">
        <v>125</v>
      </c>
      <c r="C86" s="37" t="s">
        <v>46</v>
      </c>
      <c r="D86" s="36" t="s">
        <v>19</v>
      </c>
      <c r="E86" s="38">
        <v>1</v>
      </c>
      <c r="F86" s="34">
        <v>1126.01</v>
      </c>
      <c r="G86" s="39">
        <f t="shared" si="3"/>
        <v>1126.01</v>
      </c>
    </row>
    <row r="87" spans="1:54">
      <c r="A87" s="9"/>
      <c r="B87" s="10"/>
      <c r="C87" s="73" t="str">
        <f>BB87</f>
        <v>Iš viso už skyrių Įranga montuojama KVS išorėje</v>
      </c>
      <c r="D87" s="74"/>
      <c r="E87" s="74"/>
      <c r="F87" s="28"/>
      <c r="G87" s="29" t="str">
        <f>IF(SUM(G52:G86)=0,"",TEXT(SUM(G52:G86),"# ##0,00"))</f>
        <v>9 722,64</v>
      </c>
      <c r="BB87" s="27" t="s">
        <v>96</v>
      </c>
    </row>
    <row r="88" spans="1:54">
      <c r="A88" s="9"/>
      <c r="B88" s="10"/>
      <c r="C88" s="73" t="str">
        <f>BB88</f>
        <v>Skyrius Kabelinių konstrukcijų medžiagos</v>
      </c>
      <c r="D88" s="74"/>
      <c r="E88" s="74"/>
      <c r="F88" s="28"/>
      <c r="G88" s="29"/>
      <c r="BB88" s="27" t="s">
        <v>97</v>
      </c>
    </row>
    <row r="89" spans="1:54" ht="22.5">
      <c r="A89" s="30">
        <v>68</v>
      </c>
      <c r="B89" s="52" t="s">
        <v>130</v>
      </c>
      <c r="C89" s="32" t="s">
        <v>67</v>
      </c>
      <c r="D89" s="31" t="s">
        <v>38</v>
      </c>
      <c r="E89" s="33">
        <v>0.5</v>
      </c>
      <c r="F89" s="34">
        <v>496.22</v>
      </c>
      <c r="G89" s="34">
        <f t="shared" ref="G89:G98" si="4">ROUND(F89*E89,2)</f>
        <v>248.11</v>
      </c>
    </row>
    <row r="90" spans="1:54">
      <c r="A90" s="30">
        <v>69</v>
      </c>
      <c r="B90" s="53" t="s">
        <v>131</v>
      </c>
      <c r="C90" s="32" t="s">
        <v>68</v>
      </c>
      <c r="D90" s="31" t="s">
        <v>40</v>
      </c>
      <c r="E90" s="33">
        <v>15</v>
      </c>
      <c r="F90" s="34">
        <v>8.86</v>
      </c>
      <c r="G90" s="34">
        <f t="shared" si="4"/>
        <v>132.9</v>
      </c>
    </row>
    <row r="91" spans="1:54">
      <c r="A91" s="30">
        <v>70</v>
      </c>
      <c r="B91" s="52" t="s">
        <v>131</v>
      </c>
      <c r="C91" s="32" t="s">
        <v>69</v>
      </c>
      <c r="D91" s="31" t="s">
        <v>40</v>
      </c>
      <c r="E91" s="33">
        <v>15</v>
      </c>
      <c r="F91" s="34">
        <v>8.4499999999999993</v>
      </c>
      <c r="G91" s="34">
        <f t="shared" si="4"/>
        <v>126.75</v>
      </c>
    </row>
    <row r="92" spans="1:54">
      <c r="A92" s="30">
        <v>71</v>
      </c>
      <c r="B92" s="52" t="s">
        <v>131</v>
      </c>
      <c r="C92" s="32" t="s">
        <v>70</v>
      </c>
      <c r="D92" s="31" t="s">
        <v>40</v>
      </c>
      <c r="E92" s="33">
        <v>20</v>
      </c>
      <c r="F92" s="34">
        <v>6.39</v>
      </c>
      <c r="G92" s="34">
        <f t="shared" si="4"/>
        <v>127.8</v>
      </c>
    </row>
    <row r="93" spans="1:54">
      <c r="A93" s="30">
        <v>72</v>
      </c>
      <c r="B93" s="52" t="s">
        <v>131</v>
      </c>
      <c r="C93" s="32" t="s">
        <v>71</v>
      </c>
      <c r="D93" s="31" t="s">
        <v>40</v>
      </c>
      <c r="E93" s="33">
        <v>20</v>
      </c>
      <c r="F93" s="34">
        <v>7.21</v>
      </c>
      <c r="G93" s="34">
        <f t="shared" si="4"/>
        <v>144.19999999999999</v>
      </c>
    </row>
    <row r="94" spans="1:54">
      <c r="A94" s="30">
        <v>73</v>
      </c>
      <c r="B94" s="52" t="s">
        <v>131</v>
      </c>
      <c r="C94" s="32" t="s">
        <v>72</v>
      </c>
      <c r="D94" s="31" t="s">
        <v>40</v>
      </c>
      <c r="E94" s="33">
        <v>15</v>
      </c>
      <c r="F94" s="34">
        <v>4.6399999999999997</v>
      </c>
      <c r="G94" s="34">
        <f t="shared" si="4"/>
        <v>69.599999999999994</v>
      </c>
    </row>
    <row r="95" spans="1:54">
      <c r="A95" s="30">
        <v>74</v>
      </c>
      <c r="B95" s="52" t="s">
        <v>131</v>
      </c>
      <c r="C95" s="32" t="s">
        <v>73</v>
      </c>
      <c r="D95" s="31" t="s">
        <v>40</v>
      </c>
      <c r="E95" s="33">
        <v>15</v>
      </c>
      <c r="F95" s="34">
        <v>5.36</v>
      </c>
      <c r="G95" s="34">
        <f t="shared" si="4"/>
        <v>80.400000000000006</v>
      </c>
    </row>
    <row r="96" spans="1:54" ht="33.75">
      <c r="A96" s="30">
        <v>75</v>
      </c>
      <c r="B96" s="52" t="s">
        <v>132</v>
      </c>
      <c r="C96" s="32" t="s">
        <v>74</v>
      </c>
      <c r="D96" s="31" t="s">
        <v>38</v>
      </c>
      <c r="E96" s="33">
        <v>1</v>
      </c>
      <c r="F96" s="34">
        <v>143.26</v>
      </c>
      <c r="G96" s="34">
        <f t="shared" si="4"/>
        <v>143.26</v>
      </c>
    </row>
    <row r="97" spans="1:54" ht="22.5">
      <c r="A97" s="30">
        <v>76</v>
      </c>
      <c r="B97" s="54" t="s">
        <v>133</v>
      </c>
      <c r="C97" s="32" t="s">
        <v>75</v>
      </c>
      <c r="D97" s="31" t="s">
        <v>40</v>
      </c>
      <c r="E97" s="33">
        <v>50</v>
      </c>
      <c r="F97" s="34">
        <v>0.31</v>
      </c>
      <c r="G97" s="34">
        <f t="shared" si="4"/>
        <v>15.5</v>
      </c>
    </row>
    <row r="98" spans="1:54" ht="22.5">
      <c r="A98" s="35">
        <v>77</v>
      </c>
      <c r="B98" s="52" t="s">
        <v>133</v>
      </c>
      <c r="C98" s="37" t="s">
        <v>76</v>
      </c>
      <c r="D98" s="36" t="s">
        <v>40</v>
      </c>
      <c r="E98" s="38">
        <v>50</v>
      </c>
      <c r="F98" s="34">
        <v>0.41</v>
      </c>
      <c r="G98" s="39">
        <f t="shared" si="4"/>
        <v>20.5</v>
      </c>
    </row>
    <row r="99" spans="1:54">
      <c r="A99" s="9"/>
      <c r="B99" s="10"/>
      <c r="C99" s="73" t="str">
        <f>BB99</f>
        <v>Iš viso už skyrių Kabelinių konstrukcijų medžiagos</v>
      </c>
      <c r="D99" s="74"/>
      <c r="E99" s="74"/>
      <c r="F99" s="28"/>
      <c r="G99" s="29" t="str">
        <f>IF(SUM(G88:G98)=0,"",TEXT(SUM(G88:G98),"# ##0,00"))</f>
        <v>1 109,02</v>
      </c>
      <c r="BB99" s="27" t="s">
        <v>98</v>
      </c>
    </row>
    <row r="100" spans="1:54">
      <c r="A100" s="9"/>
      <c r="B100" s="10"/>
      <c r="C100" s="73" t="str">
        <f>BB100</f>
        <v>Skyrius Katilinės vizualizacija</v>
      </c>
      <c r="D100" s="74"/>
      <c r="E100" s="74"/>
      <c r="F100" s="28"/>
      <c r="G100" s="29"/>
      <c r="BB100" s="27" t="s">
        <v>99</v>
      </c>
    </row>
    <row r="101" spans="1:54">
      <c r="A101" s="30">
        <v>78</v>
      </c>
      <c r="B101" s="52" t="s">
        <v>134</v>
      </c>
      <c r="C101" s="32" t="s">
        <v>77</v>
      </c>
      <c r="D101" s="31" t="s">
        <v>19</v>
      </c>
      <c r="E101" s="33">
        <v>1</v>
      </c>
      <c r="F101" s="34">
        <v>4.63</v>
      </c>
      <c r="G101" s="34">
        <f t="shared" ref="G101:G108" si="5">ROUND(F101*E101,2)</f>
        <v>4.63</v>
      </c>
    </row>
    <row r="102" spans="1:54">
      <c r="A102" s="30">
        <v>79</v>
      </c>
      <c r="B102" s="53" t="s">
        <v>134</v>
      </c>
      <c r="C102" s="32" t="s">
        <v>78</v>
      </c>
      <c r="D102" s="31" t="s">
        <v>19</v>
      </c>
      <c r="E102" s="33">
        <v>1</v>
      </c>
      <c r="F102" s="34">
        <v>4.63</v>
      </c>
      <c r="G102" s="34">
        <f t="shared" si="5"/>
        <v>4.63</v>
      </c>
    </row>
    <row r="103" spans="1:54">
      <c r="A103" s="30">
        <v>80</v>
      </c>
      <c r="B103" s="52" t="s">
        <v>108</v>
      </c>
      <c r="C103" s="32" t="s">
        <v>79</v>
      </c>
      <c r="D103" s="31" t="s">
        <v>19</v>
      </c>
      <c r="E103" s="33">
        <v>1</v>
      </c>
      <c r="F103" s="34">
        <v>51.5</v>
      </c>
      <c r="G103" s="34">
        <f t="shared" si="5"/>
        <v>51.5</v>
      </c>
    </row>
    <row r="104" spans="1:54">
      <c r="A104" s="30">
        <v>81</v>
      </c>
      <c r="B104" s="52" t="s">
        <v>112</v>
      </c>
      <c r="C104" s="32" t="s">
        <v>23</v>
      </c>
      <c r="D104" s="31" t="s">
        <v>19</v>
      </c>
      <c r="E104" s="33">
        <v>1</v>
      </c>
      <c r="F104" s="34">
        <v>19.46</v>
      </c>
      <c r="G104" s="34">
        <f t="shared" si="5"/>
        <v>19.46</v>
      </c>
    </row>
    <row r="105" spans="1:54">
      <c r="A105" s="30">
        <v>82</v>
      </c>
      <c r="B105" s="52" t="s">
        <v>108</v>
      </c>
      <c r="C105" s="32" t="s">
        <v>80</v>
      </c>
      <c r="D105" s="31" t="s">
        <v>19</v>
      </c>
      <c r="E105" s="33">
        <v>1</v>
      </c>
      <c r="F105" s="34">
        <v>154.5</v>
      </c>
      <c r="G105" s="34">
        <f t="shared" si="5"/>
        <v>154.5</v>
      </c>
    </row>
    <row r="106" spans="1:54">
      <c r="A106" s="30">
        <v>83</v>
      </c>
      <c r="B106" s="52" t="s">
        <v>135</v>
      </c>
      <c r="C106" s="32" t="s">
        <v>81</v>
      </c>
      <c r="D106" s="31" t="s">
        <v>19</v>
      </c>
      <c r="E106" s="33">
        <v>1</v>
      </c>
      <c r="F106" s="34">
        <v>5.63</v>
      </c>
      <c r="G106" s="34">
        <f t="shared" si="5"/>
        <v>5.63</v>
      </c>
    </row>
    <row r="107" spans="1:54">
      <c r="A107" s="30">
        <v>84</v>
      </c>
      <c r="B107" s="54" t="s">
        <v>136</v>
      </c>
      <c r="C107" s="32" t="s">
        <v>82</v>
      </c>
      <c r="D107" s="31" t="s">
        <v>19</v>
      </c>
      <c r="E107" s="33">
        <v>1</v>
      </c>
      <c r="F107" s="34">
        <v>18.53</v>
      </c>
      <c r="G107" s="34">
        <f t="shared" si="5"/>
        <v>18.53</v>
      </c>
    </row>
    <row r="108" spans="1:54">
      <c r="A108" s="35">
        <v>85</v>
      </c>
      <c r="B108" s="52" t="s">
        <v>118</v>
      </c>
      <c r="C108" s="37" t="s">
        <v>83</v>
      </c>
      <c r="D108" s="36" t="s">
        <v>84</v>
      </c>
      <c r="E108" s="38">
        <v>1</v>
      </c>
      <c r="F108" s="34">
        <v>360.5</v>
      </c>
      <c r="G108" s="39">
        <f t="shared" si="5"/>
        <v>360.5</v>
      </c>
    </row>
    <row r="109" spans="1:54">
      <c r="A109" s="9"/>
      <c r="B109" s="10"/>
      <c r="C109" s="73" t="str">
        <f>BB109</f>
        <v>Iš viso už skyrių Katilinės vizualizacija</v>
      </c>
      <c r="D109" s="74"/>
      <c r="E109" s="74"/>
      <c r="F109" s="28"/>
      <c r="G109" s="29" t="str">
        <f>IF(SUM(G100:G108)=0,"",TEXT(SUM(G100:G108),"# ##0,00"))</f>
        <v>619,38</v>
      </c>
      <c r="BB109" s="27" t="s">
        <v>100</v>
      </c>
    </row>
    <row r="110" spans="1:54">
      <c r="A110" s="9"/>
      <c r="B110" s="10"/>
      <c r="C110" s="73" t="str">
        <f>BB110</f>
        <v>Skyrius Programavimo darbai</v>
      </c>
      <c r="D110" s="74"/>
      <c r="E110" s="74"/>
      <c r="F110" s="28"/>
      <c r="G110" s="29"/>
      <c r="BB110" s="27" t="s">
        <v>101</v>
      </c>
    </row>
    <row r="111" spans="1:54">
      <c r="A111" s="30">
        <v>86</v>
      </c>
      <c r="B111" s="52" t="s">
        <v>108</v>
      </c>
      <c r="C111" s="32" t="s">
        <v>85</v>
      </c>
      <c r="D111" s="31" t="s">
        <v>19</v>
      </c>
      <c r="E111" s="33">
        <v>2</v>
      </c>
      <c r="F111" s="34">
        <v>2472.9299999999998</v>
      </c>
      <c r="G111" s="34">
        <f>ROUND(F111*E111,2)</f>
        <v>4945.8599999999997</v>
      </c>
    </row>
    <row r="112" spans="1:54" ht="22.5">
      <c r="A112" s="30">
        <v>87</v>
      </c>
      <c r="B112" s="53" t="s">
        <v>108</v>
      </c>
      <c r="C112" s="32" t="s">
        <v>86</v>
      </c>
      <c r="D112" s="31" t="s">
        <v>19</v>
      </c>
      <c r="E112" s="33">
        <v>1</v>
      </c>
      <c r="F112" s="34">
        <v>3297.24</v>
      </c>
      <c r="G112" s="34">
        <f>ROUND(F112*E112,2)</f>
        <v>3297.24</v>
      </c>
    </row>
    <row r="113" spans="1:54" ht="22.5">
      <c r="A113" s="30">
        <v>88</v>
      </c>
      <c r="B113" s="54" t="s">
        <v>108</v>
      </c>
      <c r="C113" s="32" t="s">
        <v>87</v>
      </c>
      <c r="D113" s="31" t="s">
        <v>19</v>
      </c>
      <c r="E113" s="33">
        <v>1</v>
      </c>
      <c r="F113" s="34">
        <v>1318.89</v>
      </c>
      <c r="G113" s="34">
        <f>ROUND(F113*E113,2)</f>
        <v>1318.89</v>
      </c>
    </row>
    <row r="114" spans="1:54">
      <c r="A114" s="35">
        <v>89</v>
      </c>
      <c r="B114" s="52" t="s">
        <v>108</v>
      </c>
      <c r="C114" s="37" t="s">
        <v>88</v>
      </c>
      <c r="D114" s="36" t="s">
        <v>19</v>
      </c>
      <c r="E114" s="38">
        <v>1</v>
      </c>
      <c r="F114" s="34">
        <v>494.59</v>
      </c>
      <c r="G114" s="39">
        <f>ROUND(F114*E114,2)</f>
        <v>494.59</v>
      </c>
    </row>
    <row r="115" spans="1:54">
      <c r="A115" s="9"/>
      <c r="B115" s="10"/>
      <c r="C115" s="73" t="str">
        <f>BB115</f>
        <v>Iš viso už skyrių Programavimo darbai</v>
      </c>
      <c r="D115" s="74"/>
      <c r="E115" s="74"/>
      <c r="F115" s="34"/>
      <c r="G115" s="29" t="str">
        <f>IF(SUM(G110:G114)=0,"",TEXT(SUM(G110:G114),"# ##0,00"))</f>
        <v>10 056,58</v>
      </c>
      <c r="BB115" s="27" t="s">
        <v>102</v>
      </c>
    </row>
    <row r="116" spans="1:54">
      <c r="A116" s="9"/>
      <c r="B116" s="10"/>
      <c r="C116" s="11"/>
      <c r="D116" s="10"/>
      <c r="E116" s="12"/>
      <c r="F116" s="13"/>
      <c r="G116" s="13"/>
    </row>
    <row r="117" spans="1:54">
      <c r="A117" s="14"/>
      <c r="B117" s="40" t="s">
        <v>103</v>
      </c>
      <c r="C117" s="40"/>
      <c r="D117" s="40"/>
      <c r="E117" s="40"/>
      <c r="F117" s="41"/>
      <c r="G117" s="45">
        <f>SUM(G12:G116)</f>
        <v>25617.99</v>
      </c>
    </row>
    <row r="118" spans="1:54">
      <c r="A118" s="14"/>
      <c r="B118" s="40" t="s">
        <v>104</v>
      </c>
      <c r="C118" s="40"/>
      <c r="D118" s="40"/>
      <c r="E118" s="40"/>
      <c r="F118" s="42"/>
      <c r="G118" s="45">
        <f>ROUND(G117*0.21, 2)</f>
        <v>5379.78</v>
      </c>
    </row>
    <row r="119" spans="1:54">
      <c r="A119" s="14"/>
      <c r="B119" s="43" t="s">
        <v>105</v>
      </c>
      <c r="C119" s="43"/>
      <c r="D119" s="43"/>
      <c r="E119" s="43"/>
      <c r="F119" s="44"/>
      <c r="G119" s="46">
        <f>SUM(G117:G118)</f>
        <v>30997.77</v>
      </c>
    </row>
    <row r="120" spans="1:54">
      <c r="A120" s="14"/>
      <c r="B120" s="15"/>
      <c r="C120" s="15"/>
      <c r="D120" s="15"/>
      <c r="E120" s="15"/>
      <c r="F120" s="22"/>
      <c r="G120" s="22"/>
    </row>
    <row r="121" spans="1:54">
      <c r="A121" s="14"/>
      <c r="B121" s="15"/>
      <c r="C121" s="15"/>
      <c r="D121" s="15"/>
      <c r="E121" s="15"/>
      <c r="F121" s="22"/>
      <c r="G121" s="22"/>
    </row>
    <row r="122" spans="1:54">
      <c r="A122" s="16"/>
      <c r="B122" s="15"/>
      <c r="C122" s="15"/>
      <c r="D122" s="15"/>
      <c r="E122" s="15"/>
      <c r="F122" s="22"/>
      <c r="G122" s="22"/>
    </row>
    <row r="123" spans="1:54">
      <c r="A123" s="16"/>
      <c r="B123" s="15"/>
      <c r="C123" s="15"/>
      <c r="D123" s="15"/>
      <c r="E123" s="15"/>
      <c r="F123" s="22"/>
      <c r="G123" s="22"/>
    </row>
    <row r="124" spans="1:54">
      <c r="A124" s="16"/>
      <c r="B124" s="15"/>
      <c r="C124" s="15"/>
      <c r="D124" s="15"/>
      <c r="E124" s="15"/>
      <c r="F124" s="22"/>
      <c r="G124" s="22"/>
    </row>
    <row r="125" spans="1:54">
      <c r="A125" s="16"/>
      <c r="B125" s="15"/>
      <c r="C125" s="15"/>
      <c r="D125" s="15"/>
      <c r="E125" s="15"/>
      <c r="F125" s="22"/>
      <c r="G125" s="22"/>
    </row>
    <row r="126" spans="1:54">
      <c r="A126" s="16"/>
      <c r="B126" s="15"/>
      <c r="C126" s="15"/>
      <c r="D126" s="15"/>
      <c r="E126" s="15"/>
      <c r="F126" s="22"/>
      <c r="G126" s="22"/>
    </row>
    <row r="127" spans="1:54">
      <c r="A127" s="17"/>
      <c r="B127" s="17"/>
      <c r="C127" s="17"/>
      <c r="D127" s="17"/>
      <c r="E127" s="17"/>
      <c r="F127" s="22"/>
      <c r="G127" s="22"/>
    </row>
    <row r="128" spans="1:54">
      <c r="A128" s="17"/>
      <c r="B128" s="17"/>
      <c r="C128" s="17"/>
      <c r="D128" s="18"/>
      <c r="E128" s="17"/>
      <c r="F128" s="22"/>
      <c r="G128" s="22"/>
    </row>
    <row r="129" spans="1:7">
      <c r="A129" s="17"/>
      <c r="B129" s="17"/>
      <c r="C129" s="17"/>
      <c r="D129" s="17"/>
      <c r="E129" s="17"/>
      <c r="F129" s="22"/>
      <c r="G129" s="22"/>
    </row>
    <row r="130" spans="1:7">
      <c r="A130" s="17"/>
      <c r="B130" s="17"/>
      <c r="C130" s="17"/>
      <c r="D130" s="17"/>
      <c r="E130" s="17"/>
      <c r="F130" s="22"/>
      <c r="G130" s="22"/>
    </row>
    <row r="131" spans="1:7">
      <c r="A131" s="17"/>
      <c r="B131" s="17"/>
      <c r="C131" s="17"/>
      <c r="D131" s="17"/>
      <c r="E131" s="17"/>
      <c r="F131" s="22"/>
      <c r="G131" s="22"/>
    </row>
    <row r="132" spans="1:7">
      <c r="A132" s="17"/>
      <c r="B132" s="17"/>
      <c r="C132" s="17"/>
      <c r="D132" s="17"/>
      <c r="E132" s="17"/>
      <c r="F132" s="22"/>
      <c r="G132" s="22"/>
    </row>
    <row r="133" spans="1:7">
      <c r="A133" s="17"/>
      <c r="B133" s="17"/>
      <c r="C133" s="17"/>
      <c r="D133" s="17"/>
      <c r="E133" s="17"/>
      <c r="F133" s="22"/>
      <c r="G133" s="22"/>
    </row>
    <row r="134" spans="1:7">
      <c r="A134" s="17"/>
      <c r="B134" s="17"/>
      <c r="C134" s="17"/>
      <c r="D134" s="17"/>
      <c r="E134" s="17"/>
      <c r="F134" s="22"/>
      <c r="G134" s="22"/>
    </row>
    <row r="135" spans="1:7">
      <c r="A135" s="17"/>
      <c r="B135" s="17"/>
      <c r="C135" s="17"/>
      <c r="D135" s="17"/>
      <c r="E135" s="17"/>
      <c r="F135" s="22"/>
      <c r="G135" s="22"/>
    </row>
    <row r="136" spans="1:7">
      <c r="A136" s="6"/>
      <c r="B136" s="6"/>
      <c r="C136" s="6"/>
      <c r="D136" s="6"/>
      <c r="E136" s="6"/>
      <c r="F136" s="22"/>
      <c r="G136" s="22"/>
    </row>
    <row r="137" spans="1:7">
      <c r="A137" s="6"/>
      <c r="B137" s="6"/>
      <c r="C137" s="6"/>
      <c r="D137" s="6"/>
      <c r="E137" s="6"/>
      <c r="F137" s="22"/>
      <c r="G137" s="22"/>
    </row>
    <row r="138" spans="1:7">
      <c r="F138" s="23"/>
      <c r="G138" s="23"/>
    </row>
    <row r="139" spans="1:7">
      <c r="F139" s="23"/>
      <c r="G139" s="23"/>
    </row>
    <row r="140" spans="1:7">
      <c r="F140" s="23"/>
      <c r="G140" s="23"/>
    </row>
    <row r="141" spans="1:7">
      <c r="F141" s="23"/>
      <c r="G141" s="23"/>
    </row>
    <row r="142" spans="1:7">
      <c r="F142" s="23"/>
      <c r="G142" s="23"/>
    </row>
    <row r="143" spans="1:7">
      <c r="F143" s="23"/>
      <c r="G143" s="23"/>
    </row>
    <row r="144" spans="1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  <row r="210" spans="6:7">
      <c r="F210" s="23"/>
      <c r="G210" s="23"/>
    </row>
    <row r="211" spans="6:7">
      <c r="F211" s="23"/>
      <c r="G211" s="23"/>
    </row>
    <row r="212" spans="6:7">
      <c r="F212" s="23"/>
      <c r="G212" s="23"/>
    </row>
    <row r="213" spans="6:7">
      <c r="F213" s="23"/>
      <c r="G213" s="23"/>
    </row>
    <row r="214" spans="6:7">
      <c r="F214" s="23"/>
      <c r="G214" s="23"/>
    </row>
    <row r="215" spans="6:7">
      <c r="F215" s="23"/>
      <c r="G215" s="23"/>
    </row>
    <row r="216" spans="6:7">
      <c r="F216" s="23"/>
      <c r="G216" s="23"/>
    </row>
    <row r="217" spans="6:7">
      <c r="F217" s="23"/>
      <c r="G217" s="23"/>
    </row>
    <row r="218" spans="6:7">
      <c r="F218" s="23"/>
      <c r="G218" s="23"/>
    </row>
    <row r="219" spans="6:7">
      <c r="F219" s="23"/>
      <c r="G219" s="23"/>
    </row>
    <row r="220" spans="6:7">
      <c r="F220" s="23"/>
      <c r="G220" s="23"/>
    </row>
    <row r="221" spans="6:7">
      <c r="F221" s="23"/>
      <c r="G221" s="23"/>
    </row>
    <row r="222" spans="6:7">
      <c r="F222" s="23"/>
      <c r="G222" s="23"/>
    </row>
    <row r="223" spans="6:7">
      <c r="F223" s="23"/>
      <c r="G223" s="23"/>
    </row>
    <row r="224" spans="6:7">
      <c r="F224" s="23"/>
      <c r="G224" s="23"/>
    </row>
    <row r="225" spans="6:7">
      <c r="F225" s="23"/>
      <c r="G225" s="23"/>
    </row>
    <row r="226" spans="6:7">
      <c r="F226" s="23"/>
      <c r="G226" s="23"/>
    </row>
    <row r="227" spans="6:7">
      <c r="F227" s="23"/>
      <c r="G227" s="23"/>
    </row>
    <row r="228" spans="6:7">
      <c r="F228" s="23"/>
      <c r="G228" s="23"/>
    </row>
    <row r="229" spans="6:7">
      <c r="F229" s="23"/>
      <c r="G229" s="23"/>
    </row>
    <row r="230" spans="6:7">
      <c r="F230" s="23"/>
      <c r="G230" s="23"/>
    </row>
    <row r="231" spans="6:7">
      <c r="F231" s="23"/>
      <c r="G231" s="23"/>
    </row>
    <row r="232" spans="6:7">
      <c r="F232" s="23"/>
      <c r="G232" s="23"/>
    </row>
    <row r="233" spans="6:7">
      <c r="F233" s="23"/>
      <c r="G233" s="23"/>
    </row>
    <row r="234" spans="6:7">
      <c r="F234" s="23"/>
      <c r="G234" s="23"/>
    </row>
    <row r="235" spans="6:7">
      <c r="F235" s="23"/>
      <c r="G235" s="23"/>
    </row>
    <row r="236" spans="6:7">
      <c r="F236" s="23"/>
      <c r="G236" s="23"/>
    </row>
    <row r="237" spans="6:7">
      <c r="F237" s="23"/>
      <c r="G237" s="23"/>
    </row>
    <row r="238" spans="6:7">
      <c r="F238" s="23"/>
      <c r="G238" s="23"/>
    </row>
    <row r="239" spans="6:7">
      <c r="F239" s="23"/>
      <c r="G239" s="23"/>
    </row>
    <row r="240" spans="6:7">
      <c r="F240" s="23"/>
      <c r="G240" s="23"/>
    </row>
    <row r="241" spans="6:7">
      <c r="F241" s="23"/>
      <c r="G241" s="23"/>
    </row>
    <row r="242" spans="6:7">
      <c r="F242" s="23"/>
      <c r="G242" s="23"/>
    </row>
  </sheetData>
  <mergeCells count="25">
    <mergeCell ref="C100:E100"/>
    <mergeCell ref="C109:E109"/>
    <mergeCell ref="C110:E110"/>
    <mergeCell ref="C115:E115"/>
    <mergeCell ref="C51:E51"/>
    <mergeCell ref="C52:E52"/>
    <mergeCell ref="C87:E87"/>
    <mergeCell ref="C88:E88"/>
    <mergeCell ref="C99:E99"/>
    <mergeCell ref="C12:E12"/>
    <mergeCell ref="C19:E19"/>
    <mergeCell ref="C20:E20"/>
    <mergeCell ref="C43:E43"/>
    <mergeCell ref="C44:E44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2021-09-17T08:48:27Z</cp:lastPrinted>
  <dcterms:created xsi:type="dcterms:W3CDTF">2019-05-30T12:34:03Z</dcterms:created>
  <dcterms:modified xsi:type="dcterms:W3CDTF">2021-09-17T08:48:32Z</dcterms:modified>
</cp:coreProperties>
</file>