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m.valakeviciute\Desktop\2025-01\!New\"/>
    </mc:Choice>
  </mc:AlternateContent>
  <xr:revisionPtr revIDLastSave="0" documentId="8_{DC450C1B-E8B3-47B5-B8C7-5E6C2EB53AC2}" xr6:coauthVersionLast="47" xr6:coauthVersionMax="47" xr10:uidLastSave="{00000000-0000-0000-0000-000000000000}"/>
  <bookViews>
    <workbookView xWindow="11595" yWindow="1395" windowWidth="16770" windowHeight="1261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 l="1"/>
  <c r="F70" i="1"/>
  <c r="G72" i="1" s="1"/>
  <c r="G60" i="1"/>
  <c r="F54" i="1"/>
  <c r="F49" i="1"/>
  <c r="G40" i="1"/>
  <c r="F37" i="1"/>
  <c r="F39" i="1" s="1"/>
  <c r="F40" i="1" s="1"/>
  <c r="F41" i="1" s="1"/>
  <c r="G21" i="1"/>
  <c r="F59" i="1" l="1"/>
  <c r="F60" i="1" s="1"/>
  <c r="F61" i="1" s="1"/>
  <c r="G59" i="1"/>
  <c r="G39" i="1"/>
  <c r="F72" i="1"/>
  <c r="F73" i="1" s="1"/>
  <c r="F74" i="1" s="1"/>
</calcChain>
</file>

<file path=xl/sharedStrings.xml><?xml version="1.0" encoding="utf-8"?>
<sst xmlns="http://schemas.openxmlformats.org/spreadsheetml/2006/main" count="169" uniqueCount="128">
  <si>
    <t>PIRKIMO SĄLYGŲ PRIEDAS "PASIŪLYMO FORMA"</t>
  </si>
  <si>
    <t>VIENKARTINĖS MEDICINOS PRIEMONĖS IR TVARSLIAVA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</si>
  <si>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</si>
  <si>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</si>
  <si>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</si>
  <si>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</si>
  <si>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</si>
  <si>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</si>
  <si>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</si>
  <si>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</si>
  <si>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</si>
  <si>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</si>
  <si>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</si>
  <si>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</si>
  <si>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</si>
  <si>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</si>
  <si>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</si>
  <si>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</si>
  <si>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</si>
  <si>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</si>
  <si>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</si>
  <si>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</si>
  <si>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</si>
  <si>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</si>
  <si>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</si>
  <si>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</si>
  <si>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</si>
  <si>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ŠVIRKŠTAI ARTERINIAM KRAUJUI</t>
  </si>
  <si>
    <t>Tiekėjo pasiūlymas:</t>
  </si>
  <si>
    <t>Nr.</t>
  </si>
  <si>
    <t>Pavadinimas</t>
  </si>
  <si>
    <t>Mato vienetas</t>
  </si>
  <si>
    <t>Kaina be PVM, Eur</t>
  </si>
  <si>
    <t>Suma be PVM, Eur</t>
  </si>
  <si>
    <t>Gamintojas, modelis</t>
  </si>
  <si>
    <t>Siūlomo parametro reikšmė su nuoroda į konkretų pasiūlymo puslapį</t>
  </si>
  <si>
    <t>1.</t>
  </si>
  <si>
    <t>Švirkštai arteriniam kraujui</t>
  </si>
  <si>
    <t>1.1.</t>
  </si>
  <si>
    <t>vnt.</t>
  </si>
  <si>
    <t>1.1.1.</t>
  </si>
  <si>
    <t>Švirkštai 2,5 ml - 3 ml 22G arteriniam kraujui</t>
  </si>
  <si>
    <t>Suma be PVM</t>
  </si>
  <si>
    <t>Taikomas PVM dydis (%)</t>
  </si>
  <si>
    <t>PVM suma</t>
  </si>
  <si>
    <t>Suma su PVM</t>
  </si>
  <si>
    <t>Dalies biudžetas su PVM: 2625 Eur</t>
  </si>
  <si>
    <t>10. DALIS</t>
  </si>
  <si>
    <t>LANCETAI</t>
  </si>
  <si>
    <t>10.</t>
  </si>
  <si>
    <t>Lancetai</t>
  </si>
  <si>
    <t>10.1.</t>
  </si>
  <si>
    <t>Lancetai kraujo paėmimui vaikams iš kulniuko</t>
  </si>
  <si>
    <t>10.1.1.</t>
  </si>
  <si>
    <t xml:space="preserve">Saugūs vienkartiniai lancetai su automatinio dūrio mechanizmu, kapiliarinio kraujo paėmimui.Aktyvuojamas paspaudus kepurėlę, </t>
  </si>
  <si>
    <t>10.1.2.</t>
  </si>
  <si>
    <t>Veikimo principas –spyruoklinis mecahnizmas, kurio dėka iššaunamas lancetas po dūrio sugrįžta ir pasislepia kopuse</t>
  </si>
  <si>
    <t>10.1.3.</t>
  </si>
  <si>
    <t>Peiliukas silikonizuotas</t>
  </si>
  <si>
    <t>10.1.4.</t>
  </si>
  <si>
    <t>Peiliuko plotis :1,5+/-0,1 mm, dūrio gylis-2,0+/-0,1mm</t>
  </si>
  <si>
    <t>10.2.</t>
  </si>
  <si>
    <t>Lancetai kraujo paėmimui vaikams iš piršto/kulniuko nuo 3m iki 18m</t>
  </si>
  <si>
    <t>10.2.1.</t>
  </si>
  <si>
    <t>Saugūs vienkartiniai lancetai su automatinio dūrio mechanizmu , kapiliarinio kraujo paėmimui</t>
  </si>
  <si>
    <t>10.2.2.</t>
  </si>
  <si>
    <t>Veikimo principas-spyruoklinis mechanizmas, kurio dėka iššaunamas lancetas po dūrio sugrrįžta ir pasislepia korpuse.</t>
  </si>
  <si>
    <t>10.2.3.</t>
  </si>
  <si>
    <t>10.2.4.</t>
  </si>
  <si>
    <t>Peiliuko plotis :1,5+/-0,1mm, dūrio gylis :1,6+/-0,1mm</t>
  </si>
  <si>
    <t>Dalies biudžetas su PVM: 210 Eur</t>
  </si>
  <si>
    <t>45. DALIS</t>
  </si>
  <si>
    <t>PRIEMONĖS TERMOMETRUI WELCHALLYN</t>
  </si>
  <si>
    <t>45.</t>
  </si>
  <si>
    <t>45.1.</t>
  </si>
  <si>
    <t>Priemonės termometrui WelchAllyn arba lygiavertės</t>
  </si>
  <si>
    <t>45.1.1.</t>
  </si>
  <si>
    <t>Antgaliai termometrui Welch Allyn</t>
  </si>
  <si>
    <t>Dalies biudžetas su PVM: 1890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</si>
  <si>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</si>
  <si>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</si>
  <si>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</si>
  <si>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</si>
  <si>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</si>
  <si>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</si>
  <si>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</si>
  <si>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</si>
  <si>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</si>
  <si>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</si>
  <si>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</si>
  <si>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</si>
  <si>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</si>
  <si>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</si>
  <si>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</si>
  <si>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</si>
  <si>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</si>
  <si>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</si>
  <si>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</si>
  <si>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</si>
  <si>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</si>
  <si>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</si>
  <si>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13361 2024-09-09 11:37:30</t>
  </si>
  <si>
    <t>Priemonės termometrui WelchAllyn*</t>
  </si>
  <si>
    <t>Preliminarus kiekis</t>
  </si>
  <si>
    <t>06000, Welch Allyn</t>
  </si>
  <si>
    <t>Antgaliai termometrui Welch Allyn. Failo Braun-PRO-6000.pdf 1 psl</t>
  </si>
  <si>
    <t>Terumo, PZ*D0322L</t>
  </si>
  <si>
    <t>Preza Pak II Leaflet</t>
  </si>
  <si>
    <t>Strefa-HTL Acti-Lance A</t>
  </si>
  <si>
    <t>Silikonizuotas, Strefa-HTL Acti-Lance A</t>
  </si>
  <si>
    <t>Plotis 1.5mm, gylis 2mm,  Strefa-HTL Acti-Lance A</t>
  </si>
  <si>
    <t>HTK-Strefa, Acti-Lance Special</t>
  </si>
  <si>
    <t>HTK-Strefa, Haemolance Plus MaxFlow</t>
  </si>
  <si>
    <t>Strefa-HTL Haemolance-Plus cpo_</t>
  </si>
  <si>
    <t>Silikonizuotas, Strefa-HTL Haemolance-Plus cpo_</t>
  </si>
  <si>
    <t>Plotis 1.5mm, gylis 1.6mm,  Strefa-HTL Haemolance-Plus cpo_</t>
  </si>
  <si>
    <t>24-252</t>
  </si>
  <si>
    <t>Vilnius</t>
  </si>
  <si>
    <t>UAB Mediq Lietuva</t>
  </si>
  <si>
    <t>Kolektyvo g. 15-20, 08314 Vilnius</t>
  </si>
  <si>
    <t>LT100005456916</t>
  </si>
  <si>
    <t>a/s Nr. LT87 7300 0101 5958 2502, AB Swedbank, b/k 73000 arba a/s Nr. LT29 7044 0901 0430 1880, AB SEB, b/k 70440</t>
  </si>
  <si>
    <t>Inga Rinkevičienė</t>
  </si>
  <si>
    <t>nepasitelkiami</t>
  </si>
  <si>
    <t>x</t>
  </si>
  <si>
    <t>ne</t>
  </si>
  <si>
    <t>MI2024-003</t>
  </si>
  <si>
    <t xml:space="preserve">konkursų ruošimoi vadybininkė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</si>
</sst>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3" fillId="4" borderId="23" xfId="0" applyFont="1" applyFill="1" applyBorder="1" applyAlignment="1">
      <alignment wrapText="1"/>
    </xf>
    <xf numFmtId="0" fontId="2" fillId="5" borderId="23" xfId="0" applyFont="1" applyFill="1" applyBorder="1" applyProtection="1">
      <protection locked="0"/>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5"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0" fillId="0" borderId="20" xfId="0" applyBorder="1"/>
    <xf numFmtId="0" fontId="6" fillId="2" borderId="0" xfId="0" applyFont="1" applyFill="1" applyAlignment="1">
      <alignment horizontal="left" vertical="top" wrapText="1"/>
    </xf>
    <xf numFmtId="0" fontId="3" fillId="2" borderId="4" xfId="0" applyFont="1" applyFill="1" applyBorder="1" applyAlignment="1">
      <alignment horizontal="center" vertical="center" wrapText="1"/>
    </xf>
    <xf numFmtId="0" fontId="2" fillId="3" borderId="0" xfId="0" applyFont="1" applyFill="1" applyProtection="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xf>
    <xf numFmtId="0" fontId="4"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4"/>
  <sheetViews>
    <sheetView tabSelected="1" topLeftCell="B18" zoomScale="110" zoomScaleNormal="110" workbookViewId="0">
      <selection activeCell="C19" sqref="C19:F1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v>45559</v>
      </c>
    </row>
    <row r="9" spans="1:6" x14ac:dyDescent="0.25">
      <c r="A9" s="4" t="s">
        <v>5</v>
      </c>
      <c r="B9" s="28" t="s">
        <v>116</v>
      </c>
    </row>
    <row r="10" spans="1:6" x14ac:dyDescent="0.25">
      <c r="A10" s="4" t="s">
        <v>6</v>
      </c>
      <c r="B10" s="28" t="s">
        <v>117</v>
      </c>
    </row>
    <row r="12" spans="1:6" ht="15.75" x14ac:dyDescent="0.25">
      <c r="A12" s="33" t="s">
        <v>7</v>
      </c>
      <c r="B12" s="34"/>
      <c r="C12" s="30" t="s">
        <v>118</v>
      </c>
      <c r="D12" s="31"/>
      <c r="E12" s="31"/>
      <c r="F12" s="32"/>
    </row>
    <row r="13" spans="1:6" ht="15.95" customHeight="1" x14ac:dyDescent="0.25">
      <c r="A13" s="38" t="s">
        <v>8</v>
      </c>
      <c r="B13" s="39"/>
      <c r="C13" s="43">
        <v>302513086</v>
      </c>
      <c r="D13" s="31"/>
      <c r="E13" s="31"/>
      <c r="F13" s="32"/>
    </row>
    <row r="14" spans="1:6" ht="15.95" customHeight="1" x14ac:dyDescent="0.25">
      <c r="A14" s="38" t="s">
        <v>9</v>
      </c>
      <c r="B14" s="39"/>
      <c r="C14" s="30" t="s">
        <v>119</v>
      </c>
      <c r="D14" s="31"/>
      <c r="E14" s="31"/>
      <c r="F14" s="32"/>
    </row>
    <row r="15" spans="1:6" ht="15.95" customHeight="1" x14ac:dyDescent="0.25">
      <c r="A15" s="33" t="s">
        <v>10</v>
      </c>
      <c r="B15" s="34"/>
      <c r="C15" s="30" t="s">
        <v>120</v>
      </c>
      <c r="D15" s="31"/>
      <c r="E15" s="31"/>
      <c r="F15" s="32"/>
    </row>
    <row r="16" spans="1:6" ht="63" customHeight="1" x14ac:dyDescent="0.25">
      <c r="A16" s="44" t="s">
        <v>11</v>
      </c>
      <c r="B16" s="39"/>
      <c r="C16" s="30" t="s">
        <v>121</v>
      </c>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42"/>
      <c r="D19" s="31"/>
      <c r="E19" s="31"/>
      <c r="F19" s="32"/>
    </row>
    <row r="20" spans="1:7" ht="54.95" customHeight="1" x14ac:dyDescent="0.25">
      <c r="A20" s="33" t="s">
        <v>15</v>
      </c>
      <c r="B20" s="34"/>
      <c r="C20" s="30"/>
      <c r="D20" s="31"/>
      <c r="E20" s="31"/>
      <c r="F20" s="32"/>
    </row>
    <row r="21" spans="1:7" ht="71.099999999999994" customHeight="1" x14ac:dyDescent="0.25">
      <c r="A21" s="35" t="s">
        <v>16</v>
      </c>
      <c r="B21" s="36"/>
      <c r="C21" s="40"/>
      <c r="D21" s="41"/>
      <c r="E21" s="41"/>
      <c r="F21" s="41"/>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3" t="s">
        <v>24</v>
      </c>
      <c r="D30" s="14"/>
    </row>
    <row r="31" spans="1:7" x14ac:dyDescent="0.25">
      <c r="A31" s="13" t="s">
        <v>25</v>
      </c>
    </row>
    <row r="32" spans="1:7" x14ac:dyDescent="0.25">
      <c r="A32" s="12" t="s">
        <v>26</v>
      </c>
      <c r="B32" s="12" t="s">
        <v>27</v>
      </c>
    </row>
    <row r="34" spans="1:8" x14ac:dyDescent="0.25">
      <c r="A34" s="12" t="s">
        <v>28</v>
      </c>
    </row>
    <row r="35" spans="1:8" ht="45" x14ac:dyDescent="0.25">
      <c r="A35" s="15" t="s">
        <v>29</v>
      </c>
      <c r="B35" s="15" t="s">
        <v>30</v>
      </c>
      <c r="C35" s="15" t="s">
        <v>103</v>
      </c>
      <c r="D35" s="15" t="s">
        <v>31</v>
      </c>
      <c r="E35" s="15" t="s">
        <v>32</v>
      </c>
      <c r="F35" s="15" t="s">
        <v>33</v>
      </c>
      <c r="G35" s="15" t="s">
        <v>34</v>
      </c>
      <c r="H35" s="24" t="s">
        <v>35</v>
      </c>
    </row>
    <row r="36" spans="1:8" x14ac:dyDescent="0.25">
      <c r="A36" s="15" t="s">
        <v>36</v>
      </c>
      <c r="B36" s="15" t="s">
        <v>37</v>
      </c>
      <c r="C36" s="16"/>
      <c r="D36" s="16"/>
      <c r="E36" s="16"/>
      <c r="F36" s="16"/>
      <c r="G36" s="16"/>
      <c r="H36" s="16"/>
    </row>
    <row r="37" spans="1:8" x14ac:dyDescent="0.25">
      <c r="A37" s="16" t="s">
        <v>38</v>
      </c>
      <c r="B37" s="16" t="s">
        <v>37</v>
      </c>
      <c r="C37" s="16">
        <v>2500</v>
      </c>
      <c r="D37" s="16" t="s">
        <v>39</v>
      </c>
      <c r="E37" s="17">
        <v>0.88</v>
      </c>
      <c r="F37" s="16">
        <f>IF(ISBLANK(E37),"", PRODUCT(C37,E37))</f>
        <v>2200</v>
      </c>
      <c r="G37" s="26" t="s">
        <v>106</v>
      </c>
      <c r="H37" s="16"/>
    </row>
    <row r="38" spans="1:8" x14ac:dyDescent="0.25">
      <c r="A38" s="16" t="s">
        <v>40</v>
      </c>
      <c r="B38" s="16" t="s">
        <v>41</v>
      </c>
      <c r="C38" s="16"/>
      <c r="D38" s="16"/>
      <c r="E38" s="16"/>
      <c r="F38" s="16"/>
      <c r="G38" s="16"/>
      <c r="H38" s="26" t="s">
        <v>107</v>
      </c>
    </row>
    <row r="39" spans="1:8" x14ac:dyDescent="0.25">
      <c r="E39" s="15" t="s">
        <v>42</v>
      </c>
      <c r="F39" s="15">
        <f>IF((COUNT(C37:C38)&lt;&gt;COUNT(F37:F38)),"", ROUND(SUM(F37:F38),2))</f>
        <v>2200</v>
      </c>
      <c r="G39" s="13" t="str">
        <f>IF((COUNT(C37:C38)&lt;&gt;COUNT(F37:F38)),"Neužpildytos visų objektų kainos", "")</f>
        <v/>
      </c>
    </row>
    <row r="40" spans="1:8" x14ac:dyDescent="0.25">
      <c r="C40" s="15" t="s">
        <v>43</v>
      </c>
      <c r="D40" s="18">
        <v>5</v>
      </c>
      <c r="E40" s="15" t="s">
        <v>44</v>
      </c>
      <c r="F40" s="15">
        <f>IF(OR(F39="",D40=""),"", ROUND(PRODUCT(D40,F39)/100,2))</f>
        <v>110</v>
      </c>
      <c r="G40" s="13" t="str">
        <f>IF(D40="", "Nurodykite taikomą PVM dydį", "")</f>
        <v/>
      </c>
    </row>
    <row r="41" spans="1:8" x14ac:dyDescent="0.25">
      <c r="E41" s="15" t="s">
        <v>45</v>
      </c>
      <c r="F41" s="15">
        <f>IF(ISBLANK(F40), "", ROUND(SUM(F39:F40),2))</f>
        <v>2310</v>
      </c>
      <c r="G41" s="13" t="s">
        <v>46</v>
      </c>
    </row>
    <row r="44" spans="1:8" x14ac:dyDescent="0.25">
      <c r="A44" s="12" t="s">
        <v>47</v>
      </c>
      <c r="B44" s="12" t="s">
        <v>48</v>
      </c>
    </row>
    <row r="46" spans="1:8" x14ac:dyDescent="0.25">
      <c r="A46" s="12" t="s">
        <v>28</v>
      </c>
    </row>
    <row r="47" spans="1:8" ht="45" x14ac:dyDescent="0.25">
      <c r="A47" s="15" t="s">
        <v>29</v>
      </c>
      <c r="B47" s="15" t="s">
        <v>30</v>
      </c>
      <c r="C47" s="15" t="s">
        <v>103</v>
      </c>
      <c r="D47" s="15" t="s">
        <v>31</v>
      </c>
      <c r="E47" s="15" t="s">
        <v>32</v>
      </c>
      <c r="F47" s="15" t="s">
        <v>33</v>
      </c>
      <c r="G47" s="15" t="s">
        <v>34</v>
      </c>
      <c r="H47" s="24" t="s">
        <v>35</v>
      </c>
    </row>
    <row r="48" spans="1:8" x14ac:dyDescent="0.25">
      <c r="A48" s="15" t="s">
        <v>49</v>
      </c>
      <c r="B48" s="15" t="s">
        <v>50</v>
      </c>
      <c r="C48" s="16"/>
      <c r="D48" s="16"/>
      <c r="E48" s="16"/>
      <c r="F48" s="16"/>
      <c r="G48" s="16"/>
      <c r="H48" s="16"/>
    </row>
    <row r="49" spans="1:8" x14ac:dyDescent="0.25">
      <c r="A49" s="16" t="s">
        <v>51</v>
      </c>
      <c r="B49" s="16" t="s">
        <v>52</v>
      </c>
      <c r="C49" s="16">
        <v>600</v>
      </c>
      <c r="D49" s="16" t="s">
        <v>39</v>
      </c>
      <c r="E49" s="17">
        <v>0.08</v>
      </c>
      <c r="F49" s="16">
        <f>IF(ISBLANK(E49),"", PRODUCT(C49,E49))</f>
        <v>48</v>
      </c>
      <c r="G49" s="26" t="s">
        <v>111</v>
      </c>
      <c r="H49" s="16"/>
    </row>
    <row r="50" spans="1:8" ht="30" x14ac:dyDescent="0.25">
      <c r="A50" s="16" t="s">
        <v>53</v>
      </c>
      <c r="B50" s="25" t="s">
        <v>54</v>
      </c>
      <c r="C50" s="16"/>
      <c r="D50" s="16"/>
      <c r="E50" s="16"/>
      <c r="F50" s="16"/>
      <c r="G50" s="16"/>
      <c r="H50" s="26" t="s">
        <v>108</v>
      </c>
    </row>
    <row r="51" spans="1:8" ht="30" x14ac:dyDescent="0.25">
      <c r="A51" s="16" t="s">
        <v>55</v>
      </c>
      <c r="B51" s="25" t="s">
        <v>56</v>
      </c>
      <c r="C51" s="16"/>
      <c r="D51" s="16"/>
      <c r="E51" s="16"/>
      <c r="F51" s="16"/>
      <c r="G51" s="16"/>
      <c r="H51" s="26" t="s">
        <v>108</v>
      </c>
    </row>
    <row r="52" spans="1:8" x14ac:dyDescent="0.25">
      <c r="A52" s="16" t="s">
        <v>57</v>
      </c>
      <c r="B52" s="16" t="s">
        <v>58</v>
      </c>
      <c r="C52" s="16"/>
      <c r="D52" s="16"/>
      <c r="E52" s="16"/>
      <c r="F52" s="16"/>
      <c r="G52" s="16"/>
      <c r="H52" s="26" t="s">
        <v>109</v>
      </c>
    </row>
    <row r="53" spans="1:8" x14ac:dyDescent="0.25">
      <c r="A53" s="16" t="s">
        <v>59</v>
      </c>
      <c r="B53" s="16" t="s">
        <v>60</v>
      </c>
      <c r="C53" s="16"/>
      <c r="D53" s="16"/>
      <c r="E53" s="16"/>
      <c r="F53" s="16"/>
      <c r="G53" s="16"/>
      <c r="H53" s="26" t="s">
        <v>110</v>
      </c>
    </row>
    <row r="54" spans="1:8" x14ac:dyDescent="0.25">
      <c r="A54" s="16" t="s">
        <v>61</v>
      </c>
      <c r="B54" s="16" t="s">
        <v>62</v>
      </c>
      <c r="C54" s="16">
        <v>1000</v>
      </c>
      <c r="D54" s="16" t="s">
        <v>39</v>
      </c>
      <c r="E54" s="17">
        <v>0.08</v>
      </c>
      <c r="F54" s="16">
        <f>IF(ISBLANK(E54),"", PRODUCT(C54,E54))</f>
        <v>80</v>
      </c>
      <c r="G54" s="26" t="s">
        <v>112</v>
      </c>
      <c r="H54" s="16"/>
    </row>
    <row r="55" spans="1:8" x14ac:dyDescent="0.25">
      <c r="A55" s="16" t="s">
        <v>63</v>
      </c>
      <c r="B55" s="25" t="s">
        <v>64</v>
      </c>
      <c r="C55" s="16"/>
      <c r="D55" s="16"/>
      <c r="E55" s="16"/>
      <c r="F55" s="16"/>
      <c r="G55" s="16"/>
      <c r="H55" s="26" t="s">
        <v>113</v>
      </c>
    </row>
    <row r="56" spans="1:8" ht="30" x14ac:dyDescent="0.25">
      <c r="A56" s="16" t="s">
        <v>65</v>
      </c>
      <c r="B56" s="25" t="s">
        <v>66</v>
      </c>
      <c r="C56" s="16"/>
      <c r="D56" s="16"/>
      <c r="E56" s="16"/>
      <c r="F56" s="16"/>
      <c r="G56" s="16"/>
      <c r="H56" s="18" t="s">
        <v>113</v>
      </c>
    </row>
    <row r="57" spans="1:8" x14ac:dyDescent="0.25">
      <c r="A57" s="16" t="s">
        <v>67</v>
      </c>
      <c r="B57" s="16" t="s">
        <v>58</v>
      </c>
      <c r="C57" s="16"/>
      <c r="D57" s="16"/>
      <c r="E57" s="16"/>
      <c r="F57" s="16"/>
      <c r="G57" s="16"/>
      <c r="H57" s="26" t="s">
        <v>114</v>
      </c>
    </row>
    <row r="58" spans="1:8" x14ac:dyDescent="0.25">
      <c r="A58" s="16" t="s">
        <v>68</v>
      </c>
      <c r="B58" s="16" t="s">
        <v>69</v>
      </c>
      <c r="C58" s="16"/>
      <c r="D58" s="16"/>
      <c r="E58" s="16"/>
      <c r="F58" s="16"/>
      <c r="G58" s="16"/>
      <c r="H58" s="26" t="s">
        <v>115</v>
      </c>
    </row>
    <row r="59" spans="1:8" x14ac:dyDescent="0.25">
      <c r="E59" s="15" t="s">
        <v>42</v>
      </c>
      <c r="F59" s="15">
        <f>IF((COUNT(C49:C58)&lt;&gt;COUNT(F49:F58)),"", ROUND(SUM(F49:F58),2))</f>
        <v>128</v>
      </c>
      <c r="G59" s="13" t="str">
        <f>IF((COUNT(C49:C58)&lt;&gt;COUNT(F49:F58)),"Neužpildytos visų objektų kainos", "")</f>
        <v/>
      </c>
    </row>
    <row r="60" spans="1:8" x14ac:dyDescent="0.25">
      <c r="C60" s="15" t="s">
        <v>43</v>
      </c>
      <c r="D60" s="18">
        <v>5</v>
      </c>
      <c r="E60" s="15" t="s">
        <v>44</v>
      </c>
      <c r="F60" s="15">
        <f>IF(OR(F59="",D60=""),"", ROUND(PRODUCT(D60,F59)/100,2))</f>
        <v>6.4</v>
      </c>
      <c r="G60" s="13" t="str">
        <f>IF(D60="", "Nurodykite taikomą PVM dydį", "")</f>
        <v/>
      </c>
    </row>
    <row r="61" spans="1:8" x14ac:dyDescent="0.25">
      <c r="E61" s="15" t="s">
        <v>45</v>
      </c>
      <c r="F61" s="15">
        <f>IF(ISBLANK(F60), "", ROUND(SUM(F59:F60),2))</f>
        <v>134.4</v>
      </c>
      <c r="G61" s="13" t="s">
        <v>70</v>
      </c>
    </row>
    <row r="65" spans="1:8" x14ac:dyDescent="0.25">
      <c r="A65" s="12" t="s">
        <v>71</v>
      </c>
      <c r="B65" s="12" t="s">
        <v>72</v>
      </c>
    </row>
    <row r="67" spans="1:8" x14ac:dyDescent="0.25">
      <c r="A67" s="12" t="s">
        <v>28</v>
      </c>
    </row>
    <row r="68" spans="1:8" ht="45" x14ac:dyDescent="0.25">
      <c r="A68" s="15" t="s">
        <v>29</v>
      </c>
      <c r="B68" s="15" t="s">
        <v>30</v>
      </c>
      <c r="C68" s="15" t="s">
        <v>103</v>
      </c>
      <c r="D68" s="15" t="s">
        <v>31</v>
      </c>
      <c r="E68" s="15" t="s">
        <v>32</v>
      </c>
      <c r="F68" s="15" t="s">
        <v>33</v>
      </c>
      <c r="G68" s="15" t="s">
        <v>34</v>
      </c>
      <c r="H68" s="24" t="s">
        <v>35</v>
      </c>
    </row>
    <row r="69" spans="1:8" x14ac:dyDescent="0.25">
      <c r="A69" s="15" t="s">
        <v>73</v>
      </c>
      <c r="B69" s="15" t="s">
        <v>102</v>
      </c>
      <c r="C69" s="16"/>
      <c r="D69" s="16"/>
      <c r="E69" s="16"/>
      <c r="F69" s="16"/>
      <c r="G69" s="16"/>
      <c r="H69" s="16"/>
    </row>
    <row r="70" spans="1:8" x14ac:dyDescent="0.25">
      <c r="A70" s="16" t="s">
        <v>74</v>
      </c>
      <c r="B70" s="16" t="s">
        <v>75</v>
      </c>
      <c r="C70" s="16">
        <v>30000</v>
      </c>
      <c r="D70" s="16" t="s">
        <v>39</v>
      </c>
      <c r="E70" s="17">
        <v>0.05</v>
      </c>
      <c r="F70" s="16">
        <f>IF(ISBLANK(E70),"", PRODUCT(C70,E70))</f>
        <v>1500</v>
      </c>
      <c r="G70" s="26" t="s">
        <v>104</v>
      </c>
      <c r="H70" s="16"/>
    </row>
    <row r="71" spans="1:8" x14ac:dyDescent="0.25">
      <c r="A71" s="16" t="s">
        <v>76</v>
      </c>
      <c r="B71" s="16" t="s">
        <v>77</v>
      </c>
      <c r="C71" s="16"/>
      <c r="D71" s="16"/>
      <c r="E71" s="16"/>
      <c r="F71" s="16"/>
      <c r="G71" s="16"/>
      <c r="H71" s="26" t="s">
        <v>105</v>
      </c>
    </row>
    <row r="72" spans="1:8" x14ac:dyDescent="0.25">
      <c r="E72" s="15" t="s">
        <v>42</v>
      </c>
      <c r="F72" s="15">
        <f>IF((COUNT(C70:C71)&lt;&gt;COUNT(F70:F71)),"", ROUND(SUM(F70:F71),2))</f>
        <v>1500</v>
      </c>
      <c r="G72" s="13" t="str">
        <f>IF((COUNT(C70:C71)&lt;&gt;COUNT(F70:F71)),"Neužpildytos visų objektų kainos", "")</f>
        <v/>
      </c>
    </row>
    <row r="73" spans="1:8" x14ac:dyDescent="0.25">
      <c r="C73" s="15" t="s">
        <v>43</v>
      </c>
      <c r="D73" s="18">
        <v>5</v>
      </c>
      <c r="E73" s="15" t="s">
        <v>44</v>
      </c>
      <c r="F73" s="15">
        <f>IF(OR(F72="",D73=""),"", ROUND(PRODUCT(D73,F72)/100,2))</f>
        <v>75</v>
      </c>
      <c r="G73" s="13" t="str">
        <f>IF(D73="", "Nurodykite taikomą PVM dydį", "")</f>
        <v/>
      </c>
    </row>
    <row r="74" spans="1:8" x14ac:dyDescent="0.25">
      <c r="E74" s="15" t="s">
        <v>45</v>
      </c>
      <c r="F74" s="15">
        <f>IF(ISBLANK(F73), "", ROUND(SUM(F72:F73),2))</f>
        <v>1575</v>
      </c>
      <c r="G74" s="13" t="s">
        <v>78</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election activeCell="O52" sqref="O5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79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5" t="s">
        <v>80</v>
      </c>
      <c r="B5" s="58"/>
      <c r="C5" s="56" t="s">
        <v>81</v>
      </c>
      <c r="D5" s="57"/>
      <c r="E5" s="58"/>
      <c r="F5" s="56" t="s">
        <v>82</v>
      </c>
      <c r="G5" s="57"/>
      <c r="H5" s="58"/>
      <c r="I5" s="56" t="s">
        <v>83</v>
      </c>
      <c r="J5" s="58"/>
      <c r="K5" s="9" t="s">
        <v>84</v>
      </c>
    </row>
    <row r="6" spans="1:11" ht="48.95" customHeight="1" x14ac:dyDescent="0.25">
      <c r="A6" s="49" t="s">
        <v>123</v>
      </c>
      <c r="B6" s="34"/>
      <c r="C6" s="50"/>
      <c r="D6" s="48"/>
      <c r="E6" s="34"/>
      <c r="F6" s="50"/>
      <c r="G6" s="48"/>
      <c r="H6" s="34"/>
      <c r="I6" s="50"/>
      <c r="J6" s="34"/>
      <c r="K6" s="19"/>
    </row>
    <row r="7" spans="1:11" ht="48.95" customHeight="1" x14ac:dyDescent="0.25">
      <c r="A7" s="51"/>
      <c r="B7" s="34"/>
      <c r="C7" s="50"/>
      <c r="D7" s="48"/>
      <c r="E7" s="34"/>
      <c r="F7" s="50"/>
      <c r="G7" s="48"/>
      <c r="H7" s="34"/>
      <c r="I7" s="50"/>
      <c r="J7" s="34"/>
      <c r="K7" s="19"/>
    </row>
    <row r="8" spans="1:11" ht="48.95" customHeight="1" x14ac:dyDescent="0.25">
      <c r="A8" s="51"/>
      <c r="B8" s="34"/>
      <c r="C8" s="50"/>
      <c r="D8" s="48"/>
      <c r="E8" s="34"/>
      <c r="F8" s="50"/>
      <c r="G8" s="48"/>
      <c r="H8" s="34"/>
      <c r="I8" s="50"/>
      <c r="J8" s="34"/>
      <c r="K8" s="19"/>
    </row>
    <row r="9" spans="1:11" ht="48.95" customHeight="1" x14ac:dyDescent="0.25">
      <c r="A9" s="51"/>
      <c r="B9" s="34"/>
      <c r="C9" s="50"/>
      <c r="D9" s="48"/>
      <c r="E9" s="34"/>
      <c r="F9" s="50"/>
      <c r="G9" s="48"/>
      <c r="H9" s="34"/>
      <c r="I9" s="50"/>
      <c r="J9" s="34"/>
      <c r="K9" s="19"/>
    </row>
    <row r="10" spans="1:11" ht="48.95" customHeight="1" x14ac:dyDescent="0.25">
      <c r="A10" s="51"/>
      <c r="B10" s="34"/>
      <c r="C10" s="50"/>
      <c r="D10" s="48"/>
      <c r="E10" s="34"/>
      <c r="F10" s="50"/>
      <c r="G10" s="48"/>
      <c r="H10" s="34"/>
      <c r="I10" s="50"/>
      <c r="J10" s="34"/>
      <c r="K10" s="19"/>
    </row>
    <row r="11" spans="1:11" ht="48.95" customHeight="1" x14ac:dyDescent="0.25">
      <c r="A11" s="51"/>
      <c r="B11" s="34"/>
      <c r="C11" s="50"/>
      <c r="D11" s="48"/>
      <c r="E11" s="34"/>
      <c r="F11" s="50"/>
      <c r="G11" s="48"/>
      <c r="H11" s="34"/>
      <c r="I11" s="50"/>
      <c r="J11" s="34"/>
      <c r="K11" s="19"/>
    </row>
    <row r="12" spans="1:11" ht="48.95" customHeight="1" x14ac:dyDescent="0.25">
      <c r="A12" s="51"/>
      <c r="B12" s="34"/>
      <c r="C12" s="50"/>
      <c r="D12" s="48"/>
      <c r="E12" s="34"/>
      <c r="F12" s="50"/>
      <c r="G12" s="48"/>
      <c r="H12" s="34"/>
      <c r="I12" s="50"/>
      <c r="J12" s="34"/>
      <c r="K12" s="19"/>
    </row>
    <row r="13" spans="1:11" ht="48.95" customHeight="1" x14ac:dyDescent="0.25">
      <c r="A13" s="51"/>
      <c r="B13" s="34"/>
      <c r="C13" s="50"/>
      <c r="D13" s="48"/>
      <c r="E13" s="34"/>
      <c r="F13" s="50"/>
      <c r="G13" s="48"/>
      <c r="H13" s="34"/>
      <c r="I13" s="50"/>
      <c r="J13" s="34"/>
      <c r="K13" s="19"/>
    </row>
    <row r="14" spans="1:11" ht="48.95" customHeight="1" x14ac:dyDescent="0.25">
      <c r="A14" s="51"/>
      <c r="B14" s="34"/>
      <c r="C14" s="50"/>
      <c r="D14" s="48"/>
      <c r="E14" s="34"/>
      <c r="F14" s="50"/>
      <c r="G14" s="48"/>
      <c r="H14" s="34"/>
      <c r="I14" s="50"/>
      <c r="J14" s="34"/>
      <c r="K14" s="19"/>
    </row>
    <row r="15" spans="1:11" ht="48" customHeight="1" thickBot="1" x14ac:dyDescent="0.3">
      <c r="A15" s="69"/>
      <c r="B15" s="63"/>
      <c r="C15" s="62"/>
      <c r="D15" s="72"/>
      <c r="E15" s="63"/>
      <c r="F15" s="62"/>
      <c r="G15" s="72"/>
      <c r="H15" s="63"/>
      <c r="I15" s="62"/>
      <c r="J15" s="63"/>
      <c r="K15" s="20"/>
    </row>
    <row r="16" spans="1:11" ht="18.95" customHeight="1" x14ac:dyDescent="0.25">
      <c r="A16" s="10"/>
      <c r="B16" s="10"/>
      <c r="C16" s="10"/>
      <c r="D16" s="10"/>
      <c r="E16" s="10"/>
      <c r="F16" s="10"/>
      <c r="G16" s="10"/>
      <c r="H16" s="10"/>
      <c r="I16" s="10"/>
      <c r="J16" s="10"/>
      <c r="K16" s="11"/>
    </row>
    <row r="17" spans="1:11" ht="48.95" customHeight="1" x14ac:dyDescent="0.25">
      <c r="A17" s="78" t="s">
        <v>85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5" t="s">
        <v>30</v>
      </c>
      <c r="B19" s="58"/>
      <c r="C19" s="56" t="s">
        <v>81</v>
      </c>
      <c r="D19" s="57"/>
      <c r="E19" s="58"/>
      <c r="F19" s="56" t="s">
        <v>86</v>
      </c>
      <c r="G19" s="57"/>
      <c r="H19" s="58"/>
      <c r="I19" s="67" t="s">
        <v>83</v>
      </c>
      <c r="J19" s="68"/>
      <c r="K19" s="11"/>
    </row>
    <row r="20" spans="1:11" ht="48.95" customHeight="1" x14ac:dyDescent="0.25">
      <c r="A20" s="49" t="s">
        <v>123</v>
      </c>
      <c r="B20" s="34"/>
      <c r="C20" s="50"/>
      <c r="D20" s="48"/>
      <c r="E20" s="34"/>
      <c r="F20" s="50"/>
      <c r="G20" s="48"/>
      <c r="H20" s="34"/>
      <c r="I20" s="55"/>
      <c r="J20" s="54"/>
      <c r="K20" s="11"/>
    </row>
    <row r="21" spans="1:11" ht="48.95" customHeight="1" x14ac:dyDescent="0.25">
      <c r="A21" s="51"/>
      <c r="B21" s="34"/>
      <c r="C21" s="50"/>
      <c r="D21" s="48"/>
      <c r="E21" s="34"/>
      <c r="F21" s="50"/>
      <c r="G21" s="48"/>
      <c r="H21" s="34"/>
      <c r="I21" s="55"/>
      <c r="J21" s="54"/>
      <c r="K21" s="11"/>
    </row>
    <row r="22" spans="1:11" ht="48.95" customHeight="1" x14ac:dyDescent="0.25">
      <c r="A22" s="51"/>
      <c r="B22" s="34"/>
      <c r="C22" s="50"/>
      <c r="D22" s="48"/>
      <c r="E22" s="34"/>
      <c r="F22" s="50"/>
      <c r="G22" s="48"/>
      <c r="H22" s="34"/>
      <c r="I22" s="55"/>
      <c r="J22" s="54"/>
      <c r="K22" s="11"/>
    </row>
    <row r="23" spans="1:11" ht="48.95" customHeight="1" x14ac:dyDescent="0.25">
      <c r="A23" s="51"/>
      <c r="B23" s="34"/>
      <c r="C23" s="50"/>
      <c r="D23" s="48"/>
      <c r="E23" s="34"/>
      <c r="F23" s="50"/>
      <c r="G23" s="48"/>
      <c r="H23" s="34"/>
      <c r="I23" s="55"/>
      <c r="J23" s="54"/>
      <c r="K23" s="11"/>
    </row>
    <row r="24" spans="1:11" ht="48.95" customHeight="1" x14ac:dyDescent="0.25">
      <c r="A24" s="51"/>
      <c r="B24" s="34"/>
      <c r="C24" s="50"/>
      <c r="D24" s="48"/>
      <c r="E24" s="34"/>
      <c r="F24" s="50"/>
      <c r="G24" s="48"/>
      <c r="H24" s="34"/>
      <c r="I24" s="55"/>
      <c r="J24" s="54"/>
      <c r="K24" s="11"/>
    </row>
    <row r="25" spans="1:11" ht="48.95" customHeight="1" x14ac:dyDescent="0.25">
      <c r="A25" s="51"/>
      <c r="B25" s="34"/>
      <c r="C25" s="50"/>
      <c r="D25" s="48"/>
      <c r="E25" s="34"/>
      <c r="F25" s="50"/>
      <c r="G25" s="48"/>
      <c r="H25" s="34"/>
      <c r="I25" s="55"/>
      <c r="J25" s="54"/>
      <c r="K25" s="11"/>
    </row>
    <row r="26" spans="1:11" ht="48.95" customHeight="1" x14ac:dyDescent="0.25">
      <c r="A26" s="51"/>
      <c r="B26" s="34"/>
      <c r="C26" s="50"/>
      <c r="D26" s="48"/>
      <c r="E26" s="34"/>
      <c r="F26" s="50"/>
      <c r="G26" s="48"/>
      <c r="H26" s="34"/>
      <c r="I26" s="55"/>
      <c r="J26" s="54"/>
      <c r="K26" s="11"/>
    </row>
    <row r="27" spans="1:11" ht="48.95" customHeight="1" x14ac:dyDescent="0.25">
      <c r="A27" s="51"/>
      <c r="B27" s="34"/>
      <c r="C27" s="50"/>
      <c r="D27" s="48"/>
      <c r="E27" s="34"/>
      <c r="F27" s="50"/>
      <c r="G27" s="48"/>
      <c r="H27" s="34"/>
      <c r="I27" s="55"/>
      <c r="J27" s="54"/>
      <c r="K27" s="11"/>
    </row>
    <row r="28" spans="1:11" ht="48.95" customHeight="1" x14ac:dyDescent="0.25">
      <c r="A28" s="51"/>
      <c r="B28" s="34"/>
      <c r="C28" s="50"/>
      <c r="D28" s="48"/>
      <c r="E28" s="34"/>
      <c r="F28" s="50"/>
      <c r="G28" s="48"/>
      <c r="H28" s="34"/>
      <c r="I28" s="55"/>
      <c r="J28" s="54"/>
      <c r="K28" s="11"/>
    </row>
    <row r="29" spans="1:11" ht="48.95" customHeight="1" x14ac:dyDescent="0.25">
      <c r="A29" s="51"/>
      <c r="B29" s="34"/>
      <c r="C29" s="50"/>
      <c r="D29" s="48"/>
      <c r="E29" s="34"/>
      <c r="F29" s="50"/>
      <c r="G29" s="48"/>
      <c r="H29" s="34"/>
      <c r="I29" s="55"/>
      <c r="J29" s="54"/>
      <c r="K29" s="11"/>
    </row>
    <row r="31" spans="1:11" ht="33" customHeight="1" x14ac:dyDescent="0.25">
      <c r="A31" s="64"/>
      <c r="B31" s="29"/>
      <c r="C31" s="29"/>
      <c r="D31" s="29"/>
      <c r="E31" s="29"/>
      <c r="F31" s="29"/>
      <c r="G31" s="29"/>
      <c r="H31" s="29"/>
      <c r="I31" s="29"/>
      <c r="J31" s="29"/>
    </row>
    <row r="33" spans="1:10" ht="15.95" customHeight="1" x14ac:dyDescent="0.25">
      <c r="A33" s="77" t="s">
        <v>87</v>
      </c>
      <c r="B33" s="29"/>
      <c r="C33" s="29"/>
      <c r="D33" s="29"/>
      <c r="E33" s="29"/>
      <c r="F33" s="29"/>
      <c r="G33" s="29"/>
      <c r="H33" s="29"/>
      <c r="I33" s="29"/>
      <c r="J33" s="29"/>
    </row>
    <row r="34" spans="1:10" ht="15.95" customHeight="1" thickBot="1" x14ac:dyDescent="0.3"/>
    <row r="35" spans="1:10" ht="15.95" customHeight="1" x14ac:dyDescent="0.25">
      <c r="A35" s="8" t="s">
        <v>29</v>
      </c>
      <c r="B35" s="70" t="s">
        <v>88</v>
      </c>
      <c r="C35" s="57"/>
      <c r="D35" s="57"/>
      <c r="E35" s="57"/>
      <c r="F35" s="57"/>
      <c r="G35" s="58"/>
      <c r="H35" s="71" t="s">
        <v>89</v>
      </c>
      <c r="I35" s="57"/>
      <c r="J35" s="68"/>
    </row>
    <row r="36" spans="1:10" ht="48" customHeight="1" x14ac:dyDescent="0.25">
      <c r="A36" s="21" t="s">
        <v>90</v>
      </c>
      <c r="B36" s="52" t="s">
        <v>91</v>
      </c>
      <c r="C36" s="48"/>
      <c r="D36" s="48"/>
      <c r="E36" s="48"/>
      <c r="F36" s="48"/>
      <c r="G36" s="34"/>
      <c r="H36" s="53" t="s">
        <v>124</v>
      </c>
      <c r="I36" s="48"/>
      <c r="J36" s="54"/>
    </row>
    <row r="37" spans="1:10" ht="48" customHeight="1" x14ac:dyDescent="0.25">
      <c r="A37" s="21" t="s">
        <v>92</v>
      </c>
      <c r="B37" s="52" t="s">
        <v>93</v>
      </c>
      <c r="C37" s="48"/>
      <c r="D37" s="48"/>
      <c r="E37" s="48"/>
      <c r="F37" s="48"/>
      <c r="G37" s="34"/>
      <c r="H37" s="53" t="s">
        <v>124</v>
      </c>
      <c r="I37" s="48"/>
      <c r="J37" s="54"/>
    </row>
    <row r="38" spans="1:10" ht="48" customHeight="1" x14ac:dyDescent="0.25">
      <c r="A38" s="21" t="s">
        <v>94</v>
      </c>
      <c r="B38" s="52" t="s">
        <v>95</v>
      </c>
      <c r="C38" s="48"/>
      <c r="D38" s="48"/>
      <c r="E38" s="48"/>
      <c r="F38" s="48"/>
      <c r="G38" s="34"/>
      <c r="H38" s="53" t="s">
        <v>124</v>
      </c>
      <c r="I38" s="48"/>
      <c r="J38" s="54"/>
    </row>
    <row r="39" spans="1:10" ht="48" customHeight="1" x14ac:dyDescent="0.25">
      <c r="A39" s="21" t="s">
        <v>96</v>
      </c>
      <c r="B39" s="52" t="s">
        <v>97</v>
      </c>
      <c r="C39" s="48"/>
      <c r="D39" s="48"/>
      <c r="E39" s="48"/>
      <c r="F39" s="48"/>
      <c r="G39" s="34"/>
      <c r="H39" s="53" t="s">
        <v>125</v>
      </c>
      <c r="I39" s="48"/>
      <c r="J39" s="54"/>
    </row>
    <row r="40" spans="1:10" ht="48" customHeight="1" x14ac:dyDescent="0.25">
      <c r="A40" s="22">
        <v>5</v>
      </c>
      <c r="B40" s="60" t="s">
        <v>126</v>
      </c>
      <c r="C40" s="48"/>
      <c r="D40" s="48"/>
      <c r="E40" s="48"/>
      <c r="F40" s="48"/>
      <c r="G40" s="34"/>
      <c r="H40" s="53" t="s">
        <v>125</v>
      </c>
      <c r="I40" s="48"/>
      <c r="J40" s="54"/>
    </row>
    <row r="41" spans="1:10" ht="48" customHeight="1" x14ac:dyDescent="0.25">
      <c r="A41" s="22"/>
      <c r="B41" s="47"/>
      <c r="C41" s="48"/>
      <c r="D41" s="48"/>
      <c r="E41" s="48"/>
      <c r="F41" s="48"/>
      <c r="G41" s="34"/>
      <c r="H41" s="59"/>
      <c r="I41" s="48"/>
      <c r="J41" s="54"/>
    </row>
    <row r="42" spans="1:10" ht="48" customHeight="1" x14ac:dyDescent="0.25">
      <c r="A42" s="22"/>
      <c r="B42" s="47"/>
      <c r="C42" s="48"/>
      <c r="D42" s="48"/>
      <c r="E42" s="48"/>
      <c r="F42" s="48"/>
      <c r="G42" s="34"/>
      <c r="H42" s="59"/>
      <c r="I42" s="48"/>
      <c r="J42" s="54"/>
    </row>
    <row r="43" spans="1:10" ht="48" customHeight="1" x14ac:dyDescent="0.25">
      <c r="A43" s="22"/>
      <c r="B43" s="47"/>
      <c r="C43" s="48"/>
      <c r="D43" s="48"/>
      <c r="E43" s="48"/>
      <c r="F43" s="48"/>
      <c r="G43" s="34"/>
      <c r="H43" s="59"/>
      <c r="I43" s="48"/>
      <c r="J43" s="54"/>
    </row>
    <row r="44" spans="1:10" ht="48" customHeight="1" x14ac:dyDescent="0.25">
      <c r="A44" s="22"/>
      <c r="B44" s="47"/>
      <c r="C44" s="48"/>
      <c r="D44" s="48"/>
      <c r="E44" s="48"/>
      <c r="F44" s="48"/>
      <c r="G44" s="34"/>
      <c r="H44" s="59"/>
      <c r="I44" s="48"/>
      <c r="J44" s="54"/>
    </row>
    <row r="45" spans="1:10" ht="48" customHeight="1" x14ac:dyDescent="0.25">
      <c r="A45" s="22"/>
      <c r="B45" s="47"/>
      <c r="C45" s="48"/>
      <c r="D45" s="48"/>
      <c r="E45" s="48"/>
      <c r="F45" s="48"/>
      <c r="G45" s="34"/>
      <c r="H45" s="59"/>
      <c r="I45" s="48"/>
      <c r="J45" s="54"/>
    </row>
    <row r="46" spans="1:10" ht="48.95" customHeight="1" thickBot="1" x14ac:dyDescent="0.3">
      <c r="A46" s="23"/>
      <c r="B46" s="73"/>
      <c r="C46" s="72"/>
      <c r="D46" s="72"/>
      <c r="E46" s="72"/>
      <c r="F46" s="72"/>
      <c r="G46" s="63"/>
      <c r="H46" s="74"/>
      <c r="I46" s="75"/>
      <c r="J46" s="76"/>
    </row>
    <row r="48" spans="1:10" ht="102" customHeight="1" x14ac:dyDescent="0.25">
      <c r="A48" s="64" t="s">
        <v>98</v>
      </c>
      <c r="B48" s="29"/>
      <c r="C48" s="29"/>
      <c r="D48" s="29"/>
      <c r="E48" s="29"/>
      <c r="F48" s="29"/>
      <c r="G48" s="29"/>
      <c r="H48" s="29"/>
      <c r="I48" s="29"/>
      <c r="J48" s="29"/>
    </row>
    <row r="51" spans="1:10" x14ac:dyDescent="0.25">
      <c r="A51" s="61" t="s">
        <v>99</v>
      </c>
      <c r="B51" s="29"/>
      <c r="C51" s="29"/>
      <c r="D51" s="29"/>
      <c r="E51" s="66" t="s">
        <v>127</v>
      </c>
      <c r="F51" s="29"/>
      <c r="G51" s="29"/>
      <c r="H51" s="29"/>
      <c r="I51" s="29"/>
      <c r="J51" s="29"/>
    </row>
    <row r="53" spans="1:10" x14ac:dyDescent="0.25">
      <c r="A53" s="61" t="s">
        <v>100</v>
      </c>
      <c r="B53" s="29"/>
      <c r="C53" s="29"/>
      <c r="D53" s="29"/>
      <c r="E53" s="66" t="s">
        <v>122</v>
      </c>
      <c r="F53" s="29"/>
      <c r="G53" s="29"/>
      <c r="H53" s="29"/>
      <c r="I53" s="29"/>
      <c r="J53" s="29"/>
    </row>
    <row r="100" spans="1:1" ht="15.75" x14ac:dyDescent="0.25">
      <c r="A100" t="s">
        <v>101</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2025-01-22T22:47:29Z</dcterms:modified>
</cp:coreProperties>
</file>