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Vartotojas\Desktop\LAKD LIUBAVAS 0908\Teikimas\"/>
    </mc:Choice>
  </mc:AlternateContent>
  <xr:revisionPtr revIDLastSave="0" documentId="13_ncr:1_{3CA8B159-AA4E-494C-83E6-496A8D84B094}" xr6:coauthVersionLast="47" xr6:coauthVersionMax="47" xr10:uidLastSave="{00000000-0000-0000-0000-000000000000}"/>
  <bookViews>
    <workbookView xWindow="-108" yWindow="-108" windowWidth="23256" windowHeight="12576" activeTab="3" xr2:uid="{00000000-000D-0000-FFFF-FFFF00000000}"/>
  </bookViews>
  <sheets>
    <sheet name="DKŽ_1S" sheetId="1" r:id="rId1"/>
    <sheet name="DKŽ_2E2" sheetId="7" r:id="rId2"/>
    <sheet name="DKŽ_3M" sheetId="6" r:id="rId3"/>
    <sheet name="santrauk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9" i="1" l="1"/>
  <c r="G156" i="1" l="1"/>
  <c r="I156" i="1" s="1"/>
  <c r="G57" i="7" l="1"/>
  <c r="G56" i="7"/>
  <c r="G55" i="7"/>
  <c r="G54" i="7"/>
  <c r="G53" i="7"/>
  <c r="G52" i="7"/>
  <c r="G51" i="7"/>
  <c r="G155"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27" i="1"/>
  <c r="G126" i="1"/>
  <c r="G125" i="1"/>
  <c r="G124" i="1"/>
  <c r="G123" i="1"/>
  <c r="G122" i="1"/>
  <c r="G121" i="1"/>
  <c r="G120" i="1"/>
  <c r="G119" i="1"/>
  <c r="G118" i="1"/>
  <c r="G117" i="1"/>
  <c r="G101" i="1"/>
  <c r="G102" i="1"/>
  <c r="I120" i="1" l="1"/>
  <c r="I126" i="1"/>
  <c r="I154" i="1"/>
  <c r="G5" i="1"/>
  <c r="G7" i="7"/>
  <c r="G8" i="7"/>
  <c r="G9" i="7"/>
  <c r="G10" i="7"/>
  <c r="G11" i="7"/>
  <c r="G114" i="1"/>
  <c r="G115" i="1"/>
  <c r="G116" i="1"/>
  <c r="G107" i="1"/>
  <c r="G108" i="1"/>
  <c r="G109" i="1"/>
  <c r="G110" i="1"/>
  <c r="G111" i="1"/>
  <c r="G112" i="1"/>
  <c r="G113" i="1"/>
  <c r="G106" i="1"/>
  <c r="G105" i="1"/>
  <c r="G104" i="1"/>
  <c r="G103" i="1"/>
  <c r="G100" i="1"/>
  <c r="I102" i="1" s="1"/>
  <c r="G96" i="1"/>
  <c r="G97" i="1"/>
  <c r="G89" i="1"/>
  <c r="G90" i="1"/>
  <c r="G78" i="1"/>
  <c r="G77" i="1"/>
  <c r="G10" i="1"/>
  <c r="I105" i="1" l="1"/>
  <c r="I116" i="1"/>
  <c r="I111" i="1"/>
  <c r="G18" i="6"/>
  <c r="G19" i="6"/>
  <c r="G20" i="6"/>
  <c r="G21" i="6"/>
  <c r="G22" i="6"/>
  <c r="G23" i="6"/>
  <c r="G24" i="6"/>
  <c r="G25" i="6"/>
  <c r="G26" i="6"/>
  <c r="G27" i="6"/>
  <c r="G28" i="6"/>
  <c r="G29" i="6"/>
  <c r="G30" i="6"/>
  <c r="G60" i="7"/>
  <c r="G59" i="7"/>
  <c r="G58"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6" i="7"/>
  <c r="G5" i="7"/>
  <c r="I32" i="7" l="1"/>
  <c r="G61" i="7"/>
  <c r="C5" i="2" s="1"/>
  <c r="I29" i="7"/>
  <c r="I60" i="7"/>
  <c r="G95" i="1"/>
  <c r="G98" i="1"/>
  <c r="G99" i="1"/>
  <c r="G94" i="1"/>
  <c r="G88" i="1"/>
  <c r="G91" i="1"/>
  <c r="G92" i="1"/>
  <c r="G93" i="1"/>
  <c r="G87" i="1"/>
  <c r="G22" i="1"/>
  <c r="G23" i="1"/>
  <c r="G24" i="1"/>
  <c r="G25" i="1"/>
  <c r="G20" i="1"/>
  <c r="I155" i="1"/>
  <c r="I112" i="1"/>
  <c r="G86" i="1"/>
  <c r="G64" i="1"/>
  <c r="G65" i="1"/>
  <c r="G66" i="1"/>
  <c r="G67" i="1"/>
  <c r="G68" i="1"/>
  <c r="G69" i="1"/>
  <c r="G70" i="1"/>
  <c r="G71" i="1"/>
  <c r="G72" i="1"/>
  <c r="G73" i="1"/>
  <c r="G74" i="1"/>
  <c r="G75" i="1"/>
  <c r="G76" i="1"/>
  <c r="G79" i="1"/>
  <c r="G80" i="1"/>
  <c r="G81" i="1"/>
  <c r="G82" i="1"/>
  <c r="G83" i="1"/>
  <c r="G84" i="1"/>
  <c r="G85" i="1"/>
  <c r="G49" i="1"/>
  <c r="G50" i="1"/>
  <c r="G51" i="1"/>
  <c r="G52" i="1"/>
  <c r="G53" i="1"/>
  <c r="G54" i="1"/>
  <c r="G55" i="1"/>
  <c r="G56" i="1"/>
  <c r="G57" i="1"/>
  <c r="G58" i="1"/>
  <c r="G59" i="1"/>
  <c r="G60" i="1"/>
  <c r="G62" i="1"/>
  <c r="G63" i="1"/>
  <c r="G61" i="1"/>
  <c r="I61" i="1" s="1"/>
  <c r="G48" i="1"/>
  <c r="G27" i="1"/>
  <c r="G28" i="1"/>
  <c r="G29" i="1"/>
  <c r="G30" i="1"/>
  <c r="G31" i="1"/>
  <c r="G32" i="1"/>
  <c r="G33" i="1"/>
  <c r="G34" i="1"/>
  <c r="G35" i="1"/>
  <c r="G36" i="1"/>
  <c r="G37" i="1"/>
  <c r="G38" i="1"/>
  <c r="G26" i="1"/>
  <c r="I93" i="1" l="1"/>
  <c r="I39" i="1"/>
  <c r="I71" i="1"/>
  <c r="I60" i="1"/>
  <c r="I86" i="1"/>
  <c r="I99" i="1"/>
  <c r="I68" i="1"/>
  <c r="I74" i="1"/>
  <c r="G17" i="6"/>
  <c r="G16" i="6"/>
  <c r="G15" i="6"/>
  <c r="G14" i="6"/>
  <c r="G13" i="6"/>
  <c r="G12" i="6"/>
  <c r="G11" i="6"/>
  <c r="G10" i="6"/>
  <c r="G9" i="6"/>
  <c r="G8" i="6"/>
  <c r="G7" i="6"/>
  <c r="G6" i="6"/>
  <c r="G5" i="6"/>
  <c r="G31" i="6" l="1"/>
  <c r="C6" i="2" s="1"/>
  <c r="I30" i="6"/>
  <c r="G44" i="1"/>
  <c r="G15" i="1" l="1"/>
  <c r="G8" i="1" l="1"/>
  <c r="G19" i="1" l="1"/>
  <c r="G14" i="1"/>
  <c r="G43" i="1" l="1"/>
  <c r="G6" i="1" l="1"/>
  <c r="G47" i="1" l="1"/>
  <c r="G46" i="1" l="1"/>
  <c r="G45" i="1"/>
  <c r="G42" i="1"/>
  <c r="G41" i="1"/>
  <c r="G40" i="1"/>
  <c r="I48" i="1" l="1"/>
  <c r="G9" i="1"/>
  <c r="G18" i="1" l="1"/>
  <c r="G17" i="1"/>
  <c r="G16" i="1"/>
  <c r="G13" i="1"/>
  <c r="G12" i="1"/>
  <c r="G11" i="1"/>
  <c r="G21" i="1" l="1"/>
  <c r="G7" i="1"/>
  <c r="G157" i="1" l="1"/>
  <c r="C4" i="2" s="1"/>
  <c r="C8" i="2" s="1"/>
  <c r="I26" i="1"/>
</calcChain>
</file>

<file path=xl/sharedStrings.xml><?xml version="1.0" encoding="utf-8"?>
<sst xmlns="http://schemas.openxmlformats.org/spreadsheetml/2006/main" count="984" uniqueCount="473">
  <si>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</si>
  <si>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</si>
  <si>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</si>
  <si>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</si>
  <si>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</si>
  <si>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</si>
  <si>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</si>
  <si>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</si>
  <si>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m3</t>
  </si>
  <si>
    <t>m</t>
  </si>
  <si>
    <t>6.1</t>
  </si>
  <si>
    <t>1.1</t>
  </si>
  <si>
    <t>1.2</t>
  </si>
  <si>
    <t>1.4</t>
  </si>
  <si>
    <t>1.5</t>
  </si>
  <si>
    <t>1.6</t>
  </si>
  <si>
    <t>1.8</t>
  </si>
  <si>
    <t>vnt.</t>
  </si>
  <si>
    <t>2.1</t>
  </si>
  <si>
    <t>2.2</t>
  </si>
  <si>
    <t>2.3</t>
  </si>
  <si>
    <t>2.4</t>
  </si>
  <si>
    <t>2.5</t>
  </si>
  <si>
    <t>2.6</t>
  </si>
  <si>
    <t>2.7</t>
  </si>
  <si>
    <t>2.8</t>
  </si>
  <si>
    <t>2.9</t>
  </si>
  <si>
    <t>4.1</t>
  </si>
  <si>
    <t>4.2</t>
  </si>
  <si>
    <t>4.3</t>
  </si>
  <si>
    <t>4.4</t>
  </si>
  <si>
    <t>6.2</t>
  </si>
  <si>
    <t>3.1</t>
  </si>
  <si>
    <t>3.2</t>
  </si>
  <si>
    <t>3.3</t>
  </si>
  <si>
    <t>4.5</t>
  </si>
  <si>
    <t>Skyrius</t>
  </si>
  <si>
    <t>Iš viso skyriuje 1, Eur be PVM</t>
  </si>
  <si>
    <t>Iš viso skyriuje 2, Eur be PVM</t>
  </si>
  <si>
    <t>Iš viso skyriuje 3, Eur be PVM</t>
  </si>
  <si>
    <t>Iš viso skyriuje 5, Eur be PVM</t>
  </si>
  <si>
    <t>Iš viso skyriuje 7, Eur be PVM</t>
  </si>
  <si>
    <t>IŠ VISO ŽINIARAŠTYJE 1, EUR BE PVM</t>
  </si>
  <si>
    <t>km</t>
  </si>
  <si>
    <t>2. Žemės darbai</t>
  </si>
  <si>
    <t>1.11</t>
  </si>
  <si>
    <t>1.13</t>
  </si>
  <si>
    <t>1.14</t>
  </si>
  <si>
    <t>1.16</t>
  </si>
  <si>
    <t>1.17</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</si>
  <si>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</si>
  <si>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</si>
  <si>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</si>
  <si>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</si>
  <si>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</si>
  <si>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</si>
  <si>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</si>
  <si>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</si>
  <si>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</si>
  <si>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</si>
  <si>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</si>
  <si>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</si>
  <si>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</si>
  <si>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</si>
  <si>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1.12</t>
  </si>
  <si>
    <t>1.15</t>
  </si>
  <si>
    <t>7.1</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</si>
  <si>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</si>
  <si>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t</t>
  </si>
  <si>
    <t>2.10</t>
  </si>
  <si>
    <t>2.11</t>
  </si>
  <si>
    <t>2.12</t>
  </si>
  <si>
    <t>7.2</t>
  </si>
  <si>
    <t>8.1</t>
  </si>
  <si>
    <t>8.2</t>
  </si>
  <si>
    <t>9.1</t>
  </si>
  <si>
    <t>9.2</t>
  </si>
  <si>
    <t>9.3</t>
  </si>
  <si>
    <t>9.4</t>
  </si>
  <si>
    <t>9.5</t>
  </si>
  <si>
    <t>Iš viso skyriuje 8, Eur be PVM</t>
  </si>
  <si>
    <t>Iš viso skyriuje 9, Eur be PVM</t>
  </si>
  <si>
    <t>3.6</t>
  </si>
  <si>
    <t>7.3</t>
  </si>
  <si>
    <t>Iš viso skyriuje 10, Eur be PVM</t>
  </si>
  <si>
    <t>1.18</t>
  </si>
  <si>
    <t>4.6</t>
  </si>
  <si>
    <t>Iš viso skyriuje 4, Eur be PVM</t>
  </si>
  <si>
    <t>5.1</t>
  </si>
  <si>
    <t>Kelio ašinės linijos ir kelio juostos nužymėjimo darbai</t>
  </si>
  <si>
    <t>m³</t>
  </si>
  <si>
    <t>Išrautų medžių kelmų pakrovimas į autosavivarčius ir išvežimas į rangovo pasirinktą vietą utilizavimui</t>
  </si>
  <si>
    <t>D300 mm gelžbetoninės pralaidos demontavimas</t>
  </si>
  <si>
    <t>D500 mm gelžbetoninės pralaidos demontavimas</t>
  </si>
  <si>
    <t>Pralaidų gelžbetoninių antgalių demontavimas</t>
  </si>
  <si>
    <t>m²</t>
  </si>
  <si>
    <t>Kelio ženklų skydų demontavimas nuo vienastiebių atramų</t>
  </si>
  <si>
    <t>Kelio ženklų vienastiebių atramų su pamatais demontavimas</t>
  </si>
  <si>
    <t>Kelio ženklų skydų demontavimas nuo dvistiebių atramų</t>
  </si>
  <si>
    <t>Kelio ženklų dvistiebių atramų su pamatais demontavimas</t>
  </si>
  <si>
    <t>Į krūvas sustumto dirvožemio pakrovimas į savivarčius ir išvežimas į sandėliavimo aikšteles iki 1 km atstumu</t>
  </si>
  <si>
    <t>Grunto kasimas ekskavatoriais, grunto pakrovimas ir išvežimas į rangovo pasirinktą vietą</t>
  </si>
  <si>
    <t>Grunto užpylimas ekskavatoriais atsivežant gruntą iš rangovo pasirinktos vietos</t>
  </si>
  <si>
    <t>Žemės sankasos viršaus planiravimas mechanizuotu būdu</t>
  </si>
  <si>
    <t>Teritorijų šalia padengimas dirvožemio sluoksniu h=0,1 m ir apsėjimas veja</t>
  </si>
  <si>
    <t xml:space="preserve">Nepanaudoto dirvožemio išvežimas į rangovo pasirinktą vietą </t>
  </si>
  <si>
    <t>Tranšėjos kasimas mechanizuotu būdu, grunto pakrovimas ir išvežimas į rangovo pasirinktą vietą</t>
  </si>
  <si>
    <t>HDPE geomembrana 300 g/m²</t>
  </si>
  <si>
    <t>Neaustinė geotekstilė (200g/m²)</t>
  </si>
  <si>
    <t>Metalinės spirališkai gofruotos pralaidos D800 mm įrengimas</t>
  </si>
  <si>
    <t>Pralaidos antgalio PA-4P įrengimas</t>
  </si>
  <si>
    <t>Tranšėjos užpylimas vandeniui laidžiu gruntu atsivežtu iš rangovo pasirinktos vietos</t>
  </si>
  <si>
    <t>Griovio vagos tvirtinimas žvyru fr. 0/45, h = 0,10 m</t>
  </si>
  <si>
    <t>Griovio vagos tvirtinimas skalda 22/32, h = 0,10 m</t>
  </si>
  <si>
    <t>GB latakas 100.40.25 cm ant betoninio pagrindo 20/25 įrengimas</t>
  </si>
  <si>
    <t>Plastikinio šulinio D425 mm su metalinėmis grotelėmis įrengimas</t>
  </si>
  <si>
    <t>Betoninių gatvės bordiūrų (100.15.22 cm) ant betoninio pagrindo C20/25 įrengimas</t>
  </si>
  <si>
    <t>kg</t>
  </si>
  <si>
    <t>Rišiklis sujungimui karštas prie šalto, (200g/m)</t>
  </si>
  <si>
    <t>Skaldos pagrindo sluoksnio iš nesurištų mineralinių medžiagų mišinio įrengimas, frakcija 0/45, h = 0,20 m</t>
  </si>
  <si>
    <t>11.2</t>
  </si>
  <si>
    <t>11.3</t>
  </si>
  <si>
    <t>11.4</t>
  </si>
  <si>
    <t>10.5</t>
  </si>
  <si>
    <t>Asfalto pagrindo-dangos sluoksnis iš mišinio AC 16 PD, rišiklis 70/100, h = 0,06 m</t>
  </si>
  <si>
    <t>A grupės signalinių stulpelių įrengimas</t>
  </si>
  <si>
    <t>Horizontaliojo ženklinimo 1.1 (siaura ištisinė linija) įrengimas</t>
  </si>
  <si>
    <t>Horizontaliojo ženklinimo 1.7 (siaura brūkšninė linija (brūkšnio ir tarpo santykis 1:1)) įrengimas</t>
  </si>
  <si>
    <t>13.1</t>
  </si>
  <si>
    <t>14.1</t>
  </si>
  <si>
    <t>13.2</t>
  </si>
  <si>
    <t>13.3</t>
  </si>
  <si>
    <t>15.1</t>
  </si>
  <si>
    <t>14.2</t>
  </si>
  <si>
    <t>14.3</t>
  </si>
  <si>
    <t>14.4</t>
  </si>
  <si>
    <t>12.3</t>
  </si>
  <si>
    <t>10.3</t>
  </si>
  <si>
    <t>10.4</t>
  </si>
  <si>
    <t>Apsauginių barjerų (AB) įrengimas</t>
  </si>
  <si>
    <t>Esamo drenažo ieškojimas</t>
  </si>
  <si>
    <t xml:space="preserve">Laikino filtro įrengimas ir išardymas vandens išleidimui drenažo remonto metu  </t>
  </si>
  <si>
    <t>II gr. grunto kasimas rank. būdu iki 2 m pločio ir iki 2 m gylio nesutvirtintose tranšėjose ir iki 1.5 m gylio duobių  k9=1.15</t>
  </si>
  <si>
    <t xml:space="preserve">Drenažo iš PCV 145/160 mm skersmens gofruotų - perforuotų vamzdžių su geotekstilės filtru įrengimas iki 2,0 metrų gylyje </t>
  </si>
  <si>
    <t>Požeminių kontrolinių drenažo šulinių PDŠ (arba analogiškų) įrengimas mechanizuotai</t>
  </si>
  <si>
    <t xml:space="preserve">Esamo keramikinio d75-100 rinktuvo pajungimas (po 2 m) į naujai suprojektuotus požeminius drenažo šulinius </t>
  </si>
  <si>
    <t xml:space="preserve">Esamo keramikinio d125-150 rinktuvo pajungimas (po 2 m) į naujai suprojektuotus požeminius drenažo šulinius </t>
  </si>
  <si>
    <t xml:space="preserve">Esamo keramikinio d175-200 rinktuvo pajungimas (po 2 m) į naujai suprojektuotus požeminius drenažo šulinius </t>
  </si>
  <si>
    <t>Iš viso skyriuje 11, Eur be PVM</t>
  </si>
  <si>
    <t>Iš viso skyriuje 12, Eur be PVM</t>
  </si>
  <si>
    <t>Iš viso skyriuje 13, Eur be PVM</t>
  </si>
  <si>
    <t>Iš viso skyriuje 14, Eur be PVM</t>
  </si>
  <si>
    <t>Iš viso skyriuje 15, Eur be PVM</t>
  </si>
  <si>
    <t>3.7</t>
  </si>
  <si>
    <t>3.8</t>
  </si>
  <si>
    <t>3.9</t>
  </si>
  <si>
    <t>8. Bordiūrų įrengimas</t>
  </si>
  <si>
    <t>11. Nuovažų įrengimas</t>
  </si>
  <si>
    <t>1. Melioracija</t>
  </si>
  <si>
    <t>IŠ VISO ŽINIARAŠTYJE 4, EUR BE PVM</t>
  </si>
  <si>
    <t>IŠ VISO ŽINIARAŠTYJE 2, EUR BE PVM</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</si>
  <si>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Marijampolės kelių tarnyba, Gamyklų g. 12, Marijampolė.</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</si>
  <si>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DARBŲ KIEKIŲ ŽINIARAŠTIS NR. 1 – SUSISIEKIMO DALIS Pk 102+17 iki Pk 150+82</t>
  </si>
  <si>
    <t>Minkštų veislių medžių 16 - 24 cm kirtimas ir kelmų pašalinimas</t>
  </si>
  <si>
    <t>Minkštų veislių medžių 24 - 32 cm kirtimas ir kelmų pašalinimas</t>
  </si>
  <si>
    <t>Minkštų veislių medžių &gt; 32 cm kirtimas ir kelmų pašalinimas</t>
  </si>
  <si>
    <t>Medžių kamienų susandėliavimas ir apskaitymas statybvietėje (nukristi medžiai lieka rangovui)</t>
  </si>
  <si>
    <t>D300 mm PVC pralaidos demontavimas</t>
  </si>
  <si>
    <t>D400 mm PVC pralaidos demontavimas</t>
  </si>
  <si>
    <t>D700 mm gelžbetoninės pralaidos demontavimas</t>
  </si>
  <si>
    <t>D1500 mm gelžbetoninės pralaidos demontavimas</t>
  </si>
  <si>
    <t>Esamos asfalto dangos demontavimas/frezavimas, h = 0,06 m</t>
  </si>
  <si>
    <t>Dirvožemio pašalinimas hvid-0,20 m ir sustūmimas į krūvas buldozeriu iki 50 m atstumu</t>
  </si>
  <si>
    <t>Papildomo grunto išvežimas į rangovo pasirinktą vietą</t>
  </si>
  <si>
    <t>Pakopų įrengimas iš grutno pagal LST 1331</t>
  </si>
  <si>
    <t>Žemės sankasos viršaus tankinimas mechanizuotu būdu</t>
  </si>
  <si>
    <t>Kvalifikuotas grunto pagerinimas naudojant hidraulinius kelių rišiklius, h = 0,25 m</t>
  </si>
  <si>
    <t>Šlaito tvirtinimas dembliu</t>
  </si>
  <si>
    <t>3. Pralaidos (Pk 104+40) įrengimas</t>
  </si>
  <si>
    <t>Šalčiui atsparių medžiagų pasluoksnio įrengimas (pagrindas po pralaida)</t>
  </si>
  <si>
    <t>Užpildo grunto įrengimas (smėlis)</t>
  </si>
  <si>
    <t>Įtekomojo antgalio tvirtinimas betonu arba plytelėmis</t>
  </si>
  <si>
    <t>Įtekomojo antgalio tvirtinimas skalda fr. 22/32</t>
  </si>
  <si>
    <t>Ištekomojo antgalio tvirtinimas betonu arba plytelėmis</t>
  </si>
  <si>
    <t>4. Pralaidos (Pk 107+65) įrengimas</t>
  </si>
  <si>
    <t>Šalčiui atsparių medžiagų pasluoksnio įrengimas (Pagrindas po pralaida)</t>
  </si>
  <si>
    <t>Ištekomojo antgalio tvirtinimas skalda fr. 22/32</t>
  </si>
  <si>
    <t>Skaldos pagrindo fr. 22/32 įrengimas</t>
  </si>
  <si>
    <t>Portalų įrengimas</t>
  </si>
  <si>
    <t>Pralaidos remontas betoniniu mišiniu</t>
  </si>
  <si>
    <t>6. Pralaidų nuovažose ir lietaus surinkimo šulinėlių įrengimas</t>
  </si>
  <si>
    <t>Šalčiui atsparių medžiagų pasluoksnio įrengimas, h = 0,10 m</t>
  </si>
  <si>
    <t>7. Griovių tvirtinimas</t>
  </si>
  <si>
    <t>Betoninių gatvės bordiūrų (100.15.30 cm) ant betoninio pagrindo C20/25 įrengimas</t>
  </si>
  <si>
    <t>Vejos bordiūrų (100.8.20 cm) ant betoninio pagrindo C20/25 įrengimas</t>
  </si>
  <si>
    <t>9. Autobusų stotelės įrengimas</t>
  </si>
  <si>
    <t>Apsauginio šalčiui atsparaus sluoksnio įrengimas, h = 0,30 m</t>
  </si>
  <si>
    <t xml:space="preserve">Skaldos pagrindo sluoksnio iš nesurištų mineralinių medžiagų mišinio įrengimas, frakcija 0/45, h = 0,20 m </t>
  </si>
  <si>
    <t>Smulkios nesurištų mineralinių medžiagų mišinio įrengimas, frakcija 0/5, h = 0,03 m</t>
  </si>
  <si>
    <t>Betono mišinio C30/37 su priedas XD3 ir XF4 įrengimas, h-20 cm</t>
  </si>
  <si>
    <t>Betoninių trinkelių įrengimas, h=0,08 m (pilkos spalvos)</t>
  </si>
  <si>
    <t>Betoninių trinkelių įrengimas, h=0,08 m (raudonos spalvos)</t>
  </si>
  <si>
    <t xml:space="preserve">Reljefinės trinkelių įrengimas, h=0,08 m </t>
  </si>
  <si>
    <t>Suoliuko įrengimas</t>
  </si>
  <si>
    <t>Gelžbetonio šulinėlio D1000 įrengimas</t>
  </si>
  <si>
    <t>Šalčiui nejautrių medžiagų pasluoksnio įrengimas, h = 0,25 m</t>
  </si>
  <si>
    <t xml:space="preserve">Skaldos pagrindo sluoksnio iš nesurištų mineralinių medžiagų mišinio įrengimas, frakcija 0/45, h = 0,25 m </t>
  </si>
  <si>
    <t>10. Kelio dangos konstrukcija nuo PK 102+17 iki PK 150+76:</t>
  </si>
  <si>
    <t>Asfalto pagrindo-dangos sluoksnis iš mišinio AC 16 PD, rišiklis 70/100, h = 0,10 m</t>
  </si>
  <si>
    <t>PVC d315 šulinėlio įrengimas</t>
  </si>
  <si>
    <t>Drenuojančio vamzdžio d200 įrengimas</t>
  </si>
  <si>
    <t>12. Trapecinės formos greičio mažinimo sankryžos PK 126+53</t>
  </si>
  <si>
    <t>Asfalto dangos frezavimas, h~0,03 m</t>
  </si>
  <si>
    <t>Asfalto pagrindo-dangos sluoksnis iš mišinio AC 16 PD, rišiklis 70/100, h = 0,08 m</t>
  </si>
  <si>
    <t>Asfalto dangos pagruntavimas C60BP4-S prieš sluoksnio įrengimą (200 g/m²)</t>
  </si>
  <si>
    <t>12. Trapecinės formos greičio mažinimo sankryžos PK 126+54</t>
  </si>
  <si>
    <t>12. Trapecinės formos greičio mažinimo sankryžos PK 126+55</t>
  </si>
  <si>
    <t>13. Trapecinės formos greičio mažinimo kalnelis PK 135+35</t>
  </si>
  <si>
    <t>13. Trapecinės formos greičio mažinimo kalnelis PK 135+36</t>
  </si>
  <si>
    <t>13. Trapecinės formos greičio mažinimo kalnelis PK 135+37</t>
  </si>
  <si>
    <t>14. Suvedimas su esama asfalto danga</t>
  </si>
  <si>
    <t>15. Kelkraščių įrengimas</t>
  </si>
  <si>
    <t>Kelkraščio įrengimas santykiu 85/15 užpilant skaldos fr. 11/22 (85 %) ir dirvožemio (15 %), h = 0,07 m</t>
  </si>
  <si>
    <t>Betono pagrindo sluoksnis C12/15, h = 0,15 m</t>
  </si>
  <si>
    <t>Kelkraštis iš akmenų frakcija iki 10 cm, h = 0,10 m</t>
  </si>
  <si>
    <t>Apsauginių barjerų pradinio ir galinio komponentų (PGK) peraukštėjimas per 12 m įrengimas</t>
  </si>
  <si>
    <t>Apsauginių barjerų galinio komponentų (GE) įrengimas</t>
  </si>
  <si>
    <t xml:space="preserve">vnt. </t>
  </si>
  <si>
    <t>16. Kelkraščio sustiprinimas ties trapecinės formos greičio mažinimo kalneliu</t>
  </si>
  <si>
    <t>Šalčiui nejautrių medžiagų pasluoksnio įrengimas, h = 0,30 m</t>
  </si>
  <si>
    <t>Iš viso skyriuje 16, Eur be PVM</t>
  </si>
  <si>
    <t>17. Saugaus eismo organizavimo priemonių įrengimas</t>
  </si>
  <si>
    <t>Iš viso skyriuje 17, Eur be PVM</t>
  </si>
  <si>
    <t>18. Horizontaliojo ženklinimo įrengimas ženklinant termoplastu arba reaktyviosiomis medžiagomis</t>
  </si>
  <si>
    <t>Horizontaliojo ženklinimo 1.5 (siaura brūkšninė linija (brūkšnio ir tarpo santykis 2:6)) įrengimas</t>
  </si>
  <si>
    <t>Horizontaliojo ženklinimo 1.6 (siaura brūkšninė linija (brūkšnio ir tarpo santykis 3:1)) įrengimas</t>
  </si>
  <si>
    <t>Horizontaliojo ženklinimo 1.12 įrengimas</t>
  </si>
  <si>
    <t>Horizontaliojo ženklinimo 1.25 (šachmatų tvarka išdėstyti langeliai) įrengimas</t>
  </si>
  <si>
    <t>Iš viso skyriuje 18, Eur be PVM</t>
  </si>
  <si>
    <t>19. Kelio ženklų įrengimas kelio juostoje</t>
  </si>
  <si>
    <t>Kelio ženklo Nr.109 skydų (2 dydžio grupės) sumontavimas</t>
  </si>
  <si>
    <t>Kelio ženklo Nr.110 skydų (2 dydžio grupės) sumontavimas</t>
  </si>
  <si>
    <t>Kelio ženklo Nr.113 skydų (2 dydžio grupės) sumontavimas</t>
  </si>
  <si>
    <t>Kelio ženklo Nr.114 skydų (2 dydžio grupės) sumontavimas</t>
  </si>
  <si>
    <t>Kelio ženklo Nr.117 skydų (2 dydžio grupės) sumontavimas</t>
  </si>
  <si>
    <t>Kelio ženklo Nr.118 skydų (2 dydžio grupės) sumontavimas</t>
  </si>
  <si>
    <t>Kelio ženklo Nr.116 skydų (2 dydžio grupės) sumontavimas</t>
  </si>
  <si>
    <t>Kelio ženklo Nr.147 skydų (2 dydžio grupės) sumontavimas</t>
  </si>
  <si>
    <t>Kelio ženklo Nr.151 skydų (2 dydžio grupės) sumontavimas</t>
  </si>
  <si>
    <t>Kelio ženklo Nr.201 skydų (2 dydžio grupės) sumontavimas</t>
  </si>
  <si>
    <t>Kelio ženklo Nr.325 skydų (2 dydžio grupės) sumontavimas</t>
  </si>
  <si>
    <t>Kelio ženklo Nr.326 skydų (2 dydžio grupės) sumontavimas</t>
  </si>
  <si>
    <t>Kelio ženklo Nr.329 skydų (2 dydžio grupės) sumontavimas</t>
  </si>
  <si>
    <t>Kelio ženklo Nr.548 skydų (2 dydžio grupės) sumontavimas</t>
  </si>
  <si>
    <t>Kelio ženklo Nr.551 skydų (2 dydžio grupės) sumontavimas</t>
  </si>
  <si>
    <t>Kelio ženklo Nr.606 skydų (2 dydžio grupės) sumontavimas</t>
  </si>
  <si>
    <t>Kelio ženklo Nr.608 skydų (2 dydžio grupės) sumontavimas</t>
  </si>
  <si>
    <t>Kelio ženklo Nr.617 skydų (2 dydžio grupės) sumontavimas</t>
  </si>
  <si>
    <t>Kelio ženklo Nr.620 skydų (2 dydžio grupės) sumontavimas</t>
  </si>
  <si>
    <t>Kelio ženklo Nr.801 skydų (2 dydžio grupės) sumontavimas</t>
  </si>
  <si>
    <t>Kelio ženklų vienstiebių metalinių atramų (d=60,3 mm), 3,5 m ilgio, ant betoninio pagrindo C25/30 įrengimas</t>
  </si>
  <si>
    <t>Kelio ženklų vienstiebių metalinių atramų (d=60,3 mm), 4,2 m ilgio, ant betoninio pagrindo C25/30 įrengimas</t>
  </si>
  <si>
    <t>Kelio ženklų vienstiebių metalinių atramų (d=60,3 mm), 4,9 m ilgio, ant betoninio pagrindo C25/30 įrengimas</t>
  </si>
  <si>
    <t>Kelio ženklų dvistiebių metalinių atramų (d=60,3 mm), 5,8 m ilgio, ant betoninio pagrindo C25/30 įrengimas</t>
  </si>
  <si>
    <t>Kelio ženklų dvistiebių metalinių atramų (d=60,3 mm), 7,0 m ilgio, ant betoninio pagrindo C25/30 įrengimas</t>
  </si>
  <si>
    <t>Kelio ženklų dvistiebių metalinių atramų (d=60,3 mm), 8,0 m ilgio, ant betoninio pagrindo C25/30 įrengimas</t>
  </si>
  <si>
    <t>Kelio ženklų dvistiebių metalinių atramų (d=60,3 mm), 10,0 m ilgio, ant betoninio pagrindo C25/30 įrengimas</t>
  </si>
  <si>
    <t>20. Kiti darbai</t>
  </si>
  <si>
    <t>Įspėjamosios juostos „Kabelis“ įrengimas“</t>
  </si>
  <si>
    <t>Iš viso skyriuje 19, Eur be PVM</t>
  </si>
  <si>
    <t>Iš viso skyriuje 20, Eur be PVM</t>
  </si>
  <si>
    <t>1.19</t>
  </si>
  <si>
    <t>1.20</t>
  </si>
  <si>
    <t>1.21</t>
  </si>
  <si>
    <t>3.4</t>
  </si>
  <si>
    <t>3.5</t>
  </si>
  <si>
    <t>4.7</t>
  </si>
  <si>
    <t>4.8</t>
  </si>
  <si>
    <t>4.9</t>
  </si>
  <si>
    <t>4.10</t>
  </si>
  <si>
    <t>4.11</t>
  </si>
  <si>
    <t>4.12</t>
  </si>
  <si>
    <t>6.3</t>
  </si>
  <si>
    <t>6.4</t>
  </si>
  <si>
    <t>6.5</t>
  </si>
  <si>
    <t>6.6</t>
  </si>
  <si>
    <t>6.7</t>
  </si>
  <si>
    <t>8.3</t>
  </si>
  <si>
    <t>10.1</t>
  </si>
  <si>
    <t>9.6</t>
  </si>
  <si>
    <t>9.7</t>
  </si>
  <si>
    <t>9.8</t>
  </si>
  <si>
    <t>9.9</t>
  </si>
  <si>
    <t>9.10</t>
  </si>
  <si>
    <t>11.1</t>
  </si>
  <si>
    <t>12.1</t>
  </si>
  <si>
    <t>10.2</t>
  </si>
  <si>
    <t>12.2</t>
  </si>
  <si>
    <t>16.1</t>
  </si>
  <si>
    <t>17.1</t>
  </si>
  <si>
    <t>18.1</t>
  </si>
  <si>
    <t>16.2</t>
  </si>
  <si>
    <t>16.3</t>
  </si>
  <si>
    <t>17.2</t>
  </si>
  <si>
    <t>17.3</t>
  </si>
  <si>
    <t>17.4</t>
  </si>
  <si>
    <t>18.2</t>
  </si>
  <si>
    <t>18.3</t>
  </si>
  <si>
    <t>18.4</t>
  </si>
  <si>
    <t>18.5</t>
  </si>
  <si>
    <t>18.6</t>
  </si>
  <si>
    <t>19.1</t>
  </si>
  <si>
    <t>19.2</t>
  </si>
  <si>
    <t>19.3</t>
  </si>
  <si>
    <t>19.4</t>
  </si>
  <si>
    <t>19.5</t>
  </si>
  <si>
    <t>19.6</t>
  </si>
  <si>
    <t>19.7</t>
  </si>
  <si>
    <t>19.8</t>
  </si>
  <si>
    <t>19.9</t>
  </si>
  <si>
    <t>19.10</t>
  </si>
  <si>
    <t>19.11</t>
  </si>
  <si>
    <t>19.12</t>
  </si>
  <si>
    <t>19.13</t>
  </si>
  <si>
    <t>19.14</t>
  </si>
  <si>
    <t>19.15</t>
  </si>
  <si>
    <t>19.16</t>
  </si>
  <si>
    <t>19.17</t>
  </si>
  <si>
    <t>19.18</t>
  </si>
  <si>
    <t>19.19</t>
  </si>
  <si>
    <t>19.20</t>
  </si>
  <si>
    <t>19.21</t>
  </si>
  <si>
    <t>19.22</t>
  </si>
  <si>
    <t>19.23</t>
  </si>
  <si>
    <t>19.24</t>
  </si>
  <si>
    <t>19.25</t>
  </si>
  <si>
    <t>19.26</t>
  </si>
  <si>
    <t>19.27</t>
  </si>
  <si>
    <t>19.28</t>
  </si>
  <si>
    <t>20.1</t>
  </si>
  <si>
    <t>Kabelio izoliacijos varžos matavimas</t>
  </si>
  <si>
    <t>m2</t>
  </si>
  <si>
    <t>Signalinė juosta</t>
  </si>
  <si>
    <t>Kryžminė jungtis</t>
  </si>
  <si>
    <t>3.10</t>
  </si>
  <si>
    <t>3.11</t>
  </si>
  <si>
    <t>3.12</t>
  </si>
  <si>
    <t>3.13</t>
  </si>
  <si>
    <t>3.14</t>
  </si>
  <si>
    <t>3.15</t>
  </si>
  <si>
    <t>3.16</t>
  </si>
  <si>
    <t>3.17</t>
  </si>
  <si>
    <t>3.18</t>
  </si>
  <si>
    <t>3.19</t>
  </si>
  <si>
    <t>3.20</t>
  </si>
  <si>
    <t>3.21</t>
  </si>
  <si>
    <t>3.22</t>
  </si>
  <si>
    <t>1. Montavimo darbai</t>
  </si>
  <si>
    <t>Trasos nužymėjimas</t>
  </si>
  <si>
    <t>Tranšėjos kasimas rankiniu būdu</t>
  </si>
  <si>
    <t>Tranšėjos užkasimas rankiniu būdu</t>
  </si>
  <si>
    <t>Tranšėjos kasimas mechanizuotu būdu</t>
  </si>
  <si>
    <t>Tranšėjos užkasimas mechanizuotu būdu</t>
  </si>
  <si>
    <t>3x1,5mm montavimas apšvietimo atramoje</t>
  </si>
  <si>
    <t>KL tiesimas vamzdyje (KL masė iki 1 kg)</t>
  </si>
  <si>
    <t>Vamzdžio paklojimas atviru būdu ((iki Ø 75mm)</t>
  </si>
  <si>
    <t>Vamzdžio paklojimas uždaru būdu ((iki Ø 75mm)</t>
  </si>
  <si>
    <t>Plotų išlyginimas rankiniu būdu</t>
  </si>
  <si>
    <t>Vejos užsėjimas</t>
  </si>
  <si>
    <t>Signalinės juostos paklojimas tranšėjoje virš pakloto kabelio</t>
  </si>
  <si>
    <t>Galinių movų montavimas Al 4x16mm2 kabeliui</t>
  </si>
  <si>
    <t>Pilnai sukomplektuotos apšvietimo atramos su gembe ir pamatu montavimas</t>
  </si>
  <si>
    <t>Pilnai sukomplektuoto šviestuvo montavimas ant pastatytų atramų</t>
  </si>
  <si>
    <t>AVS montavimas</t>
  </si>
  <si>
    <t>Įžeminimo įrenginio varžos matavimas</t>
  </si>
  <si>
    <t>KL aprovimų matavimai (srovės matavimai linijoje)</t>
  </si>
  <si>
    <t>Linijos išpildomoji nuotrauka</t>
  </si>
  <si>
    <t>Atramų numeracija</t>
  </si>
  <si>
    <t>1.22</t>
  </si>
  <si>
    <t>1.23</t>
  </si>
  <si>
    <t>1.24</t>
  </si>
  <si>
    <t>1.25</t>
  </si>
  <si>
    <t>2. Demontavimo darbai</t>
  </si>
  <si>
    <t>Esamų šviestuvų demontavimas</t>
  </si>
  <si>
    <t>Šviestuvų gembių demontavimas</t>
  </si>
  <si>
    <t>Esamo fazinio laido demontavimas nuo OL</t>
  </si>
  <si>
    <t>3. Medžiagos</t>
  </si>
  <si>
    <t>0,4 kV kabelis Al 4x16mm2 XLPE izol.</t>
  </si>
  <si>
    <t>Kabelis Cu 3x1,5 mm2 PVCizol.</t>
  </si>
  <si>
    <t>Ø 75 mm vamzdis (gofruotas)</t>
  </si>
  <si>
    <t>Ø 75 mm vamzdis kloti uždaru būdu</t>
  </si>
  <si>
    <t>Galinė mova Al 4x16 mm2 kabeliui</t>
  </si>
  <si>
    <t>L gembės 1x2,5m</t>
  </si>
  <si>
    <t>LEDšviestuvas 53W</t>
  </si>
  <si>
    <t>Apšvietimo skydas AVS</t>
  </si>
  <si>
    <t>Įžeminimo komplektas, varža ne daugiau kaip 30 Ω:</t>
  </si>
  <si>
    <t>Cinkuota įžeminimo viela 8mm</t>
  </si>
  <si>
    <t>Cinkuotas įžeminimo strypas 1500x14.2mm</t>
  </si>
  <si>
    <t>Mova įžeminimo strypams 14.2mm</t>
  </si>
  <si>
    <t>Kalimo galvutė įžeminimo strypams 14.2mm</t>
  </si>
  <si>
    <t xml:space="preserve">Plieninis antgalis įžeminimo strypams </t>
  </si>
  <si>
    <t>Vamzdžių užsandarinimo putos</t>
  </si>
  <si>
    <t>butel.</t>
  </si>
  <si>
    <t>Dažai atamų numeracijai</t>
  </si>
  <si>
    <t>DARBŲ KIEKIŲ ŽINIARAŠTIS NR. 4 –MELIORACIJOS DALIS Pk 102+17 iki Pk 150+82</t>
  </si>
  <si>
    <t xml:space="preserve">Drenažo iš PCV 65/74 mm skersmens gofruotų - perforuotų vamzdžių su geotekstilės filtru įrengimas iki 2,0 metrų gylyje </t>
  </si>
  <si>
    <t xml:space="preserve">Drenažo iš PCV 80/92 mm skersmens gofruotų - perforuotų vamzdžių su geotekstilės filtru įrengimas iki 2,0 metrų gylyje </t>
  </si>
  <si>
    <t xml:space="preserve">Drenažo iš PCV 113/128 mm skersmens gofruotų - perforuotų vamzdžių su geotekstilės filtru įrengimas iki 2,0 metrų gylyje </t>
  </si>
  <si>
    <t>Drenažo sausintuvų/rinktuvų iš PVC SN8 110x3,2 mm skersmens vamzdžių įrengimas</t>
  </si>
  <si>
    <t>Drenažo rinktuvų iš PVC SN8 160x4,7 mm skersmens vamzdžių įrengimas</t>
  </si>
  <si>
    <t>Drenažo rinktuvų iš PVC SN4 250x6,6 mm skersmens vamzdžių įrengimas</t>
  </si>
  <si>
    <t>Drenažo sausintuvų/rinktuvų iš PE 125x7,5 mm skersmens vamzdžių įrengimas betranšėjiniu būdu</t>
  </si>
  <si>
    <t xml:space="preserve">Drenažo rinktuvų iš PE 160x9,5 mm skersmens vamzdžių įrengimas betranšėjiniu būdu </t>
  </si>
  <si>
    <t>Drenažo rinktuvų iš PE 200x11,9 mm skersmens vamzdžių įrengimas betranšėjiniu būdu</t>
  </si>
  <si>
    <t>Drenažo rinktuvų iš PE 225x13,4 mm skersmens vamzdžių įrengimas betranšėjiniu būdu</t>
  </si>
  <si>
    <t>Drenažo rinktuvų iš PE 250x14,8 mm skersmens vamzdžių įrengimas betranšėjiniu būdu</t>
  </si>
  <si>
    <t>Drenažo rinktuvų iš PE 355x21,1 mm skersmens vamzdžių įrengimas betranšėjiniu būdu</t>
  </si>
  <si>
    <t>Paviršinio vandens nuleistuvo F-5-1 įrengimas pakelėje</t>
  </si>
  <si>
    <t>Požeminių drenažo šulinių ŠP-4  įrengimas mechanizuotai</t>
  </si>
  <si>
    <t xml:space="preserve">Esamo sausintuvo d50 pajungimas (po 2 m) </t>
  </si>
  <si>
    <t xml:space="preserve">Esamo g/b d300 rinktuvo pajungimas (po 2 m) į naujai suprojektuotus požeminius drenažo šulinius </t>
  </si>
  <si>
    <t xml:space="preserve">Statybinio laužo išvežimas </t>
  </si>
  <si>
    <t>t.</t>
  </si>
  <si>
    <t>Elektrotechninė dalis E2 (apšvietimas)</t>
  </si>
  <si>
    <t xml:space="preserve">Susisiekimo dalis </t>
  </si>
  <si>
    <t xml:space="preserve">Melioracijos dalis </t>
  </si>
  <si>
    <t>Elektrotechninė dalis E1 (ESO)*</t>
  </si>
  <si>
    <r>
      <t>*</t>
    </r>
    <r>
      <rPr>
        <i/>
        <u/>
        <sz val="10"/>
        <rFont val="Times New Roman"/>
        <family val="1"/>
        <charset val="186"/>
      </rPr>
      <t>Pastaba dėl ESO</t>
    </r>
    <r>
      <rPr>
        <i/>
        <sz val="10"/>
        <rFont val="Times New Roman"/>
        <family val="1"/>
        <charset val="186"/>
      </rPr>
      <t>: Rangovas savo pasiūlyme turi įsivertinti eilutėje nurodytą sumą. Rangovas pasirašęs sutartį su Kelių direkcija dėl kelio remonto, turės sudaryti sutartį su AB „ESO“ dėl jiems priklausančių tinklų pertvarkymo. Kelių direkcija Rangovui už AB „ESO“ priklausančių tinklų pertvarkymą apmokės už faktiškai atliktus darbus.</t>
    </r>
  </si>
  <si>
    <t>DARBŲ KIEKIŲ ŽINIARAŠTIS NR. 2 – 2 ELEKTROTECHNINĖ DALIS (APŠVIETIMAS) Pk 102+17 iki Pk 150+82</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</si>
  <si>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(51 vnt.)</t>
  </si>
  <si>
    <t>Išardytų metalo gaminių pakrovimas mechanizuotai į savivarčius ir išvežimas (žiūrėti žiniaraščio priedą dėl išvežimo)</t>
  </si>
  <si>
    <t>Išardytų plastiko gaminių pakrovimas mechanizuotai į savivarčius ir išvežimas (žiūrėti žiniaraščio priedą dėl išvežimo)</t>
  </si>
  <si>
    <t>Išardytų betono ir gelžbetonio konstr. pakrovimas mechanizuotai į savivarčius ir išvežimas (žiūrėti žiniaraščio priedą dėl išvežimo)</t>
  </si>
  <si>
    <t>Plastikinės pralaidos D400 mm įrengimas (39 vnt.)</t>
  </si>
  <si>
    <t>Plastikinio D200 mm vamzdžio įrengimas (16 vnt.)</t>
  </si>
  <si>
    <t>9.1 a</t>
  </si>
  <si>
    <t>9.2 a</t>
  </si>
  <si>
    <t>Šiukšlinės įrengimas</t>
  </si>
  <si>
    <t>10.1 a</t>
  </si>
  <si>
    <t>10.2 a</t>
  </si>
  <si>
    <t>11.1 a</t>
  </si>
  <si>
    <t>11.2 a</t>
  </si>
  <si>
    <t>14.1 a</t>
  </si>
  <si>
    <t>14.2 a</t>
  </si>
  <si>
    <t>16.1 a</t>
  </si>
  <si>
    <t xml:space="preserve"> Pastaba: 1. Melsvos spalvos eilutės su "a" žymeniu - alternatyvios dangos konstrukcijos sluoksniai. Rangovas vertina pasirinktinai vieną alternatyvą, pvz. 9.1  arba 9.1 a.</t>
  </si>
  <si>
    <t>Darbo duobių kasimas pamatams rankiniu būdu, 66 vnt.</t>
  </si>
  <si>
    <t>Darbo duobių užkasimas pamatams rankiniu būdu, 66 vnt.</t>
  </si>
  <si>
    <t>Valstybinės reikšmės rajoninio kelio Nr. 2615 Salaperaugis-Liubavas-Aleksandravas ruožo nuo 10,217 iki 15,082 km kapitalinis remontas</t>
  </si>
  <si>
    <t>4x16mm montavimas apšvietimo atramoje</t>
  </si>
  <si>
    <t>Drenažo iš PCV 180/200 mm skersmens gofruotų - perforuotų vamzdžių su geotekstilės filtru įrengimas iki 2,0 metrų gylyje</t>
  </si>
  <si>
    <t>Metalinės spirališkai gofruotos pralaidos D1000 mm įrengimas</t>
  </si>
  <si>
    <t>Įžeminimo įrenginio montavimas</t>
  </si>
  <si>
    <t>Saugi apšvietimo atrama H= 7m virš žemės paviršiaus</t>
  </si>
  <si>
    <t>Pamatas saugioms atramoms BP-2 soft</t>
  </si>
  <si>
    <t>Atsišakojimo gnybtai su saugikline 6A</t>
  </si>
  <si>
    <t>Įžeminimo komplektas, varža ne daugiau kaip 10 Ω:</t>
  </si>
  <si>
    <t>Cinkuota įžeminimo juosta 25x4mm</t>
  </si>
  <si>
    <t>3.23</t>
  </si>
  <si>
    <t>3.24</t>
  </si>
  <si>
    <t>3.25</t>
  </si>
  <si>
    <t>3.26</t>
  </si>
  <si>
    <t>3.27</t>
  </si>
  <si>
    <t>3.28</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</si>
  <si>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</si>
  <si>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21. Kitos paslaugos</t>
  </si>
  <si>
    <t>Iš viso skyriuje 21, Eur be PVM</t>
  </si>
  <si>
    <t>21.1</t>
  </si>
  <si>
    <t>5. Pralaidos (Pk 127+49) įrengimas</t>
  </si>
  <si>
    <t>Nuovažų pažvyravimas dangos suvedimui fr. 0/45, h=15 cm</t>
  </si>
  <si>
    <t>2.13</t>
  </si>
  <si>
    <t>Šalitų planiravimas</t>
  </si>
  <si>
    <t>34020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</si>
</sst>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1"/>
      <name val="Times New Roman"/>
      <family val="1"/>
    </font>
    <font>
      <b/>
      <sz val="14"/>
      <color rgb="FF000000"/>
      <name val="Times New Roman"/>
      <family val="1"/>
      <charset val="186"/>
    </font>
    <font>
      <b/>
      <i/>
      <sz val="12"/>
      <color rgb="FFFF0000"/>
      <name val="Times New Roman"/>
      <family val="1"/>
      <charset val="186"/>
    </font>
    <font>
      <b/>
      <sz val="12"/>
      <color rgb="FF000000"/>
      <name val="Times New Roman"/>
      <family val="1"/>
      <charset val="186"/>
    </font>
    <font>
      <sz val="11"/>
      <name val="Times New Roman"/>
      <family val="1"/>
    </font>
    <font>
      <i/>
      <u/>
      <sz val="10"/>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28">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4" fontId="13" fillId="0" borderId="1" xfId="0" applyNumberFormat="1" applyFont="1" applyBorder="1" applyAlignment="1">
      <alignment horizontal="center" vertical="center"/>
    </xf>
    <xf numFmtId="0" fontId="12" fillId="0" borderId="1" xfId="0" applyFont="1" applyBorder="1" applyAlignment="1">
      <alignment horizontal="right" vertical="center"/>
    </xf>
    <xf numFmtId="0" fontId="14" fillId="0" borderId="0" xfId="0" applyFont="1"/>
    <xf numFmtId="0" fontId="7" fillId="4" borderId="0" xfId="0" applyFont="1" applyFill="1" applyAlignment="1" applyProtection="1">
      <alignment wrapText="1"/>
      <protection locked="0"/>
    </xf>
    <xf numFmtId="0" fontId="5" fillId="0" borderId="1" xfId="2" applyFont="1" applyBorder="1" applyAlignment="1" applyProtection="1">
      <alignment horizontal="left" vertical="center" wrapText="1"/>
    </xf>
    <xf numFmtId="0" fontId="5" fillId="0" borderId="1" xfId="2" applyFont="1" applyBorder="1" applyAlignment="1" applyProtection="1">
      <alignment horizontal="center" vertical="center" wrapText="1"/>
    </xf>
    <xf numFmtId="0" fontId="5" fillId="0" borderId="1" xfId="2" applyNumberFormat="1" applyFont="1" applyBorder="1" applyAlignment="1" applyProtection="1">
      <alignment horizontal="center" vertical="center" wrapText="1"/>
    </xf>
    <xf numFmtId="164" fontId="5" fillId="3" borderId="18" xfId="0" applyNumberFormat="1" applyFont="1" applyFill="1" applyBorder="1" applyAlignment="1" applyProtection="1">
      <alignment horizontal="center" vertical="center"/>
      <protection locked="0"/>
    </xf>
    <xf numFmtId="164" fontId="5" fillId="3" borderId="8" xfId="0" applyNumberFormat="1" applyFont="1" applyFill="1" applyBorder="1" applyAlignment="1" applyProtection="1">
      <alignment horizontal="center" vertical="center"/>
      <protection locked="0"/>
    </xf>
    <xf numFmtId="0" fontId="5" fillId="0" borderId="8" xfId="2" applyFont="1" applyBorder="1" applyAlignment="1" applyProtection="1">
      <alignment horizontal="left" vertical="center" wrapText="1"/>
    </xf>
    <xf numFmtId="0" fontId="5" fillId="0" borderId="8" xfId="2" applyFont="1" applyBorder="1" applyAlignment="1" applyProtection="1">
      <alignment horizontal="center" vertical="center" wrapText="1"/>
    </xf>
    <xf numFmtId="0" fontId="5" fillId="0" borderId="8" xfId="2" applyNumberFormat="1" applyFont="1" applyBorder="1" applyAlignment="1" applyProtection="1">
      <alignment horizontal="center" vertical="center" wrapText="1"/>
    </xf>
    <xf numFmtId="4" fontId="4" fillId="3" borderId="8" xfId="3" applyNumberFormat="1" applyFont="1" applyFill="1" applyBorder="1" applyAlignment="1" applyProtection="1">
      <alignment horizontal="center" vertical="center" wrapText="1"/>
      <protection locked="0"/>
    </xf>
    <xf numFmtId="0" fontId="7" fillId="0" borderId="0" xfId="0" applyFont="1" applyFill="1" applyAlignment="1" applyProtection="1">
      <alignment wrapText="1"/>
      <protection locked="0"/>
    </xf>
    <xf numFmtId="4" fontId="4" fillId="3" borderId="18" xfId="3" applyNumberFormat="1" applyFont="1" applyFill="1" applyBorder="1" applyAlignment="1" applyProtection="1">
      <alignment horizontal="center" vertical="center" wrapText="1"/>
      <protection locked="0"/>
    </xf>
    <xf numFmtId="0" fontId="5" fillId="0" borderId="18" xfId="2" applyFont="1" applyBorder="1" applyAlignment="1" applyProtection="1">
      <alignment horizontal="left" vertical="center" wrapText="1"/>
    </xf>
    <xf numFmtId="0" fontId="5" fillId="0" borderId="18" xfId="2" applyFont="1" applyBorder="1" applyAlignment="1" applyProtection="1">
      <alignment horizontal="center" vertical="center" wrapText="1"/>
    </xf>
    <xf numFmtId="0" fontId="5" fillId="0" borderId="18" xfId="2" applyNumberFormat="1" applyFont="1" applyBorder="1" applyAlignment="1" applyProtection="1">
      <alignment horizontal="center" vertical="center" wrapText="1"/>
    </xf>
    <xf numFmtId="4" fontId="4" fillId="3" borderId="16" xfId="3" applyNumberFormat="1" applyFont="1" applyFill="1" applyBorder="1" applyAlignment="1" applyProtection="1">
      <alignment horizontal="center" vertical="center" wrapText="1"/>
      <protection locked="0"/>
    </xf>
    <xf numFmtId="0" fontId="2" fillId="0" borderId="0" xfId="0" applyFont="1" applyBorder="1" applyAlignment="1">
      <alignment vertical="center"/>
    </xf>
    <xf numFmtId="4" fontId="5" fillId="3" borderId="1" xfId="3" applyNumberFormat="1" applyFont="1" applyFill="1" applyBorder="1" applyAlignment="1" applyProtection="1">
      <alignment horizontal="center" vertical="center" wrapText="1"/>
      <protection locked="0"/>
    </xf>
    <xf numFmtId="4" fontId="4" fillId="3" borderId="31" xfId="3" applyNumberFormat="1" applyFont="1" applyFill="1" applyBorder="1" applyAlignment="1" applyProtection="1">
      <alignment horizontal="center" vertical="center" wrapText="1"/>
      <protection locked="0"/>
    </xf>
    <xf numFmtId="0" fontId="17" fillId="0" borderId="11" xfId="2" applyFont="1" applyBorder="1" applyAlignment="1" applyProtection="1">
      <alignment horizontal="center" vertical="center" wrapText="1"/>
    </xf>
    <xf numFmtId="0" fontId="17" fillId="0" borderId="11" xfId="2" applyNumberFormat="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164" fontId="5" fillId="3" borderId="29" xfId="0" applyNumberFormat="1" applyFont="1" applyFill="1" applyBorder="1" applyAlignment="1" applyProtection="1">
      <alignment horizontal="center" vertical="center"/>
      <protection locked="0"/>
    </xf>
    <xf numFmtId="0" fontId="2" fillId="0" borderId="2" xfId="2" applyFont="1" applyBorder="1" applyAlignment="1" applyProtection="1">
      <alignment horizontal="center" vertical="center" wrapText="1"/>
    </xf>
    <xf numFmtId="0" fontId="2" fillId="0" borderId="3" xfId="2" applyFont="1" applyBorder="1" applyAlignment="1" applyProtection="1">
      <alignment horizontal="center" vertical="center" wrapText="1"/>
    </xf>
    <xf numFmtId="0" fontId="2" fillId="0" borderId="3" xfId="2" applyNumberFormat="1" applyFont="1" applyBorder="1" applyAlignment="1" applyProtection="1">
      <alignment horizontal="center" vertical="center" wrapText="1"/>
    </xf>
    <xf numFmtId="0" fontId="2" fillId="0" borderId="3" xfId="1" applyFont="1" applyBorder="1" applyAlignment="1" applyProtection="1">
      <alignment horizontal="center" vertical="center" wrapText="1"/>
    </xf>
    <xf numFmtId="0" fontId="2" fillId="0" borderId="4" xfId="1" applyFont="1" applyBorder="1" applyAlignment="1" applyProtection="1">
      <alignment horizontal="center" vertical="center" wrapText="1"/>
    </xf>
    <xf numFmtId="1" fontId="21" fillId="0" borderId="30" xfId="2" applyNumberFormat="1" applyFont="1" applyBorder="1" applyAlignment="1" applyProtection="1">
      <alignment horizontal="center" vertical="center" wrapText="1"/>
    </xf>
    <xf numFmtId="1" fontId="21" fillId="0" borderId="37" xfId="2" applyNumberFormat="1" applyFont="1" applyBorder="1" applyAlignment="1" applyProtection="1">
      <alignment horizontal="center" vertical="center" wrapText="1"/>
    </xf>
    <xf numFmtId="164" fontId="5" fillId="3" borderId="26" xfId="0" applyNumberFormat="1" applyFont="1" applyFill="1" applyBorder="1" applyAlignment="1" applyProtection="1">
      <alignment horizontal="center" vertical="center"/>
      <protection locked="0"/>
    </xf>
    <xf numFmtId="164" fontId="5" fillId="3" borderId="3" xfId="0" applyNumberFormat="1" applyFont="1" applyFill="1" applyBorder="1" applyAlignment="1" applyProtection="1">
      <alignment horizontal="center" vertical="center"/>
      <protection locked="0"/>
    </xf>
    <xf numFmtId="164" fontId="5" fillId="3" borderId="11" xfId="0" applyNumberFormat="1" applyFont="1" applyFill="1" applyBorder="1" applyAlignment="1" applyProtection="1">
      <alignment horizontal="center" vertical="center"/>
      <protection locked="0"/>
    </xf>
    <xf numFmtId="4" fontId="4" fillId="3" borderId="39" xfId="3" applyNumberFormat="1" applyFont="1" applyFill="1" applyBorder="1" applyAlignment="1" applyProtection="1">
      <alignment horizontal="center" vertical="center" wrapText="1"/>
      <protection locked="0"/>
    </xf>
    <xf numFmtId="0" fontId="18" fillId="6" borderId="13" xfId="0" applyFont="1" applyFill="1" applyBorder="1" applyAlignment="1" applyProtection="1">
      <alignment vertical="center"/>
    </xf>
    <xf numFmtId="0" fontId="18" fillId="6" borderId="21" xfId="0" applyFont="1" applyFill="1" applyBorder="1" applyAlignment="1" applyProtection="1">
      <alignment vertical="center"/>
    </xf>
    <xf numFmtId="49" fontId="9" fillId="0" borderId="5"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left" vertical="center" wrapText="1"/>
    </xf>
    <xf numFmtId="0" fontId="5" fillId="0" borderId="1" xfId="0" applyNumberFormat="1" applyFont="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49" fontId="9" fillId="0" borderId="7" xfId="0" applyNumberFormat="1" applyFont="1" applyBorder="1" applyAlignment="1" applyProtection="1">
      <alignment horizontal="center" vertical="center" wrapText="1"/>
    </xf>
    <xf numFmtId="49" fontId="5" fillId="0" borderId="8" xfId="0" applyNumberFormat="1" applyFont="1" applyFill="1" applyBorder="1" applyAlignment="1" applyProtection="1">
      <alignment horizontal="left" vertical="center" wrapText="1"/>
    </xf>
    <xf numFmtId="49" fontId="5" fillId="0" borderId="8" xfId="0" applyNumberFormat="1" applyFont="1" applyBorder="1" applyAlignment="1" applyProtection="1">
      <alignment horizontal="center" vertical="center" wrapText="1"/>
    </xf>
    <xf numFmtId="0" fontId="5" fillId="0" borderId="8"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5" fillId="0" borderId="18" xfId="0" applyNumberFormat="1" applyFont="1" applyFill="1" applyBorder="1" applyAlignment="1" applyProtection="1">
      <alignment horizontal="left" vertical="center" wrapText="1"/>
    </xf>
    <xf numFmtId="49" fontId="5" fillId="0" borderId="18" xfId="0" applyNumberFormat="1" applyFont="1" applyBorder="1" applyAlignment="1" applyProtection="1">
      <alignment horizontal="center" vertical="center" wrapText="1"/>
    </xf>
    <xf numFmtId="0" fontId="5" fillId="0" borderId="18" xfId="0" applyNumberFormat="1" applyFont="1" applyBorder="1" applyAlignment="1" applyProtection="1">
      <alignment horizontal="center" vertical="center"/>
    </xf>
    <xf numFmtId="49" fontId="9" fillId="0" borderId="19" xfId="0" applyNumberFormat="1" applyFont="1" applyFill="1" applyBorder="1" applyAlignment="1" applyProtection="1">
      <alignment horizontal="left" vertical="center" wrapText="1"/>
    </xf>
    <xf numFmtId="49" fontId="5" fillId="0" borderId="18" xfId="0" applyNumberFormat="1" applyFont="1" applyFill="1" applyBorder="1" applyAlignment="1" applyProtection="1">
      <alignment horizontal="center" vertical="center"/>
    </xf>
    <xf numFmtId="49" fontId="5" fillId="0" borderId="18" xfId="0" applyNumberFormat="1" applyFont="1" applyFill="1" applyBorder="1" applyAlignment="1" applyProtection="1">
      <alignment horizontal="center" vertical="center" wrapText="1"/>
    </xf>
    <xf numFmtId="0" fontId="5" fillId="0" borderId="18" xfId="0" applyNumberFormat="1" applyFont="1" applyFill="1" applyBorder="1" applyAlignment="1" applyProtection="1">
      <alignment horizontal="center" vertical="center"/>
    </xf>
    <xf numFmtId="49" fontId="9" fillId="0" borderId="5"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49" fontId="9" fillId="0" borderId="7" xfId="0" applyNumberFormat="1" applyFont="1" applyFill="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49" fontId="5" fillId="0" borderId="18" xfId="0" applyNumberFormat="1" applyFont="1" applyBorder="1" applyAlignment="1" applyProtection="1">
      <alignment horizontal="left" vertical="center" wrapText="1"/>
    </xf>
    <xf numFmtId="49" fontId="5" fillId="0" borderId="29" xfId="0" applyNumberFormat="1" applyFont="1" applyBorder="1" applyAlignment="1" applyProtection="1">
      <alignment horizontal="center" vertical="center"/>
    </xf>
    <xf numFmtId="49" fontId="5" fillId="0" borderId="29" xfId="0" applyNumberFormat="1" applyFont="1" applyBorder="1" applyAlignment="1" applyProtection="1">
      <alignment horizontal="left" vertical="center" wrapText="1"/>
    </xf>
    <xf numFmtId="49" fontId="5" fillId="0" borderId="29" xfId="0" applyNumberFormat="1" applyFont="1" applyBorder="1" applyAlignment="1" applyProtection="1">
      <alignment horizontal="center" vertical="center" wrapText="1"/>
    </xf>
    <xf numFmtId="0" fontId="5" fillId="0" borderId="29" xfId="0" applyNumberFormat="1" applyFont="1" applyBorder="1" applyAlignment="1" applyProtection="1">
      <alignment horizontal="center" vertical="center"/>
    </xf>
    <xf numFmtId="49" fontId="9" fillId="0" borderId="25" xfId="0" applyNumberFormat="1" applyFont="1" applyFill="1" applyBorder="1" applyAlignment="1" applyProtection="1">
      <alignment horizontal="left" vertical="center" wrapText="1"/>
    </xf>
    <xf numFmtId="49" fontId="5" fillId="0" borderId="38" xfId="0" applyNumberFormat="1" applyFont="1" applyBorder="1" applyAlignment="1" applyProtection="1">
      <alignment horizontal="center" vertical="center"/>
    </xf>
    <xf numFmtId="49" fontId="5" fillId="0" borderId="26" xfId="0" applyNumberFormat="1" applyFont="1" applyBorder="1" applyAlignment="1" applyProtection="1">
      <alignment horizontal="left" vertical="center" wrapText="1"/>
    </xf>
    <xf numFmtId="49" fontId="5" fillId="0" borderId="26" xfId="0" applyNumberFormat="1" applyFont="1" applyBorder="1" applyAlignment="1" applyProtection="1">
      <alignment horizontal="center" vertical="center" wrapText="1"/>
    </xf>
    <xf numFmtId="0" fontId="5" fillId="0" borderId="26" xfId="0" applyNumberFormat="1" applyFont="1" applyBorder="1" applyAlignment="1" applyProtection="1">
      <alignment horizontal="center" vertical="center"/>
    </xf>
    <xf numFmtId="49" fontId="9" fillId="0" borderId="2" xfId="0" applyNumberFormat="1" applyFont="1" applyFill="1" applyBorder="1" applyAlignment="1" applyProtection="1">
      <alignment horizontal="left" vertical="center" wrapText="1"/>
    </xf>
    <xf numFmtId="49" fontId="5" fillId="0" borderId="3" xfId="0" applyNumberFormat="1" applyFont="1" applyBorder="1" applyAlignment="1" applyProtection="1">
      <alignment horizontal="center" vertical="center"/>
    </xf>
    <xf numFmtId="49" fontId="5" fillId="0" borderId="3" xfId="0" applyNumberFormat="1" applyFont="1" applyBorder="1" applyAlignment="1" applyProtection="1">
      <alignment horizontal="left" vertical="center" wrapText="1"/>
    </xf>
    <xf numFmtId="49" fontId="5" fillId="0" borderId="3" xfId="0" applyNumberFormat="1" applyFont="1" applyBorder="1" applyAlignment="1" applyProtection="1">
      <alignment horizontal="center" vertical="center" wrapText="1"/>
    </xf>
    <xf numFmtId="0" fontId="5" fillId="0" borderId="3" xfId="0" applyNumberFormat="1" applyFont="1" applyBorder="1" applyAlignment="1" applyProtection="1">
      <alignment horizontal="center" vertical="center"/>
    </xf>
    <xf numFmtId="49" fontId="9" fillId="5" borderId="5" xfId="0" applyNumberFormat="1" applyFont="1" applyFill="1" applyBorder="1" applyAlignment="1" applyProtection="1">
      <alignment horizontal="left" vertical="center" wrapText="1"/>
    </xf>
    <xf numFmtId="49" fontId="5" fillId="5" borderId="18" xfId="0" applyNumberFormat="1" applyFont="1" applyFill="1" applyBorder="1" applyAlignment="1" applyProtection="1">
      <alignment horizontal="center" vertical="center"/>
    </xf>
    <xf numFmtId="49" fontId="5" fillId="5" borderId="1" xfId="0" applyNumberFormat="1" applyFont="1" applyFill="1" applyBorder="1" applyAlignment="1" applyProtection="1">
      <alignment horizontal="left" vertical="center" wrapText="1"/>
    </xf>
    <xf numFmtId="49" fontId="5" fillId="5" borderId="1" xfId="0" applyNumberFormat="1" applyFont="1" applyFill="1" applyBorder="1" applyAlignment="1" applyProtection="1">
      <alignment horizontal="center" vertical="center" wrapText="1"/>
    </xf>
    <xf numFmtId="0" fontId="5" fillId="5" borderId="1" xfId="0" applyNumberFormat="1" applyFont="1" applyFill="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9" fillId="0" borderId="10" xfId="0" applyNumberFormat="1" applyFont="1" applyFill="1" applyBorder="1" applyAlignment="1" applyProtection="1">
      <alignment horizontal="left" vertical="center" wrapText="1"/>
    </xf>
    <xf numFmtId="49" fontId="5" fillId="0" borderId="11" xfId="0" applyNumberFormat="1" applyFont="1" applyBorder="1" applyAlignment="1" applyProtection="1">
      <alignment horizontal="center" vertical="center"/>
    </xf>
    <xf numFmtId="49" fontId="5" fillId="0" borderId="11" xfId="0" applyNumberFormat="1" applyFont="1" applyBorder="1" applyAlignment="1" applyProtection="1">
      <alignment horizontal="left" vertical="center" wrapText="1"/>
    </xf>
    <xf numFmtId="49" fontId="5" fillId="0" borderId="11" xfId="0" applyNumberFormat="1" applyFont="1" applyBorder="1" applyAlignment="1" applyProtection="1">
      <alignment horizontal="center" vertical="center" wrapText="1"/>
    </xf>
    <xf numFmtId="0" fontId="5" fillId="0" borderId="11" xfId="0" applyNumberFormat="1" applyFont="1" applyBorder="1" applyAlignment="1" applyProtection="1">
      <alignment horizontal="center" vertical="center"/>
    </xf>
    <xf numFmtId="49" fontId="9" fillId="5" borderId="19" xfId="0" applyNumberFormat="1" applyFont="1" applyFill="1" applyBorder="1" applyAlignment="1" applyProtection="1">
      <alignment horizontal="left" vertical="center" wrapText="1"/>
    </xf>
    <xf numFmtId="49" fontId="9" fillId="0" borderId="0" xfId="4" applyNumberFormat="1" applyFont="1" applyBorder="1" applyAlignment="1" applyProtection="1">
      <alignment horizontal="center" vertical="center" wrapText="1"/>
    </xf>
    <xf numFmtId="0" fontId="4" fillId="0" borderId="0" xfId="4" applyFont="1" applyBorder="1" applyAlignment="1" applyProtection="1">
      <alignment horizontal="center" vertical="center"/>
    </xf>
    <xf numFmtId="0" fontId="4" fillId="0" borderId="0" xfId="4" applyFont="1" applyBorder="1" applyAlignment="1" applyProtection="1">
      <alignment vertical="center" wrapText="1"/>
    </xf>
    <xf numFmtId="0" fontId="4" fillId="0" borderId="0" xfId="4" applyNumberFormat="1" applyFont="1" applyBorder="1" applyAlignment="1" applyProtection="1">
      <alignment horizontal="center" vertical="center"/>
    </xf>
    <xf numFmtId="0" fontId="19" fillId="5" borderId="16" xfId="0" applyFont="1" applyFill="1" applyBorder="1" applyAlignment="1" applyProtection="1">
      <alignment vertical="center"/>
    </xf>
    <xf numFmtId="0" fontId="19" fillId="5" borderId="17" xfId="0" applyFont="1" applyFill="1" applyBorder="1" applyAlignment="1" applyProtection="1">
      <alignment vertical="center"/>
    </xf>
    <xf numFmtId="0" fontId="7" fillId="0" borderId="0" xfId="0" applyFont="1" applyAlignment="1" applyProtection="1">
      <alignment wrapText="1"/>
    </xf>
    <xf numFmtId="0" fontId="7" fillId="0" borderId="0" xfId="0" applyFont="1" applyAlignment="1" applyProtection="1">
      <alignment horizontal="center" vertical="center"/>
    </xf>
    <xf numFmtId="0" fontId="7" fillId="0" borderId="0" xfId="0" applyFont="1" applyAlignment="1" applyProtection="1">
      <alignment vertical="center" wrapText="1"/>
    </xf>
    <xf numFmtId="0" fontId="7" fillId="0" borderId="0" xfId="0" applyNumberFormat="1" applyFont="1" applyAlignment="1" applyProtection="1">
      <alignment horizontal="center" vertical="center"/>
    </xf>
    <xf numFmtId="0" fontId="18" fillId="6" borderId="22" xfId="0" applyFont="1" applyFill="1" applyBorder="1" applyAlignment="1" applyProtection="1">
      <alignment vertical="center"/>
    </xf>
    <xf numFmtId="0" fontId="6" fillId="0" borderId="0" xfId="0" applyFont="1" applyProtection="1"/>
    <xf numFmtId="0" fontId="7" fillId="0" borderId="0" xfId="0" applyFont="1" applyProtection="1"/>
    <xf numFmtId="4" fontId="5" fillId="0" borderId="6"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4" fontId="4" fillId="0" borderId="0" xfId="0" applyNumberFormat="1" applyFont="1" applyBorder="1" applyAlignment="1" applyProtection="1">
      <alignment horizontal="center" vertical="center" wrapText="1"/>
    </xf>
    <xf numFmtId="4" fontId="10" fillId="0" borderId="0" xfId="0" applyNumberFormat="1" applyFont="1" applyBorder="1" applyAlignment="1" applyProtection="1">
      <alignment horizontal="center" vertical="center"/>
    </xf>
    <xf numFmtId="0" fontId="6" fillId="0" borderId="0" xfId="0" applyFont="1" applyAlignment="1" applyProtection="1">
      <alignment wrapText="1"/>
    </xf>
    <xf numFmtId="4" fontId="5" fillId="0" borderId="9" xfId="0" applyNumberFormat="1" applyFont="1" applyBorder="1" applyAlignment="1" applyProtection="1">
      <alignment horizontal="center" vertical="center" wrapText="1"/>
    </xf>
    <xf numFmtId="4" fontId="4" fillId="0" borderId="15" xfId="0" applyNumberFormat="1" applyFont="1" applyBorder="1" applyAlignment="1" applyProtection="1">
      <alignment horizontal="center" vertical="center" wrapText="1"/>
    </xf>
    <xf numFmtId="4" fontId="10" fillId="0" borderId="12" xfId="0" applyNumberFormat="1" applyFont="1" applyBorder="1" applyAlignment="1" applyProtection="1">
      <alignment horizontal="center" vertical="center"/>
    </xf>
    <xf numFmtId="4" fontId="5" fillId="0" borderId="20" xfId="0" applyNumberFormat="1" applyFont="1" applyBorder="1" applyAlignment="1" applyProtection="1">
      <alignment horizontal="center" vertical="center" wrapText="1"/>
    </xf>
    <xf numFmtId="0" fontId="7" fillId="0" borderId="0" xfId="0" applyFont="1" applyFill="1" applyAlignment="1" applyProtection="1">
      <alignment wrapText="1"/>
    </xf>
    <xf numFmtId="4" fontId="5" fillId="0" borderId="20" xfId="0" applyNumberFormat="1" applyFont="1" applyFill="1" applyBorder="1" applyAlignment="1" applyProtection="1">
      <alignment horizontal="center" vertical="center" wrapText="1"/>
    </xf>
    <xf numFmtId="0" fontId="6" fillId="0" borderId="0" xfId="0" applyFont="1" applyFill="1" applyAlignment="1" applyProtection="1">
      <alignment wrapText="1"/>
    </xf>
    <xf numFmtId="4" fontId="5" fillId="0" borderId="6" xfId="0" applyNumberFormat="1" applyFont="1" applyFill="1" applyBorder="1" applyAlignment="1" applyProtection="1">
      <alignment horizontal="center" vertical="center" wrapText="1"/>
    </xf>
    <xf numFmtId="0" fontId="7" fillId="4" borderId="0" xfId="0" applyFont="1" applyFill="1" applyAlignment="1" applyProtection="1">
      <alignment wrapText="1"/>
    </xf>
    <xf numFmtId="4" fontId="5" fillId="0" borderId="24" xfId="0" applyNumberFormat="1" applyFont="1" applyBorder="1" applyAlignment="1" applyProtection="1">
      <alignment horizontal="center" vertical="center" wrapText="1"/>
    </xf>
    <xf numFmtId="4" fontId="5" fillId="0" borderId="27" xfId="0" applyNumberFormat="1" applyFont="1" applyBorder="1" applyAlignment="1" applyProtection="1">
      <alignment horizontal="center" vertical="center" wrapText="1"/>
    </xf>
    <xf numFmtId="4" fontId="5" fillId="0" borderId="4" xfId="0" applyNumberFormat="1" applyFont="1" applyBorder="1" applyAlignment="1" applyProtection="1">
      <alignment horizontal="center" vertical="center" wrapText="1"/>
    </xf>
    <xf numFmtId="4" fontId="5" fillId="5" borderId="6" xfId="0" applyNumberFormat="1" applyFont="1" applyFill="1" applyBorder="1" applyAlignment="1" applyProtection="1">
      <alignment horizontal="center" vertical="center" wrapText="1"/>
    </xf>
    <xf numFmtId="4" fontId="5" fillId="0" borderId="4" xfId="0" applyNumberFormat="1" applyFont="1" applyFill="1" applyBorder="1" applyAlignment="1" applyProtection="1">
      <alignment horizontal="center" vertical="center" wrapText="1"/>
    </xf>
    <xf numFmtId="4" fontId="5" fillId="0" borderId="27" xfId="0" applyNumberFormat="1" applyFont="1" applyFill="1" applyBorder="1" applyAlignment="1" applyProtection="1">
      <alignment horizontal="center" vertical="center" wrapText="1"/>
    </xf>
    <xf numFmtId="4" fontId="5" fillId="5" borderId="20" xfId="0" applyNumberFormat="1" applyFont="1" applyFill="1" applyBorder="1" applyAlignment="1" applyProtection="1">
      <alignment horizontal="center" vertical="center" wrapText="1"/>
    </xf>
    <xf numFmtId="4" fontId="5" fillId="0" borderId="24" xfId="0" applyNumberFormat="1" applyFont="1" applyFill="1" applyBorder="1" applyAlignment="1" applyProtection="1">
      <alignment horizontal="center" vertical="center" wrapText="1"/>
    </xf>
    <xf numFmtId="4" fontId="5" fillId="0" borderId="12" xfId="0" applyNumberFormat="1" applyFont="1" applyFill="1" applyBorder="1" applyAlignment="1" applyProtection="1">
      <alignment horizontal="center" vertical="center" wrapText="1"/>
    </xf>
    <xf numFmtId="4" fontId="4" fillId="0" borderId="32" xfId="3" applyNumberFormat="1" applyFont="1" applyBorder="1" applyAlignment="1" applyProtection="1">
      <alignment horizontal="center" vertical="center" wrapText="1"/>
    </xf>
    <xf numFmtId="0" fontId="19" fillId="5" borderId="14" xfId="0" applyFont="1" applyFill="1" applyBorder="1" applyAlignment="1" applyProtection="1">
      <alignment vertical="center"/>
    </xf>
    <xf numFmtId="0" fontId="4" fillId="0" borderId="33" xfId="3" applyFont="1" applyBorder="1" applyAlignment="1" applyProtection="1">
      <alignment horizontal="center" vertical="center" wrapText="1"/>
    </xf>
    <xf numFmtId="0" fontId="2" fillId="2" borderId="34" xfId="1" applyFont="1" applyFill="1" applyBorder="1" applyAlignment="1" applyProtection="1">
      <alignment vertical="center"/>
    </xf>
    <xf numFmtId="0" fontId="2" fillId="2" borderId="35" xfId="1" applyFont="1" applyFill="1" applyBorder="1" applyAlignment="1" applyProtection="1">
      <alignment vertical="center"/>
    </xf>
    <xf numFmtId="0" fontId="2" fillId="2" borderId="36" xfId="1" applyFont="1" applyFill="1" applyBorder="1" applyAlignment="1" applyProtection="1">
      <alignment vertical="center"/>
    </xf>
    <xf numFmtId="49" fontId="5" fillId="4" borderId="1" xfId="0" applyNumberFormat="1" applyFont="1" applyFill="1" applyBorder="1" applyAlignment="1" applyProtection="1">
      <alignment horizontal="center" vertical="center" wrapText="1"/>
    </xf>
    <xf numFmtId="165" fontId="5" fillId="4" borderId="1"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49" fontId="9" fillId="4" borderId="19" xfId="0" applyNumberFormat="1" applyFont="1" applyFill="1" applyBorder="1" applyAlignment="1" applyProtection="1">
      <alignment horizontal="center" vertical="center" wrapText="1"/>
    </xf>
    <xf numFmtId="49" fontId="5" fillId="4" borderId="1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center" vertical="center" wrapText="1"/>
    </xf>
    <xf numFmtId="49" fontId="5" fillId="4" borderId="8" xfId="0" applyNumberFormat="1" applyFont="1" applyFill="1" applyBorder="1" applyAlignment="1" applyProtection="1">
      <alignment horizontal="center" vertical="center"/>
    </xf>
    <xf numFmtId="49" fontId="5" fillId="4" borderId="18" xfId="0" applyNumberFormat="1" applyFont="1" applyFill="1" applyBorder="1" applyAlignment="1" applyProtection="1">
      <alignment horizontal="left" vertical="center" wrapText="1"/>
    </xf>
    <xf numFmtId="0" fontId="4" fillId="0" borderId="0" xfId="4" applyFont="1" applyBorder="1" applyAlignment="1" applyProtection="1">
      <alignment vertical="center"/>
    </xf>
    <xf numFmtId="0" fontId="6" fillId="0" borderId="0" xfId="0" applyFont="1" applyBorder="1" applyAlignment="1" applyProtection="1">
      <alignment wrapText="1"/>
    </xf>
    <xf numFmtId="0" fontId="7" fillId="0" borderId="0" xfId="0" applyFont="1" applyBorder="1" applyAlignment="1" applyProtection="1">
      <alignment wrapText="1"/>
    </xf>
    <xf numFmtId="4" fontId="4" fillId="0" borderId="24" xfId="3" applyNumberFormat="1" applyFont="1" applyBorder="1" applyAlignment="1" applyProtection="1">
      <alignment horizontal="center" vertical="center" wrapText="1"/>
    </xf>
    <xf numFmtId="0" fontId="4" fillId="0" borderId="23" xfId="3" applyFont="1" applyBorder="1" applyAlignment="1" applyProtection="1">
      <alignment horizontal="center" vertical="center" wrapText="1"/>
    </xf>
    <xf numFmtId="0" fontId="17" fillId="2" borderId="13" xfId="1" applyFont="1" applyFill="1" applyBorder="1" applyAlignment="1" applyProtection="1">
      <alignment vertical="center"/>
    </xf>
    <xf numFmtId="0" fontId="17" fillId="2" borderId="21" xfId="1" applyFont="1" applyFill="1" applyBorder="1" applyAlignment="1" applyProtection="1">
      <alignment vertical="center"/>
    </xf>
    <xf numFmtId="0" fontId="17" fillId="2" borderId="22" xfId="1" applyFont="1" applyFill="1" applyBorder="1" applyAlignment="1" applyProtection="1">
      <alignment vertical="center"/>
    </xf>
    <xf numFmtId="49" fontId="4" fillId="0" borderId="10" xfId="4" applyNumberFormat="1" applyFont="1" applyBorder="1" applyAlignment="1" applyProtection="1">
      <alignment horizontal="center" vertical="center" wrapText="1"/>
    </xf>
    <xf numFmtId="49" fontId="9" fillId="0" borderId="19" xfId="4" applyNumberFormat="1" applyFont="1" applyBorder="1" applyAlignment="1" applyProtection="1">
      <alignment horizontal="center" vertical="center" wrapText="1"/>
    </xf>
    <xf numFmtId="49" fontId="9" fillId="0" borderId="28" xfId="4" applyNumberFormat="1" applyFont="1" applyBorder="1" applyAlignment="1" applyProtection="1">
      <alignment horizontal="center" vertical="center" wrapText="1"/>
    </xf>
    <xf numFmtId="0" fontId="7" fillId="0" borderId="0" xfId="0" applyNumberFormat="1" applyFont="1" applyProtection="1"/>
    <xf numFmtId="4" fontId="4" fillId="0" borderId="12" xfId="3" applyNumberFormat="1" applyFont="1" applyBorder="1" applyAlignment="1" applyProtection="1">
      <alignment horizontal="center" vertical="center" wrapText="1"/>
    </xf>
    <xf numFmtId="0" fontId="4" fillId="0" borderId="13" xfId="3" applyFont="1" applyBorder="1" applyAlignment="1" applyProtection="1">
      <alignment horizontal="center" vertical="center" wrapText="1"/>
    </xf>
    <xf numFmtId="49" fontId="9" fillId="7" borderId="5" xfId="0" applyNumberFormat="1" applyFont="1" applyFill="1" applyBorder="1" applyAlignment="1" applyProtection="1">
      <alignment horizontal="left" vertical="center" wrapText="1"/>
    </xf>
    <xf numFmtId="49" fontId="5" fillId="7" borderId="18" xfId="0" applyNumberFormat="1" applyFont="1" applyFill="1" applyBorder="1" applyAlignment="1" applyProtection="1">
      <alignment horizontal="center" vertical="center"/>
    </xf>
    <xf numFmtId="49" fontId="5" fillId="7" borderId="1" xfId="0" applyNumberFormat="1" applyFont="1" applyFill="1" applyBorder="1" applyAlignment="1" applyProtection="1">
      <alignment horizontal="left" vertical="center" wrapText="1"/>
    </xf>
    <xf numFmtId="49" fontId="5" fillId="7" borderId="1" xfId="0" applyNumberFormat="1" applyFont="1" applyFill="1" applyBorder="1" applyAlignment="1" applyProtection="1">
      <alignment horizontal="center" vertical="center" wrapText="1"/>
    </xf>
    <xf numFmtId="0" fontId="5" fillId="7" borderId="1" xfId="0" applyNumberFormat="1" applyFont="1" applyFill="1" applyBorder="1" applyAlignment="1" applyProtection="1">
      <alignment horizontal="center" vertical="center"/>
    </xf>
    <xf numFmtId="164" fontId="5" fillId="7" borderId="1" xfId="0" applyNumberFormat="1" applyFont="1" applyFill="1" applyBorder="1" applyAlignment="1" applyProtection="1">
      <alignment horizontal="center" vertical="center"/>
      <protection locked="0"/>
    </xf>
    <xf numFmtId="4" fontId="5" fillId="7" borderId="6" xfId="0" applyNumberFormat="1" applyFont="1" applyFill="1" applyBorder="1" applyAlignment="1" applyProtection="1">
      <alignment horizontal="center" vertical="center" wrapText="1"/>
    </xf>
    <xf numFmtId="165" fontId="5" fillId="7" borderId="1" xfId="0" applyNumberFormat="1" applyFont="1" applyFill="1" applyBorder="1" applyAlignment="1" applyProtection="1">
      <alignment horizontal="center" vertical="center"/>
    </xf>
    <xf numFmtId="49" fontId="5" fillId="7" borderId="26" xfId="0" applyNumberFormat="1" applyFont="1" applyFill="1" applyBorder="1" applyAlignment="1" applyProtection="1">
      <alignment horizontal="left" vertical="center" wrapText="1"/>
    </xf>
    <xf numFmtId="0" fontId="2" fillId="0" borderId="40" xfId="2" applyFont="1" applyBorder="1" applyAlignment="1" applyProtection="1">
      <alignment horizontal="center" vertical="center" wrapText="1"/>
    </xf>
    <xf numFmtId="0" fontId="2" fillId="0" borderId="41" xfId="2" applyFont="1" applyBorder="1" applyAlignment="1" applyProtection="1">
      <alignment horizontal="center" vertical="center" wrapText="1"/>
    </xf>
    <xf numFmtId="0" fontId="2" fillId="0" borderId="42" xfId="2" applyFont="1" applyBorder="1" applyAlignment="1" applyProtection="1">
      <alignment horizontal="center" vertical="center" wrapText="1"/>
    </xf>
    <xf numFmtId="0" fontId="2" fillId="0" borderId="42" xfId="2" applyNumberFormat="1" applyFont="1" applyBorder="1" applyAlignment="1" applyProtection="1">
      <alignment horizontal="center" vertical="center" wrapText="1"/>
    </xf>
    <xf numFmtId="0" fontId="2" fillId="0" borderId="42" xfId="1" applyFont="1" applyBorder="1" applyAlignment="1" applyProtection="1">
      <alignment horizontal="center" vertical="center" wrapText="1"/>
    </xf>
    <xf numFmtId="0" fontId="2" fillId="0" borderId="43" xfId="1" applyFont="1" applyBorder="1" applyAlignment="1" applyProtection="1">
      <alignment horizontal="center" vertical="center" wrapText="1"/>
    </xf>
    <xf numFmtId="164" fontId="5" fillId="8" borderId="18" xfId="0" applyNumberFormat="1" applyFont="1" applyFill="1" applyBorder="1" applyAlignment="1" applyProtection="1">
      <alignment horizontal="center" vertical="center"/>
      <protection locked="0"/>
    </xf>
    <xf numFmtId="164" fontId="5" fillId="8" borderId="1" xfId="0" applyNumberFormat="1" applyFont="1" applyFill="1" applyBorder="1" applyAlignment="1" applyProtection="1">
      <alignment horizontal="center" vertical="center"/>
      <protection locked="0"/>
    </xf>
    <xf numFmtId="164" fontId="5" fillId="8" borderId="8" xfId="0" applyNumberFormat="1" applyFont="1" applyFill="1" applyBorder="1" applyAlignment="1" applyProtection="1">
      <alignment horizontal="center" vertical="center"/>
      <protection locked="0"/>
    </xf>
    <xf numFmtId="164" fontId="5" fillId="8" borderId="26" xfId="0" applyNumberFormat="1" applyFont="1" applyFill="1" applyBorder="1" applyAlignment="1" applyProtection="1">
      <alignment horizontal="center" vertical="center"/>
      <protection locked="0"/>
    </xf>
    <xf numFmtId="164" fontId="5" fillId="8" borderId="29" xfId="0" applyNumberFormat="1" applyFont="1" applyFill="1" applyBorder="1" applyAlignment="1" applyProtection="1">
      <alignment horizontal="center" vertical="center"/>
      <protection locked="0"/>
    </xf>
    <xf numFmtId="4" fontId="5" fillId="0" borderId="9" xfId="0" applyNumberFormat="1" applyFont="1" applyFill="1" applyBorder="1" applyAlignment="1" applyProtection="1">
      <alignment horizontal="center" vertical="center" wrapText="1"/>
    </xf>
    <xf numFmtId="49" fontId="9" fillId="7" borderId="7" xfId="0" applyNumberFormat="1" applyFont="1" applyFill="1" applyBorder="1" applyAlignment="1" applyProtection="1">
      <alignment horizontal="left" vertical="center" wrapText="1"/>
    </xf>
    <xf numFmtId="49" fontId="5" fillId="7" borderId="1"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center" vertical="center" wrapText="1"/>
    </xf>
    <xf numFmtId="49" fontId="5" fillId="0" borderId="26" xfId="0" applyNumberFormat="1" applyFont="1" applyFill="1" applyBorder="1" applyAlignment="1" applyProtection="1">
      <alignment horizontal="left" vertical="center" wrapText="1"/>
    </xf>
    <xf numFmtId="49" fontId="5" fillId="0" borderId="26" xfId="0" applyNumberFormat="1" applyFont="1" applyFill="1" applyBorder="1" applyAlignment="1" applyProtection="1">
      <alignment horizontal="center" vertical="center" wrapText="1"/>
    </xf>
    <xf numFmtId="0" fontId="5" fillId="0" borderId="26" xfId="0" applyNumberFormat="1" applyFont="1" applyFill="1" applyBorder="1" applyAlignment="1" applyProtection="1">
      <alignment horizontal="center" vertical="center"/>
    </xf>
    <xf numFmtId="49" fontId="9" fillId="7" borderId="28"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164" fontId="5" fillId="9" borderId="3" xfId="0" applyNumberFormat="1" applyFont="1" applyFill="1" applyBorder="1" applyAlignment="1" applyProtection="1">
      <alignment horizontal="center" vertical="center"/>
      <protection locked="0"/>
    </xf>
    <xf numFmtId="164" fontId="5" fillId="9" borderId="1" xfId="0" applyNumberFormat="1" applyFont="1" applyFill="1" applyBorder="1" applyAlignment="1" applyProtection="1">
      <alignment horizontal="center" vertical="center"/>
      <protection locked="0"/>
    </xf>
    <xf numFmtId="164" fontId="5" fillId="9" borderId="8" xfId="0" applyNumberFormat="1" applyFont="1" applyFill="1" applyBorder="1" applyAlignment="1" applyProtection="1">
      <alignment horizontal="center" vertical="center"/>
      <protection locked="0"/>
    </xf>
    <xf numFmtId="0" fontId="11" fillId="0" borderId="0" xfId="0" applyFont="1" applyAlignment="1">
      <alignment horizontal="left" vertical="center"/>
    </xf>
    <xf numFmtId="49" fontId="9" fillId="0" borderId="25" xfId="0" applyNumberFormat="1" applyFont="1" applyBorder="1" applyAlignment="1" applyProtection="1">
      <alignment horizontal="center" vertical="center" wrapText="1"/>
    </xf>
    <xf numFmtId="49" fontId="5" fillId="0" borderId="26" xfId="0" applyNumberFormat="1" applyFont="1" applyBorder="1" applyAlignment="1" applyProtection="1">
      <alignment horizontal="center" vertical="center"/>
    </xf>
    <xf numFmtId="4" fontId="4" fillId="3" borderId="26" xfId="3" applyNumberFormat="1" applyFont="1" applyFill="1" applyBorder="1" applyAlignment="1" applyProtection="1">
      <alignment horizontal="center" vertical="center" wrapText="1"/>
      <protection locked="0"/>
    </xf>
    <xf numFmtId="49" fontId="9" fillId="0" borderId="2" xfId="0" applyNumberFormat="1" applyFont="1" applyBorder="1" applyAlignment="1" applyProtection="1">
      <alignment horizontal="center" vertical="center" wrapText="1"/>
    </xf>
    <xf numFmtId="4" fontId="4" fillId="3" borderId="3" xfId="3" applyNumberFormat="1" applyFont="1" applyFill="1" applyBorder="1" applyAlignment="1" applyProtection="1">
      <alignment horizontal="center" vertical="center" wrapText="1"/>
      <protection locked="0"/>
    </xf>
    <xf numFmtId="49" fontId="9" fillId="7" borderId="7" xfId="0" applyNumberFormat="1" applyFont="1" applyFill="1" applyBorder="1" applyAlignment="1" applyProtection="1">
      <alignment horizontal="center" vertical="center" wrapText="1"/>
    </xf>
    <xf numFmtId="49" fontId="5" fillId="7" borderId="8" xfId="0" applyNumberFormat="1" applyFont="1" applyFill="1" applyBorder="1" applyAlignment="1" applyProtection="1">
      <alignment horizontal="center" vertical="center"/>
    </xf>
    <xf numFmtId="49" fontId="5" fillId="7" borderId="8" xfId="0" applyNumberFormat="1" applyFont="1" applyFill="1" applyBorder="1" applyAlignment="1" applyProtection="1">
      <alignment horizontal="left" vertical="center" wrapText="1"/>
    </xf>
    <xf numFmtId="49" fontId="5" fillId="7" borderId="8" xfId="0" applyNumberFormat="1" applyFont="1" applyFill="1" applyBorder="1" applyAlignment="1" applyProtection="1">
      <alignment horizontal="center" vertical="center" wrapText="1"/>
    </xf>
    <xf numFmtId="0" fontId="5" fillId="7" borderId="29" xfId="0" applyFont="1" applyFill="1" applyBorder="1" applyAlignment="1" applyProtection="1">
      <alignment horizontal="left" vertical="center" wrapText="1"/>
    </xf>
    <xf numFmtId="49" fontId="5" fillId="7" borderId="29" xfId="0" applyNumberFormat="1" applyFont="1" applyFill="1" applyBorder="1" applyAlignment="1" applyProtection="1">
      <alignment horizontal="center" vertical="center" wrapText="1"/>
    </xf>
    <xf numFmtId="0" fontId="5" fillId="7" borderId="29" xfId="0" applyFont="1" applyFill="1" applyBorder="1" applyAlignment="1" applyProtection="1">
      <alignment horizontal="center" vertical="center"/>
    </xf>
    <xf numFmtId="0" fontId="15" fillId="0" borderId="0" xfId="0" applyFont="1" applyAlignment="1">
      <alignment vertical="center" wrapText="1"/>
    </xf>
    <xf numFmtId="0" fontId="16" fillId="0" borderId="0" xfId="0" applyFont="1" applyAlignment="1">
      <alignment vertical="center" wrapText="1"/>
    </xf>
    <xf numFmtId="0" fontId="20" fillId="6" borderId="13"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top"/>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8"/>
  <sheetViews>
    <sheetView view="pageBreakPreview" topLeftCell="A25" zoomScale="70" zoomScaleNormal="85" zoomScaleSheetLayoutView="70" workbookViewId="0">
      <selection activeCell="G36" sqref="G36"/>
    </sheetView>
  </sheetViews>
  <sheetFormatPr defaultColWidth="9.109375" defaultRowHeight="13.8" x14ac:dyDescent="0.25"/>
  <cols>
    <col min="1" max="1" width="39.6640625" style="110" customWidth="1"/>
    <col min="2" max="2" width="10.5546875" style="111" customWidth="1"/>
    <col min="3" max="3" width="71.6640625" style="112" customWidth="1"/>
    <col min="4" max="4" width="10.109375" style="111" customWidth="1"/>
    <col min="5" max="5" width="16.33203125" style="113" customWidth="1"/>
    <col min="6" max="6" width="17.6640625" style="6" customWidth="1"/>
    <col min="7" max="7" width="14.6640625" style="116" customWidth="1"/>
    <col min="8" max="8" width="21.5546875" style="115" customWidth="1"/>
    <col min="9" max="9" width="16.109375" style="116" customWidth="1"/>
    <col min="10" max="10" width="9.109375" style="116"/>
    <col min="11" max="16384" width="9.109375" style="4"/>
  </cols>
  <sheetData>
    <row r="1" spans="1:9" ht="39.9" customHeight="1" thickBot="1" x14ac:dyDescent="0.3">
      <c r="A1" s="50" t="s">
        <v>448</v>
      </c>
      <c r="B1" s="51"/>
      <c r="C1" s="51"/>
      <c r="D1" s="51"/>
      <c r="E1" s="51"/>
      <c r="F1" s="51"/>
      <c r="G1" s="114"/>
    </row>
    <row r="2" spans="1:9" ht="21.75" customHeight="1" thickBot="1" x14ac:dyDescent="0.3">
      <c r="A2" s="1"/>
      <c r="B2" s="1"/>
      <c r="C2" s="1"/>
      <c r="D2" s="1"/>
      <c r="E2" s="7"/>
      <c r="F2" s="1"/>
      <c r="G2" s="1"/>
    </row>
    <row r="3" spans="1:9" ht="21.75" customHeight="1" thickBot="1" x14ac:dyDescent="0.3">
      <c r="A3" s="143" t="s">
        <v>162</v>
      </c>
      <c r="B3" s="144"/>
      <c r="C3" s="144"/>
      <c r="D3" s="144"/>
      <c r="E3" s="144"/>
      <c r="F3" s="144"/>
      <c r="G3" s="145"/>
    </row>
    <row r="4" spans="1:9" ht="41.4" x14ac:dyDescent="0.25">
      <c r="A4" s="177" t="s">
        <v>36</v>
      </c>
      <c r="B4" s="178" t="s">
        <v>0</v>
      </c>
      <c r="C4" s="179" t="s">
        <v>1</v>
      </c>
      <c r="D4" s="179" t="s">
        <v>2</v>
      </c>
      <c r="E4" s="180" t="s">
        <v>3</v>
      </c>
      <c r="F4" s="181" t="s">
        <v>4</v>
      </c>
      <c r="G4" s="182" t="s">
        <v>5</v>
      </c>
      <c r="I4" s="110"/>
    </row>
    <row r="5" spans="1:9" ht="39.9" customHeight="1" x14ac:dyDescent="0.25">
      <c r="A5" s="52" t="s">
        <v>6</v>
      </c>
      <c r="B5" s="53" t="s">
        <v>11</v>
      </c>
      <c r="C5" s="54" t="s">
        <v>89</v>
      </c>
      <c r="D5" s="55" t="s">
        <v>43</v>
      </c>
      <c r="E5" s="56">
        <v>4.8600000000000003</v>
      </c>
      <c r="F5" s="2">
        <v>689.38</v>
      </c>
      <c r="G5" s="117">
        <f>ROUND((E5*F5),2)</f>
        <v>3350.39</v>
      </c>
    </row>
    <row r="6" spans="1:9" ht="39.9" customHeight="1" x14ac:dyDescent="0.25">
      <c r="A6" s="52" t="s">
        <v>6</v>
      </c>
      <c r="B6" s="53" t="s">
        <v>12</v>
      </c>
      <c r="C6" s="54" t="s">
        <v>163</v>
      </c>
      <c r="D6" s="55" t="s">
        <v>17</v>
      </c>
      <c r="E6" s="57">
        <v>30</v>
      </c>
      <c r="F6" s="2">
        <v>17.77</v>
      </c>
      <c r="G6" s="117">
        <f t="shared" ref="G6" si="0">ROUND((E6*F6),2)</f>
        <v>533.1</v>
      </c>
    </row>
    <row r="7" spans="1:9" ht="39.9" customHeight="1" x14ac:dyDescent="0.25">
      <c r="A7" s="52" t="s">
        <v>6</v>
      </c>
      <c r="B7" s="53" t="s">
        <v>59</v>
      </c>
      <c r="C7" s="54" t="s">
        <v>164</v>
      </c>
      <c r="D7" s="55" t="s">
        <v>17</v>
      </c>
      <c r="E7" s="57">
        <v>8</v>
      </c>
      <c r="F7" s="2">
        <v>38.29</v>
      </c>
      <c r="G7" s="117">
        <f t="shared" ref="G7:G8" si="1">ROUND((E7*F7),2)</f>
        <v>306.32</v>
      </c>
      <c r="H7" s="118"/>
    </row>
    <row r="8" spans="1:9" ht="39.9" customHeight="1" x14ac:dyDescent="0.25">
      <c r="A8" s="52" t="s">
        <v>6</v>
      </c>
      <c r="B8" s="53" t="s">
        <v>13</v>
      </c>
      <c r="C8" s="58" t="s">
        <v>165</v>
      </c>
      <c r="D8" s="55" t="s">
        <v>17</v>
      </c>
      <c r="E8" s="56">
        <v>13</v>
      </c>
      <c r="F8" s="2">
        <v>83.78</v>
      </c>
      <c r="G8" s="117">
        <f t="shared" si="1"/>
        <v>1089.1400000000001</v>
      </c>
    </row>
    <row r="9" spans="1:9" ht="39.9" customHeight="1" x14ac:dyDescent="0.25">
      <c r="A9" s="52" t="s">
        <v>6</v>
      </c>
      <c r="B9" s="53" t="s">
        <v>14</v>
      </c>
      <c r="C9" s="54" t="s">
        <v>166</v>
      </c>
      <c r="D9" s="55" t="s">
        <v>90</v>
      </c>
      <c r="E9" s="59">
        <v>18</v>
      </c>
      <c r="F9" s="2">
        <v>27.01</v>
      </c>
      <c r="G9" s="117">
        <f>ROUND((E9*F9),2)</f>
        <v>486.18</v>
      </c>
    </row>
    <row r="10" spans="1:9" ht="71.400000000000006" customHeight="1" x14ac:dyDescent="0.25">
      <c r="A10" s="52" t="s">
        <v>6</v>
      </c>
      <c r="B10" s="53" t="s">
        <v>15</v>
      </c>
      <c r="C10" s="54" t="s">
        <v>429</v>
      </c>
      <c r="D10" s="55" t="s">
        <v>7</v>
      </c>
      <c r="E10" s="59">
        <v>1</v>
      </c>
      <c r="F10" s="2">
        <v>100</v>
      </c>
      <c r="G10" s="117">
        <f>ROUND((E10*F10),2)</f>
        <v>100</v>
      </c>
    </row>
    <row r="11" spans="1:9" ht="39.9" customHeight="1" x14ac:dyDescent="0.25">
      <c r="A11" s="52" t="s">
        <v>6</v>
      </c>
      <c r="B11" s="53" t="s">
        <v>60</v>
      </c>
      <c r="C11" s="54" t="s">
        <v>91</v>
      </c>
      <c r="D11" s="55" t="s">
        <v>90</v>
      </c>
      <c r="E11" s="57">
        <v>1.8</v>
      </c>
      <c r="F11" s="2">
        <v>51</v>
      </c>
      <c r="G11" s="117">
        <f t="shared" ref="G11:G16" si="2">ROUND((E11*F11),2)</f>
        <v>91.8</v>
      </c>
    </row>
    <row r="12" spans="1:9" ht="39.9" customHeight="1" x14ac:dyDescent="0.25">
      <c r="A12" s="52" t="s">
        <v>6</v>
      </c>
      <c r="B12" s="53" t="s">
        <v>16</v>
      </c>
      <c r="C12" s="54" t="s">
        <v>167</v>
      </c>
      <c r="D12" s="55" t="s">
        <v>9</v>
      </c>
      <c r="E12" s="57">
        <v>119</v>
      </c>
      <c r="F12" s="2">
        <v>3.43</v>
      </c>
      <c r="G12" s="117">
        <f t="shared" si="2"/>
        <v>408.17</v>
      </c>
    </row>
    <row r="13" spans="1:9" ht="39.9" customHeight="1" x14ac:dyDescent="0.25">
      <c r="A13" s="52" t="s">
        <v>6</v>
      </c>
      <c r="B13" s="53" t="s">
        <v>62</v>
      </c>
      <c r="C13" s="58" t="s">
        <v>168</v>
      </c>
      <c r="D13" s="55" t="s">
        <v>9</v>
      </c>
      <c r="E13" s="56">
        <v>12</v>
      </c>
      <c r="F13" s="2">
        <v>4.83</v>
      </c>
      <c r="G13" s="117">
        <f t="shared" si="2"/>
        <v>57.96</v>
      </c>
    </row>
    <row r="14" spans="1:9" ht="39.9" customHeight="1" x14ac:dyDescent="0.25">
      <c r="A14" s="52" t="s">
        <v>6</v>
      </c>
      <c r="B14" s="53" t="s">
        <v>63</v>
      </c>
      <c r="C14" s="58" t="s">
        <v>92</v>
      </c>
      <c r="D14" s="55" t="s">
        <v>9</v>
      </c>
      <c r="E14" s="56">
        <v>7</v>
      </c>
      <c r="F14" s="2">
        <v>22.11</v>
      </c>
      <c r="G14" s="117">
        <f t="shared" si="2"/>
        <v>154.77000000000001</v>
      </c>
    </row>
    <row r="15" spans="1:9" ht="39.9" customHeight="1" x14ac:dyDescent="0.25">
      <c r="A15" s="52" t="s">
        <v>6</v>
      </c>
      <c r="B15" s="53" t="s">
        <v>45</v>
      </c>
      <c r="C15" s="58" t="s">
        <v>93</v>
      </c>
      <c r="D15" s="55" t="s">
        <v>9</v>
      </c>
      <c r="E15" s="56">
        <v>68</v>
      </c>
      <c r="F15" s="2">
        <v>29.04</v>
      </c>
      <c r="G15" s="117">
        <f t="shared" si="2"/>
        <v>1974.72</v>
      </c>
    </row>
    <row r="16" spans="1:9" ht="39.9" customHeight="1" x14ac:dyDescent="0.25">
      <c r="A16" s="52" t="s">
        <v>6</v>
      </c>
      <c r="B16" s="53" t="s">
        <v>64</v>
      </c>
      <c r="C16" s="58" t="s">
        <v>169</v>
      </c>
      <c r="D16" s="55" t="s">
        <v>9</v>
      </c>
      <c r="E16" s="57">
        <v>43</v>
      </c>
      <c r="F16" s="2">
        <v>33.86</v>
      </c>
      <c r="G16" s="117">
        <f t="shared" si="2"/>
        <v>1455.98</v>
      </c>
    </row>
    <row r="17" spans="1:10" ht="39.9" customHeight="1" x14ac:dyDescent="0.25">
      <c r="A17" s="52" t="s">
        <v>6</v>
      </c>
      <c r="B17" s="53" t="s">
        <v>46</v>
      </c>
      <c r="C17" s="58" t="s">
        <v>170</v>
      </c>
      <c r="D17" s="55" t="s">
        <v>9</v>
      </c>
      <c r="E17" s="57">
        <v>44</v>
      </c>
      <c r="F17" s="2">
        <v>72.319999999999993</v>
      </c>
      <c r="G17" s="117">
        <f>ROUND((E17*F17),2)</f>
        <v>3182.08</v>
      </c>
    </row>
    <row r="18" spans="1:10" ht="39.9" customHeight="1" x14ac:dyDescent="0.25">
      <c r="A18" s="52" t="s">
        <v>6</v>
      </c>
      <c r="B18" s="53" t="s">
        <v>47</v>
      </c>
      <c r="C18" s="58" t="s">
        <v>94</v>
      </c>
      <c r="D18" s="55" t="s">
        <v>17</v>
      </c>
      <c r="E18" s="57">
        <v>66</v>
      </c>
      <c r="F18" s="2">
        <v>92.56</v>
      </c>
      <c r="G18" s="117">
        <f t="shared" ref="G18:G20" si="3">ROUND((E18*F18),2)</f>
        <v>6108.96</v>
      </c>
    </row>
    <row r="19" spans="1:10" ht="39.9" customHeight="1" x14ac:dyDescent="0.25">
      <c r="A19" s="52" t="s">
        <v>6</v>
      </c>
      <c r="B19" s="53" t="s">
        <v>65</v>
      </c>
      <c r="C19" s="58" t="s">
        <v>432</v>
      </c>
      <c r="D19" s="55" t="s">
        <v>68</v>
      </c>
      <c r="E19" s="57">
        <v>74</v>
      </c>
      <c r="F19" s="2">
        <v>26.16</v>
      </c>
      <c r="G19" s="117">
        <f t="shared" si="3"/>
        <v>1935.84</v>
      </c>
    </row>
    <row r="20" spans="1:10" ht="39.9" customHeight="1" x14ac:dyDescent="0.25">
      <c r="A20" s="52" t="s">
        <v>6</v>
      </c>
      <c r="B20" s="53" t="s">
        <v>48</v>
      </c>
      <c r="C20" s="58" t="s">
        <v>431</v>
      </c>
      <c r="D20" s="55" t="s">
        <v>68</v>
      </c>
      <c r="E20" s="56">
        <v>0.8</v>
      </c>
      <c r="F20" s="2">
        <v>26.16</v>
      </c>
      <c r="G20" s="117">
        <f t="shared" si="3"/>
        <v>20.93</v>
      </c>
      <c r="H20" s="119"/>
      <c r="I20" s="120"/>
    </row>
    <row r="21" spans="1:10" ht="39.9" customHeight="1" x14ac:dyDescent="0.25">
      <c r="A21" s="52" t="s">
        <v>6</v>
      </c>
      <c r="B21" s="53" t="s">
        <v>49</v>
      </c>
      <c r="C21" s="54" t="s">
        <v>171</v>
      </c>
      <c r="D21" s="55" t="s">
        <v>95</v>
      </c>
      <c r="E21" s="56">
        <v>6</v>
      </c>
      <c r="F21" s="3">
        <v>3.89</v>
      </c>
      <c r="G21" s="117">
        <f t="shared" ref="G21:G40" si="4">ROUND((E21*F21),2)</f>
        <v>23.34</v>
      </c>
      <c r="H21" s="121"/>
      <c r="I21" s="110"/>
      <c r="J21" s="110"/>
    </row>
    <row r="22" spans="1:10" ht="39.9" customHeight="1" x14ac:dyDescent="0.25">
      <c r="A22" s="52" t="s">
        <v>6</v>
      </c>
      <c r="B22" s="53" t="s">
        <v>85</v>
      </c>
      <c r="C22" s="60" t="s">
        <v>96</v>
      </c>
      <c r="D22" s="55" t="s">
        <v>17</v>
      </c>
      <c r="E22" s="56">
        <v>19</v>
      </c>
      <c r="F22" s="3">
        <v>6.38</v>
      </c>
      <c r="G22" s="117">
        <f t="shared" si="4"/>
        <v>121.22</v>
      </c>
      <c r="H22" s="121"/>
      <c r="I22" s="110"/>
      <c r="J22" s="110"/>
    </row>
    <row r="23" spans="1:10" s="5" customFormat="1" ht="39.9" customHeight="1" x14ac:dyDescent="0.25">
      <c r="A23" s="52" t="s">
        <v>6</v>
      </c>
      <c r="B23" s="53" t="s">
        <v>271</v>
      </c>
      <c r="C23" s="54" t="s">
        <v>97</v>
      </c>
      <c r="D23" s="55" t="s">
        <v>17</v>
      </c>
      <c r="E23" s="56">
        <v>19</v>
      </c>
      <c r="F23" s="3">
        <v>31.32</v>
      </c>
      <c r="G23" s="117">
        <f t="shared" si="4"/>
        <v>595.08000000000004</v>
      </c>
      <c r="H23" s="121"/>
      <c r="I23" s="110"/>
      <c r="J23" s="110"/>
    </row>
    <row r="24" spans="1:10" s="5" customFormat="1" ht="39.9" customHeight="1" x14ac:dyDescent="0.25">
      <c r="A24" s="52" t="s">
        <v>6</v>
      </c>
      <c r="B24" s="53" t="s">
        <v>272</v>
      </c>
      <c r="C24" s="60" t="s">
        <v>98</v>
      </c>
      <c r="D24" s="55" t="s">
        <v>17</v>
      </c>
      <c r="E24" s="56">
        <v>7</v>
      </c>
      <c r="F24" s="3">
        <v>13.36</v>
      </c>
      <c r="G24" s="117">
        <f t="shared" si="4"/>
        <v>93.52</v>
      </c>
      <c r="H24" s="121"/>
      <c r="I24" s="110"/>
      <c r="J24" s="110"/>
    </row>
    <row r="25" spans="1:10" s="5" customFormat="1" ht="39.9" customHeight="1" thickBot="1" x14ac:dyDescent="0.3">
      <c r="A25" s="52" t="s">
        <v>6</v>
      </c>
      <c r="B25" s="53" t="s">
        <v>273</v>
      </c>
      <c r="C25" s="60" t="s">
        <v>99</v>
      </c>
      <c r="D25" s="55" t="s">
        <v>17</v>
      </c>
      <c r="E25" s="56">
        <v>14</v>
      </c>
      <c r="F25" s="3">
        <v>86.38</v>
      </c>
      <c r="G25" s="117">
        <f t="shared" si="4"/>
        <v>1209.32</v>
      </c>
      <c r="H25" s="121"/>
      <c r="I25" s="110"/>
      <c r="J25" s="110"/>
    </row>
    <row r="26" spans="1:10" s="5" customFormat="1" ht="39.9" customHeight="1" thickBot="1" x14ac:dyDescent="0.3">
      <c r="A26" s="203" t="s">
        <v>6</v>
      </c>
      <c r="B26" s="204" t="s">
        <v>378</v>
      </c>
      <c r="C26" s="192" t="s">
        <v>430</v>
      </c>
      <c r="D26" s="85" t="s">
        <v>68</v>
      </c>
      <c r="E26" s="86">
        <v>2</v>
      </c>
      <c r="F26" s="205">
        <v>44.01</v>
      </c>
      <c r="G26" s="132">
        <f t="shared" si="4"/>
        <v>88.02</v>
      </c>
      <c r="H26" s="123" t="s">
        <v>37</v>
      </c>
      <c r="I26" s="124">
        <f>ROUND(SUM(G5:G26),2)</f>
        <v>23386.84</v>
      </c>
      <c r="J26" s="110"/>
    </row>
    <row r="27" spans="1:10" s="5" customFormat="1" ht="39.9" customHeight="1" x14ac:dyDescent="0.25">
      <c r="A27" s="206" t="s">
        <v>44</v>
      </c>
      <c r="B27" s="88" t="s">
        <v>18</v>
      </c>
      <c r="C27" s="196" t="s">
        <v>172</v>
      </c>
      <c r="D27" s="90" t="s">
        <v>90</v>
      </c>
      <c r="E27" s="91">
        <v>5832</v>
      </c>
      <c r="F27" s="207">
        <v>2.11</v>
      </c>
      <c r="G27" s="133">
        <f t="shared" si="4"/>
        <v>12305.52</v>
      </c>
      <c r="H27" s="119"/>
      <c r="I27" s="120"/>
      <c r="J27" s="110"/>
    </row>
    <row r="28" spans="1:10" s="5" customFormat="1" ht="39.9" customHeight="1" x14ac:dyDescent="0.25">
      <c r="A28" s="52" t="s">
        <v>44</v>
      </c>
      <c r="B28" s="53" t="s">
        <v>19</v>
      </c>
      <c r="C28" s="60" t="s">
        <v>100</v>
      </c>
      <c r="D28" s="55" t="s">
        <v>90</v>
      </c>
      <c r="E28" s="56">
        <v>5832</v>
      </c>
      <c r="F28" s="2">
        <v>4.3600000000000003</v>
      </c>
      <c r="G28" s="117">
        <f t="shared" si="4"/>
        <v>25427.52</v>
      </c>
      <c r="H28" s="119"/>
      <c r="I28" s="120"/>
      <c r="J28" s="110"/>
    </row>
    <row r="29" spans="1:10" s="5" customFormat="1" ht="39.9" customHeight="1" x14ac:dyDescent="0.25">
      <c r="A29" s="52" t="s">
        <v>44</v>
      </c>
      <c r="B29" s="53" t="s">
        <v>20</v>
      </c>
      <c r="C29" s="60" t="s">
        <v>101</v>
      </c>
      <c r="D29" s="55" t="s">
        <v>90</v>
      </c>
      <c r="E29" s="56">
        <v>10742</v>
      </c>
      <c r="F29" s="2">
        <v>5.72</v>
      </c>
      <c r="G29" s="117">
        <f t="shared" si="4"/>
        <v>61444.24</v>
      </c>
      <c r="H29" s="119"/>
      <c r="I29" s="120"/>
      <c r="J29" s="110"/>
    </row>
    <row r="30" spans="1:10" s="5" customFormat="1" ht="39.9" customHeight="1" x14ac:dyDescent="0.25">
      <c r="A30" s="52" t="s">
        <v>44</v>
      </c>
      <c r="B30" s="53" t="s">
        <v>21</v>
      </c>
      <c r="C30" s="60" t="s">
        <v>102</v>
      </c>
      <c r="D30" s="55" t="s">
        <v>90</v>
      </c>
      <c r="E30" s="56">
        <v>5960</v>
      </c>
      <c r="F30" s="2">
        <v>5.72</v>
      </c>
      <c r="G30" s="117">
        <f t="shared" si="4"/>
        <v>34091.199999999997</v>
      </c>
      <c r="H30" s="119"/>
      <c r="I30" s="120"/>
      <c r="J30" s="110"/>
    </row>
    <row r="31" spans="1:10" s="5" customFormat="1" ht="39.9" customHeight="1" x14ac:dyDescent="0.25">
      <c r="A31" s="52" t="s">
        <v>44</v>
      </c>
      <c r="B31" s="53" t="s">
        <v>22</v>
      </c>
      <c r="C31" s="60" t="s">
        <v>173</v>
      </c>
      <c r="D31" s="55" t="s">
        <v>90</v>
      </c>
      <c r="E31" s="56">
        <v>1182</v>
      </c>
      <c r="F31" s="2">
        <v>5.72</v>
      </c>
      <c r="G31" s="117">
        <f t="shared" si="4"/>
        <v>6761.04</v>
      </c>
      <c r="H31" s="119"/>
      <c r="I31" s="120"/>
      <c r="J31" s="110"/>
    </row>
    <row r="32" spans="1:10" s="5" customFormat="1" ht="39.9" customHeight="1" x14ac:dyDescent="0.25">
      <c r="A32" s="52" t="s">
        <v>44</v>
      </c>
      <c r="B32" s="53" t="s">
        <v>23</v>
      </c>
      <c r="C32" s="60" t="s">
        <v>174</v>
      </c>
      <c r="D32" s="55" t="s">
        <v>90</v>
      </c>
      <c r="E32" s="56">
        <v>6179</v>
      </c>
      <c r="F32" s="2">
        <v>3.42</v>
      </c>
      <c r="G32" s="117">
        <f t="shared" si="4"/>
        <v>21132.18</v>
      </c>
      <c r="H32" s="119"/>
      <c r="I32" s="120"/>
      <c r="J32" s="126"/>
    </row>
    <row r="33" spans="1:10" s="5" customFormat="1" ht="39.9" customHeight="1" x14ac:dyDescent="0.25">
      <c r="A33" s="52" t="s">
        <v>44</v>
      </c>
      <c r="B33" s="53" t="s">
        <v>24</v>
      </c>
      <c r="C33" s="60" t="s">
        <v>175</v>
      </c>
      <c r="D33" s="55" t="s">
        <v>90</v>
      </c>
      <c r="E33" s="56">
        <v>14421</v>
      </c>
      <c r="F33" s="2">
        <v>1.27</v>
      </c>
      <c r="G33" s="117">
        <f t="shared" si="4"/>
        <v>18314.669999999998</v>
      </c>
      <c r="H33" s="119"/>
      <c r="I33" s="120"/>
      <c r="J33" s="110"/>
    </row>
    <row r="34" spans="1:10" s="5" customFormat="1" ht="39.9" customHeight="1" x14ac:dyDescent="0.25">
      <c r="A34" s="52" t="s">
        <v>44</v>
      </c>
      <c r="B34" s="53" t="s">
        <v>25</v>
      </c>
      <c r="C34" s="60" t="s">
        <v>103</v>
      </c>
      <c r="D34" s="55" t="s">
        <v>95</v>
      </c>
      <c r="E34" s="56">
        <v>48070</v>
      </c>
      <c r="F34" s="2">
        <v>0.16</v>
      </c>
      <c r="G34" s="117">
        <f t="shared" si="4"/>
        <v>7691.2</v>
      </c>
      <c r="H34" s="119"/>
      <c r="I34" s="120"/>
      <c r="J34" s="110"/>
    </row>
    <row r="35" spans="1:10" s="5" customFormat="1" ht="39.9" customHeight="1" x14ac:dyDescent="0.25">
      <c r="A35" s="52" t="s">
        <v>44</v>
      </c>
      <c r="B35" s="53" t="s">
        <v>26</v>
      </c>
      <c r="C35" s="60" t="s">
        <v>176</v>
      </c>
      <c r="D35" s="55" t="s">
        <v>95</v>
      </c>
      <c r="E35" s="56">
        <v>7232</v>
      </c>
      <c r="F35" s="2">
        <v>6.86</v>
      </c>
      <c r="G35" s="117">
        <f t="shared" si="4"/>
        <v>49611.519999999997</v>
      </c>
      <c r="H35" s="119"/>
      <c r="I35" s="120"/>
      <c r="J35" s="110"/>
    </row>
    <row r="36" spans="1:10" s="25" customFormat="1" ht="39.9" customHeight="1" x14ac:dyDescent="0.25">
      <c r="A36" s="52" t="s">
        <v>44</v>
      </c>
      <c r="B36" s="53" t="s">
        <v>69</v>
      </c>
      <c r="C36" s="60" t="s">
        <v>104</v>
      </c>
      <c r="D36" s="171" t="s">
        <v>90</v>
      </c>
      <c r="E36" s="56">
        <v>3402</v>
      </c>
      <c r="F36" s="2">
        <v>8.51</v>
      </c>
      <c r="G36" s="117">
        <f t="shared" si="4"/>
        <v>28951.02</v>
      </c>
      <c r="H36" s="119"/>
      <c r="I36" s="120"/>
      <c r="J36" s="110"/>
    </row>
    <row r="37" spans="1:10" s="5" customFormat="1" ht="39.9" customHeight="1" x14ac:dyDescent="0.25">
      <c r="A37" s="52" t="s">
        <v>44</v>
      </c>
      <c r="B37" s="53" t="s">
        <v>70</v>
      </c>
      <c r="C37" s="60" t="s">
        <v>177</v>
      </c>
      <c r="D37" s="55" t="s">
        <v>95</v>
      </c>
      <c r="E37" s="56">
        <v>5080</v>
      </c>
      <c r="F37" s="2">
        <v>5.36</v>
      </c>
      <c r="G37" s="117">
        <f t="shared" si="4"/>
        <v>27228.799999999999</v>
      </c>
      <c r="H37" s="119"/>
      <c r="I37" s="120"/>
      <c r="J37" s="110"/>
    </row>
    <row r="38" spans="1:10" s="5" customFormat="1" ht="39.9" customHeight="1" thickBot="1" x14ac:dyDescent="0.3">
      <c r="A38" s="52" t="s">
        <v>44</v>
      </c>
      <c r="B38" s="53" t="s">
        <v>71</v>
      </c>
      <c r="C38" s="60" t="s">
        <v>105</v>
      </c>
      <c r="D38" s="55" t="s">
        <v>90</v>
      </c>
      <c r="E38" s="56">
        <v>2430</v>
      </c>
      <c r="F38" s="3">
        <v>6.34</v>
      </c>
      <c r="G38" s="117">
        <f t="shared" si="4"/>
        <v>15406.2</v>
      </c>
      <c r="H38" s="110"/>
      <c r="I38" s="110"/>
      <c r="J38" s="110"/>
    </row>
    <row r="39" spans="1:10" s="5" customFormat="1" ht="39.9" customHeight="1" thickBot="1" x14ac:dyDescent="0.3">
      <c r="A39" s="208" t="s">
        <v>44</v>
      </c>
      <c r="B39" s="209" t="s">
        <v>470</v>
      </c>
      <c r="C39" s="210" t="s">
        <v>471</v>
      </c>
      <c r="D39" s="211" t="s">
        <v>95</v>
      </c>
      <c r="E39" s="211" t="s">
        <v>472</v>
      </c>
      <c r="F39" s="20">
        <v>0.25</v>
      </c>
      <c r="G39" s="122">
        <f t="shared" si="4"/>
        <v>8505</v>
      </c>
      <c r="H39" s="123" t="s">
        <v>38</v>
      </c>
      <c r="I39" s="124">
        <f>ROUND(SUM(G27:G39),2)</f>
        <v>316870.11</v>
      </c>
      <c r="J39" s="110"/>
    </row>
    <row r="40" spans="1:10" s="5" customFormat="1" ht="39.9" customHeight="1" x14ac:dyDescent="0.25">
      <c r="A40" s="69" t="s">
        <v>178</v>
      </c>
      <c r="B40" s="70" t="s">
        <v>32</v>
      </c>
      <c r="C40" s="66" t="s">
        <v>106</v>
      </c>
      <c r="D40" s="71" t="s">
        <v>90</v>
      </c>
      <c r="E40" s="72">
        <v>94.2</v>
      </c>
      <c r="F40" s="19">
        <v>5.72</v>
      </c>
      <c r="G40" s="127">
        <f t="shared" si="4"/>
        <v>538.82000000000005</v>
      </c>
      <c r="H40" s="128"/>
      <c r="I40" s="126"/>
      <c r="J40" s="110"/>
    </row>
    <row r="41" spans="1:10" s="5" customFormat="1" ht="39.9" customHeight="1" x14ac:dyDescent="0.25">
      <c r="A41" s="73" t="s">
        <v>178</v>
      </c>
      <c r="B41" s="70" t="s">
        <v>33</v>
      </c>
      <c r="C41" s="54" t="s">
        <v>107</v>
      </c>
      <c r="D41" s="55" t="s">
        <v>95</v>
      </c>
      <c r="E41" s="56">
        <v>13.5</v>
      </c>
      <c r="F41" s="3">
        <v>6.99</v>
      </c>
      <c r="G41" s="117">
        <f t="shared" ref="G41:G46" si="5">ROUND((E41*F41),2)</f>
        <v>94.37</v>
      </c>
      <c r="H41" s="121"/>
      <c r="I41" s="110"/>
      <c r="J41" s="110"/>
    </row>
    <row r="42" spans="1:10" s="5" customFormat="1" ht="39.9" customHeight="1" x14ac:dyDescent="0.25">
      <c r="A42" s="73" t="s">
        <v>178</v>
      </c>
      <c r="B42" s="70" t="s">
        <v>34</v>
      </c>
      <c r="C42" s="60" t="s">
        <v>108</v>
      </c>
      <c r="D42" s="55" t="s">
        <v>95</v>
      </c>
      <c r="E42" s="56">
        <v>162.80000000000001</v>
      </c>
      <c r="F42" s="3">
        <v>1.31</v>
      </c>
      <c r="G42" s="117">
        <f t="shared" si="5"/>
        <v>213.27</v>
      </c>
      <c r="H42" s="121"/>
      <c r="I42" s="110"/>
      <c r="J42" s="110"/>
    </row>
    <row r="43" spans="1:10" s="5" customFormat="1" ht="39.9" customHeight="1" x14ac:dyDescent="0.25">
      <c r="A43" s="73" t="s">
        <v>178</v>
      </c>
      <c r="B43" s="70" t="s">
        <v>274</v>
      </c>
      <c r="C43" s="60" t="s">
        <v>179</v>
      </c>
      <c r="D43" s="55" t="s">
        <v>90</v>
      </c>
      <c r="E43" s="56">
        <v>2.34</v>
      </c>
      <c r="F43" s="3">
        <v>25.51</v>
      </c>
      <c r="G43" s="117">
        <f t="shared" si="5"/>
        <v>59.69</v>
      </c>
      <c r="H43" s="121"/>
      <c r="I43" s="110"/>
      <c r="J43" s="110"/>
    </row>
    <row r="44" spans="1:10" s="5" customFormat="1" ht="39.9" customHeight="1" x14ac:dyDescent="0.25">
      <c r="A44" s="73" t="s">
        <v>178</v>
      </c>
      <c r="B44" s="70" t="s">
        <v>275</v>
      </c>
      <c r="C44" s="60" t="s">
        <v>109</v>
      </c>
      <c r="D44" s="74" t="s">
        <v>9</v>
      </c>
      <c r="E44" s="57">
        <v>13.75</v>
      </c>
      <c r="F44" s="3">
        <v>306.76</v>
      </c>
      <c r="G44" s="129">
        <f t="shared" si="5"/>
        <v>4217.95</v>
      </c>
      <c r="H44" s="121"/>
      <c r="I44" s="110"/>
      <c r="J44" s="110"/>
    </row>
    <row r="45" spans="1:10" s="5" customFormat="1" ht="39.9" customHeight="1" x14ac:dyDescent="0.25">
      <c r="A45" s="73" t="s">
        <v>178</v>
      </c>
      <c r="B45" s="70" t="s">
        <v>82</v>
      </c>
      <c r="C45" s="60" t="s">
        <v>180</v>
      </c>
      <c r="D45" s="55" t="s">
        <v>90</v>
      </c>
      <c r="E45" s="56">
        <v>84.9</v>
      </c>
      <c r="F45" s="3">
        <v>18.13</v>
      </c>
      <c r="G45" s="117">
        <f t="shared" si="5"/>
        <v>1539.24</v>
      </c>
      <c r="H45" s="121"/>
      <c r="I45" s="110"/>
      <c r="J45" s="110"/>
    </row>
    <row r="46" spans="1:10" s="5" customFormat="1" ht="39.9" customHeight="1" x14ac:dyDescent="0.25">
      <c r="A46" s="73" t="s">
        <v>178</v>
      </c>
      <c r="B46" s="70" t="s">
        <v>153</v>
      </c>
      <c r="C46" s="54" t="s">
        <v>181</v>
      </c>
      <c r="D46" s="55" t="s">
        <v>90</v>
      </c>
      <c r="E46" s="56">
        <v>1.9</v>
      </c>
      <c r="F46" s="3">
        <v>213.25</v>
      </c>
      <c r="G46" s="117">
        <f t="shared" si="5"/>
        <v>405.18</v>
      </c>
      <c r="H46" s="119"/>
      <c r="I46" s="120"/>
      <c r="J46" s="110"/>
    </row>
    <row r="47" spans="1:10" s="5" customFormat="1" ht="39.9" customHeight="1" thickBot="1" x14ac:dyDescent="0.3">
      <c r="A47" s="73" t="s">
        <v>178</v>
      </c>
      <c r="B47" s="70" t="s">
        <v>154</v>
      </c>
      <c r="C47" s="54" t="s">
        <v>182</v>
      </c>
      <c r="D47" s="55" t="s">
        <v>90</v>
      </c>
      <c r="E47" s="56">
        <v>3.3</v>
      </c>
      <c r="F47" s="3">
        <v>155.52000000000001</v>
      </c>
      <c r="G47" s="117">
        <f t="shared" ref="G47:G60" si="6">ROUND((E47*F47),2)</f>
        <v>513.22</v>
      </c>
      <c r="H47" s="121"/>
      <c r="I47" s="110"/>
      <c r="J47" s="110"/>
    </row>
    <row r="48" spans="1:10" s="5" customFormat="1" ht="39.9" customHeight="1" thickBot="1" x14ac:dyDescent="0.3">
      <c r="A48" s="75" t="s">
        <v>178</v>
      </c>
      <c r="B48" s="70" t="s">
        <v>155</v>
      </c>
      <c r="C48" s="76" t="s">
        <v>183</v>
      </c>
      <c r="D48" s="63" t="s">
        <v>90</v>
      </c>
      <c r="E48" s="64">
        <v>1.7</v>
      </c>
      <c r="F48" s="20">
        <v>174.93</v>
      </c>
      <c r="G48" s="122">
        <f t="shared" si="6"/>
        <v>297.38</v>
      </c>
      <c r="H48" s="123" t="s">
        <v>39</v>
      </c>
      <c r="I48" s="124">
        <f>ROUND(SUM(G40:G48),2)</f>
        <v>7879.12</v>
      </c>
      <c r="J48" s="110"/>
    </row>
    <row r="49" spans="1:10" s="5" customFormat="1" ht="39.9" customHeight="1" x14ac:dyDescent="0.25">
      <c r="A49" s="69" t="s">
        <v>184</v>
      </c>
      <c r="B49" s="65" t="s">
        <v>27</v>
      </c>
      <c r="C49" s="77" t="s">
        <v>106</v>
      </c>
      <c r="D49" s="67" t="s">
        <v>90</v>
      </c>
      <c r="E49" s="68">
        <v>560.70000000000005</v>
      </c>
      <c r="F49" s="19">
        <v>5.72</v>
      </c>
      <c r="G49" s="125">
        <f t="shared" si="6"/>
        <v>3207.2</v>
      </c>
      <c r="H49" s="119"/>
      <c r="I49" s="120"/>
      <c r="J49" s="130"/>
    </row>
    <row r="50" spans="1:10" s="5" customFormat="1" ht="39.9" customHeight="1" x14ac:dyDescent="0.25">
      <c r="A50" s="73" t="s">
        <v>184</v>
      </c>
      <c r="B50" s="65" t="s">
        <v>28</v>
      </c>
      <c r="C50" s="54" t="s">
        <v>107</v>
      </c>
      <c r="D50" s="55" t="s">
        <v>95</v>
      </c>
      <c r="E50" s="56">
        <v>21</v>
      </c>
      <c r="F50" s="3">
        <v>6.99</v>
      </c>
      <c r="G50" s="117">
        <f t="shared" si="6"/>
        <v>146.79</v>
      </c>
      <c r="H50" s="119"/>
      <c r="I50" s="120"/>
      <c r="J50" s="110"/>
    </row>
    <row r="51" spans="1:10" s="5" customFormat="1" ht="39.9" customHeight="1" x14ac:dyDescent="0.25">
      <c r="A51" s="73" t="s">
        <v>184</v>
      </c>
      <c r="B51" s="65" t="s">
        <v>29</v>
      </c>
      <c r="C51" s="54" t="s">
        <v>108</v>
      </c>
      <c r="D51" s="55" t="s">
        <v>95</v>
      </c>
      <c r="E51" s="56">
        <v>520.79999999999995</v>
      </c>
      <c r="F51" s="3">
        <v>1.31</v>
      </c>
      <c r="G51" s="117">
        <f t="shared" si="6"/>
        <v>682.25</v>
      </c>
      <c r="H51" s="119"/>
      <c r="I51" s="120"/>
      <c r="J51" s="110"/>
    </row>
    <row r="52" spans="1:10" s="5" customFormat="1" ht="39.9" customHeight="1" x14ac:dyDescent="0.25">
      <c r="A52" s="73" t="s">
        <v>184</v>
      </c>
      <c r="B52" s="65" t="s">
        <v>30</v>
      </c>
      <c r="C52" s="54" t="s">
        <v>185</v>
      </c>
      <c r="D52" s="55" t="s">
        <v>90</v>
      </c>
      <c r="E52" s="56">
        <v>4.08</v>
      </c>
      <c r="F52" s="3">
        <v>25.51</v>
      </c>
      <c r="G52" s="117">
        <f t="shared" si="6"/>
        <v>104.08</v>
      </c>
      <c r="H52" s="119"/>
      <c r="I52" s="120"/>
      <c r="J52" s="110"/>
    </row>
    <row r="53" spans="1:10" s="5" customFormat="1" ht="39.9" customHeight="1" x14ac:dyDescent="0.25">
      <c r="A53" s="168" t="s">
        <v>184</v>
      </c>
      <c r="B53" s="169" t="s">
        <v>35</v>
      </c>
      <c r="C53" s="170" t="s">
        <v>451</v>
      </c>
      <c r="D53" s="171" t="s">
        <v>9</v>
      </c>
      <c r="E53" s="172">
        <v>24</v>
      </c>
      <c r="F53" s="173">
        <v>406.55</v>
      </c>
      <c r="G53" s="174">
        <f t="shared" si="6"/>
        <v>9757.2000000000007</v>
      </c>
      <c r="H53" s="119"/>
      <c r="I53" s="120"/>
      <c r="J53" s="110"/>
    </row>
    <row r="54" spans="1:10" s="5" customFormat="1" ht="39.9" customHeight="1" x14ac:dyDescent="0.25">
      <c r="A54" s="73" t="s">
        <v>184</v>
      </c>
      <c r="B54" s="65" t="s">
        <v>86</v>
      </c>
      <c r="C54" s="54" t="s">
        <v>180</v>
      </c>
      <c r="D54" s="55" t="s">
        <v>90</v>
      </c>
      <c r="E54" s="56">
        <v>544.5</v>
      </c>
      <c r="F54" s="3">
        <v>18.13</v>
      </c>
      <c r="G54" s="117">
        <f t="shared" si="6"/>
        <v>9871.7900000000009</v>
      </c>
      <c r="H54" s="119"/>
      <c r="I54" s="120"/>
      <c r="J54" s="110"/>
    </row>
    <row r="55" spans="1:10" s="5" customFormat="1" ht="39.9" customHeight="1" x14ac:dyDescent="0.25">
      <c r="A55" s="73" t="s">
        <v>184</v>
      </c>
      <c r="B55" s="65" t="s">
        <v>276</v>
      </c>
      <c r="C55" s="54" t="s">
        <v>181</v>
      </c>
      <c r="D55" s="55" t="s">
        <v>90</v>
      </c>
      <c r="E55" s="56">
        <v>5.2</v>
      </c>
      <c r="F55" s="3">
        <v>213.25</v>
      </c>
      <c r="G55" s="117">
        <f t="shared" si="6"/>
        <v>1108.9000000000001</v>
      </c>
      <c r="H55" s="119"/>
      <c r="I55" s="120"/>
      <c r="J55" s="110"/>
    </row>
    <row r="56" spans="1:10" s="5" customFormat="1" ht="39.9" customHeight="1" x14ac:dyDescent="0.25">
      <c r="A56" s="73" t="s">
        <v>184</v>
      </c>
      <c r="B56" s="65" t="s">
        <v>277</v>
      </c>
      <c r="C56" s="54" t="s">
        <v>182</v>
      </c>
      <c r="D56" s="55" t="s">
        <v>90</v>
      </c>
      <c r="E56" s="56">
        <v>8.4</v>
      </c>
      <c r="F56" s="3">
        <v>155.52000000000001</v>
      </c>
      <c r="G56" s="117">
        <f t="shared" si="6"/>
        <v>1306.3699999999999</v>
      </c>
      <c r="H56" s="119"/>
      <c r="I56" s="120"/>
      <c r="J56" s="110"/>
    </row>
    <row r="57" spans="1:10" s="15" customFormat="1" ht="39.9" customHeight="1" x14ac:dyDescent="0.25">
      <c r="A57" s="73" t="s">
        <v>184</v>
      </c>
      <c r="B57" s="65" t="s">
        <v>278</v>
      </c>
      <c r="C57" s="54" t="s">
        <v>183</v>
      </c>
      <c r="D57" s="55" t="s">
        <v>90</v>
      </c>
      <c r="E57" s="56">
        <v>4.0999999999999996</v>
      </c>
      <c r="F57" s="3">
        <v>174.93</v>
      </c>
      <c r="G57" s="117">
        <f t="shared" si="6"/>
        <v>717.21</v>
      </c>
      <c r="H57" s="119"/>
      <c r="I57" s="120"/>
      <c r="J57" s="110"/>
    </row>
    <row r="58" spans="1:10" s="5" customFormat="1" ht="39.9" customHeight="1" x14ac:dyDescent="0.25">
      <c r="A58" s="73" t="s">
        <v>184</v>
      </c>
      <c r="B58" s="65" t="s">
        <v>279</v>
      </c>
      <c r="C58" s="54" t="s">
        <v>186</v>
      </c>
      <c r="D58" s="55" t="s">
        <v>90</v>
      </c>
      <c r="E58" s="56">
        <v>5.2</v>
      </c>
      <c r="F58" s="3">
        <v>155.52000000000001</v>
      </c>
      <c r="G58" s="117">
        <f t="shared" si="6"/>
        <v>808.7</v>
      </c>
      <c r="H58" s="119"/>
      <c r="I58" s="120"/>
      <c r="J58" s="110"/>
    </row>
    <row r="59" spans="1:10" s="5" customFormat="1" ht="39.9" customHeight="1" thickBot="1" x14ac:dyDescent="0.3">
      <c r="A59" s="73" t="s">
        <v>184</v>
      </c>
      <c r="B59" s="65" t="s">
        <v>280</v>
      </c>
      <c r="C59" s="54" t="s">
        <v>187</v>
      </c>
      <c r="D59" s="55" t="s">
        <v>90</v>
      </c>
      <c r="E59" s="56">
        <v>2</v>
      </c>
      <c r="F59" s="3">
        <v>76.91</v>
      </c>
      <c r="G59" s="117">
        <f t="shared" si="6"/>
        <v>153.82</v>
      </c>
      <c r="H59" s="119"/>
      <c r="I59" s="120"/>
      <c r="J59" s="110"/>
    </row>
    <row r="60" spans="1:10" s="5" customFormat="1" ht="39.9" customHeight="1" thickBot="1" x14ac:dyDescent="0.3">
      <c r="A60" s="75" t="s">
        <v>184</v>
      </c>
      <c r="B60" s="65" t="s">
        <v>281</v>
      </c>
      <c r="C60" s="76" t="s">
        <v>188</v>
      </c>
      <c r="D60" s="63" t="s">
        <v>17</v>
      </c>
      <c r="E60" s="64">
        <v>2</v>
      </c>
      <c r="F60" s="20">
        <v>642.25</v>
      </c>
      <c r="G60" s="122">
        <f t="shared" si="6"/>
        <v>1284.5</v>
      </c>
      <c r="H60" s="123" t="s">
        <v>87</v>
      </c>
      <c r="I60" s="124">
        <f>ROUND(SUM(G49:G60),2)</f>
        <v>29148.81</v>
      </c>
      <c r="J60" s="110"/>
    </row>
    <row r="61" spans="1:10" s="5" customFormat="1" ht="39.9" customHeight="1" thickBot="1" x14ac:dyDescent="0.3">
      <c r="A61" s="195" t="s">
        <v>468</v>
      </c>
      <c r="B61" s="78" t="s">
        <v>88</v>
      </c>
      <c r="C61" s="79" t="s">
        <v>189</v>
      </c>
      <c r="D61" s="80" t="s">
        <v>90</v>
      </c>
      <c r="E61" s="81">
        <v>30</v>
      </c>
      <c r="F61" s="38">
        <v>445.62</v>
      </c>
      <c r="G61" s="131">
        <f t="shared" ref="G61:G93" si="7">ROUND((E61*F61),2)</f>
        <v>13368.6</v>
      </c>
      <c r="H61" s="123" t="s">
        <v>40</v>
      </c>
      <c r="I61" s="124">
        <f>ROUND(SUM(G61:G61),2)</f>
        <v>13368.6</v>
      </c>
      <c r="J61" s="110"/>
    </row>
    <row r="62" spans="1:10" s="5" customFormat="1" ht="39.9" customHeight="1" x14ac:dyDescent="0.25">
      <c r="A62" s="69" t="s">
        <v>190</v>
      </c>
      <c r="B62" s="65" t="s">
        <v>10</v>
      </c>
      <c r="C62" s="77" t="s">
        <v>106</v>
      </c>
      <c r="D62" s="67" t="s">
        <v>90</v>
      </c>
      <c r="E62" s="68">
        <v>751</v>
      </c>
      <c r="F62" s="19">
        <v>5.72</v>
      </c>
      <c r="G62" s="125">
        <f t="shared" si="7"/>
        <v>4295.72</v>
      </c>
      <c r="H62" s="119"/>
      <c r="I62" s="120"/>
      <c r="J62" s="110"/>
    </row>
    <row r="63" spans="1:10" s="5" customFormat="1" ht="39.9" customHeight="1" x14ac:dyDescent="0.25">
      <c r="A63" s="73" t="s">
        <v>190</v>
      </c>
      <c r="B63" s="65" t="s">
        <v>31</v>
      </c>
      <c r="C63" s="54" t="s">
        <v>191</v>
      </c>
      <c r="D63" s="55" t="s">
        <v>90</v>
      </c>
      <c r="E63" s="56">
        <v>69</v>
      </c>
      <c r="F63" s="3">
        <v>25.51</v>
      </c>
      <c r="G63" s="117">
        <f t="shared" si="7"/>
        <v>1760.19</v>
      </c>
      <c r="H63" s="119"/>
      <c r="I63" s="120"/>
      <c r="J63" s="110"/>
    </row>
    <row r="64" spans="1:10" s="5" customFormat="1" ht="39.9" customHeight="1" x14ac:dyDescent="0.25">
      <c r="A64" s="168" t="s">
        <v>190</v>
      </c>
      <c r="B64" s="169" t="s">
        <v>282</v>
      </c>
      <c r="C64" s="170" t="s">
        <v>433</v>
      </c>
      <c r="D64" s="171" t="s">
        <v>9</v>
      </c>
      <c r="E64" s="172">
        <v>423</v>
      </c>
      <c r="F64" s="173">
        <v>47.29</v>
      </c>
      <c r="G64" s="174">
        <f t="shared" si="7"/>
        <v>20003.669999999998</v>
      </c>
      <c r="H64" s="119"/>
      <c r="I64" s="120"/>
      <c r="J64" s="110"/>
    </row>
    <row r="65" spans="1:10" s="5" customFormat="1" ht="39.9" customHeight="1" x14ac:dyDescent="0.25">
      <c r="A65" s="73" t="s">
        <v>190</v>
      </c>
      <c r="B65" s="65" t="s">
        <v>283</v>
      </c>
      <c r="C65" s="54" t="s">
        <v>110</v>
      </c>
      <c r="D65" s="55" t="s">
        <v>17</v>
      </c>
      <c r="E65" s="56">
        <v>78</v>
      </c>
      <c r="F65" s="3">
        <v>58.54</v>
      </c>
      <c r="G65" s="117">
        <f t="shared" si="7"/>
        <v>4566.12</v>
      </c>
      <c r="H65" s="119"/>
      <c r="I65" s="120"/>
      <c r="J65" s="110"/>
    </row>
    <row r="66" spans="1:10" s="5" customFormat="1" ht="39.9" customHeight="1" x14ac:dyDescent="0.25">
      <c r="A66" s="73" t="s">
        <v>190</v>
      </c>
      <c r="B66" s="65" t="s">
        <v>284</v>
      </c>
      <c r="C66" s="54" t="s">
        <v>111</v>
      </c>
      <c r="D66" s="55" t="s">
        <v>90</v>
      </c>
      <c r="E66" s="56">
        <v>615</v>
      </c>
      <c r="F66" s="3">
        <v>18.13</v>
      </c>
      <c r="G66" s="117">
        <f t="shared" si="7"/>
        <v>11149.95</v>
      </c>
      <c r="H66" s="119"/>
      <c r="I66" s="120"/>
      <c r="J66" s="110"/>
    </row>
    <row r="67" spans="1:10" s="5" customFormat="1" ht="39.9" customHeight="1" thickBot="1" x14ac:dyDescent="0.3">
      <c r="A67" s="73" t="s">
        <v>190</v>
      </c>
      <c r="B67" s="65" t="s">
        <v>285</v>
      </c>
      <c r="C67" s="54" t="s">
        <v>115</v>
      </c>
      <c r="D67" s="55" t="s">
        <v>7</v>
      </c>
      <c r="E67" s="56">
        <v>16</v>
      </c>
      <c r="F67" s="3">
        <v>369.65</v>
      </c>
      <c r="G67" s="117">
        <f t="shared" si="7"/>
        <v>5914.4</v>
      </c>
      <c r="H67" s="119"/>
      <c r="I67" s="120"/>
      <c r="J67" s="110"/>
    </row>
    <row r="68" spans="1:10" s="5" customFormat="1" ht="39.9" customHeight="1" thickBot="1" x14ac:dyDescent="0.3">
      <c r="A68" s="82" t="s">
        <v>190</v>
      </c>
      <c r="B68" s="83" t="s">
        <v>286</v>
      </c>
      <c r="C68" s="84" t="s">
        <v>434</v>
      </c>
      <c r="D68" s="85" t="s">
        <v>9</v>
      </c>
      <c r="E68" s="86">
        <v>72</v>
      </c>
      <c r="F68" s="46">
        <v>37.18</v>
      </c>
      <c r="G68" s="132">
        <f t="shared" si="7"/>
        <v>2676.96</v>
      </c>
      <c r="H68" s="123" t="s">
        <v>61</v>
      </c>
      <c r="I68" s="124">
        <f>ROUND(SUM(G62:G68),2)</f>
        <v>50367.01</v>
      </c>
      <c r="J68" s="110"/>
    </row>
    <row r="69" spans="1:10" s="5" customFormat="1" ht="39.9" customHeight="1" x14ac:dyDescent="0.25">
      <c r="A69" s="87" t="s">
        <v>192</v>
      </c>
      <c r="B69" s="88" t="s">
        <v>66</v>
      </c>
      <c r="C69" s="89" t="s">
        <v>112</v>
      </c>
      <c r="D69" s="90" t="s">
        <v>95</v>
      </c>
      <c r="E69" s="91">
        <v>4037</v>
      </c>
      <c r="F69" s="47">
        <v>9.6999999999999993</v>
      </c>
      <c r="G69" s="133">
        <f t="shared" si="7"/>
        <v>39158.9</v>
      </c>
      <c r="H69" s="119"/>
      <c r="I69" s="120"/>
      <c r="J69" s="110"/>
    </row>
    <row r="70" spans="1:10" s="5" customFormat="1" ht="39.9" customHeight="1" thickBot="1" x14ac:dyDescent="0.3">
      <c r="A70" s="73" t="s">
        <v>192</v>
      </c>
      <c r="B70" s="65" t="s">
        <v>72</v>
      </c>
      <c r="C70" s="54" t="s">
        <v>113</v>
      </c>
      <c r="D70" s="55" t="s">
        <v>95</v>
      </c>
      <c r="E70" s="56">
        <v>226</v>
      </c>
      <c r="F70" s="3">
        <v>12.62</v>
      </c>
      <c r="G70" s="117">
        <f t="shared" si="7"/>
        <v>2852.12</v>
      </c>
      <c r="H70" s="119"/>
      <c r="I70" s="120"/>
      <c r="J70" s="110"/>
    </row>
    <row r="71" spans="1:10" s="5" customFormat="1" ht="39.9" customHeight="1" thickBot="1" x14ac:dyDescent="0.3">
      <c r="A71" s="75" t="s">
        <v>192</v>
      </c>
      <c r="B71" s="78" t="s">
        <v>83</v>
      </c>
      <c r="C71" s="76" t="s">
        <v>114</v>
      </c>
      <c r="D71" s="63" t="s">
        <v>9</v>
      </c>
      <c r="E71" s="64">
        <v>675</v>
      </c>
      <c r="F71" s="20">
        <v>118.52</v>
      </c>
      <c r="G71" s="122">
        <f t="shared" si="7"/>
        <v>80001</v>
      </c>
      <c r="H71" s="123" t="s">
        <v>41</v>
      </c>
      <c r="I71" s="124">
        <f>ROUND(SUM(G69:G71),2)</f>
        <v>122012.02</v>
      </c>
      <c r="J71" s="110"/>
    </row>
    <row r="72" spans="1:10" s="5" customFormat="1" ht="39.9" customHeight="1" x14ac:dyDescent="0.25">
      <c r="A72" s="69" t="s">
        <v>156</v>
      </c>
      <c r="B72" s="65" t="s">
        <v>73</v>
      </c>
      <c r="C72" s="77" t="s">
        <v>193</v>
      </c>
      <c r="D72" s="67" t="s">
        <v>9</v>
      </c>
      <c r="E72" s="68">
        <v>37</v>
      </c>
      <c r="F72" s="19">
        <v>35.25</v>
      </c>
      <c r="G72" s="125">
        <f t="shared" si="7"/>
        <v>1304.25</v>
      </c>
      <c r="H72" s="119"/>
      <c r="I72" s="120"/>
      <c r="J72" s="110"/>
    </row>
    <row r="73" spans="1:10" s="5" customFormat="1" ht="39.9" customHeight="1" thickBot="1" x14ac:dyDescent="0.3">
      <c r="A73" s="73" t="s">
        <v>156</v>
      </c>
      <c r="B73" s="65" t="s">
        <v>74</v>
      </c>
      <c r="C73" s="54" t="s">
        <v>116</v>
      </c>
      <c r="D73" s="55" t="s">
        <v>9</v>
      </c>
      <c r="E73" s="56">
        <v>810</v>
      </c>
      <c r="F73" s="3">
        <v>33.33</v>
      </c>
      <c r="G73" s="117">
        <f t="shared" si="7"/>
        <v>26997.3</v>
      </c>
      <c r="H73" s="119"/>
      <c r="I73" s="120"/>
      <c r="J73" s="110"/>
    </row>
    <row r="74" spans="1:10" s="5" customFormat="1" ht="39.9" customHeight="1" thickBot="1" x14ac:dyDescent="0.3">
      <c r="A74" s="82" t="s">
        <v>156</v>
      </c>
      <c r="B74" s="83" t="s">
        <v>287</v>
      </c>
      <c r="C74" s="84" t="s">
        <v>194</v>
      </c>
      <c r="D74" s="85" t="s">
        <v>9</v>
      </c>
      <c r="E74" s="86">
        <v>27</v>
      </c>
      <c r="F74" s="46">
        <v>15.4</v>
      </c>
      <c r="G74" s="132">
        <f t="shared" si="7"/>
        <v>415.8</v>
      </c>
      <c r="H74" s="123" t="s">
        <v>80</v>
      </c>
      <c r="I74" s="124">
        <f>ROUND(SUM(G72:G74),2)</f>
        <v>28717.35</v>
      </c>
      <c r="J74" s="110"/>
    </row>
    <row r="75" spans="1:10" s="5" customFormat="1" ht="39.9" customHeight="1" x14ac:dyDescent="0.25">
      <c r="A75" s="87" t="s">
        <v>195</v>
      </c>
      <c r="B75" s="88" t="s">
        <v>75</v>
      </c>
      <c r="C75" s="89" t="s">
        <v>196</v>
      </c>
      <c r="D75" s="90" t="s">
        <v>90</v>
      </c>
      <c r="E75" s="91">
        <v>59</v>
      </c>
      <c r="F75" s="47">
        <v>16.739999999999998</v>
      </c>
      <c r="G75" s="133">
        <f t="shared" si="7"/>
        <v>987.66</v>
      </c>
      <c r="H75" s="119"/>
      <c r="I75" s="120"/>
      <c r="J75" s="110"/>
    </row>
    <row r="76" spans="1:10" s="5" customFormat="1" ht="39.9" customHeight="1" x14ac:dyDescent="0.25">
      <c r="A76" s="73" t="s">
        <v>195</v>
      </c>
      <c r="B76" s="65" t="s">
        <v>76</v>
      </c>
      <c r="C76" s="54" t="s">
        <v>197</v>
      </c>
      <c r="D76" s="55" t="s">
        <v>95</v>
      </c>
      <c r="E76" s="56">
        <v>43</v>
      </c>
      <c r="F76" s="3">
        <v>13.38</v>
      </c>
      <c r="G76" s="117">
        <f t="shared" si="7"/>
        <v>575.34</v>
      </c>
      <c r="H76" s="119"/>
      <c r="I76" s="120"/>
      <c r="J76" s="110"/>
    </row>
    <row r="77" spans="1:10" s="5" customFormat="1" ht="39.9" customHeight="1" x14ac:dyDescent="0.25">
      <c r="A77" s="92" t="s">
        <v>195</v>
      </c>
      <c r="B77" s="93" t="s">
        <v>435</v>
      </c>
      <c r="C77" s="94" t="s">
        <v>205</v>
      </c>
      <c r="D77" s="95" t="s">
        <v>90</v>
      </c>
      <c r="E77" s="96">
        <v>50</v>
      </c>
      <c r="F77" s="3"/>
      <c r="G77" s="134">
        <f t="shared" si="7"/>
        <v>0</v>
      </c>
      <c r="H77" s="119"/>
      <c r="I77" s="120"/>
      <c r="J77" s="110"/>
    </row>
    <row r="78" spans="1:10" s="5" customFormat="1" ht="39.9" customHeight="1" x14ac:dyDescent="0.25">
      <c r="A78" s="92" t="s">
        <v>195</v>
      </c>
      <c r="B78" s="93" t="s">
        <v>436</v>
      </c>
      <c r="C78" s="94" t="s">
        <v>206</v>
      </c>
      <c r="D78" s="95" t="s">
        <v>95</v>
      </c>
      <c r="E78" s="96">
        <v>43</v>
      </c>
      <c r="F78" s="3"/>
      <c r="G78" s="134">
        <f t="shared" si="7"/>
        <v>0</v>
      </c>
      <c r="H78" s="119"/>
      <c r="I78" s="120"/>
      <c r="J78" s="110"/>
    </row>
    <row r="79" spans="1:10" s="5" customFormat="1" ht="39.9" customHeight="1" x14ac:dyDescent="0.25">
      <c r="A79" s="73" t="s">
        <v>195</v>
      </c>
      <c r="B79" s="65" t="s">
        <v>77</v>
      </c>
      <c r="C79" s="54" t="s">
        <v>198</v>
      </c>
      <c r="D79" s="67" t="s">
        <v>95</v>
      </c>
      <c r="E79" s="56">
        <v>43</v>
      </c>
      <c r="F79" s="3">
        <v>3.53</v>
      </c>
      <c r="G79" s="117">
        <f t="shared" si="7"/>
        <v>151.79</v>
      </c>
      <c r="H79" s="119"/>
      <c r="I79" s="120"/>
      <c r="J79" s="110"/>
    </row>
    <row r="80" spans="1:10" s="5" customFormat="1" ht="39.9" customHeight="1" x14ac:dyDescent="0.25">
      <c r="A80" s="73" t="s">
        <v>195</v>
      </c>
      <c r="B80" s="65" t="s">
        <v>78</v>
      </c>
      <c r="C80" s="54" t="s">
        <v>199</v>
      </c>
      <c r="D80" s="55" t="s">
        <v>95</v>
      </c>
      <c r="E80" s="56">
        <v>128</v>
      </c>
      <c r="F80" s="3">
        <v>43.09</v>
      </c>
      <c r="G80" s="117">
        <f t="shared" si="7"/>
        <v>5515.52</v>
      </c>
      <c r="H80" s="119"/>
      <c r="I80" s="120"/>
      <c r="J80" s="110"/>
    </row>
    <row r="81" spans="1:10" s="5" customFormat="1" ht="39.9" customHeight="1" x14ac:dyDescent="0.25">
      <c r="A81" s="73" t="s">
        <v>195</v>
      </c>
      <c r="B81" s="65" t="s">
        <v>79</v>
      </c>
      <c r="C81" s="54" t="s">
        <v>200</v>
      </c>
      <c r="D81" s="55" t="s">
        <v>95</v>
      </c>
      <c r="E81" s="56">
        <v>38</v>
      </c>
      <c r="F81" s="3">
        <v>29.14</v>
      </c>
      <c r="G81" s="117">
        <f t="shared" si="7"/>
        <v>1107.32</v>
      </c>
      <c r="H81" s="119"/>
      <c r="I81" s="120"/>
      <c r="J81" s="110"/>
    </row>
    <row r="82" spans="1:10" s="5" customFormat="1" ht="39.9" customHeight="1" x14ac:dyDescent="0.25">
      <c r="A82" s="73" t="s">
        <v>195</v>
      </c>
      <c r="B82" s="65" t="s">
        <v>289</v>
      </c>
      <c r="C82" s="54" t="s">
        <v>201</v>
      </c>
      <c r="D82" s="55" t="s">
        <v>95</v>
      </c>
      <c r="E82" s="56">
        <v>128</v>
      </c>
      <c r="F82" s="3">
        <v>32.799999999999997</v>
      </c>
      <c r="G82" s="117">
        <f t="shared" si="7"/>
        <v>4198.3999999999996</v>
      </c>
      <c r="H82" s="119"/>
      <c r="I82" s="120"/>
      <c r="J82" s="110"/>
    </row>
    <row r="83" spans="1:10" s="5" customFormat="1" ht="39.9" customHeight="1" x14ac:dyDescent="0.25">
      <c r="A83" s="73" t="s">
        <v>195</v>
      </c>
      <c r="B83" s="65" t="s">
        <v>290</v>
      </c>
      <c r="C83" s="54" t="s">
        <v>202</v>
      </c>
      <c r="D83" s="55" t="s">
        <v>95</v>
      </c>
      <c r="E83" s="56">
        <v>5</v>
      </c>
      <c r="F83" s="3">
        <v>41.85</v>
      </c>
      <c r="G83" s="117">
        <f t="shared" si="7"/>
        <v>209.25</v>
      </c>
      <c r="H83" s="119"/>
      <c r="I83" s="120"/>
      <c r="J83" s="110"/>
    </row>
    <row r="84" spans="1:10" s="5" customFormat="1" ht="39.9" customHeight="1" x14ac:dyDescent="0.25">
      <c r="A84" s="73" t="s">
        <v>195</v>
      </c>
      <c r="B84" s="65" t="s">
        <v>291</v>
      </c>
      <c r="C84" s="54" t="s">
        <v>437</v>
      </c>
      <c r="D84" s="55" t="s">
        <v>17</v>
      </c>
      <c r="E84" s="56">
        <v>1</v>
      </c>
      <c r="F84" s="3">
        <v>281.3</v>
      </c>
      <c r="G84" s="117">
        <f t="shared" si="7"/>
        <v>281.3</v>
      </c>
      <c r="H84" s="119"/>
      <c r="I84" s="120"/>
      <c r="J84" s="110"/>
    </row>
    <row r="85" spans="1:10" s="5" customFormat="1" ht="39.9" customHeight="1" thickBot="1" x14ac:dyDescent="0.3">
      <c r="A85" s="73" t="s">
        <v>195</v>
      </c>
      <c r="B85" s="65" t="s">
        <v>292</v>
      </c>
      <c r="C85" s="54" t="s">
        <v>203</v>
      </c>
      <c r="D85" s="55" t="s">
        <v>17</v>
      </c>
      <c r="E85" s="56">
        <v>1</v>
      </c>
      <c r="F85" s="3">
        <v>581.5</v>
      </c>
      <c r="G85" s="117">
        <f t="shared" si="7"/>
        <v>581.5</v>
      </c>
      <c r="H85" s="119"/>
      <c r="I85" s="120"/>
      <c r="J85" s="110"/>
    </row>
    <row r="86" spans="1:10" s="5" customFormat="1" ht="39.9" customHeight="1" thickBot="1" x14ac:dyDescent="0.3">
      <c r="A86" s="75" t="s">
        <v>195</v>
      </c>
      <c r="B86" s="78" t="s">
        <v>293</v>
      </c>
      <c r="C86" s="76" t="s">
        <v>204</v>
      </c>
      <c r="D86" s="63" t="s">
        <v>17</v>
      </c>
      <c r="E86" s="64">
        <v>1</v>
      </c>
      <c r="F86" s="20">
        <v>585.14</v>
      </c>
      <c r="G86" s="122">
        <f t="shared" si="7"/>
        <v>585.14</v>
      </c>
      <c r="H86" s="123" t="s">
        <v>81</v>
      </c>
      <c r="I86" s="124">
        <f>ROUND(SUM(G75:G86),2)</f>
        <v>14193.22</v>
      </c>
      <c r="J86" s="110"/>
    </row>
    <row r="87" spans="1:10" s="5" customFormat="1" ht="39.9" customHeight="1" x14ac:dyDescent="0.25">
      <c r="A87" s="87" t="s">
        <v>207</v>
      </c>
      <c r="B87" s="88" t="s">
        <v>288</v>
      </c>
      <c r="C87" s="89" t="s">
        <v>196</v>
      </c>
      <c r="D87" s="90" t="s">
        <v>90</v>
      </c>
      <c r="E87" s="91">
        <v>14859</v>
      </c>
      <c r="F87" s="47">
        <v>16.739999999999998</v>
      </c>
      <c r="G87" s="133">
        <f t="shared" si="7"/>
        <v>248739.66</v>
      </c>
      <c r="H87" s="119"/>
      <c r="I87" s="120"/>
      <c r="J87" s="110"/>
    </row>
    <row r="88" spans="1:10" s="5" customFormat="1" ht="39.9" customHeight="1" x14ac:dyDescent="0.25">
      <c r="A88" s="73" t="s">
        <v>207</v>
      </c>
      <c r="B88" s="65" t="s">
        <v>296</v>
      </c>
      <c r="C88" s="54" t="s">
        <v>119</v>
      </c>
      <c r="D88" s="55" t="s">
        <v>95</v>
      </c>
      <c r="E88" s="56">
        <v>42787</v>
      </c>
      <c r="F88" s="3">
        <v>13.38</v>
      </c>
      <c r="G88" s="117">
        <f t="shared" si="7"/>
        <v>572490.06000000006</v>
      </c>
      <c r="H88" s="119"/>
      <c r="I88" s="120"/>
      <c r="J88" s="130"/>
    </row>
    <row r="89" spans="1:10" s="5" customFormat="1" ht="39.9" customHeight="1" x14ac:dyDescent="0.25">
      <c r="A89" s="92" t="s">
        <v>207</v>
      </c>
      <c r="B89" s="93" t="s">
        <v>438</v>
      </c>
      <c r="C89" s="94" t="s">
        <v>205</v>
      </c>
      <c r="D89" s="95" t="s">
        <v>90</v>
      </c>
      <c r="E89" s="96">
        <v>13282</v>
      </c>
      <c r="F89" s="3"/>
      <c r="G89" s="134">
        <f t="shared" si="7"/>
        <v>0</v>
      </c>
      <c r="H89" s="119"/>
      <c r="I89" s="120"/>
      <c r="J89" s="130"/>
    </row>
    <row r="90" spans="1:10" s="5" customFormat="1" ht="39.9" customHeight="1" x14ac:dyDescent="0.25">
      <c r="A90" s="92" t="s">
        <v>207</v>
      </c>
      <c r="B90" s="93" t="s">
        <v>439</v>
      </c>
      <c r="C90" s="94" t="s">
        <v>206</v>
      </c>
      <c r="D90" s="95" t="s">
        <v>95</v>
      </c>
      <c r="E90" s="96">
        <v>44140</v>
      </c>
      <c r="F90" s="3"/>
      <c r="G90" s="134">
        <f t="shared" si="7"/>
        <v>0</v>
      </c>
      <c r="H90" s="119"/>
      <c r="I90" s="120"/>
      <c r="J90" s="130"/>
    </row>
    <row r="91" spans="1:10" s="5" customFormat="1" ht="39.9" customHeight="1" x14ac:dyDescent="0.25">
      <c r="A91" s="73" t="s">
        <v>207</v>
      </c>
      <c r="B91" s="65" t="s">
        <v>137</v>
      </c>
      <c r="C91" s="54" t="s">
        <v>208</v>
      </c>
      <c r="D91" s="67" t="s">
        <v>95</v>
      </c>
      <c r="E91" s="68">
        <v>29938</v>
      </c>
      <c r="F91" s="3">
        <v>22.37</v>
      </c>
      <c r="G91" s="117">
        <f t="shared" si="7"/>
        <v>669713.06000000006</v>
      </c>
      <c r="H91" s="119"/>
      <c r="I91" s="120"/>
      <c r="J91" s="130"/>
    </row>
    <row r="92" spans="1:10" s="5" customFormat="1" ht="39.9" customHeight="1" thickBot="1" x14ac:dyDescent="0.3">
      <c r="A92" s="73" t="s">
        <v>207</v>
      </c>
      <c r="B92" s="65" t="s">
        <v>138</v>
      </c>
      <c r="C92" s="54" t="s">
        <v>209</v>
      </c>
      <c r="D92" s="55" t="s">
        <v>17</v>
      </c>
      <c r="E92" s="56">
        <v>2</v>
      </c>
      <c r="F92" s="3">
        <v>281.97000000000003</v>
      </c>
      <c r="G92" s="117">
        <f t="shared" si="7"/>
        <v>563.94000000000005</v>
      </c>
      <c r="H92" s="119"/>
      <c r="I92" s="120"/>
      <c r="J92" s="110"/>
    </row>
    <row r="93" spans="1:10" s="5" customFormat="1" ht="39.9" customHeight="1" thickBot="1" x14ac:dyDescent="0.3">
      <c r="A93" s="75" t="s">
        <v>207</v>
      </c>
      <c r="B93" s="78" t="s">
        <v>123</v>
      </c>
      <c r="C93" s="76" t="s">
        <v>210</v>
      </c>
      <c r="D93" s="63" t="s">
        <v>9</v>
      </c>
      <c r="E93" s="64">
        <v>33</v>
      </c>
      <c r="F93" s="20">
        <v>37.18</v>
      </c>
      <c r="G93" s="122">
        <f t="shared" si="7"/>
        <v>1226.94</v>
      </c>
      <c r="H93" s="123" t="s">
        <v>84</v>
      </c>
      <c r="I93" s="124">
        <f>ROUND(SUM(G87:G93),2)</f>
        <v>1492733.66</v>
      </c>
      <c r="J93" s="110"/>
    </row>
    <row r="94" spans="1:10" s="5" customFormat="1" ht="39.9" customHeight="1" x14ac:dyDescent="0.25">
      <c r="A94" s="87" t="s">
        <v>157</v>
      </c>
      <c r="B94" s="88" t="s">
        <v>294</v>
      </c>
      <c r="C94" s="89" t="s">
        <v>196</v>
      </c>
      <c r="D94" s="90" t="s">
        <v>90</v>
      </c>
      <c r="E94" s="91">
        <v>621</v>
      </c>
      <c r="F94" s="47">
        <v>16.739999999999998</v>
      </c>
      <c r="G94" s="135">
        <f t="shared" ref="G94:G100" si="8">ROUND((E94*F94),2)</f>
        <v>10395.540000000001</v>
      </c>
      <c r="H94" s="119"/>
      <c r="I94" s="120"/>
      <c r="J94" s="110"/>
    </row>
    <row r="95" spans="1:10" s="5" customFormat="1" ht="39.9" customHeight="1" x14ac:dyDescent="0.25">
      <c r="A95" s="73" t="s">
        <v>157</v>
      </c>
      <c r="B95" s="65" t="s">
        <v>120</v>
      </c>
      <c r="C95" s="54" t="s">
        <v>197</v>
      </c>
      <c r="D95" s="55" t="s">
        <v>95</v>
      </c>
      <c r="E95" s="56">
        <v>1801</v>
      </c>
      <c r="F95" s="3">
        <v>13.38</v>
      </c>
      <c r="G95" s="129">
        <f t="shared" si="8"/>
        <v>24097.38</v>
      </c>
      <c r="H95" s="119"/>
      <c r="I95" s="120"/>
      <c r="J95" s="110"/>
    </row>
    <row r="96" spans="1:10" s="5" customFormat="1" ht="39.9" customHeight="1" x14ac:dyDescent="0.25">
      <c r="A96" s="92" t="s">
        <v>157</v>
      </c>
      <c r="B96" s="93" t="s">
        <v>440</v>
      </c>
      <c r="C96" s="94" t="s">
        <v>205</v>
      </c>
      <c r="D96" s="95" t="s">
        <v>90</v>
      </c>
      <c r="E96" s="96">
        <v>518</v>
      </c>
      <c r="F96" s="3"/>
      <c r="G96" s="134">
        <f t="shared" si="8"/>
        <v>0</v>
      </c>
      <c r="H96" s="119"/>
      <c r="I96" s="120"/>
      <c r="J96" s="110"/>
    </row>
    <row r="97" spans="1:10" s="5" customFormat="1" ht="39.9" customHeight="1" x14ac:dyDescent="0.25">
      <c r="A97" s="92" t="s">
        <v>157</v>
      </c>
      <c r="B97" s="93" t="s">
        <v>441</v>
      </c>
      <c r="C97" s="94" t="s">
        <v>206</v>
      </c>
      <c r="D97" s="95" t="s">
        <v>95</v>
      </c>
      <c r="E97" s="96">
        <v>1801</v>
      </c>
      <c r="F97" s="3"/>
      <c r="G97" s="134">
        <f t="shared" si="8"/>
        <v>0</v>
      </c>
      <c r="H97" s="119"/>
      <c r="I97" s="120"/>
      <c r="J97" s="110"/>
    </row>
    <row r="98" spans="1:10" s="15" customFormat="1" ht="39.9" customHeight="1" thickBot="1" x14ac:dyDescent="0.3">
      <c r="A98" s="73" t="s">
        <v>157</v>
      </c>
      <c r="B98" s="65" t="s">
        <v>121</v>
      </c>
      <c r="C98" s="77" t="s">
        <v>124</v>
      </c>
      <c r="D98" s="67" t="s">
        <v>95</v>
      </c>
      <c r="E98" s="68">
        <v>1295</v>
      </c>
      <c r="F98" s="3">
        <v>13.8</v>
      </c>
      <c r="G98" s="129">
        <f t="shared" si="8"/>
        <v>17871</v>
      </c>
      <c r="H98" s="119"/>
      <c r="I98" s="120"/>
      <c r="J98" s="110"/>
    </row>
    <row r="99" spans="1:10" s="15" customFormat="1" ht="39.9" customHeight="1" thickBot="1" x14ac:dyDescent="0.3">
      <c r="A99" s="82" t="s">
        <v>157</v>
      </c>
      <c r="B99" s="83" t="s">
        <v>122</v>
      </c>
      <c r="C99" s="176" t="s">
        <v>469</v>
      </c>
      <c r="D99" s="85" t="s">
        <v>95</v>
      </c>
      <c r="E99" s="86">
        <v>472.5</v>
      </c>
      <c r="F99" s="46">
        <v>4.53</v>
      </c>
      <c r="G99" s="136">
        <f t="shared" si="8"/>
        <v>2140.4299999999998</v>
      </c>
      <c r="H99" s="123" t="s">
        <v>148</v>
      </c>
      <c r="I99" s="124">
        <f>ROUND(SUM(G94:G99),2)</f>
        <v>54504.35</v>
      </c>
      <c r="J99" s="110"/>
    </row>
    <row r="100" spans="1:10" s="5" customFormat="1" ht="39.9" customHeight="1" x14ac:dyDescent="0.25">
      <c r="A100" s="87" t="s">
        <v>211</v>
      </c>
      <c r="B100" s="88" t="s">
        <v>295</v>
      </c>
      <c r="C100" s="196" t="s">
        <v>212</v>
      </c>
      <c r="D100" s="197" t="s">
        <v>95</v>
      </c>
      <c r="E100" s="198">
        <v>31</v>
      </c>
      <c r="F100" s="199">
        <v>3.07</v>
      </c>
      <c r="G100" s="135">
        <f t="shared" si="8"/>
        <v>95.17</v>
      </c>
      <c r="H100" s="119"/>
      <c r="I100" s="120"/>
      <c r="J100" s="110"/>
    </row>
    <row r="101" spans="1:10" s="5" customFormat="1" ht="39.9" customHeight="1" thickBot="1" x14ac:dyDescent="0.3">
      <c r="A101" s="73" t="s">
        <v>215</v>
      </c>
      <c r="B101" s="53" t="s">
        <v>297</v>
      </c>
      <c r="C101" s="60" t="s">
        <v>213</v>
      </c>
      <c r="D101" s="74" t="s">
        <v>95</v>
      </c>
      <c r="E101" s="57">
        <v>234</v>
      </c>
      <c r="F101" s="200">
        <v>18.079999999999998</v>
      </c>
      <c r="G101" s="127">
        <f t="shared" ref="G101:G106" si="9">ROUND((E101*F101),2)</f>
        <v>4230.72</v>
      </c>
      <c r="H101" s="119"/>
      <c r="I101" s="120"/>
      <c r="J101" s="110"/>
    </row>
    <row r="102" spans="1:10" s="5" customFormat="1" ht="39.9" customHeight="1" thickBot="1" x14ac:dyDescent="0.3">
      <c r="A102" s="75" t="s">
        <v>216</v>
      </c>
      <c r="B102" s="97" t="s">
        <v>136</v>
      </c>
      <c r="C102" s="62" t="s">
        <v>214</v>
      </c>
      <c r="D102" s="191" t="s">
        <v>117</v>
      </c>
      <c r="E102" s="148">
        <v>46.8</v>
      </c>
      <c r="F102" s="201">
        <v>2.2400000000000002</v>
      </c>
      <c r="G102" s="188">
        <f t="shared" si="9"/>
        <v>104.83</v>
      </c>
      <c r="H102" s="123" t="s">
        <v>149</v>
      </c>
      <c r="I102" s="124">
        <f>ROUND(SUM(G100:G102),2)</f>
        <v>4430.72</v>
      </c>
      <c r="J102" s="110"/>
    </row>
    <row r="103" spans="1:10" s="5" customFormat="1" ht="39.9" customHeight="1" x14ac:dyDescent="0.25">
      <c r="A103" s="69" t="s">
        <v>217</v>
      </c>
      <c r="B103" s="65" t="s">
        <v>128</v>
      </c>
      <c r="C103" s="77" t="s">
        <v>212</v>
      </c>
      <c r="D103" s="67" t="s">
        <v>95</v>
      </c>
      <c r="E103" s="68">
        <v>18</v>
      </c>
      <c r="F103" s="19">
        <v>3.07</v>
      </c>
      <c r="G103" s="127">
        <f t="shared" si="9"/>
        <v>55.26</v>
      </c>
      <c r="H103" s="119"/>
      <c r="I103" s="120"/>
      <c r="J103" s="110"/>
    </row>
    <row r="104" spans="1:10" s="5" customFormat="1" ht="39.9" customHeight="1" thickBot="1" x14ac:dyDescent="0.3">
      <c r="A104" s="73" t="s">
        <v>218</v>
      </c>
      <c r="B104" s="65" t="s">
        <v>130</v>
      </c>
      <c r="C104" s="54" t="s">
        <v>213</v>
      </c>
      <c r="D104" s="55" t="s">
        <v>95</v>
      </c>
      <c r="E104" s="56">
        <v>60</v>
      </c>
      <c r="F104" s="3">
        <v>18.079999999999998</v>
      </c>
      <c r="G104" s="129">
        <f t="shared" si="9"/>
        <v>1084.8</v>
      </c>
      <c r="H104" s="119"/>
      <c r="I104" s="120"/>
      <c r="J104" s="110"/>
    </row>
    <row r="105" spans="1:10" s="5" customFormat="1" ht="39.9" customHeight="1" thickBot="1" x14ac:dyDescent="0.3">
      <c r="A105" s="82" t="s">
        <v>219</v>
      </c>
      <c r="B105" s="83" t="s">
        <v>131</v>
      </c>
      <c r="C105" s="84" t="s">
        <v>214</v>
      </c>
      <c r="D105" s="85" t="s">
        <v>117</v>
      </c>
      <c r="E105" s="86">
        <v>12</v>
      </c>
      <c r="F105" s="46">
        <v>2.2400000000000002</v>
      </c>
      <c r="G105" s="136">
        <f t="shared" si="9"/>
        <v>26.88</v>
      </c>
      <c r="H105" s="123" t="s">
        <v>150</v>
      </c>
      <c r="I105" s="124">
        <f>ROUND(SUM(G103:G105),2)</f>
        <v>1166.94</v>
      </c>
      <c r="J105" s="110"/>
    </row>
    <row r="106" spans="1:10" s="5" customFormat="1" ht="39.9" customHeight="1" x14ac:dyDescent="0.25">
      <c r="A106" s="87" t="s">
        <v>220</v>
      </c>
      <c r="B106" s="88" t="s">
        <v>129</v>
      </c>
      <c r="C106" s="89" t="s">
        <v>196</v>
      </c>
      <c r="D106" s="90" t="s">
        <v>90</v>
      </c>
      <c r="E106" s="91">
        <v>2</v>
      </c>
      <c r="F106" s="47">
        <v>16.739999999999998</v>
      </c>
      <c r="G106" s="135">
        <f t="shared" si="9"/>
        <v>33.479999999999997</v>
      </c>
      <c r="H106" s="119"/>
      <c r="I106" s="120"/>
      <c r="J106" s="110"/>
    </row>
    <row r="107" spans="1:10" s="5" customFormat="1" ht="39.9" customHeight="1" x14ac:dyDescent="0.25">
      <c r="A107" s="73" t="s">
        <v>220</v>
      </c>
      <c r="B107" s="65" t="s">
        <v>133</v>
      </c>
      <c r="C107" s="54" t="s">
        <v>119</v>
      </c>
      <c r="D107" s="55" t="s">
        <v>95</v>
      </c>
      <c r="E107" s="56">
        <v>6</v>
      </c>
      <c r="F107" s="3">
        <v>13.38</v>
      </c>
      <c r="G107" s="127">
        <f t="shared" ref="G107:G116" si="10">ROUND((E107*F107),2)</f>
        <v>80.28</v>
      </c>
      <c r="H107" s="119"/>
      <c r="I107" s="120"/>
      <c r="J107" s="110"/>
    </row>
    <row r="108" spans="1:10" s="5" customFormat="1" ht="39.9" customHeight="1" x14ac:dyDescent="0.25">
      <c r="A108" s="92" t="s">
        <v>220</v>
      </c>
      <c r="B108" s="93" t="s">
        <v>442</v>
      </c>
      <c r="C108" s="94" t="s">
        <v>205</v>
      </c>
      <c r="D108" s="95" t="s">
        <v>90</v>
      </c>
      <c r="E108" s="96">
        <v>1.5</v>
      </c>
      <c r="F108" s="3"/>
      <c r="G108" s="137">
        <f t="shared" si="10"/>
        <v>0</v>
      </c>
      <c r="H108" s="119"/>
      <c r="I108" s="120"/>
      <c r="J108" s="110"/>
    </row>
    <row r="109" spans="1:10" s="5" customFormat="1" ht="39.9" customHeight="1" x14ac:dyDescent="0.25">
      <c r="A109" s="92" t="s">
        <v>220</v>
      </c>
      <c r="B109" s="93" t="s">
        <v>443</v>
      </c>
      <c r="C109" s="94" t="s">
        <v>206</v>
      </c>
      <c r="D109" s="95" t="s">
        <v>95</v>
      </c>
      <c r="E109" s="96">
        <v>6</v>
      </c>
      <c r="F109" s="3"/>
      <c r="G109" s="137">
        <f t="shared" si="10"/>
        <v>0</v>
      </c>
      <c r="H109" s="119"/>
      <c r="I109" s="120"/>
      <c r="J109" s="110"/>
    </row>
    <row r="110" spans="1:10" s="5" customFormat="1" ht="39.9" customHeight="1" thickBot="1" x14ac:dyDescent="0.3">
      <c r="A110" s="73" t="s">
        <v>220</v>
      </c>
      <c r="B110" s="65" t="s">
        <v>134</v>
      </c>
      <c r="C110" s="77" t="s">
        <v>208</v>
      </c>
      <c r="D110" s="67" t="s">
        <v>95</v>
      </c>
      <c r="E110" s="68">
        <v>6</v>
      </c>
      <c r="F110" s="3">
        <v>22.37</v>
      </c>
      <c r="G110" s="127">
        <f t="shared" si="10"/>
        <v>134.22</v>
      </c>
      <c r="H110" s="119"/>
      <c r="I110" s="120"/>
      <c r="J110" s="110"/>
    </row>
    <row r="111" spans="1:10" s="5" customFormat="1" ht="39.9" customHeight="1" thickBot="1" x14ac:dyDescent="0.3">
      <c r="A111" s="75" t="s">
        <v>220</v>
      </c>
      <c r="B111" s="78" t="s">
        <v>135</v>
      </c>
      <c r="C111" s="76" t="s">
        <v>118</v>
      </c>
      <c r="D111" s="63" t="s">
        <v>117</v>
      </c>
      <c r="E111" s="64">
        <v>1.2</v>
      </c>
      <c r="F111" s="20">
        <v>5.48</v>
      </c>
      <c r="G111" s="138">
        <f t="shared" si="10"/>
        <v>6.58</v>
      </c>
      <c r="H111" s="123" t="s">
        <v>151</v>
      </c>
      <c r="I111" s="124">
        <f>ROUND(SUM(G106:G111),2)</f>
        <v>254.56</v>
      </c>
      <c r="J111" s="110"/>
    </row>
    <row r="112" spans="1:10" s="5" customFormat="1" ht="39.9" customHeight="1" thickBot="1" x14ac:dyDescent="0.3">
      <c r="A112" s="98" t="s">
        <v>221</v>
      </c>
      <c r="B112" s="99" t="s">
        <v>132</v>
      </c>
      <c r="C112" s="100" t="s">
        <v>222</v>
      </c>
      <c r="D112" s="101" t="s">
        <v>95</v>
      </c>
      <c r="E112" s="102">
        <v>10190</v>
      </c>
      <c r="F112" s="48">
        <v>3.57</v>
      </c>
      <c r="G112" s="139">
        <f t="shared" si="10"/>
        <v>36378.300000000003</v>
      </c>
      <c r="H112" s="123" t="s">
        <v>152</v>
      </c>
      <c r="I112" s="124">
        <f>ROUND(SUM(G112),2)</f>
        <v>36378.300000000003</v>
      </c>
      <c r="J112" s="110"/>
    </row>
    <row r="113" spans="1:10" s="5" customFormat="1" ht="39.9" customHeight="1" x14ac:dyDescent="0.25">
      <c r="A113" s="87" t="s">
        <v>228</v>
      </c>
      <c r="B113" s="88" t="s">
        <v>298</v>
      </c>
      <c r="C113" s="89" t="s">
        <v>196</v>
      </c>
      <c r="D113" s="90" t="s">
        <v>90</v>
      </c>
      <c r="E113" s="91">
        <v>25</v>
      </c>
      <c r="F113" s="47">
        <v>16.739999999999998</v>
      </c>
      <c r="G113" s="135">
        <f t="shared" si="10"/>
        <v>418.5</v>
      </c>
      <c r="H113" s="119"/>
      <c r="I113" s="120"/>
      <c r="J113" s="110"/>
    </row>
    <row r="114" spans="1:10" s="5" customFormat="1" ht="39.9" customHeight="1" x14ac:dyDescent="0.25">
      <c r="A114" s="103" t="s">
        <v>228</v>
      </c>
      <c r="B114" s="93" t="s">
        <v>444</v>
      </c>
      <c r="C114" s="94" t="s">
        <v>229</v>
      </c>
      <c r="D114" s="95" t="s">
        <v>90</v>
      </c>
      <c r="E114" s="96">
        <v>25</v>
      </c>
      <c r="F114" s="19"/>
      <c r="G114" s="137">
        <f t="shared" si="10"/>
        <v>0</v>
      </c>
      <c r="H114" s="119"/>
      <c r="I114" s="120"/>
      <c r="J114" s="110"/>
    </row>
    <row r="115" spans="1:10" s="5" customFormat="1" ht="39.9" customHeight="1" thickBot="1" x14ac:dyDescent="0.3">
      <c r="A115" s="73" t="s">
        <v>228</v>
      </c>
      <c r="B115" s="65" t="s">
        <v>301</v>
      </c>
      <c r="C115" s="77" t="s">
        <v>223</v>
      </c>
      <c r="D115" s="67" t="s">
        <v>95</v>
      </c>
      <c r="E115" s="68">
        <v>70</v>
      </c>
      <c r="F115" s="3">
        <v>21.89</v>
      </c>
      <c r="G115" s="127">
        <f t="shared" si="10"/>
        <v>1532.3</v>
      </c>
      <c r="H115" s="119"/>
      <c r="I115" s="120"/>
      <c r="J115" s="110"/>
    </row>
    <row r="116" spans="1:10" s="5" customFormat="1" ht="39.9" customHeight="1" thickBot="1" x14ac:dyDescent="0.3">
      <c r="A116" s="75" t="s">
        <v>228</v>
      </c>
      <c r="B116" s="78" t="s">
        <v>302</v>
      </c>
      <c r="C116" s="76" t="s">
        <v>224</v>
      </c>
      <c r="D116" s="63" t="s">
        <v>95</v>
      </c>
      <c r="E116" s="64">
        <v>70</v>
      </c>
      <c r="F116" s="20">
        <v>22.82</v>
      </c>
      <c r="G116" s="138">
        <f t="shared" si="10"/>
        <v>1597.4</v>
      </c>
      <c r="H116" s="123" t="s">
        <v>230</v>
      </c>
      <c r="I116" s="124">
        <f>ROUND(SUM(G113:G116),2)</f>
        <v>3548.2</v>
      </c>
      <c r="J116" s="110"/>
    </row>
    <row r="117" spans="1:10" s="5" customFormat="1" ht="39.9" customHeight="1" x14ac:dyDescent="0.25">
      <c r="A117" s="69" t="s">
        <v>231</v>
      </c>
      <c r="B117" s="65" t="s">
        <v>299</v>
      </c>
      <c r="C117" s="66" t="s">
        <v>125</v>
      </c>
      <c r="D117" s="71" t="s">
        <v>17</v>
      </c>
      <c r="E117" s="72">
        <v>283</v>
      </c>
      <c r="F117" s="183">
        <v>34</v>
      </c>
      <c r="G117" s="127">
        <f t="shared" ref="G117:G127" si="11">ROUND((E117*F117),2)</f>
        <v>9622</v>
      </c>
      <c r="H117" s="119"/>
      <c r="I117" s="120"/>
      <c r="J117" s="110"/>
    </row>
    <row r="118" spans="1:10" s="5" customFormat="1" ht="39.9" customHeight="1" x14ac:dyDescent="0.25">
      <c r="A118" s="73" t="s">
        <v>231</v>
      </c>
      <c r="B118" s="65" t="s">
        <v>303</v>
      </c>
      <c r="C118" s="60" t="s">
        <v>139</v>
      </c>
      <c r="D118" s="74" t="s">
        <v>9</v>
      </c>
      <c r="E118" s="57">
        <v>2410</v>
      </c>
      <c r="F118" s="184">
        <v>58.08</v>
      </c>
      <c r="G118" s="127">
        <f t="shared" si="11"/>
        <v>139972.79999999999</v>
      </c>
      <c r="H118" s="119"/>
      <c r="I118" s="120"/>
      <c r="J118" s="110"/>
    </row>
    <row r="119" spans="1:10" s="5" customFormat="1" ht="39.9" customHeight="1" thickBot="1" x14ac:dyDescent="0.3">
      <c r="A119" s="73" t="s">
        <v>231</v>
      </c>
      <c r="B119" s="65" t="s">
        <v>304</v>
      </c>
      <c r="C119" s="60" t="s">
        <v>225</v>
      </c>
      <c r="D119" s="74" t="s">
        <v>9</v>
      </c>
      <c r="E119" s="57">
        <v>252</v>
      </c>
      <c r="F119" s="184">
        <v>63.47</v>
      </c>
      <c r="G119" s="129">
        <f t="shared" si="11"/>
        <v>15994.44</v>
      </c>
      <c r="H119" s="119"/>
      <c r="I119" s="120"/>
      <c r="J119" s="110"/>
    </row>
    <row r="120" spans="1:10" s="5" customFormat="1" ht="39.9" customHeight="1" thickBot="1" x14ac:dyDescent="0.3">
      <c r="A120" s="75" t="s">
        <v>231</v>
      </c>
      <c r="B120" s="65" t="s">
        <v>305</v>
      </c>
      <c r="C120" s="62" t="s">
        <v>226</v>
      </c>
      <c r="D120" s="191" t="s">
        <v>227</v>
      </c>
      <c r="E120" s="148">
        <v>11</v>
      </c>
      <c r="F120" s="185">
        <v>71.14</v>
      </c>
      <c r="G120" s="188">
        <f t="shared" si="11"/>
        <v>782.54</v>
      </c>
      <c r="H120" s="123" t="s">
        <v>232</v>
      </c>
      <c r="I120" s="124">
        <f>ROUND(SUM(G117:G120),2)</f>
        <v>166371.78</v>
      </c>
      <c r="J120" s="110"/>
    </row>
    <row r="121" spans="1:10" s="5" customFormat="1" ht="39.9" customHeight="1" x14ac:dyDescent="0.25">
      <c r="A121" s="69" t="s">
        <v>233</v>
      </c>
      <c r="B121" s="65" t="s">
        <v>300</v>
      </c>
      <c r="C121" s="66" t="s">
        <v>126</v>
      </c>
      <c r="D121" s="71" t="s">
        <v>9</v>
      </c>
      <c r="E121" s="72">
        <v>1035</v>
      </c>
      <c r="F121" s="183">
        <v>1.91</v>
      </c>
      <c r="G121" s="127">
        <f t="shared" si="11"/>
        <v>1976.85</v>
      </c>
      <c r="H121" s="119"/>
      <c r="I121" s="120"/>
      <c r="J121" s="110"/>
    </row>
    <row r="122" spans="1:10" s="5" customFormat="1" ht="39.9" customHeight="1" x14ac:dyDescent="0.25">
      <c r="A122" s="73" t="s">
        <v>233</v>
      </c>
      <c r="B122" s="65" t="s">
        <v>306</v>
      </c>
      <c r="C122" s="60" t="s">
        <v>234</v>
      </c>
      <c r="D122" s="74" t="s">
        <v>9</v>
      </c>
      <c r="E122" s="57">
        <v>2345</v>
      </c>
      <c r="F122" s="184">
        <v>0.61</v>
      </c>
      <c r="G122" s="129">
        <f t="shared" si="11"/>
        <v>1430.45</v>
      </c>
      <c r="H122" s="119"/>
      <c r="I122" s="120"/>
      <c r="J122" s="110"/>
    </row>
    <row r="123" spans="1:10" s="5" customFormat="1" ht="39.9" customHeight="1" x14ac:dyDescent="0.25">
      <c r="A123" s="73" t="s">
        <v>233</v>
      </c>
      <c r="B123" s="65" t="s">
        <v>307</v>
      </c>
      <c r="C123" s="60" t="s">
        <v>235</v>
      </c>
      <c r="D123" s="74" t="s">
        <v>9</v>
      </c>
      <c r="E123" s="57">
        <v>1150</v>
      </c>
      <c r="F123" s="184">
        <v>1.62</v>
      </c>
      <c r="G123" s="129">
        <f t="shared" si="11"/>
        <v>1863</v>
      </c>
      <c r="H123" s="119"/>
      <c r="I123" s="120"/>
      <c r="J123" s="110"/>
    </row>
    <row r="124" spans="1:10" s="5" customFormat="1" ht="39.9" customHeight="1" x14ac:dyDescent="0.25">
      <c r="A124" s="73" t="s">
        <v>233</v>
      </c>
      <c r="B124" s="65" t="s">
        <v>308</v>
      </c>
      <c r="C124" s="60" t="s">
        <v>127</v>
      </c>
      <c r="D124" s="74" t="s">
        <v>9</v>
      </c>
      <c r="E124" s="57">
        <v>328</v>
      </c>
      <c r="F124" s="184">
        <v>1.1100000000000001</v>
      </c>
      <c r="G124" s="129">
        <f t="shared" si="11"/>
        <v>364.08</v>
      </c>
      <c r="H124" s="119"/>
      <c r="I124" s="120"/>
      <c r="J124" s="110"/>
    </row>
    <row r="125" spans="1:10" s="5" customFormat="1" ht="39.9" customHeight="1" thickBot="1" x14ac:dyDescent="0.3">
      <c r="A125" s="73" t="s">
        <v>233</v>
      </c>
      <c r="B125" s="65" t="s">
        <v>309</v>
      </c>
      <c r="C125" s="60" t="s">
        <v>236</v>
      </c>
      <c r="D125" s="74" t="s">
        <v>95</v>
      </c>
      <c r="E125" s="57">
        <v>8.6</v>
      </c>
      <c r="F125" s="184">
        <v>24.75</v>
      </c>
      <c r="G125" s="129">
        <f t="shared" si="11"/>
        <v>212.85</v>
      </c>
      <c r="H125" s="119"/>
      <c r="I125" s="120"/>
      <c r="J125" s="110"/>
    </row>
    <row r="126" spans="1:10" s="5" customFormat="1" ht="39.9" customHeight="1" thickBot="1" x14ac:dyDescent="0.3">
      <c r="A126" s="75" t="s">
        <v>233</v>
      </c>
      <c r="B126" s="65" t="s">
        <v>310</v>
      </c>
      <c r="C126" s="62" t="s">
        <v>237</v>
      </c>
      <c r="D126" s="191" t="s">
        <v>95</v>
      </c>
      <c r="E126" s="148">
        <v>2.5</v>
      </c>
      <c r="F126" s="185">
        <v>30.13</v>
      </c>
      <c r="G126" s="188">
        <f t="shared" si="11"/>
        <v>75.33</v>
      </c>
      <c r="H126" s="123" t="s">
        <v>238</v>
      </c>
      <c r="I126" s="124">
        <f>ROUND(SUM(G121:G126),2)</f>
        <v>5922.56</v>
      </c>
      <c r="J126" s="116"/>
    </row>
    <row r="127" spans="1:10" s="5" customFormat="1" ht="39.9" customHeight="1" x14ac:dyDescent="0.25">
      <c r="A127" s="69" t="s">
        <v>239</v>
      </c>
      <c r="B127" s="65" t="s">
        <v>311</v>
      </c>
      <c r="C127" s="66" t="s">
        <v>240</v>
      </c>
      <c r="D127" s="71" t="s">
        <v>17</v>
      </c>
      <c r="E127" s="72">
        <v>4</v>
      </c>
      <c r="F127" s="183">
        <v>41.16</v>
      </c>
      <c r="G127" s="127">
        <f t="shared" si="11"/>
        <v>164.64</v>
      </c>
      <c r="H127" s="119"/>
      <c r="I127" s="120"/>
      <c r="J127" s="116"/>
    </row>
    <row r="128" spans="1:10" s="5" customFormat="1" ht="39.9" customHeight="1" x14ac:dyDescent="0.25">
      <c r="A128" s="73" t="s">
        <v>239</v>
      </c>
      <c r="B128" s="65" t="s">
        <v>312</v>
      </c>
      <c r="C128" s="60" t="s">
        <v>241</v>
      </c>
      <c r="D128" s="74" t="s">
        <v>17</v>
      </c>
      <c r="E128" s="57">
        <v>5</v>
      </c>
      <c r="F128" s="184">
        <v>41.16</v>
      </c>
      <c r="G128" s="127">
        <f t="shared" ref="G128:G154" si="12">ROUND((E128*F128),2)</f>
        <v>205.8</v>
      </c>
      <c r="H128" s="119"/>
      <c r="I128" s="120"/>
      <c r="J128" s="116"/>
    </row>
    <row r="129" spans="1:10" s="5" customFormat="1" ht="39.9" customHeight="1" x14ac:dyDescent="0.25">
      <c r="A129" s="73" t="s">
        <v>239</v>
      </c>
      <c r="B129" s="65" t="s">
        <v>313</v>
      </c>
      <c r="C129" s="60" t="s">
        <v>242</v>
      </c>
      <c r="D129" s="74" t="s">
        <v>17</v>
      </c>
      <c r="E129" s="57">
        <v>1</v>
      </c>
      <c r="F129" s="184">
        <v>41.16</v>
      </c>
      <c r="G129" s="127">
        <f t="shared" si="12"/>
        <v>41.16</v>
      </c>
      <c r="H129" s="119"/>
      <c r="I129" s="120"/>
      <c r="J129" s="116"/>
    </row>
    <row r="130" spans="1:10" s="5" customFormat="1" ht="39.9" customHeight="1" x14ac:dyDescent="0.25">
      <c r="A130" s="73" t="s">
        <v>239</v>
      </c>
      <c r="B130" s="65" t="s">
        <v>314</v>
      </c>
      <c r="C130" s="60" t="s">
        <v>243</v>
      </c>
      <c r="D130" s="74" t="s">
        <v>17</v>
      </c>
      <c r="E130" s="57">
        <v>1</v>
      </c>
      <c r="F130" s="184">
        <v>41.16</v>
      </c>
      <c r="G130" s="127">
        <f t="shared" si="12"/>
        <v>41.16</v>
      </c>
      <c r="H130" s="119"/>
      <c r="I130" s="120"/>
      <c r="J130" s="116"/>
    </row>
    <row r="131" spans="1:10" s="5" customFormat="1" ht="39.9" customHeight="1" x14ac:dyDescent="0.25">
      <c r="A131" s="73" t="s">
        <v>239</v>
      </c>
      <c r="B131" s="65" t="s">
        <v>315</v>
      </c>
      <c r="C131" s="60" t="s">
        <v>244</v>
      </c>
      <c r="D131" s="74" t="s">
        <v>17</v>
      </c>
      <c r="E131" s="57">
        <v>1</v>
      </c>
      <c r="F131" s="184">
        <v>41.16</v>
      </c>
      <c r="G131" s="127">
        <f t="shared" si="12"/>
        <v>41.16</v>
      </c>
      <c r="H131" s="119"/>
      <c r="I131" s="120"/>
      <c r="J131" s="116"/>
    </row>
    <row r="132" spans="1:10" s="5" customFormat="1" ht="39.9" customHeight="1" x14ac:dyDescent="0.25">
      <c r="A132" s="73" t="s">
        <v>239</v>
      </c>
      <c r="B132" s="65" t="s">
        <v>316</v>
      </c>
      <c r="C132" s="60" t="s">
        <v>245</v>
      </c>
      <c r="D132" s="74" t="s">
        <v>17</v>
      </c>
      <c r="E132" s="57">
        <v>1</v>
      </c>
      <c r="F132" s="184">
        <v>41.16</v>
      </c>
      <c r="G132" s="127">
        <f t="shared" si="12"/>
        <v>41.16</v>
      </c>
      <c r="H132" s="119"/>
      <c r="I132" s="120"/>
      <c r="J132" s="116"/>
    </row>
    <row r="133" spans="1:10" s="5" customFormat="1" ht="39.9" customHeight="1" x14ac:dyDescent="0.25">
      <c r="A133" s="73" t="s">
        <v>239</v>
      </c>
      <c r="B133" s="65" t="s">
        <v>317</v>
      </c>
      <c r="C133" s="60" t="s">
        <v>246</v>
      </c>
      <c r="D133" s="74" t="s">
        <v>17</v>
      </c>
      <c r="E133" s="57">
        <v>4</v>
      </c>
      <c r="F133" s="184">
        <v>41.16</v>
      </c>
      <c r="G133" s="127">
        <f t="shared" si="12"/>
        <v>164.64</v>
      </c>
      <c r="H133" s="119"/>
      <c r="I133" s="120"/>
      <c r="J133" s="116"/>
    </row>
    <row r="134" spans="1:10" ht="39.9" customHeight="1" x14ac:dyDescent="0.25">
      <c r="A134" s="73" t="s">
        <v>239</v>
      </c>
      <c r="B134" s="65" t="s">
        <v>318</v>
      </c>
      <c r="C134" s="60" t="s">
        <v>247</v>
      </c>
      <c r="D134" s="74" t="s">
        <v>17</v>
      </c>
      <c r="E134" s="57">
        <v>4</v>
      </c>
      <c r="F134" s="184">
        <v>32</v>
      </c>
      <c r="G134" s="127">
        <f t="shared" si="12"/>
        <v>128</v>
      </c>
      <c r="H134" s="119"/>
      <c r="I134" s="120"/>
    </row>
    <row r="135" spans="1:10" ht="39.9" customHeight="1" x14ac:dyDescent="0.25">
      <c r="A135" s="73" t="s">
        <v>239</v>
      </c>
      <c r="B135" s="65" t="s">
        <v>319</v>
      </c>
      <c r="C135" s="60" t="s">
        <v>248</v>
      </c>
      <c r="D135" s="74" t="s">
        <v>17</v>
      </c>
      <c r="E135" s="57">
        <v>4</v>
      </c>
      <c r="F135" s="184">
        <v>41.16</v>
      </c>
      <c r="G135" s="127">
        <f t="shared" si="12"/>
        <v>164.64</v>
      </c>
      <c r="H135" s="119"/>
      <c r="I135" s="120"/>
    </row>
    <row r="136" spans="1:10" ht="39.9" customHeight="1" x14ac:dyDescent="0.25">
      <c r="A136" s="73" t="s">
        <v>239</v>
      </c>
      <c r="B136" s="65" t="s">
        <v>320</v>
      </c>
      <c r="C136" s="60" t="s">
        <v>249</v>
      </c>
      <c r="D136" s="74" t="s">
        <v>17</v>
      </c>
      <c r="E136" s="57">
        <v>4</v>
      </c>
      <c r="F136" s="184">
        <v>53.97</v>
      </c>
      <c r="G136" s="127">
        <f t="shared" si="12"/>
        <v>215.88</v>
      </c>
      <c r="H136" s="119"/>
      <c r="I136" s="120"/>
    </row>
    <row r="137" spans="1:10" ht="39.9" customHeight="1" x14ac:dyDescent="0.25">
      <c r="A137" s="73" t="s">
        <v>239</v>
      </c>
      <c r="B137" s="65" t="s">
        <v>321</v>
      </c>
      <c r="C137" s="60" t="s">
        <v>250</v>
      </c>
      <c r="D137" s="74" t="s">
        <v>17</v>
      </c>
      <c r="E137" s="57">
        <v>6</v>
      </c>
      <c r="F137" s="184">
        <v>43.9</v>
      </c>
      <c r="G137" s="127">
        <f t="shared" si="12"/>
        <v>263.39999999999998</v>
      </c>
      <c r="H137" s="119"/>
      <c r="I137" s="120"/>
    </row>
    <row r="138" spans="1:10" ht="39.9" customHeight="1" x14ac:dyDescent="0.25">
      <c r="A138" s="73" t="s">
        <v>239</v>
      </c>
      <c r="B138" s="65" t="s">
        <v>322</v>
      </c>
      <c r="C138" s="60" t="s">
        <v>251</v>
      </c>
      <c r="D138" s="74" t="s">
        <v>17</v>
      </c>
      <c r="E138" s="57">
        <v>4</v>
      </c>
      <c r="F138" s="184">
        <v>43.9</v>
      </c>
      <c r="G138" s="127">
        <f t="shared" si="12"/>
        <v>175.6</v>
      </c>
      <c r="H138" s="119"/>
      <c r="I138" s="120"/>
    </row>
    <row r="139" spans="1:10" ht="39.9" customHeight="1" x14ac:dyDescent="0.25">
      <c r="A139" s="73" t="s">
        <v>239</v>
      </c>
      <c r="B139" s="65" t="s">
        <v>323</v>
      </c>
      <c r="C139" s="60" t="s">
        <v>252</v>
      </c>
      <c r="D139" s="74" t="s">
        <v>17</v>
      </c>
      <c r="E139" s="57">
        <v>20</v>
      </c>
      <c r="F139" s="184">
        <v>43.9</v>
      </c>
      <c r="G139" s="127">
        <f t="shared" si="12"/>
        <v>878</v>
      </c>
      <c r="H139" s="119"/>
      <c r="I139" s="120"/>
    </row>
    <row r="140" spans="1:10" ht="39.9" customHeight="1" x14ac:dyDescent="0.25">
      <c r="A140" s="73" t="s">
        <v>239</v>
      </c>
      <c r="B140" s="65" t="s">
        <v>324</v>
      </c>
      <c r="C140" s="60" t="s">
        <v>253</v>
      </c>
      <c r="D140" s="74" t="s">
        <v>17</v>
      </c>
      <c r="E140" s="57">
        <v>2</v>
      </c>
      <c r="F140" s="184">
        <v>76.41</v>
      </c>
      <c r="G140" s="127">
        <f t="shared" si="12"/>
        <v>152.82</v>
      </c>
      <c r="H140" s="119"/>
      <c r="I140" s="120"/>
    </row>
    <row r="141" spans="1:10" ht="39.9" customHeight="1" x14ac:dyDescent="0.25">
      <c r="A141" s="73" t="s">
        <v>239</v>
      </c>
      <c r="B141" s="65" t="s">
        <v>325</v>
      </c>
      <c r="C141" s="60" t="s">
        <v>254</v>
      </c>
      <c r="D141" s="74" t="s">
        <v>17</v>
      </c>
      <c r="E141" s="57">
        <v>3</v>
      </c>
      <c r="F141" s="184">
        <v>76.41</v>
      </c>
      <c r="G141" s="127">
        <f t="shared" si="12"/>
        <v>229.23</v>
      </c>
      <c r="H141" s="119"/>
      <c r="I141" s="120"/>
    </row>
    <row r="142" spans="1:10" ht="39.9" customHeight="1" x14ac:dyDescent="0.25">
      <c r="A142" s="73" t="s">
        <v>239</v>
      </c>
      <c r="B142" s="65" t="s">
        <v>326</v>
      </c>
      <c r="C142" s="60" t="s">
        <v>254</v>
      </c>
      <c r="D142" s="74" t="s">
        <v>17</v>
      </c>
      <c r="E142" s="57">
        <v>3</v>
      </c>
      <c r="F142" s="184">
        <v>76.41</v>
      </c>
      <c r="G142" s="127">
        <f t="shared" si="12"/>
        <v>229.23</v>
      </c>
      <c r="H142" s="119"/>
      <c r="I142" s="120"/>
    </row>
    <row r="143" spans="1:10" ht="39.9" customHeight="1" x14ac:dyDescent="0.25">
      <c r="A143" s="73" t="s">
        <v>239</v>
      </c>
      <c r="B143" s="65" t="s">
        <v>327</v>
      </c>
      <c r="C143" s="60" t="s">
        <v>255</v>
      </c>
      <c r="D143" s="74" t="s">
        <v>17</v>
      </c>
      <c r="E143" s="57">
        <v>6</v>
      </c>
      <c r="F143" s="184">
        <v>76.41</v>
      </c>
      <c r="G143" s="127">
        <f t="shared" si="12"/>
        <v>458.46</v>
      </c>
      <c r="H143" s="119"/>
      <c r="I143" s="120"/>
    </row>
    <row r="144" spans="1:10" ht="39.9" customHeight="1" x14ac:dyDescent="0.25">
      <c r="A144" s="73" t="s">
        <v>239</v>
      </c>
      <c r="B144" s="65" t="s">
        <v>328</v>
      </c>
      <c r="C144" s="60" t="s">
        <v>256</v>
      </c>
      <c r="D144" s="74" t="s">
        <v>17</v>
      </c>
      <c r="E144" s="57">
        <v>2</v>
      </c>
      <c r="F144" s="184">
        <v>76.41</v>
      </c>
      <c r="G144" s="127">
        <f t="shared" si="12"/>
        <v>152.82</v>
      </c>
      <c r="H144" s="119"/>
      <c r="I144" s="120"/>
    </row>
    <row r="145" spans="1:9" ht="39.9" customHeight="1" x14ac:dyDescent="0.25">
      <c r="A145" s="73" t="s">
        <v>239</v>
      </c>
      <c r="B145" s="65" t="s">
        <v>329</v>
      </c>
      <c r="C145" s="60" t="s">
        <v>257</v>
      </c>
      <c r="D145" s="74" t="s">
        <v>17</v>
      </c>
      <c r="E145" s="57">
        <v>2</v>
      </c>
      <c r="F145" s="184">
        <v>53.97</v>
      </c>
      <c r="G145" s="127">
        <f t="shared" si="12"/>
        <v>107.94</v>
      </c>
      <c r="H145" s="119"/>
      <c r="I145" s="120"/>
    </row>
    <row r="146" spans="1:9" ht="39.9" customHeight="1" x14ac:dyDescent="0.25">
      <c r="A146" s="73" t="s">
        <v>239</v>
      </c>
      <c r="B146" s="65" t="s">
        <v>330</v>
      </c>
      <c r="C146" s="60" t="s">
        <v>258</v>
      </c>
      <c r="D146" s="74" t="s">
        <v>17</v>
      </c>
      <c r="E146" s="57">
        <v>10</v>
      </c>
      <c r="F146" s="184">
        <v>53.97</v>
      </c>
      <c r="G146" s="127">
        <f t="shared" si="12"/>
        <v>539.70000000000005</v>
      </c>
      <c r="H146" s="119"/>
      <c r="I146" s="120"/>
    </row>
    <row r="147" spans="1:9" ht="39.9" customHeight="1" x14ac:dyDescent="0.25">
      <c r="A147" s="73" t="s">
        <v>239</v>
      </c>
      <c r="B147" s="65" t="s">
        <v>331</v>
      </c>
      <c r="C147" s="60" t="s">
        <v>259</v>
      </c>
      <c r="D147" s="74" t="s">
        <v>17</v>
      </c>
      <c r="E147" s="57">
        <v>11</v>
      </c>
      <c r="F147" s="184">
        <v>31.54</v>
      </c>
      <c r="G147" s="127">
        <f t="shared" si="12"/>
        <v>346.94</v>
      </c>
      <c r="H147" s="119"/>
      <c r="I147" s="120"/>
    </row>
    <row r="148" spans="1:9" ht="39.9" customHeight="1" x14ac:dyDescent="0.25">
      <c r="A148" s="73" t="s">
        <v>239</v>
      </c>
      <c r="B148" s="65" t="s">
        <v>332</v>
      </c>
      <c r="C148" s="60" t="s">
        <v>260</v>
      </c>
      <c r="D148" s="74" t="s">
        <v>17</v>
      </c>
      <c r="E148" s="57">
        <v>42</v>
      </c>
      <c r="F148" s="184">
        <v>75.73</v>
      </c>
      <c r="G148" s="127">
        <f t="shared" si="12"/>
        <v>3180.66</v>
      </c>
      <c r="H148" s="119"/>
      <c r="I148" s="120"/>
    </row>
    <row r="149" spans="1:9" ht="39.9" customHeight="1" x14ac:dyDescent="0.25">
      <c r="A149" s="73" t="s">
        <v>239</v>
      </c>
      <c r="B149" s="65" t="s">
        <v>333</v>
      </c>
      <c r="C149" s="60" t="s">
        <v>261</v>
      </c>
      <c r="D149" s="74" t="s">
        <v>17</v>
      </c>
      <c r="E149" s="57">
        <v>15</v>
      </c>
      <c r="F149" s="184">
        <v>80.650000000000006</v>
      </c>
      <c r="G149" s="127">
        <f t="shared" si="12"/>
        <v>1209.75</v>
      </c>
      <c r="H149" s="119"/>
      <c r="I149" s="120"/>
    </row>
    <row r="150" spans="1:9" ht="39.9" customHeight="1" x14ac:dyDescent="0.25">
      <c r="A150" s="73" t="s">
        <v>239</v>
      </c>
      <c r="B150" s="65" t="s">
        <v>334</v>
      </c>
      <c r="C150" s="60" t="s">
        <v>262</v>
      </c>
      <c r="D150" s="74" t="s">
        <v>17</v>
      </c>
      <c r="E150" s="57">
        <v>2</v>
      </c>
      <c r="F150" s="184">
        <v>85.57</v>
      </c>
      <c r="G150" s="127">
        <f t="shared" si="12"/>
        <v>171.14</v>
      </c>
      <c r="H150" s="119"/>
      <c r="I150" s="120"/>
    </row>
    <row r="151" spans="1:9" ht="39.9" customHeight="1" x14ac:dyDescent="0.25">
      <c r="A151" s="73" t="s">
        <v>239</v>
      </c>
      <c r="B151" s="65" t="s">
        <v>335</v>
      </c>
      <c r="C151" s="60" t="s">
        <v>263</v>
      </c>
      <c r="D151" s="74" t="s">
        <v>17</v>
      </c>
      <c r="E151" s="57">
        <v>4</v>
      </c>
      <c r="F151" s="184">
        <v>186.62</v>
      </c>
      <c r="G151" s="127">
        <f t="shared" si="12"/>
        <v>746.48</v>
      </c>
      <c r="H151" s="119"/>
      <c r="I151" s="120"/>
    </row>
    <row r="152" spans="1:9" ht="39.9" customHeight="1" x14ac:dyDescent="0.25">
      <c r="A152" s="73" t="s">
        <v>239</v>
      </c>
      <c r="B152" s="65" t="s">
        <v>336</v>
      </c>
      <c r="C152" s="60" t="s">
        <v>264</v>
      </c>
      <c r="D152" s="74" t="s">
        <v>17</v>
      </c>
      <c r="E152" s="57">
        <v>5</v>
      </c>
      <c r="F152" s="184">
        <v>195.04</v>
      </c>
      <c r="G152" s="127">
        <f t="shared" si="12"/>
        <v>975.2</v>
      </c>
      <c r="H152" s="119"/>
      <c r="I152" s="120"/>
    </row>
    <row r="153" spans="1:9" ht="39.9" customHeight="1" thickBot="1" x14ac:dyDescent="0.3">
      <c r="A153" s="73" t="s">
        <v>239</v>
      </c>
      <c r="B153" s="65" t="s">
        <v>337</v>
      </c>
      <c r="C153" s="60" t="s">
        <v>265</v>
      </c>
      <c r="D153" s="74" t="s">
        <v>17</v>
      </c>
      <c r="E153" s="57">
        <v>4</v>
      </c>
      <c r="F153" s="184">
        <v>202.07</v>
      </c>
      <c r="G153" s="127">
        <f t="shared" si="12"/>
        <v>808.28</v>
      </c>
      <c r="H153" s="119"/>
      <c r="I153" s="120"/>
    </row>
    <row r="154" spans="1:9" ht="39.9" customHeight="1" thickBot="1" x14ac:dyDescent="0.3">
      <c r="A154" s="73" t="s">
        <v>239</v>
      </c>
      <c r="B154" s="65" t="s">
        <v>338</v>
      </c>
      <c r="C154" s="192" t="s">
        <v>266</v>
      </c>
      <c r="D154" s="193" t="s">
        <v>17</v>
      </c>
      <c r="E154" s="194">
        <v>2</v>
      </c>
      <c r="F154" s="186">
        <v>216.12</v>
      </c>
      <c r="G154" s="127">
        <f t="shared" si="12"/>
        <v>432.24</v>
      </c>
      <c r="H154" s="123" t="s">
        <v>269</v>
      </c>
      <c r="I154" s="124">
        <f>ROUND(SUM(G127:G154),2)</f>
        <v>12266.13</v>
      </c>
    </row>
    <row r="155" spans="1:9" ht="39.9" customHeight="1" thickBot="1" x14ac:dyDescent="0.3">
      <c r="A155" s="73" t="s">
        <v>267</v>
      </c>
      <c r="B155" s="83" t="s">
        <v>339</v>
      </c>
      <c r="C155" s="60" t="s">
        <v>268</v>
      </c>
      <c r="D155" s="74" t="s">
        <v>9</v>
      </c>
      <c r="E155" s="57">
        <v>354</v>
      </c>
      <c r="F155" s="184">
        <v>0.27</v>
      </c>
      <c r="G155" s="129">
        <f>ROUND((E155*F155),2)</f>
        <v>95.58</v>
      </c>
      <c r="H155" s="123" t="s">
        <v>270</v>
      </c>
      <c r="I155" s="124">
        <f>ROUND(SUM(G155),2)</f>
        <v>95.58</v>
      </c>
    </row>
    <row r="156" spans="1:9" ht="64.2" customHeight="1" thickBot="1" x14ac:dyDescent="0.3">
      <c r="A156" s="189" t="s">
        <v>465</v>
      </c>
      <c r="B156" s="190" t="s">
        <v>467</v>
      </c>
      <c r="C156" s="212" t="s">
        <v>464</v>
      </c>
      <c r="D156" s="213" t="s">
        <v>7</v>
      </c>
      <c r="E156" s="214">
        <v>1</v>
      </c>
      <c r="F156" s="187">
        <v>3000</v>
      </c>
      <c r="G156" s="188">
        <f>ROUND((E156*F156),2)</f>
        <v>3000</v>
      </c>
      <c r="H156" s="123" t="s">
        <v>466</v>
      </c>
      <c r="I156" s="124">
        <f>ROUND(SUM(G156),2)</f>
        <v>3000</v>
      </c>
    </row>
    <row r="157" spans="1:9" ht="41.4" x14ac:dyDescent="0.25">
      <c r="A157" s="104"/>
      <c r="B157" s="105"/>
      <c r="C157" s="106"/>
      <c r="D157" s="105"/>
      <c r="E157" s="107"/>
      <c r="F157" s="142" t="s">
        <v>42</v>
      </c>
      <c r="G157" s="140">
        <f>SUM(G5:G156)</f>
        <v>2386615.8600000008</v>
      </c>
      <c r="H157" s="118"/>
      <c r="I157" s="120"/>
    </row>
    <row r="158" spans="1:9" ht="16.2" customHeight="1" x14ac:dyDescent="0.25">
      <c r="A158" s="108" t="s">
        <v>445</v>
      </c>
      <c r="B158" s="109"/>
      <c r="C158" s="109"/>
      <c r="D158" s="109"/>
      <c r="E158" s="109"/>
      <c r="F158" s="109"/>
      <c r="G158" s="141"/>
    </row>
  </sheetData>
  <sheetProtection algorithmName="SHA-512" hashValue="I+faMo/oC3CZpciN5Jhnb3nS26YClqxa2lIcvtKSRUtxESJGnS8Xuwn2++4Y8AOgk8SyaTLhKcRYNCajwsHhkQ==" saltValue="+ChhuwNXGK22sL88/Z212Q==" spinCount="100000" sheet="1" objects="1" scenarios="1"/>
  <phoneticPr fontId="8" type="noConversion"/>
  <pageMargins left="0.7" right="0.7" top="0.75" bottom="0.75" header="0.3" footer="0.3"/>
  <pageSetup paperSize="9" scale="15"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3"/>
  <sheetViews>
    <sheetView view="pageBreakPreview" topLeftCell="A46" zoomScale="70" zoomScaleNormal="85" zoomScaleSheetLayoutView="70" workbookViewId="0">
      <selection activeCell="F58" sqref="F58"/>
    </sheetView>
  </sheetViews>
  <sheetFormatPr defaultColWidth="9.109375" defaultRowHeight="13.8" x14ac:dyDescent="0.25"/>
  <cols>
    <col min="1" max="1" width="39.6640625" style="110" customWidth="1"/>
    <col min="2" max="2" width="10.5546875" style="116" customWidth="1"/>
    <col min="3" max="3" width="71.6640625" style="112" customWidth="1"/>
    <col min="4" max="4" width="9.109375" style="111"/>
    <col min="5" max="5" width="16.33203125" style="113" customWidth="1"/>
    <col min="6" max="6" width="17.6640625" style="6" customWidth="1"/>
    <col min="7" max="7" width="14.6640625" style="116" customWidth="1"/>
    <col min="8" max="8" width="21.5546875" style="115" customWidth="1"/>
    <col min="9" max="9" width="16.109375" style="116" customWidth="1"/>
    <col min="10" max="16384" width="9.109375" style="4"/>
  </cols>
  <sheetData>
    <row r="1" spans="1:9" ht="39.9" customHeight="1" thickBot="1" x14ac:dyDescent="0.3">
      <c r="A1" s="50" t="s">
        <v>448</v>
      </c>
      <c r="B1" s="51"/>
      <c r="C1" s="51"/>
      <c r="D1" s="51"/>
      <c r="E1" s="51"/>
      <c r="F1" s="51"/>
      <c r="G1" s="114"/>
    </row>
    <row r="2" spans="1:9" ht="21.75" customHeight="1" thickBot="1" x14ac:dyDescent="0.3">
      <c r="A2" s="1"/>
      <c r="B2" s="1"/>
      <c r="C2" s="1"/>
      <c r="D2" s="1"/>
      <c r="E2" s="7"/>
      <c r="F2" s="1"/>
      <c r="G2" s="1"/>
    </row>
    <row r="3" spans="1:9" ht="39.9" customHeight="1" thickBot="1" x14ac:dyDescent="0.3">
      <c r="A3" s="143" t="s">
        <v>428</v>
      </c>
      <c r="B3" s="144"/>
      <c r="C3" s="144"/>
      <c r="D3" s="144"/>
      <c r="E3" s="144"/>
      <c r="F3" s="144"/>
      <c r="G3" s="145"/>
    </row>
    <row r="4" spans="1:9" ht="39.9" customHeight="1" x14ac:dyDescent="0.25">
      <c r="A4" s="39" t="s">
        <v>36</v>
      </c>
      <c r="B4" s="40" t="s">
        <v>0</v>
      </c>
      <c r="C4" s="40" t="s">
        <v>1</v>
      </c>
      <c r="D4" s="40" t="s">
        <v>2</v>
      </c>
      <c r="E4" s="41" t="s">
        <v>3</v>
      </c>
      <c r="F4" s="42" t="s">
        <v>4</v>
      </c>
      <c r="G4" s="43" t="s">
        <v>5</v>
      </c>
      <c r="I4" s="110"/>
    </row>
    <row r="5" spans="1:9" ht="39.9" customHeight="1" x14ac:dyDescent="0.25">
      <c r="A5" s="52" t="s">
        <v>357</v>
      </c>
      <c r="B5" s="53" t="s">
        <v>11</v>
      </c>
      <c r="C5" s="54" t="s">
        <v>358</v>
      </c>
      <c r="D5" s="55" t="s">
        <v>7</v>
      </c>
      <c r="E5" s="56">
        <v>1</v>
      </c>
      <c r="F5" s="2">
        <v>300</v>
      </c>
      <c r="G5" s="117">
        <f t="shared" ref="G5:G60" si="0">ROUND((E5*F5),2)</f>
        <v>300</v>
      </c>
    </row>
    <row r="6" spans="1:9" ht="39.9" customHeight="1" x14ac:dyDescent="0.25">
      <c r="A6" s="52" t="s">
        <v>357</v>
      </c>
      <c r="B6" s="53" t="s">
        <v>12</v>
      </c>
      <c r="C6" s="54" t="s">
        <v>359</v>
      </c>
      <c r="D6" s="55" t="s">
        <v>9</v>
      </c>
      <c r="E6" s="57">
        <v>199</v>
      </c>
      <c r="F6" s="2">
        <v>5.5</v>
      </c>
      <c r="G6" s="117">
        <f t="shared" si="0"/>
        <v>1094.5</v>
      </c>
    </row>
    <row r="7" spans="1:9" ht="39.9" customHeight="1" x14ac:dyDescent="0.25">
      <c r="A7" s="52" t="s">
        <v>357</v>
      </c>
      <c r="B7" s="53" t="s">
        <v>59</v>
      </c>
      <c r="C7" s="54" t="s">
        <v>360</v>
      </c>
      <c r="D7" s="55" t="s">
        <v>9</v>
      </c>
      <c r="E7" s="56">
        <v>199</v>
      </c>
      <c r="F7" s="2">
        <v>2</v>
      </c>
      <c r="G7" s="117">
        <f t="shared" si="0"/>
        <v>398</v>
      </c>
    </row>
    <row r="8" spans="1:9" ht="39.9" customHeight="1" x14ac:dyDescent="0.25">
      <c r="A8" s="52" t="s">
        <v>357</v>
      </c>
      <c r="B8" s="53" t="s">
        <v>13</v>
      </c>
      <c r="C8" s="58" t="s">
        <v>361</v>
      </c>
      <c r="D8" s="55" t="s">
        <v>9</v>
      </c>
      <c r="E8" s="57">
        <v>566</v>
      </c>
      <c r="F8" s="2">
        <v>2.2000000000000002</v>
      </c>
      <c r="G8" s="117">
        <f t="shared" si="0"/>
        <v>1245.2</v>
      </c>
    </row>
    <row r="9" spans="1:9" ht="39.9" customHeight="1" x14ac:dyDescent="0.25">
      <c r="A9" s="52" t="s">
        <v>357</v>
      </c>
      <c r="B9" s="53" t="s">
        <v>14</v>
      </c>
      <c r="C9" s="60" t="s">
        <v>362</v>
      </c>
      <c r="D9" s="55" t="s">
        <v>9</v>
      </c>
      <c r="E9" s="56">
        <v>566</v>
      </c>
      <c r="F9" s="2">
        <v>1</v>
      </c>
      <c r="G9" s="117">
        <f t="shared" si="0"/>
        <v>566</v>
      </c>
      <c r="H9" s="119"/>
      <c r="I9" s="120"/>
    </row>
    <row r="10" spans="1:9" ht="39.9" customHeight="1" x14ac:dyDescent="0.25">
      <c r="A10" s="52" t="s">
        <v>357</v>
      </c>
      <c r="B10" s="53" t="s">
        <v>15</v>
      </c>
      <c r="C10" s="58" t="s">
        <v>446</v>
      </c>
      <c r="D10" s="146" t="s">
        <v>8</v>
      </c>
      <c r="E10" s="147">
        <v>29</v>
      </c>
      <c r="F10" s="32">
        <v>30</v>
      </c>
      <c r="G10" s="117">
        <f t="shared" si="0"/>
        <v>870</v>
      </c>
    </row>
    <row r="11" spans="1:9" ht="39.9" customHeight="1" x14ac:dyDescent="0.25">
      <c r="A11" s="52" t="s">
        <v>357</v>
      </c>
      <c r="B11" s="53" t="s">
        <v>60</v>
      </c>
      <c r="C11" s="58" t="s">
        <v>447</v>
      </c>
      <c r="D11" s="146" t="s">
        <v>8</v>
      </c>
      <c r="E11" s="147">
        <v>29</v>
      </c>
      <c r="F11" s="32">
        <v>15</v>
      </c>
      <c r="G11" s="117">
        <f t="shared" si="0"/>
        <v>435</v>
      </c>
    </row>
    <row r="12" spans="1:9" ht="39.9" customHeight="1" x14ac:dyDescent="0.25">
      <c r="A12" s="52" t="s">
        <v>357</v>
      </c>
      <c r="B12" s="53" t="s">
        <v>16</v>
      </c>
      <c r="C12" s="58" t="s">
        <v>449</v>
      </c>
      <c r="D12" s="146" t="s">
        <v>9</v>
      </c>
      <c r="E12" s="147">
        <v>86</v>
      </c>
      <c r="F12" s="32">
        <v>2.4</v>
      </c>
      <c r="G12" s="117">
        <f t="shared" si="0"/>
        <v>206.4</v>
      </c>
    </row>
    <row r="13" spans="1:9" ht="39.9" customHeight="1" x14ac:dyDescent="0.25">
      <c r="A13" s="52" t="s">
        <v>357</v>
      </c>
      <c r="B13" s="53" t="s">
        <v>62</v>
      </c>
      <c r="C13" s="58" t="s">
        <v>363</v>
      </c>
      <c r="D13" s="146" t="s">
        <v>9</v>
      </c>
      <c r="E13" s="147">
        <v>242</v>
      </c>
      <c r="F13" s="32">
        <v>0.8</v>
      </c>
      <c r="G13" s="117">
        <f t="shared" si="0"/>
        <v>193.6</v>
      </c>
    </row>
    <row r="14" spans="1:9" ht="39.9" customHeight="1" x14ac:dyDescent="0.25">
      <c r="A14" s="52" t="s">
        <v>357</v>
      </c>
      <c r="B14" s="53" t="s">
        <v>63</v>
      </c>
      <c r="C14" s="58" t="s">
        <v>364</v>
      </c>
      <c r="D14" s="146" t="s">
        <v>9</v>
      </c>
      <c r="E14" s="147">
        <v>765</v>
      </c>
      <c r="F14" s="32">
        <v>2.2000000000000002</v>
      </c>
      <c r="G14" s="117">
        <f t="shared" si="0"/>
        <v>1683</v>
      </c>
    </row>
    <row r="15" spans="1:9" ht="39.9" customHeight="1" x14ac:dyDescent="0.25">
      <c r="A15" s="52" t="s">
        <v>357</v>
      </c>
      <c r="B15" s="53" t="s">
        <v>45</v>
      </c>
      <c r="C15" s="58" t="s">
        <v>365</v>
      </c>
      <c r="D15" s="146" t="s">
        <v>9</v>
      </c>
      <c r="E15" s="147">
        <v>765</v>
      </c>
      <c r="F15" s="32">
        <v>1.5</v>
      </c>
      <c r="G15" s="117">
        <f t="shared" si="0"/>
        <v>1147.5</v>
      </c>
    </row>
    <row r="16" spans="1:9" s="5" customFormat="1" ht="39.9" customHeight="1" x14ac:dyDescent="0.25">
      <c r="A16" s="52" t="s">
        <v>357</v>
      </c>
      <c r="B16" s="53" t="s">
        <v>64</v>
      </c>
      <c r="C16" s="58" t="s">
        <v>366</v>
      </c>
      <c r="D16" s="146" t="s">
        <v>9</v>
      </c>
      <c r="E16" s="147">
        <v>84</v>
      </c>
      <c r="F16" s="32">
        <v>40</v>
      </c>
      <c r="G16" s="117">
        <f t="shared" si="0"/>
        <v>3360</v>
      </c>
      <c r="H16" s="115"/>
      <c r="I16" s="116"/>
    </row>
    <row r="17" spans="1:9" s="5" customFormat="1" ht="39.9" customHeight="1" x14ac:dyDescent="0.25">
      <c r="A17" s="52" t="s">
        <v>357</v>
      </c>
      <c r="B17" s="53" t="s">
        <v>46</v>
      </c>
      <c r="C17" s="58" t="s">
        <v>367</v>
      </c>
      <c r="D17" s="146" t="s">
        <v>341</v>
      </c>
      <c r="E17" s="147">
        <v>383</v>
      </c>
      <c r="F17" s="32">
        <v>1</v>
      </c>
      <c r="G17" s="117">
        <f t="shared" si="0"/>
        <v>383</v>
      </c>
      <c r="H17" s="115"/>
      <c r="I17" s="116"/>
    </row>
    <row r="18" spans="1:9" s="5" customFormat="1" ht="39.9" customHeight="1" x14ac:dyDescent="0.25">
      <c r="A18" s="52" t="s">
        <v>357</v>
      </c>
      <c r="B18" s="53" t="s">
        <v>47</v>
      </c>
      <c r="C18" s="58" t="s">
        <v>368</v>
      </c>
      <c r="D18" s="146" t="s">
        <v>341</v>
      </c>
      <c r="E18" s="147">
        <v>383</v>
      </c>
      <c r="F18" s="32">
        <v>1</v>
      </c>
      <c r="G18" s="117">
        <f t="shared" si="0"/>
        <v>383</v>
      </c>
      <c r="H18" s="115"/>
      <c r="I18" s="116"/>
    </row>
    <row r="19" spans="1:9" s="5" customFormat="1" ht="39.9" customHeight="1" x14ac:dyDescent="0.25">
      <c r="A19" s="52" t="s">
        <v>357</v>
      </c>
      <c r="B19" s="53" t="s">
        <v>65</v>
      </c>
      <c r="C19" s="58" t="s">
        <v>369</v>
      </c>
      <c r="D19" s="146" t="s">
        <v>9</v>
      </c>
      <c r="E19" s="147">
        <v>765</v>
      </c>
      <c r="F19" s="32">
        <v>0.4</v>
      </c>
      <c r="G19" s="117">
        <f t="shared" si="0"/>
        <v>306</v>
      </c>
      <c r="H19" s="115"/>
      <c r="I19" s="116"/>
    </row>
    <row r="20" spans="1:9" s="5" customFormat="1" ht="39.9" customHeight="1" x14ac:dyDescent="0.25">
      <c r="A20" s="52" t="s">
        <v>357</v>
      </c>
      <c r="B20" s="53" t="s">
        <v>48</v>
      </c>
      <c r="C20" s="58" t="s">
        <v>370</v>
      </c>
      <c r="D20" s="146" t="s">
        <v>17</v>
      </c>
      <c r="E20" s="147">
        <v>44</v>
      </c>
      <c r="F20" s="32">
        <v>9</v>
      </c>
      <c r="G20" s="117">
        <f t="shared" si="0"/>
        <v>396</v>
      </c>
      <c r="H20" s="115"/>
      <c r="I20" s="116"/>
    </row>
    <row r="21" spans="1:9" s="5" customFormat="1" ht="39.9" customHeight="1" x14ac:dyDescent="0.25">
      <c r="A21" s="52" t="s">
        <v>357</v>
      </c>
      <c r="B21" s="53" t="s">
        <v>49</v>
      </c>
      <c r="C21" s="58" t="s">
        <v>371</v>
      </c>
      <c r="D21" s="146" t="s">
        <v>7</v>
      </c>
      <c r="E21" s="147">
        <v>21</v>
      </c>
      <c r="F21" s="32">
        <v>90</v>
      </c>
      <c r="G21" s="117">
        <f t="shared" si="0"/>
        <v>1890</v>
      </c>
      <c r="H21" s="115"/>
      <c r="I21" s="116"/>
    </row>
    <row r="22" spans="1:9" s="5" customFormat="1" ht="39.9" customHeight="1" x14ac:dyDescent="0.25">
      <c r="A22" s="52" t="s">
        <v>357</v>
      </c>
      <c r="B22" s="53" t="s">
        <v>85</v>
      </c>
      <c r="C22" s="58" t="s">
        <v>372</v>
      </c>
      <c r="D22" s="146" t="s">
        <v>7</v>
      </c>
      <c r="E22" s="147">
        <v>21</v>
      </c>
      <c r="F22" s="32">
        <v>30</v>
      </c>
      <c r="G22" s="117">
        <f t="shared" si="0"/>
        <v>630</v>
      </c>
      <c r="H22" s="115"/>
      <c r="I22" s="116"/>
    </row>
    <row r="23" spans="1:9" s="5" customFormat="1" ht="39.9" customHeight="1" x14ac:dyDescent="0.25">
      <c r="A23" s="52" t="s">
        <v>357</v>
      </c>
      <c r="B23" s="53" t="s">
        <v>271</v>
      </c>
      <c r="C23" s="58" t="s">
        <v>373</v>
      </c>
      <c r="D23" s="146" t="s">
        <v>7</v>
      </c>
      <c r="E23" s="147">
        <v>1</v>
      </c>
      <c r="F23" s="32">
        <v>250</v>
      </c>
      <c r="G23" s="117">
        <f t="shared" si="0"/>
        <v>250</v>
      </c>
      <c r="H23" s="115"/>
      <c r="I23" s="116"/>
    </row>
    <row r="24" spans="1:9" s="5" customFormat="1" ht="39.9" customHeight="1" x14ac:dyDescent="0.25">
      <c r="A24" s="52" t="s">
        <v>357</v>
      </c>
      <c r="B24" s="53" t="s">
        <v>272</v>
      </c>
      <c r="C24" s="170" t="s">
        <v>452</v>
      </c>
      <c r="D24" s="171" t="s">
        <v>7</v>
      </c>
      <c r="E24" s="175">
        <v>22</v>
      </c>
      <c r="F24" s="32">
        <v>42</v>
      </c>
      <c r="G24" s="117">
        <f t="shared" si="0"/>
        <v>924</v>
      </c>
      <c r="H24" s="115"/>
      <c r="I24" s="116"/>
    </row>
    <row r="25" spans="1:9" s="5" customFormat="1" ht="39.9" customHeight="1" x14ac:dyDescent="0.25">
      <c r="A25" s="52" t="s">
        <v>357</v>
      </c>
      <c r="B25" s="53" t="s">
        <v>273</v>
      </c>
      <c r="C25" s="58" t="s">
        <v>374</v>
      </c>
      <c r="D25" s="146" t="s">
        <v>7</v>
      </c>
      <c r="E25" s="175">
        <v>22</v>
      </c>
      <c r="F25" s="32">
        <v>9</v>
      </c>
      <c r="G25" s="117">
        <f t="shared" si="0"/>
        <v>198</v>
      </c>
      <c r="H25" s="115"/>
      <c r="I25" s="116"/>
    </row>
    <row r="26" spans="1:9" s="5" customFormat="1" ht="39.9" customHeight="1" x14ac:dyDescent="0.25">
      <c r="A26" s="52" t="s">
        <v>357</v>
      </c>
      <c r="B26" s="53" t="s">
        <v>378</v>
      </c>
      <c r="C26" s="58" t="s">
        <v>340</v>
      </c>
      <c r="D26" s="146" t="s">
        <v>7</v>
      </c>
      <c r="E26" s="147">
        <v>2</v>
      </c>
      <c r="F26" s="32">
        <v>8.5</v>
      </c>
      <c r="G26" s="117">
        <f t="shared" si="0"/>
        <v>17</v>
      </c>
      <c r="H26" s="115"/>
      <c r="I26" s="116"/>
    </row>
    <row r="27" spans="1:9" s="5" customFormat="1" ht="39.9" customHeight="1" x14ac:dyDescent="0.25">
      <c r="A27" s="52" t="s">
        <v>357</v>
      </c>
      <c r="B27" s="53" t="s">
        <v>379</v>
      </c>
      <c r="C27" s="58" t="s">
        <v>375</v>
      </c>
      <c r="D27" s="146" t="s">
        <v>17</v>
      </c>
      <c r="E27" s="147">
        <v>6</v>
      </c>
      <c r="F27" s="32">
        <v>6</v>
      </c>
      <c r="G27" s="117">
        <f t="shared" si="0"/>
        <v>36</v>
      </c>
      <c r="H27" s="115"/>
      <c r="I27" s="116"/>
    </row>
    <row r="28" spans="1:9" s="5" customFormat="1" ht="39.9" customHeight="1" thickBot="1" x14ac:dyDescent="0.3">
      <c r="A28" s="52" t="s">
        <v>357</v>
      </c>
      <c r="B28" s="53" t="s">
        <v>380</v>
      </c>
      <c r="C28" s="58" t="s">
        <v>376</v>
      </c>
      <c r="D28" s="146" t="s">
        <v>7</v>
      </c>
      <c r="E28" s="147">
        <v>1</v>
      </c>
      <c r="F28" s="32">
        <v>300</v>
      </c>
      <c r="G28" s="117">
        <f t="shared" si="0"/>
        <v>300</v>
      </c>
      <c r="H28" s="115"/>
      <c r="I28" s="116"/>
    </row>
    <row r="29" spans="1:9" s="25" customFormat="1" ht="39.9" customHeight="1" thickBot="1" x14ac:dyDescent="0.3">
      <c r="A29" s="61" t="s">
        <v>357</v>
      </c>
      <c r="B29" s="97" t="s">
        <v>381</v>
      </c>
      <c r="C29" s="76" t="s">
        <v>377</v>
      </c>
      <c r="D29" s="63" t="s">
        <v>7</v>
      </c>
      <c r="E29" s="148">
        <v>1</v>
      </c>
      <c r="F29" s="24">
        <v>2</v>
      </c>
      <c r="G29" s="122">
        <f t="shared" si="0"/>
        <v>2</v>
      </c>
      <c r="H29" s="123" t="s">
        <v>37</v>
      </c>
      <c r="I29" s="124">
        <f>ROUND(SUM(G5:G29),2)</f>
        <v>17214.2</v>
      </c>
    </row>
    <row r="30" spans="1:9" s="5" customFormat="1" ht="39.9" customHeight="1" x14ac:dyDescent="0.25">
      <c r="A30" s="149" t="s">
        <v>382</v>
      </c>
      <c r="B30" s="150" t="s">
        <v>18</v>
      </c>
      <c r="C30" s="77" t="s">
        <v>383</v>
      </c>
      <c r="D30" s="67" t="s">
        <v>17</v>
      </c>
      <c r="E30" s="72">
        <v>8</v>
      </c>
      <c r="F30" s="26">
        <v>8</v>
      </c>
      <c r="G30" s="125">
        <f t="shared" si="0"/>
        <v>64</v>
      </c>
      <c r="H30" s="115"/>
      <c r="I30" s="116"/>
    </row>
    <row r="31" spans="1:9" s="5" customFormat="1" ht="39.9" customHeight="1" thickBot="1" x14ac:dyDescent="0.3">
      <c r="A31" s="149" t="s">
        <v>382</v>
      </c>
      <c r="B31" s="150" t="s">
        <v>19</v>
      </c>
      <c r="C31" s="60" t="s">
        <v>384</v>
      </c>
      <c r="D31" s="55" t="s">
        <v>17</v>
      </c>
      <c r="E31" s="57">
        <v>8</v>
      </c>
      <c r="F31" s="2">
        <v>12</v>
      </c>
      <c r="G31" s="117">
        <f t="shared" si="0"/>
        <v>96</v>
      </c>
      <c r="H31" s="115"/>
      <c r="I31" s="116"/>
    </row>
    <row r="32" spans="1:9" s="5" customFormat="1" ht="39.9" customHeight="1" thickBot="1" x14ac:dyDescent="0.3">
      <c r="A32" s="151" t="s">
        <v>382</v>
      </c>
      <c r="B32" s="152" t="s">
        <v>20</v>
      </c>
      <c r="C32" s="62" t="s">
        <v>385</v>
      </c>
      <c r="D32" s="63" t="s">
        <v>9</v>
      </c>
      <c r="E32" s="148">
        <v>620</v>
      </c>
      <c r="F32" s="24">
        <v>0.5</v>
      </c>
      <c r="G32" s="122">
        <f t="shared" si="0"/>
        <v>310</v>
      </c>
      <c r="H32" s="123" t="s">
        <v>38</v>
      </c>
      <c r="I32" s="124">
        <f>ROUND(SUM(G30:G32),2)</f>
        <v>470</v>
      </c>
    </row>
    <row r="33" spans="1:9" s="5" customFormat="1" ht="39.9" customHeight="1" x14ac:dyDescent="0.25">
      <c r="A33" s="149" t="s">
        <v>386</v>
      </c>
      <c r="B33" s="150" t="s">
        <v>32</v>
      </c>
      <c r="C33" s="153" t="s">
        <v>387</v>
      </c>
      <c r="D33" s="67" t="s">
        <v>9</v>
      </c>
      <c r="E33" s="68">
        <v>939</v>
      </c>
      <c r="F33" s="26">
        <v>2</v>
      </c>
      <c r="G33" s="125">
        <f t="shared" si="0"/>
        <v>1878</v>
      </c>
      <c r="H33" s="119"/>
      <c r="I33" s="120"/>
    </row>
    <row r="34" spans="1:9" s="5" customFormat="1" ht="39.9" customHeight="1" x14ac:dyDescent="0.25">
      <c r="A34" s="149" t="s">
        <v>386</v>
      </c>
      <c r="B34" s="150" t="s">
        <v>33</v>
      </c>
      <c r="C34" s="54" t="s">
        <v>388</v>
      </c>
      <c r="D34" s="55" t="s">
        <v>9</v>
      </c>
      <c r="E34" s="56">
        <v>242</v>
      </c>
      <c r="F34" s="3">
        <v>0.65</v>
      </c>
      <c r="G34" s="117">
        <f t="shared" si="0"/>
        <v>157.30000000000001</v>
      </c>
      <c r="H34" s="155"/>
      <c r="I34" s="156"/>
    </row>
    <row r="35" spans="1:9" s="5" customFormat="1" ht="39.9" customHeight="1" x14ac:dyDescent="0.25">
      <c r="A35" s="149" t="s">
        <v>386</v>
      </c>
      <c r="B35" s="150" t="s">
        <v>34</v>
      </c>
      <c r="C35" s="54" t="s">
        <v>389</v>
      </c>
      <c r="D35" s="55" t="s">
        <v>9</v>
      </c>
      <c r="E35" s="56">
        <v>765</v>
      </c>
      <c r="F35" s="3">
        <v>1.6</v>
      </c>
      <c r="G35" s="117">
        <f t="shared" si="0"/>
        <v>1224</v>
      </c>
      <c r="H35" s="121"/>
      <c r="I35" s="110"/>
    </row>
    <row r="36" spans="1:9" s="5" customFormat="1" ht="39.9" customHeight="1" x14ac:dyDescent="0.25">
      <c r="A36" s="149" t="s">
        <v>386</v>
      </c>
      <c r="B36" s="150" t="s">
        <v>274</v>
      </c>
      <c r="C36" s="60" t="s">
        <v>390</v>
      </c>
      <c r="D36" s="55" t="s">
        <v>9</v>
      </c>
      <c r="E36" s="56">
        <v>84</v>
      </c>
      <c r="F36" s="3">
        <v>5.5</v>
      </c>
      <c r="G36" s="117">
        <f t="shared" si="0"/>
        <v>462</v>
      </c>
      <c r="H36" s="121"/>
      <c r="I36" s="110"/>
    </row>
    <row r="37" spans="1:9" s="5" customFormat="1" ht="39.9" customHeight="1" x14ac:dyDescent="0.25">
      <c r="A37" s="149" t="s">
        <v>386</v>
      </c>
      <c r="B37" s="150" t="s">
        <v>275</v>
      </c>
      <c r="C37" s="60" t="s">
        <v>391</v>
      </c>
      <c r="D37" s="55" t="s">
        <v>9</v>
      </c>
      <c r="E37" s="56">
        <v>44</v>
      </c>
      <c r="F37" s="3">
        <v>3</v>
      </c>
      <c r="G37" s="117">
        <f t="shared" si="0"/>
        <v>132</v>
      </c>
      <c r="H37" s="121"/>
      <c r="I37" s="110"/>
    </row>
    <row r="38" spans="1:9" s="5" customFormat="1" ht="39.9" customHeight="1" x14ac:dyDescent="0.25">
      <c r="A38" s="149" t="s">
        <v>386</v>
      </c>
      <c r="B38" s="150" t="s">
        <v>82</v>
      </c>
      <c r="C38" s="170" t="s">
        <v>453</v>
      </c>
      <c r="D38" s="55" t="s">
        <v>9</v>
      </c>
      <c r="E38" s="56">
        <v>21</v>
      </c>
      <c r="F38" s="3">
        <v>650</v>
      </c>
      <c r="G38" s="117">
        <f t="shared" si="0"/>
        <v>13650</v>
      </c>
      <c r="H38" s="121"/>
      <c r="I38" s="110"/>
    </row>
    <row r="39" spans="1:9" s="5" customFormat="1" ht="39.9" customHeight="1" x14ac:dyDescent="0.25">
      <c r="A39" s="149" t="s">
        <v>386</v>
      </c>
      <c r="B39" s="150" t="s">
        <v>153</v>
      </c>
      <c r="C39" s="170" t="s">
        <v>392</v>
      </c>
      <c r="D39" s="55" t="s">
        <v>17</v>
      </c>
      <c r="E39" s="56">
        <v>21</v>
      </c>
      <c r="F39" s="3">
        <v>80</v>
      </c>
      <c r="G39" s="117">
        <f t="shared" si="0"/>
        <v>1680</v>
      </c>
      <c r="H39" s="121"/>
      <c r="I39" s="110"/>
    </row>
    <row r="40" spans="1:9" s="5" customFormat="1" ht="39.9" customHeight="1" x14ac:dyDescent="0.25">
      <c r="A40" s="149" t="s">
        <v>386</v>
      </c>
      <c r="B40" s="150" t="s">
        <v>154</v>
      </c>
      <c r="C40" s="170" t="s">
        <v>454</v>
      </c>
      <c r="D40" s="55" t="s">
        <v>17</v>
      </c>
      <c r="E40" s="56">
        <v>21</v>
      </c>
      <c r="F40" s="3">
        <v>140</v>
      </c>
      <c r="G40" s="117">
        <f t="shared" si="0"/>
        <v>2940</v>
      </c>
      <c r="H40" s="121"/>
      <c r="I40" s="110"/>
    </row>
    <row r="41" spans="1:9" s="5" customFormat="1" ht="39.9" customHeight="1" x14ac:dyDescent="0.25">
      <c r="A41" s="149" t="s">
        <v>386</v>
      </c>
      <c r="B41" s="150" t="s">
        <v>155</v>
      </c>
      <c r="C41" s="60" t="s">
        <v>393</v>
      </c>
      <c r="D41" s="55" t="s">
        <v>17</v>
      </c>
      <c r="E41" s="56">
        <v>21</v>
      </c>
      <c r="F41" s="3">
        <v>185</v>
      </c>
      <c r="G41" s="117">
        <f t="shared" si="0"/>
        <v>3885</v>
      </c>
      <c r="H41" s="121"/>
      <c r="I41" s="110"/>
    </row>
    <row r="42" spans="1:9" s="5" customFormat="1" ht="39.9" customHeight="1" x14ac:dyDescent="0.25">
      <c r="A42" s="149" t="s">
        <v>386</v>
      </c>
      <c r="B42" s="150" t="s">
        <v>344</v>
      </c>
      <c r="C42" s="60" t="s">
        <v>394</v>
      </c>
      <c r="D42" s="55" t="s">
        <v>7</v>
      </c>
      <c r="E42" s="56">
        <v>1</v>
      </c>
      <c r="F42" s="3">
        <v>850</v>
      </c>
      <c r="G42" s="117">
        <f t="shared" si="0"/>
        <v>850</v>
      </c>
      <c r="H42" s="119"/>
      <c r="I42" s="120"/>
    </row>
    <row r="43" spans="1:9" s="5" customFormat="1" ht="39.9" customHeight="1" x14ac:dyDescent="0.25">
      <c r="A43" s="149" t="s">
        <v>386</v>
      </c>
      <c r="B43" s="150" t="s">
        <v>345</v>
      </c>
      <c r="C43" s="60" t="s">
        <v>455</v>
      </c>
      <c r="D43" s="55" t="s">
        <v>17</v>
      </c>
      <c r="E43" s="56">
        <v>21</v>
      </c>
      <c r="F43" s="3">
        <v>14</v>
      </c>
      <c r="G43" s="117">
        <f t="shared" si="0"/>
        <v>294</v>
      </c>
      <c r="H43" s="119"/>
      <c r="I43" s="120"/>
    </row>
    <row r="44" spans="1:9" s="5" customFormat="1" ht="39.9" customHeight="1" x14ac:dyDescent="0.25">
      <c r="A44" s="149" t="s">
        <v>386</v>
      </c>
      <c r="B44" s="150" t="s">
        <v>346</v>
      </c>
      <c r="C44" s="60" t="s">
        <v>395</v>
      </c>
      <c r="D44" s="55" t="s">
        <v>7</v>
      </c>
      <c r="E44" s="56">
        <v>21</v>
      </c>
      <c r="F44" s="3">
        <v>1</v>
      </c>
      <c r="G44" s="117">
        <f t="shared" si="0"/>
        <v>21</v>
      </c>
      <c r="H44" s="119"/>
      <c r="I44" s="120"/>
    </row>
    <row r="45" spans="1:9" s="5" customFormat="1" ht="39.9" customHeight="1" x14ac:dyDescent="0.25">
      <c r="A45" s="149" t="s">
        <v>386</v>
      </c>
      <c r="B45" s="150" t="s">
        <v>347</v>
      </c>
      <c r="C45" s="60" t="s">
        <v>396</v>
      </c>
      <c r="D45" s="55" t="s">
        <v>9</v>
      </c>
      <c r="E45" s="56">
        <v>42</v>
      </c>
      <c r="F45" s="3">
        <v>2</v>
      </c>
      <c r="G45" s="117">
        <f t="shared" si="0"/>
        <v>84</v>
      </c>
      <c r="H45" s="119"/>
      <c r="I45" s="120"/>
    </row>
    <row r="46" spans="1:9" s="5" customFormat="1" ht="39.9" customHeight="1" x14ac:dyDescent="0.25">
      <c r="A46" s="149" t="s">
        <v>386</v>
      </c>
      <c r="B46" s="150" t="s">
        <v>348</v>
      </c>
      <c r="C46" s="60" t="s">
        <v>397</v>
      </c>
      <c r="D46" s="55" t="s">
        <v>17</v>
      </c>
      <c r="E46" s="172">
        <v>105</v>
      </c>
      <c r="F46" s="3">
        <v>8</v>
      </c>
      <c r="G46" s="117">
        <f t="shared" si="0"/>
        <v>840</v>
      </c>
      <c r="H46" s="119"/>
      <c r="I46" s="120"/>
    </row>
    <row r="47" spans="1:9" s="5" customFormat="1" ht="39.9" customHeight="1" x14ac:dyDescent="0.25">
      <c r="A47" s="149" t="s">
        <v>386</v>
      </c>
      <c r="B47" s="150" t="s">
        <v>349</v>
      </c>
      <c r="C47" s="60" t="s">
        <v>398</v>
      </c>
      <c r="D47" s="55" t="s">
        <v>17</v>
      </c>
      <c r="E47" s="172">
        <v>84</v>
      </c>
      <c r="F47" s="3">
        <v>1.7</v>
      </c>
      <c r="G47" s="117">
        <f t="shared" si="0"/>
        <v>142.80000000000001</v>
      </c>
      <c r="H47" s="119"/>
      <c r="I47" s="120"/>
    </row>
    <row r="48" spans="1:9" s="5" customFormat="1" ht="39.9" customHeight="1" x14ac:dyDescent="0.25">
      <c r="A48" s="149" t="s">
        <v>386</v>
      </c>
      <c r="B48" s="150" t="s">
        <v>350</v>
      </c>
      <c r="C48" s="60" t="s">
        <v>399</v>
      </c>
      <c r="D48" s="55" t="s">
        <v>17</v>
      </c>
      <c r="E48" s="56">
        <v>21</v>
      </c>
      <c r="F48" s="3">
        <v>1</v>
      </c>
      <c r="G48" s="117">
        <f t="shared" si="0"/>
        <v>21</v>
      </c>
      <c r="H48" s="119"/>
      <c r="I48" s="120"/>
    </row>
    <row r="49" spans="1:9" s="5" customFormat="1" ht="39.9" customHeight="1" x14ac:dyDescent="0.25">
      <c r="A49" s="149" t="s">
        <v>386</v>
      </c>
      <c r="B49" s="150" t="s">
        <v>351</v>
      </c>
      <c r="C49" s="60" t="s">
        <v>400</v>
      </c>
      <c r="D49" s="55" t="s">
        <v>17</v>
      </c>
      <c r="E49" s="56">
        <v>21</v>
      </c>
      <c r="F49" s="3">
        <v>1</v>
      </c>
      <c r="G49" s="117">
        <f t="shared" si="0"/>
        <v>21</v>
      </c>
      <c r="H49" s="119"/>
      <c r="I49" s="120"/>
    </row>
    <row r="50" spans="1:9" s="5" customFormat="1" ht="39.9" customHeight="1" x14ac:dyDescent="0.25">
      <c r="A50" s="149" t="s">
        <v>386</v>
      </c>
      <c r="B50" s="150" t="s">
        <v>352</v>
      </c>
      <c r="C50" s="60" t="s">
        <v>343</v>
      </c>
      <c r="D50" s="55" t="s">
        <v>17</v>
      </c>
      <c r="E50" s="56">
        <v>21</v>
      </c>
      <c r="F50" s="3">
        <v>3.5</v>
      </c>
      <c r="G50" s="117">
        <f t="shared" si="0"/>
        <v>73.5</v>
      </c>
      <c r="H50" s="119"/>
      <c r="I50" s="120"/>
    </row>
    <row r="51" spans="1:9" s="5" customFormat="1" ht="39.9" customHeight="1" x14ac:dyDescent="0.25">
      <c r="A51" s="149" t="s">
        <v>386</v>
      </c>
      <c r="B51" s="150" t="s">
        <v>353</v>
      </c>
      <c r="C51" s="170" t="s">
        <v>456</v>
      </c>
      <c r="D51" s="171" t="s">
        <v>7</v>
      </c>
      <c r="E51" s="172">
        <v>1</v>
      </c>
      <c r="F51" s="3">
        <v>1</v>
      </c>
      <c r="G51" s="117">
        <f t="shared" si="0"/>
        <v>1</v>
      </c>
      <c r="H51" s="119"/>
      <c r="I51" s="120"/>
    </row>
    <row r="52" spans="1:9" s="5" customFormat="1" ht="39.9" customHeight="1" x14ac:dyDescent="0.25">
      <c r="A52" s="149" t="s">
        <v>386</v>
      </c>
      <c r="B52" s="150" t="s">
        <v>354</v>
      </c>
      <c r="C52" s="170" t="s">
        <v>457</v>
      </c>
      <c r="D52" s="171" t="s">
        <v>9</v>
      </c>
      <c r="E52" s="172">
        <v>2</v>
      </c>
      <c r="F52" s="3">
        <v>2.35</v>
      </c>
      <c r="G52" s="117">
        <f t="shared" si="0"/>
        <v>4.7</v>
      </c>
      <c r="H52" s="119"/>
      <c r="I52" s="120"/>
    </row>
    <row r="53" spans="1:9" s="5" customFormat="1" ht="39.9" customHeight="1" x14ac:dyDescent="0.25">
      <c r="A53" s="149" t="s">
        <v>386</v>
      </c>
      <c r="B53" s="150" t="s">
        <v>355</v>
      </c>
      <c r="C53" s="170" t="s">
        <v>397</v>
      </c>
      <c r="D53" s="171" t="s">
        <v>17</v>
      </c>
      <c r="E53" s="172">
        <v>7</v>
      </c>
      <c r="F53" s="3">
        <v>8</v>
      </c>
      <c r="G53" s="117">
        <f t="shared" si="0"/>
        <v>56</v>
      </c>
      <c r="H53" s="119"/>
      <c r="I53" s="120"/>
    </row>
    <row r="54" spans="1:9" s="5" customFormat="1" ht="39.9" customHeight="1" x14ac:dyDescent="0.25">
      <c r="A54" s="149" t="s">
        <v>386</v>
      </c>
      <c r="B54" s="150" t="s">
        <v>356</v>
      </c>
      <c r="C54" s="170" t="s">
        <v>398</v>
      </c>
      <c r="D54" s="171" t="s">
        <v>17</v>
      </c>
      <c r="E54" s="172">
        <v>6</v>
      </c>
      <c r="F54" s="3">
        <v>1.7</v>
      </c>
      <c r="G54" s="117">
        <f t="shared" si="0"/>
        <v>10.199999999999999</v>
      </c>
      <c r="H54" s="119"/>
      <c r="I54" s="120"/>
    </row>
    <row r="55" spans="1:9" s="5" customFormat="1" ht="39.9" customHeight="1" x14ac:dyDescent="0.25">
      <c r="A55" s="149" t="s">
        <v>386</v>
      </c>
      <c r="B55" s="150" t="s">
        <v>458</v>
      </c>
      <c r="C55" s="170" t="s">
        <v>399</v>
      </c>
      <c r="D55" s="171" t="s">
        <v>17</v>
      </c>
      <c r="E55" s="172">
        <v>1</v>
      </c>
      <c r="F55" s="3">
        <v>1</v>
      </c>
      <c r="G55" s="117">
        <f t="shared" si="0"/>
        <v>1</v>
      </c>
      <c r="H55" s="119"/>
      <c r="I55" s="120"/>
    </row>
    <row r="56" spans="1:9" s="5" customFormat="1" ht="39.9" customHeight="1" x14ac:dyDescent="0.25">
      <c r="A56" s="149" t="s">
        <v>386</v>
      </c>
      <c r="B56" s="150" t="s">
        <v>459</v>
      </c>
      <c r="C56" s="170" t="s">
        <v>400</v>
      </c>
      <c r="D56" s="171" t="s">
        <v>17</v>
      </c>
      <c r="E56" s="172">
        <v>1</v>
      </c>
      <c r="F56" s="3">
        <v>1</v>
      </c>
      <c r="G56" s="117">
        <f t="shared" si="0"/>
        <v>1</v>
      </c>
      <c r="H56" s="119"/>
      <c r="I56" s="120"/>
    </row>
    <row r="57" spans="1:9" s="5" customFormat="1" ht="39.9" customHeight="1" x14ac:dyDescent="0.25">
      <c r="A57" s="149" t="s">
        <v>386</v>
      </c>
      <c r="B57" s="150" t="s">
        <v>460</v>
      </c>
      <c r="C57" s="170" t="s">
        <v>343</v>
      </c>
      <c r="D57" s="171" t="s">
        <v>17</v>
      </c>
      <c r="E57" s="172">
        <v>1</v>
      </c>
      <c r="F57" s="3">
        <v>3.6</v>
      </c>
      <c r="G57" s="117">
        <f t="shared" si="0"/>
        <v>3.6</v>
      </c>
      <c r="H57" s="119"/>
      <c r="I57" s="120"/>
    </row>
    <row r="58" spans="1:9" s="5" customFormat="1" ht="39.9" customHeight="1" x14ac:dyDescent="0.25">
      <c r="A58" s="149" t="s">
        <v>386</v>
      </c>
      <c r="B58" s="150" t="s">
        <v>461</v>
      </c>
      <c r="C58" s="60" t="s">
        <v>342</v>
      </c>
      <c r="D58" s="55" t="s">
        <v>17</v>
      </c>
      <c r="E58" s="56">
        <v>765</v>
      </c>
      <c r="F58" s="3">
        <v>0.4</v>
      </c>
      <c r="G58" s="117">
        <f t="shared" si="0"/>
        <v>306</v>
      </c>
      <c r="H58" s="119"/>
      <c r="I58" s="120"/>
    </row>
    <row r="59" spans="1:9" s="5" customFormat="1" ht="39.9" customHeight="1" thickBot="1" x14ac:dyDescent="0.3">
      <c r="A59" s="149" t="s">
        <v>386</v>
      </c>
      <c r="B59" s="150" t="s">
        <v>462</v>
      </c>
      <c r="C59" s="60" t="s">
        <v>401</v>
      </c>
      <c r="D59" s="55" t="s">
        <v>402</v>
      </c>
      <c r="E59" s="56">
        <v>10</v>
      </c>
      <c r="F59" s="3">
        <v>8</v>
      </c>
      <c r="G59" s="117">
        <f t="shared" si="0"/>
        <v>80</v>
      </c>
      <c r="H59" s="119"/>
      <c r="I59" s="120"/>
    </row>
    <row r="60" spans="1:9" s="5" customFormat="1" ht="39.9" customHeight="1" thickBot="1" x14ac:dyDescent="0.3">
      <c r="A60" s="151" t="s">
        <v>386</v>
      </c>
      <c r="B60" s="150" t="s">
        <v>463</v>
      </c>
      <c r="C60" s="62" t="s">
        <v>403</v>
      </c>
      <c r="D60" s="63" t="s">
        <v>7</v>
      </c>
      <c r="E60" s="64">
        <v>1</v>
      </c>
      <c r="F60" s="20">
        <v>10</v>
      </c>
      <c r="G60" s="122">
        <f t="shared" si="0"/>
        <v>10</v>
      </c>
      <c r="H60" s="123" t="s">
        <v>39</v>
      </c>
      <c r="I60" s="124">
        <f>ROUND(SUM(G33:G60),2)</f>
        <v>28829.1</v>
      </c>
    </row>
    <row r="61" spans="1:9" s="5" customFormat="1" ht="39.9" customHeight="1" thickBot="1" x14ac:dyDescent="0.3">
      <c r="A61" s="104"/>
      <c r="B61" s="154"/>
      <c r="C61" s="106"/>
      <c r="D61" s="105"/>
      <c r="E61" s="107"/>
      <c r="F61" s="158" t="s">
        <v>160</v>
      </c>
      <c r="G61" s="157">
        <f>SUM(G5:G60)</f>
        <v>46513.299999999996</v>
      </c>
      <c r="H61" s="118"/>
      <c r="I61" s="120"/>
    </row>
    <row r="62" spans="1:9" s="5" customFormat="1" ht="39.9" customHeight="1" x14ac:dyDescent="0.25">
      <c r="A62" s="110"/>
      <c r="B62" s="116"/>
      <c r="C62" s="112"/>
      <c r="D62" s="111"/>
      <c r="E62" s="113"/>
      <c r="F62" s="6"/>
      <c r="G62" s="116"/>
      <c r="H62" s="115"/>
      <c r="I62" s="116"/>
    </row>
    <row r="63" spans="1:9" s="5" customFormat="1" ht="39.9" customHeight="1" x14ac:dyDescent="0.25">
      <c r="A63" s="110"/>
      <c r="B63" s="116"/>
      <c r="C63" s="112"/>
      <c r="D63" s="111"/>
      <c r="E63" s="113"/>
      <c r="F63" s="6"/>
      <c r="G63" s="116"/>
      <c r="H63" s="115"/>
      <c r="I63" s="116"/>
    </row>
    <row r="64" spans="1:9" s="5" customFormat="1" ht="39.9" customHeight="1" x14ac:dyDescent="0.25">
      <c r="A64" s="110"/>
      <c r="B64" s="116"/>
      <c r="C64" s="112"/>
      <c r="D64" s="111"/>
      <c r="E64" s="113"/>
      <c r="F64" s="6"/>
      <c r="G64" s="116"/>
      <c r="H64" s="115"/>
      <c r="I64" s="116"/>
    </row>
    <row r="65" spans="1:9" s="5" customFormat="1" ht="39.9" customHeight="1" x14ac:dyDescent="0.25">
      <c r="A65" s="110"/>
      <c r="B65" s="116"/>
      <c r="C65" s="112"/>
      <c r="D65" s="111"/>
      <c r="E65" s="113"/>
      <c r="F65" s="6"/>
      <c r="G65" s="116"/>
      <c r="H65" s="115"/>
      <c r="I65" s="116"/>
    </row>
    <row r="66" spans="1:9" s="5" customFormat="1" ht="39.9" customHeight="1" x14ac:dyDescent="0.25">
      <c r="A66" s="110"/>
      <c r="B66" s="116"/>
      <c r="C66" s="112"/>
      <c r="D66" s="111"/>
      <c r="E66" s="113"/>
      <c r="F66" s="6"/>
      <c r="G66" s="116"/>
      <c r="H66" s="115"/>
      <c r="I66" s="116"/>
    </row>
    <row r="67" spans="1:9" s="5" customFormat="1" ht="39.9" customHeight="1" x14ac:dyDescent="0.25">
      <c r="A67" s="110"/>
      <c r="B67" s="116"/>
      <c r="C67" s="112"/>
      <c r="D67" s="111"/>
      <c r="E67" s="113"/>
      <c r="F67" s="6"/>
      <c r="G67" s="116"/>
      <c r="H67" s="115"/>
      <c r="I67" s="116"/>
    </row>
    <row r="68" spans="1:9" s="5" customFormat="1" ht="39.9" customHeight="1" x14ac:dyDescent="0.25">
      <c r="A68" s="110"/>
      <c r="B68" s="116"/>
      <c r="C68" s="112"/>
      <c r="D68" s="111"/>
      <c r="E68" s="113"/>
      <c r="F68" s="6"/>
      <c r="G68" s="116"/>
      <c r="H68" s="115"/>
      <c r="I68" s="116"/>
    </row>
    <row r="69" spans="1:9" s="5" customFormat="1" ht="39.9" customHeight="1" x14ac:dyDescent="0.25">
      <c r="A69" s="110"/>
      <c r="B69" s="116"/>
      <c r="C69" s="112"/>
      <c r="D69" s="111"/>
      <c r="E69" s="113"/>
      <c r="F69" s="6"/>
      <c r="G69" s="116"/>
      <c r="H69" s="115"/>
      <c r="I69" s="116"/>
    </row>
    <row r="70" spans="1:9" s="5" customFormat="1" ht="39.9" customHeight="1" x14ac:dyDescent="0.25">
      <c r="A70" s="110"/>
      <c r="B70" s="116"/>
      <c r="C70" s="112"/>
      <c r="D70" s="111"/>
      <c r="E70" s="113"/>
      <c r="F70" s="6"/>
      <c r="G70" s="116"/>
      <c r="H70" s="115"/>
      <c r="I70" s="116"/>
    </row>
    <row r="71" spans="1:9" ht="39.9" customHeight="1" x14ac:dyDescent="0.25"/>
    <row r="72" spans="1:9" ht="39.9" customHeight="1" x14ac:dyDescent="0.25"/>
    <row r="73" spans="1:9" ht="39.9" customHeight="1" x14ac:dyDescent="0.25"/>
    <row r="74" spans="1:9" ht="39.9" customHeight="1" x14ac:dyDescent="0.25"/>
    <row r="75" spans="1:9" ht="39.9" customHeight="1" x14ac:dyDescent="0.25"/>
    <row r="76" spans="1:9" ht="60" customHeight="1" x14ac:dyDescent="0.25"/>
    <row r="77" spans="1:9" ht="60" customHeight="1" x14ac:dyDescent="0.25"/>
    <row r="78" spans="1:9" ht="60" customHeight="1" x14ac:dyDescent="0.25"/>
    <row r="79" spans="1:9" ht="60" customHeight="1" x14ac:dyDescent="0.25"/>
    <row r="80" spans="1:9" ht="60" customHeight="1" x14ac:dyDescent="0.25"/>
    <row r="81" ht="60" customHeight="1" x14ac:dyDescent="0.25"/>
    <row r="82" ht="60" customHeight="1" x14ac:dyDescent="0.25"/>
    <row r="83" ht="60" customHeight="1" x14ac:dyDescent="0.25"/>
    <row r="84" ht="60" customHeight="1" x14ac:dyDescent="0.25"/>
    <row r="85" ht="60" customHeight="1" x14ac:dyDescent="0.25"/>
    <row r="86" ht="60" customHeight="1" x14ac:dyDescent="0.25"/>
    <row r="87" ht="60" customHeight="1" x14ac:dyDescent="0.25"/>
    <row r="88" ht="60" customHeight="1" x14ac:dyDescent="0.25"/>
    <row r="89" ht="60" customHeight="1" x14ac:dyDescent="0.25"/>
    <row r="90" ht="39.9" customHeight="1" x14ac:dyDescent="0.25"/>
    <row r="91" ht="39.9" customHeight="1" x14ac:dyDescent="0.25"/>
    <row r="92" ht="39.9" customHeight="1" x14ac:dyDescent="0.25"/>
    <row r="93" ht="39.9" customHeight="1" x14ac:dyDescent="0.25"/>
    <row r="94" ht="39.9" customHeight="1" x14ac:dyDescent="0.25"/>
    <row r="95" ht="39.9" customHeight="1" x14ac:dyDescent="0.25"/>
    <row r="96" ht="39.9" customHeight="1" x14ac:dyDescent="0.25"/>
    <row r="97" ht="39.9" customHeight="1" x14ac:dyDescent="0.25"/>
    <row r="98" ht="39.9" customHeight="1" x14ac:dyDescent="0.25"/>
    <row r="99" ht="39.9" customHeight="1" x14ac:dyDescent="0.25"/>
    <row r="100" ht="39.9" customHeight="1" x14ac:dyDescent="0.25"/>
    <row r="101" ht="39.9" customHeight="1" x14ac:dyDescent="0.25"/>
    <row r="102" ht="39.9" customHeight="1" x14ac:dyDescent="0.25"/>
    <row r="103" ht="39.9" customHeight="1" x14ac:dyDescent="0.25"/>
    <row r="104" ht="39.9" customHeight="1" x14ac:dyDescent="0.25"/>
    <row r="105" ht="39.9" customHeight="1" x14ac:dyDescent="0.25"/>
    <row r="106" ht="39.9" customHeight="1" x14ac:dyDescent="0.25"/>
    <row r="107" ht="39.9" customHeight="1" x14ac:dyDescent="0.25"/>
    <row r="108" ht="39.9" customHeight="1" x14ac:dyDescent="0.25"/>
    <row r="109" ht="60" customHeight="1" x14ac:dyDescent="0.25"/>
    <row r="110" ht="60" customHeight="1" x14ac:dyDescent="0.25"/>
    <row r="111" ht="39.9" customHeight="1" x14ac:dyDescent="0.25"/>
    <row r="112" ht="39.9" customHeight="1" x14ac:dyDescent="0.25"/>
    <row r="113" ht="39.9" customHeight="1" x14ac:dyDescent="0.25"/>
  </sheetData>
  <sheetProtection algorithmName="SHA-512" hashValue="fPM1b606qzrDnEbT1oqPjv33/qZhzLrQOr2ZMvxQRibMA8Jc/9DSsSWqOLwgzX9FNaHAfBs1J1JNiuDPLmgBcQ==" saltValue="Q1SaLMzEcV9TO1OwG49Zbw==" spinCount="100000" sheet="1" objects="1" scenarios="1"/>
  <phoneticPr fontId="8" type="noConversion"/>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topLeftCell="A7" zoomScale="60" zoomScaleNormal="85" workbookViewId="0">
      <selection activeCell="G30" sqref="G30"/>
    </sheetView>
  </sheetViews>
  <sheetFormatPr defaultColWidth="9.109375" defaultRowHeight="13.8" x14ac:dyDescent="0.25"/>
  <cols>
    <col min="1" max="1" width="39.6640625" style="110" customWidth="1"/>
    <col min="2" max="2" width="10.5546875" style="116" customWidth="1"/>
    <col min="3" max="3" width="71.6640625" style="112" customWidth="1"/>
    <col min="4" max="4" width="9.109375" style="116"/>
    <col min="5" max="5" width="16.33203125" style="165" customWidth="1"/>
    <col min="6" max="6" width="17.6640625" style="6" customWidth="1"/>
    <col min="7" max="7" width="14.6640625" style="116" customWidth="1"/>
    <col min="8" max="8" width="21.5546875" style="115" customWidth="1"/>
    <col min="9" max="9" width="16.109375" style="116" customWidth="1"/>
    <col min="10" max="16384" width="9.109375" style="4"/>
  </cols>
  <sheetData>
    <row r="1" spans="1:7" ht="39.9" customHeight="1" thickBot="1" x14ac:dyDescent="0.3">
      <c r="A1" s="50" t="s">
        <v>448</v>
      </c>
      <c r="B1" s="51"/>
      <c r="C1" s="51"/>
      <c r="D1" s="51"/>
      <c r="E1" s="51"/>
      <c r="F1" s="51"/>
      <c r="G1" s="114"/>
    </row>
    <row r="2" spans="1:7" ht="21.75" customHeight="1" thickBot="1" x14ac:dyDescent="0.3">
      <c r="A2" s="1"/>
      <c r="B2" s="1"/>
      <c r="C2" s="1"/>
      <c r="D2" s="1"/>
      <c r="E2" s="7"/>
      <c r="F2" s="1"/>
      <c r="G2" s="1"/>
    </row>
    <row r="3" spans="1:7" ht="15" customHeight="1" thickBot="1" x14ac:dyDescent="0.3">
      <c r="A3" s="159" t="s">
        <v>404</v>
      </c>
      <c r="B3" s="160"/>
      <c r="C3" s="160"/>
      <c r="D3" s="160"/>
      <c r="E3" s="160"/>
      <c r="F3" s="160"/>
      <c r="G3" s="161"/>
    </row>
    <row r="4" spans="1:7" ht="42" thickBot="1" x14ac:dyDescent="0.3">
      <c r="A4" s="162" t="s">
        <v>36</v>
      </c>
      <c r="B4" s="34" t="s">
        <v>0</v>
      </c>
      <c r="C4" s="34" t="s">
        <v>1</v>
      </c>
      <c r="D4" s="34" t="s">
        <v>2</v>
      </c>
      <c r="E4" s="35" t="s">
        <v>3</v>
      </c>
      <c r="F4" s="36" t="s">
        <v>4</v>
      </c>
      <c r="G4" s="37" t="s">
        <v>5</v>
      </c>
    </row>
    <row r="5" spans="1:7" ht="30.6" customHeight="1" x14ac:dyDescent="0.25">
      <c r="A5" s="163" t="s">
        <v>158</v>
      </c>
      <c r="B5" s="44">
        <v>1</v>
      </c>
      <c r="C5" s="27" t="s">
        <v>140</v>
      </c>
      <c r="D5" s="28" t="s">
        <v>8</v>
      </c>
      <c r="E5" s="29">
        <v>300</v>
      </c>
      <c r="F5" s="33">
        <v>6.55</v>
      </c>
      <c r="G5" s="125">
        <f t="shared" ref="G5:G30" si="0">ROUND((E5*F5),2)</f>
        <v>1965</v>
      </c>
    </row>
    <row r="6" spans="1:7" ht="30" customHeight="1" x14ac:dyDescent="0.25">
      <c r="A6" s="163" t="s">
        <v>158</v>
      </c>
      <c r="B6" s="44">
        <v>2</v>
      </c>
      <c r="C6" s="16" t="s">
        <v>141</v>
      </c>
      <c r="D6" s="17" t="s">
        <v>17</v>
      </c>
      <c r="E6" s="18">
        <v>10</v>
      </c>
      <c r="F6" s="30">
        <v>233.91</v>
      </c>
      <c r="G6" s="117">
        <f t="shared" si="0"/>
        <v>2339.1</v>
      </c>
    </row>
    <row r="7" spans="1:7" ht="39.9" customHeight="1" x14ac:dyDescent="0.25">
      <c r="A7" s="163" t="s">
        <v>158</v>
      </c>
      <c r="B7" s="44">
        <v>3</v>
      </c>
      <c r="C7" s="16" t="s">
        <v>142</v>
      </c>
      <c r="D7" s="17" t="s">
        <v>8</v>
      </c>
      <c r="E7" s="18">
        <v>15</v>
      </c>
      <c r="F7" s="30">
        <v>29.07</v>
      </c>
      <c r="G7" s="117">
        <f t="shared" si="0"/>
        <v>436.05</v>
      </c>
    </row>
    <row r="8" spans="1:7" ht="39.9" customHeight="1" x14ac:dyDescent="0.25">
      <c r="A8" s="163" t="s">
        <v>158</v>
      </c>
      <c r="B8" s="44">
        <v>4</v>
      </c>
      <c r="C8" s="16" t="s">
        <v>405</v>
      </c>
      <c r="D8" s="17" t="s">
        <v>9</v>
      </c>
      <c r="E8" s="18">
        <v>29</v>
      </c>
      <c r="F8" s="30">
        <v>17.77</v>
      </c>
      <c r="G8" s="117">
        <f t="shared" si="0"/>
        <v>515.33000000000004</v>
      </c>
    </row>
    <row r="9" spans="1:7" ht="39.9" customHeight="1" x14ac:dyDescent="0.25">
      <c r="A9" s="163" t="s">
        <v>158</v>
      </c>
      <c r="B9" s="44">
        <v>5</v>
      </c>
      <c r="C9" s="16" t="s">
        <v>406</v>
      </c>
      <c r="D9" s="17" t="s">
        <v>9</v>
      </c>
      <c r="E9" s="18">
        <v>61</v>
      </c>
      <c r="F9" s="30">
        <v>21.86</v>
      </c>
      <c r="G9" s="117">
        <f t="shared" si="0"/>
        <v>1333.46</v>
      </c>
    </row>
    <row r="10" spans="1:7" ht="39.9" customHeight="1" x14ac:dyDescent="0.25">
      <c r="A10" s="163" t="s">
        <v>158</v>
      </c>
      <c r="B10" s="44">
        <v>6</v>
      </c>
      <c r="C10" s="16" t="s">
        <v>407</v>
      </c>
      <c r="D10" s="17" t="s">
        <v>9</v>
      </c>
      <c r="E10" s="18">
        <v>218</v>
      </c>
      <c r="F10" s="30">
        <v>23.33</v>
      </c>
      <c r="G10" s="117">
        <f t="shared" si="0"/>
        <v>5085.9399999999996</v>
      </c>
    </row>
    <row r="11" spans="1:7" ht="39.9" customHeight="1" x14ac:dyDescent="0.25">
      <c r="A11" s="163" t="s">
        <v>158</v>
      </c>
      <c r="B11" s="44">
        <v>7</v>
      </c>
      <c r="C11" s="16" t="s">
        <v>143</v>
      </c>
      <c r="D11" s="17" t="s">
        <v>9</v>
      </c>
      <c r="E11" s="18">
        <v>56</v>
      </c>
      <c r="F11" s="30">
        <v>26.38</v>
      </c>
      <c r="G11" s="117">
        <f t="shared" si="0"/>
        <v>1477.28</v>
      </c>
    </row>
    <row r="12" spans="1:7" ht="39.9" customHeight="1" x14ac:dyDescent="0.25">
      <c r="A12" s="163" t="s">
        <v>158</v>
      </c>
      <c r="B12" s="44">
        <v>8</v>
      </c>
      <c r="C12" s="16" t="s">
        <v>450</v>
      </c>
      <c r="D12" s="17" t="s">
        <v>9</v>
      </c>
      <c r="E12" s="18">
        <v>8</v>
      </c>
      <c r="F12" s="30">
        <v>32.74</v>
      </c>
      <c r="G12" s="117">
        <f t="shared" si="0"/>
        <v>261.92</v>
      </c>
    </row>
    <row r="13" spans="1:7" ht="30.6" customHeight="1" x14ac:dyDescent="0.25">
      <c r="A13" s="163" t="s">
        <v>158</v>
      </c>
      <c r="B13" s="44">
        <v>9</v>
      </c>
      <c r="C13" s="16" t="s">
        <v>408</v>
      </c>
      <c r="D13" s="17" t="s">
        <v>9</v>
      </c>
      <c r="E13" s="18">
        <v>15</v>
      </c>
      <c r="F13" s="30">
        <v>64.81</v>
      </c>
      <c r="G13" s="117">
        <f t="shared" si="0"/>
        <v>972.15</v>
      </c>
    </row>
    <row r="14" spans="1:7" ht="30" customHeight="1" x14ac:dyDescent="0.25">
      <c r="A14" s="163" t="s">
        <v>158</v>
      </c>
      <c r="B14" s="44">
        <v>10</v>
      </c>
      <c r="C14" s="16" t="s">
        <v>409</v>
      </c>
      <c r="D14" s="17" t="s">
        <v>9</v>
      </c>
      <c r="E14" s="18">
        <v>20</v>
      </c>
      <c r="F14" s="30">
        <v>32.4</v>
      </c>
      <c r="G14" s="117">
        <f t="shared" si="0"/>
        <v>648</v>
      </c>
    </row>
    <row r="15" spans="1:7" ht="31.2" customHeight="1" x14ac:dyDescent="0.25">
      <c r="A15" s="163" t="s">
        <v>158</v>
      </c>
      <c r="B15" s="44">
        <v>11</v>
      </c>
      <c r="C15" s="16" t="s">
        <v>410</v>
      </c>
      <c r="D15" s="17" t="s">
        <v>9</v>
      </c>
      <c r="E15" s="18">
        <v>16</v>
      </c>
      <c r="F15" s="30">
        <v>50.6</v>
      </c>
      <c r="G15" s="117">
        <f t="shared" si="0"/>
        <v>809.6</v>
      </c>
    </row>
    <row r="16" spans="1:7" ht="39.9" customHeight="1" x14ac:dyDescent="0.25">
      <c r="A16" s="163" t="s">
        <v>158</v>
      </c>
      <c r="B16" s="44">
        <v>12</v>
      </c>
      <c r="C16" s="16" t="s">
        <v>411</v>
      </c>
      <c r="D16" s="17" t="s">
        <v>9</v>
      </c>
      <c r="E16" s="18">
        <v>36</v>
      </c>
      <c r="F16" s="30">
        <v>92.58</v>
      </c>
      <c r="G16" s="117">
        <f t="shared" si="0"/>
        <v>3332.88</v>
      </c>
    </row>
    <row r="17" spans="1:9" ht="30" customHeight="1" x14ac:dyDescent="0.25">
      <c r="A17" s="163" t="s">
        <v>158</v>
      </c>
      <c r="B17" s="44">
        <v>13</v>
      </c>
      <c r="C17" s="16" t="s">
        <v>412</v>
      </c>
      <c r="D17" s="17" t="s">
        <v>9</v>
      </c>
      <c r="E17" s="18">
        <v>18</v>
      </c>
      <c r="F17" s="30">
        <v>100.38</v>
      </c>
      <c r="G17" s="117">
        <f t="shared" si="0"/>
        <v>1806.84</v>
      </c>
    </row>
    <row r="18" spans="1:9" ht="34.200000000000003" customHeight="1" x14ac:dyDescent="0.25">
      <c r="A18" s="163" t="s">
        <v>158</v>
      </c>
      <c r="B18" s="44">
        <v>14</v>
      </c>
      <c r="C18" s="16" t="s">
        <v>413</v>
      </c>
      <c r="D18" s="17" t="s">
        <v>9</v>
      </c>
      <c r="E18" s="18">
        <v>35</v>
      </c>
      <c r="F18" s="30">
        <v>115.37</v>
      </c>
      <c r="G18" s="117">
        <f t="shared" si="0"/>
        <v>4037.95</v>
      </c>
    </row>
    <row r="19" spans="1:9" ht="33" customHeight="1" x14ac:dyDescent="0.25">
      <c r="A19" s="163" t="s">
        <v>158</v>
      </c>
      <c r="B19" s="44">
        <v>15</v>
      </c>
      <c r="C19" s="16" t="s">
        <v>414</v>
      </c>
      <c r="D19" s="17" t="s">
        <v>9</v>
      </c>
      <c r="E19" s="18">
        <v>19</v>
      </c>
      <c r="F19" s="30">
        <v>141.32</v>
      </c>
      <c r="G19" s="117">
        <f t="shared" si="0"/>
        <v>2685.08</v>
      </c>
    </row>
    <row r="20" spans="1:9" ht="33" customHeight="1" x14ac:dyDescent="0.25">
      <c r="A20" s="163" t="s">
        <v>158</v>
      </c>
      <c r="B20" s="44">
        <v>16</v>
      </c>
      <c r="C20" s="16" t="s">
        <v>415</v>
      </c>
      <c r="D20" s="17" t="s">
        <v>9</v>
      </c>
      <c r="E20" s="18">
        <v>20</v>
      </c>
      <c r="F20" s="30">
        <v>157.02000000000001</v>
      </c>
      <c r="G20" s="117">
        <f t="shared" si="0"/>
        <v>3140.4</v>
      </c>
    </row>
    <row r="21" spans="1:9" ht="30" customHeight="1" x14ac:dyDescent="0.25">
      <c r="A21" s="163" t="s">
        <v>158</v>
      </c>
      <c r="B21" s="44">
        <v>17</v>
      </c>
      <c r="C21" s="16" t="s">
        <v>416</v>
      </c>
      <c r="D21" s="17" t="s">
        <v>9</v>
      </c>
      <c r="E21" s="18">
        <v>21</v>
      </c>
      <c r="F21" s="30">
        <v>223.14</v>
      </c>
      <c r="G21" s="117">
        <f t="shared" si="0"/>
        <v>4685.9399999999996</v>
      </c>
    </row>
    <row r="22" spans="1:9" ht="30" customHeight="1" x14ac:dyDescent="0.25">
      <c r="A22" s="163" t="s">
        <v>158</v>
      </c>
      <c r="B22" s="44">
        <v>18</v>
      </c>
      <c r="C22" s="16" t="s">
        <v>417</v>
      </c>
      <c r="D22" s="17" t="s">
        <v>17</v>
      </c>
      <c r="E22" s="18">
        <v>21</v>
      </c>
      <c r="F22" s="30">
        <v>1133.6099999999999</v>
      </c>
      <c r="G22" s="117">
        <f t="shared" si="0"/>
        <v>23805.81</v>
      </c>
    </row>
    <row r="23" spans="1:9" ht="28.95" customHeight="1" x14ac:dyDescent="0.25">
      <c r="A23" s="163" t="s">
        <v>158</v>
      </c>
      <c r="B23" s="44">
        <v>19</v>
      </c>
      <c r="C23" s="16" t="s">
        <v>144</v>
      </c>
      <c r="D23" s="17" t="s">
        <v>17</v>
      </c>
      <c r="E23" s="18">
        <v>25</v>
      </c>
      <c r="F23" s="30">
        <v>589.85</v>
      </c>
      <c r="G23" s="117">
        <f t="shared" si="0"/>
        <v>14746.25</v>
      </c>
    </row>
    <row r="24" spans="1:9" ht="28.95" customHeight="1" x14ac:dyDescent="0.25">
      <c r="A24" s="163" t="s">
        <v>158</v>
      </c>
      <c r="B24" s="44">
        <v>20</v>
      </c>
      <c r="C24" s="16" t="s">
        <v>418</v>
      </c>
      <c r="D24" s="17" t="s">
        <v>17</v>
      </c>
      <c r="E24" s="18">
        <v>2</v>
      </c>
      <c r="F24" s="30">
        <v>649.36</v>
      </c>
      <c r="G24" s="117">
        <f t="shared" si="0"/>
        <v>1298.72</v>
      </c>
    </row>
    <row r="25" spans="1:9" ht="31.2" customHeight="1" x14ac:dyDescent="0.25">
      <c r="A25" s="163" t="s">
        <v>158</v>
      </c>
      <c r="B25" s="44">
        <v>21</v>
      </c>
      <c r="C25" s="16" t="s">
        <v>419</v>
      </c>
      <c r="D25" s="17" t="s">
        <v>17</v>
      </c>
      <c r="E25" s="18">
        <v>2</v>
      </c>
      <c r="F25" s="30">
        <v>38.29</v>
      </c>
      <c r="G25" s="117">
        <f t="shared" si="0"/>
        <v>76.58</v>
      </c>
    </row>
    <row r="26" spans="1:9" ht="39.9" customHeight="1" x14ac:dyDescent="0.25">
      <c r="A26" s="163" t="s">
        <v>158</v>
      </c>
      <c r="B26" s="44">
        <v>22</v>
      </c>
      <c r="C26" s="16" t="s">
        <v>145</v>
      </c>
      <c r="D26" s="17" t="s">
        <v>17</v>
      </c>
      <c r="E26" s="18">
        <v>10</v>
      </c>
      <c r="F26" s="30">
        <v>98.85</v>
      </c>
      <c r="G26" s="117">
        <f t="shared" si="0"/>
        <v>988.5</v>
      </c>
    </row>
    <row r="27" spans="1:9" ht="39.9" customHeight="1" x14ac:dyDescent="0.25">
      <c r="A27" s="163" t="s">
        <v>158</v>
      </c>
      <c r="B27" s="44">
        <v>23</v>
      </c>
      <c r="C27" s="16" t="s">
        <v>146</v>
      </c>
      <c r="D27" s="17" t="s">
        <v>17</v>
      </c>
      <c r="E27" s="18">
        <v>4</v>
      </c>
      <c r="F27" s="30">
        <v>106.57</v>
      </c>
      <c r="G27" s="117">
        <f t="shared" si="0"/>
        <v>426.28</v>
      </c>
    </row>
    <row r="28" spans="1:9" ht="39.9" customHeight="1" x14ac:dyDescent="0.25">
      <c r="A28" s="163" t="s">
        <v>158</v>
      </c>
      <c r="B28" s="44">
        <v>24</v>
      </c>
      <c r="C28" s="16" t="s">
        <v>147</v>
      </c>
      <c r="D28" s="17" t="s">
        <v>17</v>
      </c>
      <c r="E28" s="18">
        <v>10</v>
      </c>
      <c r="F28" s="30">
        <v>114.17</v>
      </c>
      <c r="G28" s="117">
        <f t="shared" si="0"/>
        <v>1141.7</v>
      </c>
    </row>
    <row r="29" spans="1:9" ht="39.9" customHeight="1" thickBot="1" x14ac:dyDescent="0.3">
      <c r="A29" s="163" t="s">
        <v>158</v>
      </c>
      <c r="B29" s="44">
        <v>25</v>
      </c>
      <c r="C29" s="16" t="s">
        <v>420</v>
      </c>
      <c r="D29" s="17" t="s">
        <v>17</v>
      </c>
      <c r="E29" s="18">
        <v>2</v>
      </c>
      <c r="F29" s="30">
        <v>171.27</v>
      </c>
      <c r="G29" s="117">
        <f t="shared" si="0"/>
        <v>342.54</v>
      </c>
    </row>
    <row r="30" spans="1:9" ht="31.2" customHeight="1" thickBot="1" x14ac:dyDescent="0.3">
      <c r="A30" s="164" t="s">
        <v>158</v>
      </c>
      <c r="B30" s="45">
        <v>26</v>
      </c>
      <c r="C30" s="21" t="s">
        <v>421</v>
      </c>
      <c r="D30" s="22" t="s">
        <v>422</v>
      </c>
      <c r="E30" s="23">
        <v>9.6</v>
      </c>
      <c r="F30" s="49">
        <v>66.739999999999995</v>
      </c>
      <c r="G30" s="132">
        <f t="shared" si="0"/>
        <v>640.70000000000005</v>
      </c>
      <c r="H30" s="123" t="s">
        <v>37</v>
      </c>
      <c r="I30" s="124">
        <f>ROUND(SUM(G5:G30),2)</f>
        <v>79000</v>
      </c>
    </row>
    <row r="31" spans="1:9" ht="42" thickBot="1" x14ac:dyDescent="0.3">
      <c r="F31" s="167" t="s">
        <v>159</v>
      </c>
      <c r="G31" s="166">
        <f>SUM(G5:G30)</f>
        <v>79000</v>
      </c>
    </row>
  </sheetData>
  <sheetProtection algorithmName="SHA-512" hashValue="+zCXtGcO59D8Kk7WIP1foGne8cmEV+GG0Z5n33o8gl12Q8h+Tnh179VVOfmYg+TTPqc79Z0jPrzSkbztD7Qy1g==" saltValue="X7M8DiDrsjoDdWO68fRbPg==" spinCount="100000" sheet="1" objects="1" scenarios="1"/>
  <pageMargins left="0.7" right="0.7" top="0.75" bottom="0.75" header="0.3" footer="0.3"/>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G19"/>
  <sheetViews>
    <sheetView tabSelected="1" view="pageBreakPreview" zoomScaleNormal="100" zoomScaleSheetLayoutView="100" workbookViewId="0">
      <selection activeCell="K14" sqref="K14"/>
    </sheetView>
  </sheetViews>
  <sheetFormatPr defaultColWidth="9.109375" defaultRowHeight="14.4" x14ac:dyDescent="0.3"/>
  <cols>
    <col min="1" max="1" width="11.6640625" customWidth="1"/>
    <col min="2" max="2" width="55.109375" customWidth="1"/>
    <col min="3" max="3" width="21.44140625" customWidth="1"/>
  </cols>
  <sheetData>
    <row r="1" spans="1:7" s="8" customFormat="1" ht="51.75" customHeight="1" thickBot="1" x14ac:dyDescent="0.3">
      <c r="A1" s="217" t="s">
        <v>448</v>
      </c>
      <c r="B1" s="218"/>
      <c r="C1" s="219"/>
      <c r="D1" s="31"/>
      <c r="E1" s="31"/>
      <c r="F1" s="31"/>
      <c r="G1" s="31"/>
    </row>
    <row r="2" spans="1:7" s="8" customFormat="1" ht="13.2" x14ac:dyDescent="0.25">
      <c r="A2" s="220" t="s">
        <v>50</v>
      </c>
      <c r="B2" s="221"/>
      <c r="C2" s="222"/>
    </row>
    <row r="3" spans="1:7" s="8" customFormat="1" ht="39.6" x14ac:dyDescent="0.25">
      <c r="A3" s="9" t="s">
        <v>51</v>
      </c>
      <c r="B3" s="9" t="s">
        <v>52</v>
      </c>
      <c r="C3" s="9" t="s">
        <v>53</v>
      </c>
    </row>
    <row r="4" spans="1:7" s="8" customFormat="1" ht="20.100000000000001" customHeight="1" x14ac:dyDescent="0.25">
      <c r="A4" s="10">
        <v>1</v>
      </c>
      <c r="B4" s="11" t="s">
        <v>424</v>
      </c>
      <c r="C4" s="12">
        <f>DKŽ_1S!G157</f>
        <v>2386615.8600000008</v>
      </c>
    </row>
    <row r="5" spans="1:7" s="8" customFormat="1" ht="20.100000000000001" customHeight="1" x14ac:dyDescent="0.25">
      <c r="A5" s="10">
        <v>2</v>
      </c>
      <c r="B5" s="11" t="s">
        <v>423</v>
      </c>
      <c r="C5" s="12">
        <f>DKŽ_2E2!G61</f>
        <v>46513.299999999996</v>
      </c>
    </row>
    <row r="6" spans="1:7" s="8" customFormat="1" ht="20.100000000000001" customHeight="1" x14ac:dyDescent="0.25">
      <c r="A6" s="10">
        <v>3</v>
      </c>
      <c r="B6" s="11" t="s">
        <v>425</v>
      </c>
      <c r="C6" s="12">
        <f>DKŽ_3M!G31</f>
        <v>79000</v>
      </c>
    </row>
    <row r="7" spans="1:7" s="8" customFormat="1" ht="20.100000000000001" customHeight="1" x14ac:dyDescent="0.25">
      <c r="A7" s="10"/>
      <c r="B7" s="11" t="s">
        <v>426</v>
      </c>
      <c r="C7" s="12">
        <v>49476.78</v>
      </c>
    </row>
    <row r="8" spans="1:7" s="8" customFormat="1" ht="39" customHeight="1" x14ac:dyDescent="0.25">
      <c r="A8" s="9" t="s">
        <v>54</v>
      </c>
      <c r="B8" s="13" t="s">
        <v>55</v>
      </c>
      <c r="C8" s="12">
        <f>ROUND(SUM(C4:C7),2)</f>
        <v>2561605.94</v>
      </c>
    </row>
    <row r="9" spans="1:7" s="8" customFormat="1" ht="13.2" x14ac:dyDescent="0.25"/>
    <row r="10" spans="1:7" s="8" customFormat="1" ht="45.6" customHeight="1" x14ac:dyDescent="0.25">
      <c r="A10" s="223" t="s">
        <v>67</v>
      </c>
      <c r="B10" s="223"/>
      <c r="C10" s="223"/>
    </row>
    <row r="11" spans="1:7" s="8" customFormat="1" ht="59.4" customHeight="1" x14ac:dyDescent="0.25">
      <c r="A11" s="223" t="s">
        <v>427</v>
      </c>
      <c r="B11" s="223"/>
      <c r="C11" s="223"/>
    </row>
    <row r="12" spans="1:7" s="202" customFormat="1" ht="25.2" customHeight="1" x14ac:dyDescent="0.25">
      <c r="A12" s="8"/>
      <c r="B12" s="8"/>
      <c r="C12" s="14" t="s">
        <v>56</v>
      </c>
    </row>
    <row r="13" spans="1:7" s="8" customFormat="1" ht="13.2" x14ac:dyDescent="0.25"/>
    <row r="14" spans="1:7" s="8" customFormat="1" ht="234" customHeight="1" x14ac:dyDescent="0.25">
      <c r="A14" s="224" t="s">
        <v>161</v>
      </c>
      <c r="B14" s="225"/>
      <c r="C14" s="225"/>
    </row>
    <row r="15" spans="1:7" s="8" customFormat="1" ht="124.95" customHeight="1" x14ac:dyDescent="0.25">
      <c r="A15" s="226" t="s">
        <v>57</v>
      </c>
      <c r="B15" s="227"/>
      <c r="C15" s="227"/>
    </row>
    <row r="16" spans="1:7" s="8" customFormat="1" ht="65.400000000000006" customHeight="1" x14ac:dyDescent="0.25">
      <c r="A16" s="224" t="s">
        <v>58</v>
      </c>
      <c r="B16" s="225"/>
      <c r="C16" s="225"/>
    </row>
    <row r="17" spans="1:3" s="8" customFormat="1" ht="66.75" customHeight="1" x14ac:dyDescent="0.3">
      <c r="A17"/>
      <c r="B17"/>
      <c r="C17"/>
    </row>
    <row r="18" spans="1:3" x14ac:dyDescent="0.3">
      <c r="A18" s="215"/>
      <c r="B18" s="216"/>
      <c r="C18" s="216"/>
    </row>
    <row r="19" spans="1:3" ht="35.25" customHeight="1" x14ac:dyDescent="0.3"/>
  </sheetData>
  <sheetProtection algorithmName="SHA-512" hashValue="V/JvYTl13kzzi8ohKbX5zQGyKAABqy+Vt8s3zhjgDrXGUUjr9ZH2064sbiwmvJrNkPKzRNKWCFiXm5qlJat+sg==" saltValue="xDrxlLE3tFicwVi+Y3W9mQ==" spinCount="100000" sheet="1" objects="1" scenarios="1"/>
  <mergeCells count="8">
    <mergeCell ref="A18:C18"/>
    <mergeCell ref="A1:C1"/>
    <mergeCell ref="A2:C2"/>
    <mergeCell ref="A10:C10"/>
    <mergeCell ref="A14:C14"/>
    <mergeCell ref="A15:C15"/>
    <mergeCell ref="A16:C16"/>
    <mergeCell ref="A11:C11"/>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8A60D813C2B24396E81C33EFC7B95C" ma:contentTypeVersion="0" ma:contentTypeDescription="Create a new document." ma:contentTypeScope="" ma:versionID="b5b1fda8860b69d72be61b459f412991">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609185-7BF0-4EEC-BF98-A3B05233F7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A4D7A7-0E96-4423-BBF6-89E213D5665E}">
  <ds:schemaRefs>
    <ds:schemaRef ds:uri="http://schemas.microsoft.com/sharepoint/v3/contenttype/forms"/>
  </ds:schemaRefs>
</ds:datastoreItem>
</file>

<file path=customXml/itemProps3.xml><?xml version="1.0" encoding="utf-8"?>
<ds:datastoreItem xmlns:ds="http://schemas.openxmlformats.org/officeDocument/2006/customXml" ds:itemID="{0DE0792E-460B-4EDF-8C87-3EF32E1A2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DKŽ_1S</vt:lpstr>
      <vt:lpstr>DKŽ_2E2</vt:lpstr>
      <vt:lpstr>DKŽ_3M</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Vartotojas</cp:lastModifiedBy>
  <dcterms:created xsi:type="dcterms:W3CDTF">2020-10-05T14:48:34Z</dcterms:created>
  <dcterms:modified xsi:type="dcterms:W3CDTF">2022-09-14T04:04:42Z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0x010100A88A60D813C2B24396E81C33EFC7B95C</vt:lpwstr>
  </property>
</Properties>
</file>