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defaultThemeVersion="166925"/>
  <mc:AlternateContent xmlns:mc="http://schemas.openxmlformats.org/markup-compatibility/2006">
    <mc:Choice Requires="x15">
      <x15ac:absPath xmlns:x15ac="http://schemas.microsoft.com/office/spreadsheetml/2010/11/ac" url="C:\Users\Danute\Downloads\"/>
    </mc:Choice>
  </mc:AlternateContent>
  <xr:revisionPtr revIDLastSave="0" documentId="13_ncr:1_{6EC8D2A5-4B55-4EC3-BD55-F6E206362EAC}" xr6:coauthVersionLast="47" xr6:coauthVersionMax="47" xr10:uidLastSave="{00000000-0000-0000-0000-000000000000}"/>
  <bookViews>
    <workbookView xWindow="-120" yWindow="-120" windowWidth="29040" windowHeight="17640" xr2:uid="{00000000-000D-0000-FFFF-FFFF00000000}"/>
  </bookViews>
  <sheets>
    <sheet name="specifikacija"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34" i="1" l="1"/>
  <c r="I34" i="1" s="1"/>
  <c r="G33" i="1" l="1"/>
  <c r="I33" i="1" s="1"/>
  <c r="G32" i="1"/>
  <c r="I32" i="1" s="1"/>
  <c r="G31" i="1"/>
  <c r="I31" i="1" s="1"/>
  <c r="G30" i="1"/>
  <c r="I30" i="1" s="1"/>
  <c r="G29" i="1"/>
  <c r="I29" i="1" s="1"/>
  <c r="G28" i="1"/>
  <c r="I28" i="1" s="1"/>
  <c r="G27" i="1"/>
  <c r="I27" i="1" s="1"/>
  <c r="G26" i="1"/>
  <c r="I26" i="1" s="1"/>
  <c r="G25" i="1"/>
  <c r="I25" i="1" s="1"/>
  <c r="G23" i="1"/>
  <c r="I23" i="1" s="1"/>
  <c r="G22" i="1"/>
  <c r="I22" i="1" s="1"/>
  <c r="G21" i="1"/>
  <c r="I21" i="1" s="1"/>
  <c r="G20" i="1"/>
  <c r="I20" i="1" s="1"/>
  <c r="G18" i="1"/>
  <c r="I18" i="1" s="1"/>
  <c r="G17" i="1"/>
  <c r="I17" i="1" s="1"/>
  <c r="G24" i="1" l="1"/>
  <c r="I24" i="1"/>
  <c r="G16" i="1"/>
  <c r="I16" i="1" s="1"/>
  <c r="G15" i="1"/>
  <c r="I15" i="1" s="1"/>
  <c r="G14" i="1"/>
  <c r="I14" i="1" s="1"/>
  <c r="G13" i="1"/>
  <c r="I13" i="1" s="1"/>
</calcChain>
</file>

<file path=xl/sharedStrings.xml><?xml version="1.0" encoding="utf-8"?>
<sst xmlns="http://schemas.openxmlformats.org/spreadsheetml/2006/main" count="124" uniqueCount="106">
  <si>
    <t>Prekės pavadinimas</t>
  </si>
  <si>
    <t>Charakteristikos, reikalavimai</t>
  </si>
  <si>
    <t>PVM tarifas ٪</t>
  </si>
  <si>
    <t>Kraujo magistralė  tinkanti  "HDF-Online" procedūrai   Fresenius 5008 CorDiax  aparatui</t>
  </si>
  <si>
    <t>HDF-Online magistralė. Variklio segmento intarpas 8 mm, savaime įsidedanti. Pakaitinio tirpalo intarpas sistemos užpildymui ir HDF-Online funkcijai užtikrinti. Tinka Fresenius 5008 CorDiax aparatui.</t>
  </si>
  <si>
    <t>39.</t>
  </si>
  <si>
    <t>Arterinė-  veninė kraujo  magistralė hemodializei , tinkanti "Fresenius" dializės aparatams</t>
  </si>
  <si>
    <t>Arterinės/veninės magistralės hemodializei. Su nuoroda dializės aparatams Fresenius. Veninės su oro gaudiklio diametru 22 mm; arterinio ir veninio spaudimo matavimo atšakomis; variklio segmento diametras 8,0 mm; arterinės su heparinizacijos atšakomis; užpildymo tūris 161 ml; su skysčio surinkimo maišu (tūris 2 litrai); jungtis recirkuliacijai; arterinė ir veninė ampulė su turbulentiniu srovės nukreipėju, statmenai į ampulės sienelę. Variklio segmento  ilgis 32-33 cm. su skirtingų spalvų spaustukais visose atkarpose; be dietilheksilftalatų (DEHP ); pateikti originalų gamintojo katalogą.</t>
  </si>
  <si>
    <t>40.</t>
  </si>
  <si>
    <t>Arterinė-  veninė kraujo  magistralė hemodializei , tinkanti "Fresenius 5008" dializės aparatui</t>
  </si>
  <si>
    <t>Arterinės/veninės magistralės hemodializei. Dializės aparatams Fresenius - veninės su oro gaudiklio diametru 22 mm; arterinio ir veninio spaudimo matavimo atšakomis; veninė ampulė su statmenai nukreiptu turbulentinės srovės nukreipėju; variklio segmento diametras 8,0 mm; arterinės su heparinizacijos atšakomis; užpildymo tūris 132 ml; Variklio segmento ilgis 32-33 cm su skirtingų spalvų spaustukais visose atkarpose. Atlikti HD procedūrą su Fresenius  5008 aparatu,  be dietilheksilftalatų (DEHP).</t>
  </si>
  <si>
    <t>41.</t>
  </si>
  <si>
    <t>Hemodializės fistulės punkcinės adatos</t>
  </si>
  <si>
    <t>Veninė adata 17 G be šoninės "akies". Adata be šoninės akies (su sparneliais, metalinės adatos ilgis ≥25 mm, lankstaus vamzdelio ilgis 12-16cm).</t>
  </si>
  <si>
    <t>Veninė adata 16 G be šoninės "akies". Adata be šoninės akies (su sparneliais, metalinės adatos ilgis ≥25 mm, lankstaus vamzdelio ilgis 12-16cm).</t>
  </si>
  <si>
    <t>Arterinė adata 17 G su šonine "akimi". Adata su šonine akimi (su sparneliais, metalinės adatos ilgis ≥25 mm, lankstaus vamzdelio ilgis 12-16 cm).</t>
  </si>
  <si>
    <t>42.</t>
  </si>
  <si>
    <t>Sausos sodos talpa  Fresenius dializės aparatams</t>
  </si>
  <si>
    <t>Minkšto maišelio tipo sausos sodos talpa 650-700 g, tinkanti Fresenius aparatams.</t>
  </si>
  <si>
    <t>43.</t>
  </si>
  <si>
    <t>44.</t>
  </si>
  <si>
    <t>45.</t>
  </si>
  <si>
    <t>46.</t>
  </si>
  <si>
    <t xml:space="preserve">Ilgalaikis tunelinis CV  kateteris hemodializei </t>
  </si>
  <si>
    <t>Skirtas hemodializei, ilgalaikis, tiesus, sterilus, apirogeniškas. Bendras ilgis:  24, 28 cm. Medžiaga – poliuretanas. Radiokontrastinis, elastingas. Su Luer‘o tipo sujungimais. Galimas kraujo tėkmės greitis 400 ml/min. Vidinės jungo, poraktikaulinės ir kirkšnies venos kateterizavimui. „Šautuvo“  (shotgun) tipo galas su šoninėmis skylutėmis. Arterinio kanalo galas atviras, aukščiau veninio galo. Sterilizacija (EtO). Rinkinio sudėtis: kateteris (1 vnt.), punkcinė adata (1 vnt.), J – formos metalinis pravedėjas (1 vnt.), kraujagyslės dilatatorius (2 vnt.), tuneliatorius (1 vnt.), skylantis introdiuseris su vožtuvu (1 vnt.), kamšteliai (2 vnt.).</t>
  </si>
  <si>
    <t>Pirogeninis filtras, tinkamas Fresenius 4008S, 5008  dializės aparatams</t>
  </si>
  <si>
    <t>Antibakterinis filtras dializatui. Tinkamas dializės aparatams" Fresenius 4008S, 5008"  polisulfoninė membrana, plotas 2.2 m2.</t>
  </si>
  <si>
    <t>Dezinfekcinis tirpalas, peracto rūgšties pagrindu</t>
  </si>
  <si>
    <t>Puristeril tipo (arba lygiavertis), be antipirogeninių filtrų, ne &gt; 5 litrų talpose.Turi tikti Fresenius aparatams.</t>
  </si>
  <si>
    <t>51.</t>
  </si>
  <si>
    <t>Dezinfekcinis tirpalas natrio hipochlorito pagrindu, tinkamas" Fresenius" dializės aparatams</t>
  </si>
  <si>
    <t>Sporotal tipo natrio hipochlorito pagrindu ne &gt; 5 litrų talpos.</t>
  </si>
  <si>
    <t>52.</t>
  </si>
  <si>
    <t>Kalio jodido juostelės</t>
  </si>
  <si>
    <t>Tinkančios aparatų dezinfekcijos kokybės įvertinimui.</t>
  </si>
  <si>
    <t>54.</t>
  </si>
  <si>
    <t>Peritoninės dializės kateterio adapteris</t>
  </si>
  <si>
    <t>Fiksuojantis titaninis sterilus adapteris peritoninės dializės kateterio prailgintojui prijungti.</t>
  </si>
  <si>
    <t>55.</t>
  </si>
  <si>
    <t>56.</t>
  </si>
  <si>
    <t>Dezinfektantas hemodializės aparatų paviršių dezinfekcijai ir valymui</t>
  </si>
  <si>
    <t>Nesukeliantis metalų korozijos. Negali būti spirito ir chloramino pagrindu. Perkamas kiekis litrais.</t>
  </si>
  <si>
    <t>58.</t>
  </si>
  <si>
    <t>60.</t>
  </si>
  <si>
    <t>61.</t>
  </si>
  <si>
    <t>62.</t>
  </si>
  <si>
    <t>Kateteris peritoninei dializei iš silikoninės gumos, su 2 movomis, spiralinis 61,5-62,5 cm, išorinis diametras 5,2-5,4 mm, vidinis diametras 3,45-3,55mm.</t>
  </si>
  <si>
    <t>2. Prekių charakteristikoms patvirtinti tiekėjai privalo pateikti techninių duomenų lapą ar lygiavertį gamintojo dokumentą.</t>
  </si>
  <si>
    <t xml:space="preserve">3. Visoms nurodytoms konkrečioms medžiagoms ir/ar konkretiems prekių pavadinimams taikoma „arba lygiavertis“. </t>
  </si>
  <si>
    <t>Mato vienetas</t>
  </si>
  <si>
    <t>vnt.</t>
  </si>
  <si>
    <t>litras</t>
  </si>
  <si>
    <t>Veninė adata 17 G be šoninės "akies"</t>
  </si>
  <si>
    <t>Arterinė adata 17 G su šonine "akimi"</t>
  </si>
  <si>
    <t>Arterinė adata 17 G su šonine "akimi</t>
  </si>
  <si>
    <t>Veninė adata 16 G be šoninės "akies"</t>
  </si>
  <si>
    <t>1. Prekių kokybė, žymėjimas, informacija vartotojui turi atitikti ES 2017/745 reglamento ar lygiaverčio dokumento  reikalavimus.</t>
  </si>
  <si>
    <t>Ilgalaikio naudojimo juguliarinio hemodializės kateterio  rinkinys</t>
  </si>
  <si>
    <t>rinkinys</t>
  </si>
  <si>
    <t>45.1.</t>
  </si>
  <si>
    <t>45.2.</t>
  </si>
  <si>
    <t>45.3.</t>
  </si>
  <si>
    <t>45.4.</t>
  </si>
  <si>
    <t>Viso 45 pirkimo daliai:</t>
  </si>
  <si>
    <t xml:space="preserve">Spiralinis kateteris peritoninei dializei 62 cm </t>
  </si>
  <si>
    <t>TECHNINĖ SPECIFIKACIJA</t>
  </si>
  <si>
    <t>SPS 1 Priedas</t>
  </si>
  <si>
    <t>VIENKARTINĖS MEDICINOS PAGALBOS PRIEMONĖS UROLOGIJAI IR KITOS PRIEMONĖS (Nr. 2411)</t>
  </si>
  <si>
    <t>SPECIALIEJI REIKALAVIMAI</t>
  </si>
  <si>
    <t xml:space="preserve">Maksimalus kiekis </t>
  </si>
  <si>
    <r>
      <t>Dializatoriai su heliksono membrana, plotas 1,8 m</t>
    </r>
    <r>
      <rPr>
        <vertAlign val="superscript"/>
        <sz val="11"/>
        <color theme="1"/>
        <rFont val="Times New Roman"/>
        <family val="1"/>
        <charset val="186"/>
      </rPr>
      <t>2</t>
    </r>
  </si>
  <si>
    <r>
      <t>Dializatorius su sintetine polisulfono membrana, plotas 2,2 m</t>
    </r>
    <r>
      <rPr>
        <vertAlign val="superscript"/>
        <sz val="11"/>
        <color theme="1"/>
        <rFont val="Times New Roman"/>
        <family val="1"/>
        <charset val="186"/>
      </rPr>
      <t>2</t>
    </r>
  </si>
  <si>
    <r>
      <t>Dializatorius au sintetine heliksono membrana, plotas 1,0-1,4 m</t>
    </r>
    <r>
      <rPr>
        <vertAlign val="superscript"/>
        <sz val="11"/>
        <color theme="1"/>
        <rFont val="Times New Roman"/>
        <family val="1"/>
        <charset val="186"/>
      </rPr>
      <t>2</t>
    </r>
  </si>
  <si>
    <t>Mato vnt. įkainis EUR be PVM</t>
  </si>
  <si>
    <r>
      <t xml:space="preserve">4. </t>
    </r>
    <r>
      <rPr>
        <u/>
        <sz val="10.5"/>
        <color theme="1"/>
        <rFont val="Times New Roman"/>
        <family val="1"/>
        <charset val="186"/>
      </rPr>
      <t>Tiekėjas, siūlantis lygiavertę prek</t>
    </r>
    <r>
      <rPr>
        <sz val="10.5"/>
        <color theme="1"/>
        <rFont val="Times New Roman"/>
        <family val="1"/>
        <charset val="186"/>
      </rPr>
      <t>ę privalo patikimomis priemonėmis įrodyti, kad siūloma prekė yra lygiavertė ir visiškai atitinka techninėje specifikacijoje keliamus reikalavimus.</t>
    </r>
  </si>
  <si>
    <r>
      <t xml:space="preserve">5. Tiekėjas turi pateikti dokumentus, įrodančius siūlomų prekių atitikimą kokybės ir techniniams reikalavimams, nurodytiems pirkimo dokumentų techninėje specifikacijoje: </t>
    </r>
    <r>
      <rPr>
        <b/>
        <sz val="10.5"/>
        <color theme="1"/>
        <rFont val="Times New Roman"/>
        <family val="1"/>
        <charset val="186"/>
      </rPr>
      <t>tiekėjas turi pateikti gamintojo parengtus katalogus ir siūlomų prekių techninių charakteristikų aprašymus</t>
    </r>
    <r>
      <rPr>
        <sz val="10.5"/>
        <color theme="1"/>
        <rFont val="Times New Roman"/>
        <family val="1"/>
        <charset val="186"/>
      </rPr>
      <t xml:space="preserve">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t>
    </r>
    <r>
      <rPr>
        <u/>
        <sz val="10.5"/>
        <color theme="1"/>
        <rFont val="Times New Roman"/>
        <family val="1"/>
        <charset val="186"/>
      </rPr>
      <t>dokumentuose tiekėjas turi grafiškai nurodyti (t. y. pastebimai pažymėti – spalvotai markiruoti, ir/ar nurodyti rodyklėmis, ir/ar pabraukti) konkrečias teikiamų dokumentų vietas, kur aprašomos reikalaujamų techninių charakteristikų reikšmės</t>
    </r>
    <r>
      <rPr>
        <sz val="10.5"/>
        <color theme="1"/>
        <rFont val="Times New Roman"/>
        <family val="1"/>
        <charset val="186"/>
      </rPr>
      <t>. Taip pat tiekėjas tu</t>
    </r>
    <r>
      <rPr>
        <u/>
        <sz val="10.5"/>
        <color theme="1"/>
        <rFont val="Times New Roman"/>
        <family val="1"/>
        <charset val="186"/>
      </rPr>
      <t>ri pateikti nuorodas į gamintojo interneto tinklalapį (jei toks yra)</t>
    </r>
    <r>
      <rPr>
        <sz val="10.5"/>
        <color theme="1"/>
        <rFont val="Times New Roman"/>
        <family val="1"/>
        <charset val="186"/>
      </rPr>
      <t>,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t>
    </r>
  </si>
  <si>
    <t>Kaina EUR be PVM</t>
  </si>
  <si>
    <t>Kaina Eur su PVM</t>
  </si>
  <si>
    <r>
      <rPr>
        <b/>
        <u/>
        <sz val="10.5"/>
        <color theme="1"/>
        <rFont val="Times New Roman"/>
        <family val="1"/>
        <charset val="186"/>
      </rPr>
      <t>Rinkinį sudaro</t>
    </r>
    <r>
      <rPr>
        <sz val="10.5"/>
        <color theme="1"/>
        <rFont val="Times New Roman"/>
        <family val="1"/>
        <charset val="186"/>
      </rPr>
      <t>: ilgalaikio naudojimo juguliarinis hemodializės kateteris</t>
    </r>
    <r>
      <rPr>
        <b/>
        <sz val="10.5"/>
        <color theme="1"/>
        <rFont val="Times New Roman"/>
        <family val="1"/>
        <charset val="186"/>
      </rPr>
      <t>: 8 Fr, 10 Fr</t>
    </r>
    <r>
      <rPr>
        <sz val="10.5"/>
        <color theme="1"/>
        <rFont val="Times New Roman"/>
        <family val="1"/>
        <charset val="186"/>
      </rPr>
      <t xml:space="preserve"> (galimybė užsakant pasirinkti dydį);  J formos metalinis pravediklis, 10 ml švirkštas,  ne mažiau 2 injekciniai kamšteliai,  įvedimo adata,  skylantis tuneliatorius,  kateterio atšakų laikiklis, skylantis  plėtiklis,  paciento kortelė. </t>
    </r>
    <r>
      <rPr>
        <b/>
        <u/>
        <sz val="10.5"/>
        <color theme="1"/>
        <rFont val="Times New Roman"/>
        <family val="1"/>
        <charset val="186"/>
      </rPr>
      <t>Reikalavimai 8 Fr ilgalaikio naudojimo kateteriu</t>
    </r>
    <r>
      <rPr>
        <b/>
        <sz val="10.5"/>
        <color theme="1"/>
        <rFont val="Times New Roman"/>
        <family val="1"/>
        <charset val="186"/>
      </rPr>
      <t>i</t>
    </r>
    <r>
      <rPr>
        <sz val="10.5"/>
        <color theme="1"/>
        <rFont val="Times New Roman"/>
        <family val="1"/>
        <charset val="186"/>
      </rPr>
      <t xml:space="preserve">: bendras ilgis  18, 24 cm (galimybė pasirinkti užsakant), dviejų kanalų. Pagamintas iš silikono ar lygiavertės medžiagos. Apskritimo ir "C" vidinių spindžių forma. "Shot gun" tipo galas, su šoninėmis skylutėmis gale, arterinis nuo veninio atskirtas  3 cm ± 0,2 cm atstumu.  Sparneliai kateterio fiksacijai prie odos. Proksimalinės linijos - arterinė ir veninė skirtingų spalvų, su užspaudikliais. Poodinio fiksavimo žiedas (mova) - iki 3 cm nuo kateterio tvirtinimo sparnelių. </t>
    </r>
    <r>
      <rPr>
        <b/>
        <u/>
        <sz val="10.5"/>
        <color theme="1"/>
        <rFont val="Times New Roman"/>
        <family val="1"/>
        <charset val="186"/>
      </rPr>
      <t>Reikalavimai 10 Fr ilgalaikio naudojimo kateteriui:</t>
    </r>
    <r>
      <rPr>
        <sz val="10.5"/>
        <color theme="1"/>
        <rFont val="Times New Roman"/>
        <family val="1"/>
        <charset val="186"/>
      </rPr>
      <t xml:space="preserve">   bendras ilgis 18, 20 cm (galimybė pasirinkti užsakant), dviejų - kanalų. Pagamintas iš silikono, ar lygiavertės medžiagos, sterilus. Apskritimo ir "C" vidinių spindžių forma.  "Shot gun" tipo galas, su šoninėmis skylutėmis gale, arterinis nuo veninio atskirtas  3 cm ± 0,2 cm  atstumu. Sparneliai kateterio fiksacijai prie odos. Proksimalinės linijos - arterinė ir veninė skirtingų spalvų, su užspaudikliais. Poodinio fiksavimo žiedas (mova) - 3-5 cm nuo kateterio tvirtinimo sparnelių.</t>
    </r>
  </si>
  <si>
    <r>
      <t>Heliksono membranos dializatorius. Sterilizacija- tiesioginiais vandens garais. Plotas 1,8 m</t>
    </r>
    <r>
      <rPr>
        <vertAlign val="superscript"/>
        <sz val="10.5"/>
        <color theme="1"/>
        <rFont val="Times New Roman"/>
        <family val="1"/>
        <charset val="186"/>
      </rPr>
      <t>2</t>
    </r>
    <r>
      <rPr>
        <sz val="10.5"/>
        <color theme="1"/>
        <rFont val="Times New Roman"/>
        <family val="1"/>
        <charset val="186"/>
      </rPr>
      <t>, KUF-64 mL/h/mmHg, Klirensai ne mažesni (kraujo greitis 300ml/min): Urea- 280, Kreatininas- 261, Fosfatai- 248, Vit.B12-190, Inulino- 127, Citochromo C-111. Albumino &lt;0,001.</t>
    </r>
  </si>
  <si>
    <r>
      <t>Su sintetine polisuflono membrana. Sterilizacija- tiesioginiais vandens garais. Plotas 2,2 m</t>
    </r>
    <r>
      <rPr>
        <vertAlign val="superscript"/>
        <sz val="10.5"/>
        <color theme="1"/>
        <rFont val="Times New Roman"/>
        <family val="1"/>
        <charset val="186"/>
      </rPr>
      <t>2</t>
    </r>
    <r>
      <rPr>
        <sz val="10.5"/>
        <color theme="1"/>
        <rFont val="Times New Roman"/>
        <family val="1"/>
        <charset val="186"/>
      </rPr>
      <t>, KUF-74 mL/h/mm Hg. Klirensai ne mažesni (kraujo greitis 300 ml/min): Urea 283, Kreatininas 272, Fosfatai 258, Vit.B12 207, Inulino 144, Albumino &lt;0,001, beta-2-mikroglobulino 0,9.</t>
    </r>
  </si>
  <si>
    <r>
      <t>Pediatrinis,  su sintetine heliksono membrana; sterilizuotas vandens garais; plotas 1,0-1,4 m</t>
    </r>
    <r>
      <rPr>
        <vertAlign val="superscript"/>
        <sz val="10.5"/>
        <color theme="1"/>
        <rFont val="Times New Roman"/>
        <family val="1"/>
        <charset val="186"/>
      </rPr>
      <t>2</t>
    </r>
    <r>
      <rPr>
        <sz val="10.5"/>
        <color theme="1"/>
        <rFont val="Times New Roman"/>
        <family val="1"/>
        <charset val="186"/>
      </rPr>
      <t>; UF koef. 8-12.</t>
    </r>
  </si>
  <si>
    <t>p. d. Nr.</t>
  </si>
  <si>
    <t>1. Tais atvejais, kai pagal galiojančius teisės aktus tiekėjui nereikia mokėti PVM, jis PVM sumos ir bendros (maksimalios) sumos su PVM nenurodo/nepildo ir nurodo priežastis, dėl kurių PVM nemokamas:</t>
  </si>
  <si>
    <r>
      <t xml:space="preserve">2. </t>
    </r>
    <r>
      <rPr>
        <sz val="10.5"/>
        <color theme="1"/>
        <rFont val="Times New Roman"/>
        <family val="1"/>
        <charset val="186"/>
      </rPr>
      <t>Prekių</t>
    </r>
    <r>
      <rPr>
        <u/>
        <sz val="10.5"/>
        <color theme="1"/>
        <rFont val="Times New Roman"/>
        <family val="1"/>
        <charset val="186"/>
      </rPr>
      <t xml:space="preserve"> </t>
    </r>
    <r>
      <rPr>
        <sz val="10.5"/>
        <color theme="1"/>
        <rFont val="Times New Roman"/>
        <family val="1"/>
        <charset val="186"/>
      </rPr>
      <t>vieneto įkainis pateikiamame pasiūlyme turi būti pateikiamas suapvalintas pagal aritmetikos taisykles iki šimtųjų (</t>
    </r>
    <r>
      <rPr>
        <u/>
        <sz val="10.5"/>
        <color theme="1"/>
        <rFont val="Times New Roman"/>
        <family val="1"/>
        <charset val="186"/>
      </rPr>
      <t>du skaičiai po kablelio</t>
    </r>
    <r>
      <rPr>
        <sz val="10.5"/>
        <color theme="1"/>
        <rFont val="Times New Roman"/>
        <family val="1"/>
        <charset val="186"/>
      </rPr>
      <t>) skaičiaus dalių. Kiekvienos</t>
    </r>
    <r>
      <rPr>
        <u/>
        <sz val="10.5"/>
        <color theme="1"/>
        <rFont val="Times New Roman"/>
        <family val="1"/>
        <charset val="186"/>
      </rPr>
      <t xml:space="preserve"> pirkimo dalies suma</t>
    </r>
    <r>
      <rPr>
        <sz val="10.5"/>
        <color theme="1"/>
        <rFont val="Times New Roman"/>
        <family val="1"/>
        <charset val="186"/>
      </rPr>
      <t xml:space="preserve"> turi būti išreikšta cento tikslumu (</t>
    </r>
    <r>
      <rPr>
        <u/>
        <sz val="10.5"/>
        <color theme="1"/>
        <rFont val="Times New Roman"/>
        <family val="1"/>
        <charset val="186"/>
      </rPr>
      <t>du skaičiai po kablelio</t>
    </r>
    <r>
      <rPr>
        <sz val="10.5"/>
        <color theme="1"/>
        <rFont val="Times New Roman"/>
        <family val="1"/>
        <charset val="186"/>
      </rPr>
      <t>).</t>
    </r>
  </si>
  <si>
    <r>
      <rPr>
        <b/>
        <sz val="10.5"/>
        <color rgb="FF000000"/>
        <rFont val="Times New Roman"/>
        <family val="1"/>
        <charset val="186"/>
      </rPr>
      <t>Siūlomos prekės charakteristikos,  firminis pavadinimas, gamintojas, tikslus modelis, katalogo numeris</t>
    </r>
    <r>
      <rPr>
        <sz val="10.5"/>
        <color rgb="FF000000"/>
        <rFont val="Times New Roman"/>
        <family val="1"/>
        <charset val="186"/>
      </rPr>
      <t xml:space="preserve">.  Dokumento (failo pavadinimas) ir gamintojo </t>
    </r>
    <r>
      <rPr>
        <u/>
        <sz val="10.5"/>
        <color rgb="FF000000"/>
        <rFont val="Times New Roman"/>
        <family val="1"/>
        <charset val="186"/>
      </rPr>
      <t>katalogo pusl. Nr., kuriame yra siūlomus techninius parametrus patvirtinantys duomenys</t>
    </r>
    <r>
      <rPr>
        <sz val="10.5"/>
        <color rgb="FF000000"/>
        <rFont val="Times New Roman"/>
        <family val="1"/>
        <charset val="186"/>
      </rPr>
      <t xml:space="preserve">). Nuoroda į gamintojo interneto tinklalapį (jei toks yra). </t>
    </r>
    <r>
      <rPr>
        <sz val="10.5"/>
        <color rgb="FFFF0000"/>
        <rFont val="Times New Roman"/>
        <family val="1"/>
        <charset val="186"/>
      </rPr>
      <t>BŪTINA NURODYTI VISĄ PRAŠOMĄ INFORMACIJĄ</t>
    </r>
  </si>
  <si>
    <t>Fistulinė adata, Fresenius Medical Care,5088671. Adatų informacija</t>
  </si>
  <si>
    <t>Fistulinė adata, Fresenius Medical Care, 5088651. Adatų informacija</t>
  </si>
  <si>
    <t>Fistulinė adata, Fresenius Medical Care, 5088661. Adatų informacija</t>
  </si>
  <si>
    <t>Fistulinė adata, Fresenius Medical Care, 5088641. 5088661 Adatų infromacija</t>
  </si>
  <si>
    <t>Bibag5008, Fresenius Medical Care, 5060781. Koncentratų informacija, 1 psl</t>
  </si>
  <si>
    <t>Kalio jodido juostelės, Fresenius Medical Care, 5085211</t>
  </si>
  <si>
    <t>Diasafe plus, Fresenius Medical Care, 5008201. Dializatoriai ir filtras 7 psl.  Antibakterinis filtras dializatui. Tinkamas dializės aparatams" Fresenius 4008S, 5008"  polisulfoninė membrana, plotas 2.2 m2.</t>
  </si>
  <si>
    <t>Sporotal, Fresenius Medical Care, 5085421. Koncentratai informacija, Sporotal dalis. Sporotal tipo natrio hipochlorito pagrindu , 5 litrų talpos.</t>
  </si>
  <si>
    <t>Peritoninės dializės kateterio adapteris Luer-Lock, 2842671. Fresenius Medical Care, Fiksuojantis sterilus adapteris peritoninės dializės kateterio prailgintojui prijungti. Visi kateteriai, 4 psl.</t>
  </si>
  <si>
    <t xml:space="preserve">Ilgalaiko naudojimo centrinės venos kateteris, SL18P, SL24P, MC101042P, MC101043P,Medcomp, USA.     Rinkinį sudaro: ilgalaikio naudojimo juguliarinis hemodializės kateteris: 8 Fr, 10 Fr (galimybė užsakant pasirinkti dydį);  J formos metalinis pravediklis, 10 ml švirkštas,  2 injekciniai kamšteliai,  įvedimo adata,  skylantis tuneliatorius,  kateterio atšakų laikiklis, skylantis  plėtiklis,  paciento kortelė. Reikalavimai 8 Fr ilgalaikio naudojimo kateteriui: bendras ilgis  18, 24 cm (galimybė pasirinkti užsakant), dviejų kanalų. Pagamintas iš silikono ar lygiavertės medžiagos. Apskritimo ir "C" vidinių spindžių forma. "Shot gun" tipo galas, su šoninėmis skylutėmis gale, arterinis nuo veninio atskirtas  3 cm ± 0,2 cm atstumu.  Sparneliai kateterio fiksacijai prie odos. Proksimalinės linijos - arterinė ir veninė skirtingų spalvų, su užspaudikliais. Poodinio fiksavimo žiedas (mova) - iki 3 cm nuo kateterio tvirtinimo sparnelių. Reikalavimai 10 Fr ilgalaikio naudojimo kateteriui:   bendras ilgis 18, 20 cm (galimybė pasirinkti užsakant), dviejų - kanalų. Pagamintas iš silikono, ar lygiavertės medžiagos, sterilus. Apskritimo ir "C" vidinių spindžių forma.  "Shot gun" tipo galas, su šoninėmis skylutėmis gale, arterinis nuo veninio atskirtas  3 cm ± 0,2 cm  atstumu. Sparneliai kateterio fiksacijai prie odos. Proksimalinės linijos - arterinė ir veninė skirtingų spalvų, su užspaudikliais. Poodinio fiksavimo žiedas (mova) - 3-5 cm nuo kateterio tvirtinimo sparnelių. Visi kateteriai informacija, 1 psl., pridėtos realios nuotraukos. </t>
  </si>
  <si>
    <t>Dezinfektantas, ClearSurf, 5085731, Fresenius Medical Care  Nesukeliantis metalų korozijos. Ne spirito ar chloramino pagrindu. Perkamas kiekis litrais. Koncentratų informacija, Clearsurf dalis, sauugmo duomenų lapai.</t>
  </si>
  <si>
    <t>Spiralinis kateteris peritoninei dializei, MC20IC63DS, 5019771 Kateteris peritoninei dializei iš silikoninės gumos, su 2 movomis, spiralinis 61,5-62,5 cm, išorinis diametras 5,2-5,4 mm, vidinis diametras 3,45-3,55mm. Visi kateteriai informacija, 5, 6 psl.</t>
  </si>
  <si>
    <t>Dializatorius su heliksono membrana, plotas 1,8 m2 Fresenius Medical Care, Fx80Cordiax, F00001591.                     Sterilizacija- tiesioginiais vandens garais. Plotas 1,8 m2, KUF-64 mL/h/mmHg, Klirensai (kraujo greitis 300ml/min): Urea- 280, Kreatininas- 261, Fosfatai- 248, Vit.B12-190, Inulino- 127, Citochromo C-111. Albumino &lt;0,001. Dializatoriai ir filtras, 1,2 ps ir kita informacija</t>
  </si>
  <si>
    <t>Dializatorius su polisulfono membrana, plotas 2,2 m2 Fresenius Medical Care, Fx100Cordiax, F00001592.                     Sterilizacija- tiesioginiais vandens garais. Plotas 2,2 m2, KUF-74 mL/h/mmHg, Klirensai (kraujo greitis 300 ml/min): Urea 283, Kreatininas 272, Fosfatai 258, Vit.B12 207, Inulino 144, Albumino &lt;0,001, beta-2-mikroglobulino 0,9. Dializatoriai ir filtras 1, 2 psl. ir kita informacija</t>
  </si>
  <si>
    <t>Dializatorius au sintetine heliksono membrana, plotas 1,0-1,4 m2, Fresenius Medical Care, Fx5 (5004831), Fx8 (5004731). Pediatrinis,  su sintetine heliksono membrana; sterilizuotas vandens garais; plotas 1,0-1,4 m2; UF koef. 8-12. Dializatoriai ir filtras 1 psl. ir kita informacija</t>
  </si>
  <si>
    <t>Puristeril plus, Fresenius Medical Care, F00003213. Koncentratai informacija, puristeril dalis. Puristeril plus, be antipirogeninių filtrų, 5 litrų talpose.Tinka Fresenius aparatams.</t>
  </si>
  <si>
    <t>AV-Set SRB-R, Fresenius Medical Care, F00000257, kraujo linijos, 3 psl.    Arterinės/veninės magistralės hemodializei. Su nuoroda dializės aparatams Fresenius. Veninės su oro gaudiklio diametru 22 mm; arterinio ir veninio spaudimo matavimo atšakomis; variklio segmento diametras 8,0 mm; arterinės su heparinizacijos atšakomis; užpildymo tūris 161 ml; su skysčio surinkimo maišu (tūris 2 litrai); jungtis recirkuliacijai; arterinė ir veninė ampulė su turbulentiniu srovės nukreipėju, statmenai į ampulės sienelę. Variklio segmento  ilgis 32-33 cm. su skirtingų spalvų spaustukais visose atkarpose; be dietilheksilftalatų (DEHP ); pateikiame originalų gamintojo katalogą., Kraujo linijų informacija, 3 psl. ir kiti pridėti failai</t>
  </si>
  <si>
    <t>Kraujo magistralė, AV-Set ONLINE plus 5008-R, Fresenius Medical Care, F00000384  HDF-Online magistralė. Variklio segmento intarpas 8 mm, savaime įsidedanti. Pakaitinio tirpalo intarpas sistemos užpildymui ir HDF-Online funkcijai užtikrinti. Tinka Fresenius 5008 CorDiax aparatui. Kraujo linijų informacija, 1 psl ir kiti pridėti failai</t>
  </si>
  <si>
    <t>Av-Set ONLINE Priming 5008S-R, Fresenius Medical Care, F00000700.  Arterinės/veninės magistralės hemodializei. Dializės aparatams Fresenius - veninės su oro gaudiklio diametru 22 mm; arterinio ir veninio spaudimo matavimo atšakomis; veninė ampulė su statmenai nukreiptu turbulentinės srovės nukreipėju; variklio segmento diametras 8,0 mm; arterinės su heparinizacijos atšakomis; užpildymo tūris 132 ml; Variklio segmento ilgis 32-33 cm su skirtingų spalvų spaustukais visose atkarpose. Atlikti HD procedūrą su Fresenius  5008 aparatu,  be dietilheksilftalatų (DEHP). Kraujo linijų infromacija, 1 psl ir kiti pridėti failai</t>
  </si>
  <si>
    <t>Dvikanaliai kateteriai, HFS24E, HFS28E, medComp. Skirtas hemodializei, ilgalaikis, tiesus, sterilus, apirogeniškas. Bendras ilgis:  24, 28 cm. Medžiaga – poliuretanas. Radiokontrastinis, elastingas. Su Luer‘o tipo sujungimais. Galimas kraujo tėkmės greitis 400 ml/min. Vidinės jungo, poraktikaulinės ir kirkšnies venos kateterizavimui. „Šautuvo“  (shotgun) tipo galas su šoninėmis skylutėmis. Arterinio kanalo galas atviras, aukščiau veninio galo. Sterilizacija (EtO). Rinkinio sudėtis: kateteris (1 vnt.), punkcinė adata (1 vnt.), J – formos metalinis pravedėjas (1 vnt.), kraujagyslės dilatatorius (2 vnt.), tuneliatorius (1 vnt.), skylantis introdiuseris su vožtuvu (1 vnt.), kamšteliai (2 vnt.). HEMO-FLOW kateteriai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</si>
</sst>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9" x14ac:knownFonts="1">
    <font>
      <sz val="11"/>
      <color theme="1"/>
      <name val="Calibri"/>
      <family val="2"/>
      <charset val="186"/>
      <scheme val="minor"/>
    </font>
    <font>
      <sz val="11"/>
      <color theme="1"/>
      <name val="Times New Roman"/>
      <family val="1"/>
      <charset val="186"/>
    </font>
    <font>
      <b/>
      <sz val="11"/>
      <color theme="1"/>
      <name val="Times New Roman"/>
      <family val="1"/>
      <charset val="186"/>
    </font>
    <font>
      <b/>
      <sz val="11"/>
      <color rgb="FF000000"/>
      <name val="Times New Roman"/>
      <family val="1"/>
      <charset val="186"/>
    </font>
    <font>
      <sz val="10"/>
      <color theme="1"/>
      <name val="Calibri"/>
      <family val="2"/>
      <charset val="186"/>
      <scheme val="minor"/>
    </font>
    <font>
      <sz val="11"/>
      <color rgb="FF000000"/>
      <name val="Times New Roman"/>
      <family val="1"/>
      <charset val="186"/>
    </font>
    <font>
      <sz val="11"/>
      <name val="Times New Roman"/>
      <family val="1"/>
      <charset val="186"/>
    </font>
    <font>
      <vertAlign val="superscript"/>
      <sz val="11"/>
      <color theme="1"/>
      <name val="Times New Roman"/>
      <family val="1"/>
      <charset val="186"/>
    </font>
    <font>
      <sz val="10.5"/>
      <color theme="1"/>
      <name val="Times New Roman"/>
      <family val="1"/>
      <charset val="186"/>
    </font>
    <font>
      <u/>
      <sz val="10.5"/>
      <name val="Times New Roman"/>
      <family val="1"/>
      <charset val="186"/>
    </font>
    <font>
      <u/>
      <sz val="10.5"/>
      <color theme="1"/>
      <name val="Times New Roman"/>
      <family val="1"/>
      <charset val="186"/>
    </font>
    <font>
      <b/>
      <sz val="10.5"/>
      <color theme="1"/>
      <name val="Times New Roman"/>
      <family val="1"/>
      <charset val="186"/>
    </font>
    <font>
      <b/>
      <u/>
      <sz val="10.5"/>
      <color theme="1"/>
      <name val="Times New Roman"/>
      <family val="1"/>
      <charset val="186"/>
    </font>
    <font>
      <sz val="10.5"/>
      <name val="Times New Roman"/>
      <family val="1"/>
      <charset val="186"/>
    </font>
    <font>
      <sz val="10.5"/>
      <color rgb="FF000000"/>
      <name val="Times New Roman"/>
      <family val="1"/>
      <charset val="186"/>
    </font>
    <font>
      <vertAlign val="superscript"/>
      <sz val="10.5"/>
      <color theme="1"/>
      <name val="Times New Roman"/>
      <family val="1"/>
      <charset val="186"/>
    </font>
    <font>
      <b/>
      <sz val="10.5"/>
      <color rgb="FF000000"/>
      <name val="Times New Roman"/>
      <family val="1"/>
      <charset val="186"/>
    </font>
    <font>
      <u/>
      <sz val="10.5"/>
      <color rgb="FF000000"/>
      <name val="Times New Roman"/>
      <family val="1"/>
      <charset val="186"/>
    </font>
    <font>
      <sz val="10.5"/>
      <color rgb="FFFF0000"/>
      <name val="Times New Roman"/>
      <family val="1"/>
      <charset val="186"/>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56">
    <xf numFmtId="0" fontId="0" fillId="0" borderId="0" xfId="0"/>
    <xf numFmtId="0" fontId="1" fillId="0" borderId="0" xfId="0" applyFont="1" applyAlignment="1">
      <alignment vertical="top"/>
    </xf>
    <xf numFmtId="0" fontId="1" fillId="0" borderId="0" xfId="0" applyFont="1"/>
    <xf numFmtId="0" fontId="1" fillId="0" borderId="0" xfId="0" applyFont="1" applyAlignment="1">
      <alignment horizontal="left" vertical="top" wrapText="1"/>
    </xf>
    <xf numFmtId="0" fontId="4" fillId="0" borderId="0" xfId="0" applyFont="1"/>
    <xf numFmtId="0" fontId="1" fillId="0" borderId="0" xfId="0" applyFont="1" applyAlignment="1">
      <alignment horizontal="center" vertical="top"/>
    </xf>
    <xf numFmtId="0" fontId="1" fillId="0" borderId="0" xfId="0" applyFont="1" applyAlignment="1">
      <alignment horizontal="center" vertical="top" wrapText="1"/>
    </xf>
    <xf numFmtId="0" fontId="5" fillId="0" borderId="1" xfId="0" applyFont="1" applyBorder="1" applyAlignment="1">
      <alignment vertical="top" wrapText="1"/>
    </xf>
    <xf numFmtId="0" fontId="5" fillId="0" borderId="1" xfId="0" applyFont="1" applyFill="1" applyBorder="1" applyAlignment="1">
      <alignment vertical="top" wrapText="1"/>
    </xf>
    <xf numFmtId="0" fontId="5" fillId="0" borderId="1" xfId="0" applyFont="1" applyBorder="1" applyAlignment="1">
      <alignment horizontal="center" vertical="top" wrapText="1"/>
    </xf>
    <xf numFmtId="0" fontId="5" fillId="0" borderId="1" xfId="0" applyFont="1" applyFill="1" applyBorder="1" applyAlignment="1">
      <alignment horizontal="center" vertical="top" wrapText="1"/>
    </xf>
    <xf numFmtId="0" fontId="6" fillId="0" borderId="0" xfId="0" applyFont="1" applyAlignment="1">
      <alignment horizontal="center" vertical="top"/>
    </xf>
    <xf numFmtId="0" fontId="1" fillId="0" borderId="1" xfId="0" applyFont="1" applyBorder="1" applyAlignment="1">
      <alignment vertical="top" wrapText="1"/>
    </xf>
    <xf numFmtId="0" fontId="1" fillId="0" borderId="1" xfId="0" applyFont="1" applyBorder="1" applyAlignment="1">
      <alignment horizontal="center" vertical="top" wrapText="1"/>
    </xf>
    <xf numFmtId="0" fontId="1" fillId="0" borderId="1" xfId="0" applyFont="1" applyFill="1" applyBorder="1" applyAlignment="1">
      <alignment vertical="top" wrapText="1"/>
    </xf>
    <xf numFmtId="0" fontId="1" fillId="0" borderId="1" xfId="0" applyFont="1" applyFill="1" applyBorder="1" applyAlignment="1">
      <alignment horizontal="center" vertical="top" wrapText="1"/>
    </xf>
    <xf numFmtId="0" fontId="8" fillId="0" borderId="1" xfId="0" applyFont="1" applyBorder="1" applyAlignment="1">
      <alignment horizontal="center" vertical="center" wrapText="1"/>
    </xf>
    <xf numFmtId="0" fontId="8" fillId="0" borderId="0" xfId="0" applyFont="1"/>
    <xf numFmtId="0" fontId="8" fillId="0" borderId="0" xfId="0" applyFont="1" applyAlignment="1">
      <alignment horizontal="left" vertical="top"/>
    </xf>
    <xf numFmtId="0" fontId="8" fillId="0" borderId="0" xfId="0" applyFont="1" applyAlignment="1">
      <alignment horizontal="left" vertical="top" wrapText="1"/>
    </xf>
    <xf numFmtId="0" fontId="0" fillId="0" borderId="0" xfId="0" applyFont="1" applyAlignment="1">
      <alignment vertical="top"/>
    </xf>
    <xf numFmtId="3" fontId="1" fillId="0" borderId="0" xfId="0" applyNumberFormat="1" applyFont="1" applyAlignment="1">
      <alignment vertical="top"/>
    </xf>
    <xf numFmtId="164" fontId="1" fillId="0" borderId="0" xfId="0" applyNumberFormat="1" applyFont="1" applyAlignment="1">
      <alignment vertical="top"/>
    </xf>
    <xf numFmtId="4" fontId="1" fillId="0" borderId="0" xfId="0" applyNumberFormat="1" applyFont="1" applyAlignment="1">
      <alignment vertical="top"/>
    </xf>
    <xf numFmtId="4" fontId="2" fillId="0" borderId="0" xfId="0" applyNumberFormat="1" applyFont="1" applyAlignment="1">
      <alignment vertical="top"/>
    </xf>
    <xf numFmtId="3" fontId="6" fillId="0" borderId="0" xfId="0" applyNumberFormat="1" applyFont="1" applyAlignment="1">
      <alignment vertical="top"/>
    </xf>
    <xf numFmtId="164" fontId="6" fillId="0" borderId="0" xfId="0" applyNumberFormat="1" applyFont="1" applyAlignment="1">
      <alignment vertical="top"/>
    </xf>
    <xf numFmtId="4" fontId="1" fillId="0" borderId="0" xfId="0" applyNumberFormat="1" applyFont="1" applyAlignment="1">
      <alignment vertical="top" wrapText="1"/>
    </xf>
    <xf numFmtId="0" fontId="1" fillId="0" borderId="0" xfId="0" applyFont="1" applyAlignment="1">
      <alignment vertical="top" wrapText="1"/>
    </xf>
    <xf numFmtId="3" fontId="1" fillId="0" borderId="0" xfId="0" applyNumberFormat="1" applyFont="1" applyAlignment="1">
      <alignment vertical="top" wrapText="1"/>
    </xf>
    <xf numFmtId="3" fontId="5" fillId="0" borderId="1" xfId="0" applyNumberFormat="1" applyFont="1" applyBorder="1" applyAlignment="1">
      <alignment vertical="top" wrapText="1"/>
    </xf>
    <xf numFmtId="4" fontId="5" fillId="0" borderId="1" xfId="0" applyNumberFormat="1" applyFont="1" applyBorder="1" applyAlignment="1">
      <alignment vertical="top" wrapText="1"/>
    </xf>
    <xf numFmtId="164" fontId="5" fillId="0" borderId="1" xfId="0" applyNumberFormat="1" applyFont="1" applyBorder="1" applyAlignment="1">
      <alignment vertical="top" wrapText="1"/>
    </xf>
    <xf numFmtId="4" fontId="3" fillId="0" borderId="1" xfId="0" applyNumberFormat="1" applyFont="1" applyBorder="1" applyAlignment="1">
      <alignment vertical="top" wrapText="1"/>
    </xf>
    <xf numFmtId="3" fontId="5" fillId="0" borderId="1" xfId="0" applyNumberFormat="1" applyFont="1" applyFill="1" applyBorder="1" applyAlignment="1">
      <alignment vertical="top" wrapText="1"/>
    </xf>
    <xf numFmtId="4" fontId="5" fillId="0" borderId="1" xfId="0" applyNumberFormat="1" applyFont="1" applyFill="1" applyBorder="1" applyAlignment="1">
      <alignment vertical="top" wrapText="1"/>
    </xf>
    <xf numFmtId="0" fontId="8" fillId="0" borderId="1" xfId="0" applyFont="1" applyFill="1" applyBorder="1" applyAlignment="1">
      <alignment horizontal="left" vertical="top" wrapText="1"/>
    </xf>
    <xf numFmtId="0" fontId="8" fillId="0" borderId="0" xfId="0" applyFont="1" applyAlignment="1">
      <alignment vertical="top"/>
    </xf>
    <xf numFmtId="0" fontId="13" fillId="0" borderId="0" xfId="0" applyFont="1" applyAlignment="1">
      <alignment vertical="top"/>
    </xf>
    <xf numFmtId="0" fontId="8" fillId="0" borderId="1" xfId="0" applyFont="1" applyBorder="1" applyAlignment="1">
      <alignment vertical="top" wrapText="1"/>
    </xf>
    <xf numFmtId="0" fontId="8" fillId="0" borderId="1" xfId="0" applyFont="1" applyBorder="1" applyAlignment="1">
      <alignment horizontal="left" vertical="top" wrapText="1"/>
    </xf>
    <xf numFmtId="3" fontId="14" fillId="0" borderId="1" xfId="0" applyNumberFormat="1" applyFont="1" applyBorder="1" applyAlignment="1">
      <alignment horizontal="center" vertical="center" wrapText="1"/>
    </xf>
    <xf numFmtId="164" fontId="13" fillId="0" borderId="1"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4" fontId="14" fillId="0" borderId="1" xfId="0" applyNumberFormat="1" applyFont="1" applyBorder="1" applyAlignment="1">
      <alignment horizontal="center" vertical="center" wrapText="1"/>
    </xf>
    <xf numFmtId="0" fontId="2" fillId="0" borderId="0" xfId="0" applyFont="1" applyAlignment="1">
      <alignment vertical="center"/>
    </xf>
    <xf numFmtId="0" fontId="8" fillId="0" borderId="0" xfId="0" applyFont="1" applyAlignment="1">
      <alignment vertical="top" wrapText="1"/>
    </xf>
    <xf numFmtId="3" fontId="5" fillId="0" borderId="1" xfId="0" applyNumberFormat="1" applyFont="1" applyBorder="1" applyAlignment="1">
      <alignment horizontal="center" vertical="top" wrapText="1"/>
    </xf>
    <xf numFmtId="3" fontId="5" fillId="0" borderId="1" xfId="0" applyNumberFormat="1" applyFont="1" applyFill="1" applyBorder="1" applyAlignment="1">
      <alignment horizontal="center" vertical="top" wrapText="1"/>
    </xf>
    <xf numFmtId="2" fontId="5" fillId="0" borderId="1" xfId="0" applyNumberFormat="1" applyFont="1" applyBorder="1" applyAlignment="1">
      <alignment vertical="top" wrapText="1"/>
    </xf>
    <xf numFmtId="2" fontId="5" fillId="0" borderId="1" xfId="0" applyNumberFormat="1" applyFont="1" applyFill="1" applyBorder="1" applyAlignment="1">
      <alignment vertical="top" wrapText="1"/>
    </xf>
    <xf numFmtId="0" fontId="9" fillId="0" borderId="0" xfId="0" applyFont="1" applyAlignment="1">
      <alignment horizontal="left" vertical="top"/>
    </xf>
    <xf numFmtId="0" fontId="2" fillId="0" borderId="0" xfId="0" applyFont="1" applyAlignment="1">
      <alignment horizontal="center" vertical="center"/>
    </xf>
    <xf numFmtId="0" fontId="8" fillId="0" borderId="0" xfId="0" applyFont="1" applyAlignment="1">
      <alignment horizontal="left" vertical="top" wrapText="1"/>
    </xf>
    <xf numFmtId="2" fontId="3" fillId="0" borderId="2" xfId="0" applyNumberFormat="1" applyFont="1" applyBorder="1" applyAlignment="1">
      <alignment horizontal="right" vertical="top" wrapText="1"/>
    </xf>
    <xf numFmtId="2" fontId="3" fillId="0" borderId="3" xfId="0" applyNumberFormat="1" applyFont="1" applyBorder="1" applyAlignment="1">
      <alignment horizontal="righ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7"/>
  <sheetViews>
    <sheetView tabSelected="1" topLeftCell="A28" zoomScale="80" zoomScaleNormal="80" workbookViewId="0">
      <selection activeCell="L26" sqref="L26"/>
    </sheetView>
  </sheetViews>
  <sheetFormatPr defaultColWidth="9.140625" defaultRowHeight="15" x14ac:dyDescent="0.25"/>
  <cols>
    <col min="1" max="1" width="6.5703125" style="5" customWidth="1"/>
    <col min="2" max="2" width="29.42578125" style="1" customWidth="1"/>
    <col min="3" max="3" width="57.7109375" style="37" customWidth="1"/>
    <col min="4" max="4" width="5.7109375" style="5" customWidth="1"/>
    <col min="5" max="5" width="9.42578125" style="21" customWidth="1"/>
    <col min="6" max="6" width="11.28515625" style="22" customWidth="1"/>
    <col min="7" max="7" width="11.85546875" style="23" customWidth="1"/>
    <col min="8" max="8" width="6.5703125" style="23" customWidth="1"/>
    <col min="9" max="9" width="11" style="23" customWidth="1"/>
    <col min="10" max="10" width="53.7109375" style="1" customWidth="1"/>
    <col min="11" max="16384" width="9.140625" style="2"/>
  </cols>
  <sheetData>
    <row r="1" spans="1:10" x14ac:dyDescent="0.25">
      <c r="G1" s="24" t="s">
        <v>66</v>
      </c>
    </row>
    <row r="2" spans="1:10" x14ac:dyDescent="0.25">
      <c r="I2" s="24"/>
    </row>
    <row r="3" spans="1:10" x14ac:dyDescent="0.25">
      <c r="A3" s="52" t="s">
        <v>67</v>
      </c>
      <c r="B3" s="52"/>
      <c r="C3" s="52"/>
      <c r="D3" s="52"/>
      <c r="E3" s="52"/>
      <c r="F3" s="52"/>
      <c r="G3" s="52"/>
      <c r="H3" s="52"/>
      <c r="I3" s="45"/>
      <c r="J3" s="45"/>
    </row>
    <row r="4" spans="1:10" x14ac:dyDescent="0.25">
      <c r="A4" s="52" t="s">
        <v>65</v>
      </c>
      <c r="B4" s="52"/>
      <c r="C4" s="52"/>
      <c r="D4" s="52"/>
      <c r="E4" s="52"/>
      <c r="F4" s="52"/>
      <c r="G4" s="52"/>
      <c r="H4" s="52"/>
      <c r="I4" s="45"/>
      <c r="J4" s="45"/>
    </row>
    <row r="5" spans="1:10" s="4" customFormat="1" ht="18" customHeight="1" x14ac:dyDescent="0.2">
      <c r="A5" s="51" t="s">
        <v>68</v>
      </c>
      <c r="B5" s="51"/>
      <c r="C5" s="38"/>
      <c r="D5" s="11"/>
      <c r="E5" s="25"/>
      <c r="F5" s="26"/>
      <c r="G5" s="20"/>
      <c r="H5" s="20"/>
      <c r="I5" s="20"/>
      <c r="J5" s="20"/>
    </row>
    <row r="6" spans="1:10" x14ac:dyDescent="0.25">
      <c r="A6" s="18" t="s">
        <v>56</v>
      </c>
      <c r="B6" s="18"/>
      <c r="C6" s="18"/>
      <c r="J6" s="27"/>
    </row>
    <row r="7" spans="1:10" x14ac:dyDescent="0.25">
      <c r="A7" s="18" t="s">
        <v>47</v>
      </c>
      <c r="B7" s="18"/>
      <c r="C7" s="18"/>
      <c r="J7" s="27"/>
    </row>
    <row r="8" spans="1:10" x14ac:dyDescent="0.25">
      <c r="A8" s="18" t="s">
        <v>48</v>
      </c>
      <c r="B8" s="18"/>
      <c r="C8" s="18"/>
      <c r="J8" s="27"/>
    </row>
    <row r="9" spans="1:10" ht="29.25" customHeight="1" x14ac:dyDescent="0.25">
      <c r="A9" s="53" t="s">
        <v>74</v>
      </c>
      <c r="B9" s="53"/>
      <c r="C9" s="53"/>
      <c r="D9" s="53"/>
      <c r="E9" s="53"/>
      <c r="F9" s="53"/>
      <c r="J9" s="27"/>
    </row>
    <row r="10" spans="1:10" ht="139.5" customHeight="1" x14ac:dyDescent="0.25">
      <c r="A10" s="53" t="s">
        <v>75</v>
      </c>
      <c r="B10" s="53"/>
      <c r="C10" s="53"/>
      <c r="D10" s="53"/>
      <c r="E10" s="53"/>
      <c r="F10" s="53"/>
      <c r="J10" s="27"/>
    </row>
    <row r="11" spans="1:10" ht="17.25" customHeight="1" x14ac:dyDescent="0.25">
      <c r="A11" s="6"/>
      <c r="B11" s="3"/>
      <c r="C11" s="19"/>
      <c r="D11" s="6"/>
      <c r="E11" s="29"/>
      <c r="F11" s="28"/>
      <c r="J11" s="27"/>
    </row>
    <row r="12" spans="1:10" s="17" customFormat="1" ht="84" customHeight="1" x14ac:dyDescent="0.2">
      <c r="A12" s="16" t="s">
        <v>82</v>
      </c>
      <c r="B12" s="16" t="s">
        <v>0</v>
      </c>
      <c r="C12" s="16" t="s">
        <v>1</v>
      </c>
      <c r="D12" s="16" t="s">
        <v>49</v>
      </c>
      <c r="E12" s="41" t="s">
        <v>69</v>
      </c>
      <c r="F12" s="42" t="s">
        <v>73</v>
      </c>
      <c r="G12" s="42" t="s">
        <v>76</v>
      </c>
      <c r="H12" s="43" t="s">
        <v>2</v>
      </c>
      <c r="I12" s="44" t="s">
        <v>77</v>
      </c>
      <c r="J12" s="43" t="s">
        <v>85</v>
      </c>
    </row>
    <row r="13" spans="1:10" ht="108.6" customHeight="1" x14ac:dyDescent="0.25">
      <c r="A13" s="9" t="s">
        <v>5</v>
      </c>
      <c r="B13" s="12" t="s">
        <v>70</v>
      </c>
      <c r="C13" s="39" t="s">
        <v>79</v>
      </c>
      <c r="D13" s="13" t="s">
        <v>50</v>
      </c>
      <c r="E13" s="30">
        <v>1200</v>
      </c>
      <c r="F13" s="49">
        <v>11.35</v>
      </c>
      <c r="G13" s="31">
        <f t="shared" ref="G13:G18" si="0">E13*F13</f>
        <v>13620</v>
      </c>
      <c r="H13" s="47">
        <v>5</v>
      </c>
      <c r="I13" s="31">
        <f>G13*1.05</f>
        <v>14301</v>
      </c>
      <c r="J13" s="7" t="s">
        <v>98</v>
      </c>
    </row>
    <row r="14" spans="1:10" ht="112.35" customHeight="1" x14ac:dyDescent="0.25">
      <c r="A14" s="9" t="s">
        <v>8</v>
      </c>
      <c r="B14" s="12" t="s">
        <v>71</v>
      </c>
      <c r="C14" s="39" t="s">
        <v>80</v>
      </c>
      <c r="D14" s="13" t="s">
        <v>50</v>
      </c>
      <c r="E14" s="30">
        <v>2600</v>
      </c>
      <c r="F14" s="49">
        <v>11.55</v>
      </c>
      <c r="G14" s="31">
        <f t="shared" si="0"/>
        <v>30030.000000000004</v>
      </c>
      <c r="H14" s="47">
        <v>5</v>
      </c>
      <c r="I14" s="31">
        <f t="shared" ref="I14:I34" si="1">G14*1.05</f>
        <v>31531.500000000004</v>
      </c>
      <c r="J14" s="7" t="s">
        <v>99</v>
      </c>
    </row>
    <row r="15" spans="1:10" ht="79.7" customHeight="1" x14ac:dyDescent="0.25">
      <c r="A15" s="9" t="s">
        <v>11</v>
      </c>
      <c r="B15" s="12" t="s">
        <v>72</v>
      </c>
      <c r="C15" s="39" t="s">
        <v>81</v>
      </c>
      <c r="D15" s="13" t="s">
        <v>50</v>
      </c>
      <c r="E15" s="30">
        <v>40</v>
      </c>
      <c r="F15" s="49">
        <v>12</v>
      </c>
      <c r="G15" s="31">
        <f t="shared" si="0"/>
        <v>480</v>
      </c>
      <c r="H15" s="47">
        <v>5</v>
      </c>
      <c r="I15" s="31">
        <f t="shared" si="1"/>
        <v>504</v>
      </c>
      <c r="J15" s="7" t="s">
        <v>100</v>
      </c>
    </row>
    <row r="16" spans="1:10" ht="90.2" customHeight="1" x14ac:dyDescent="0.25">
      <c r="A16" s="9" t="s">
        <v>16</v>
      </c>
      <c r="B16" s="12" t="s">
        <v>3</v>
      </c>
      <c r="C16" s="39" t="s">
        <v>4</v>
      </c>
      <c r="D16" s="13" t="s">
        <v>50</v>
      </c>
      <c r="E16" s="30">
        <v>2200</v>
      </c>
      <c r="F16" s="49">
        <v>9.75</v>
      </c>
      <c r="G16" s="31">
        <f t="shared" si="0"/>
        <v>21450</v>
      </c>
      <c r="H16" s="47">
        <v>5</v>
      </c>
      <c r="I16" s="31">
        <f t="shared" si="1"/>
        <v>22522.5</v>
      </c>
      <c r="J16" s="7" t="s">
        <v>103</v>
      </c>
    </row>
    <row r="17" spans="1:10" ht="177.6" customHeight="1" x14ac:dyDescent="0.25">
      <c r="A17" s="9" t="s">
        <v>19</v>
      </c>
      <c r="B17" s="12" t="s">
        <v>6</v>
      </c>
      <c r="C17" s="39" t="s">
        <v>7</v>
      </c>
      <c r="D17" s="13" t="s">
        <v>50</v>
      </c>
      <c r="E17" s="30">
        <v>3600</v>
      </c>
      <c r="F17" s="49">
        <v>3.92</v>
      </c>
      <c r="G17" s="31">
        <f t="shared" si="0"/>
        <v>14112</v>
      </c>
      <c r="H17" s="47">
        <v>5</v>
      </c>
      <c r="I17" s="31">
        <f t="shared" si="1"/>
        <v>14817.6</v>
      </c>
      <c r="J17" s="7" t="s">
        <v>102</v>
      </c>
    </row>
    <row r="18" spans="1:10" ht="147.75" customHeight="1" x14ac:dyDescent="0.25">
      <c r="A18" s="9" t="s">
        <v>20</v>
      </c>
      <c r="B18" s="12" t="s">
        <v>9</v>
      </c>
      <c r="C18" s="39" t="s">
        <v>10</v>
      </c>
      <c r="D18" s="13" t="s">
        <v>50</v>
      </c>
      <c r="E18" s="30">
        <v>4500</v>
      </c>
      <c r="F18" s="49">
        <v>5.4</v>
      </c>
      <c r="G18" s="31">
        <f t="shared" si="0"/>
        <v>24300</v>
      </c>
      <c r="H18" s="47">
        <v>5</v>
      </c>
      <c r="I18" s="31">
        <f t="shared" si="1"/>
        <v>25515</v>
      </c>
      <c r="J18" s="7" t="s">
        <v>104</v>
      </c>
    </row>
    <row r="19" spans="1:10" ht="33.75" customHeight="1" x14ac:dyDescent="0.25">
      <c r="A19" s="9" t="s">
        <v>21</v>
      </c>
      <c r="B19" s="12" t="s">
        <v>12</v>
      </c>
      <c r="C19" s="39"/>
      <c r="D19" s="13"/>
      <c r="E19" s="30"/>
      <c r="F19" s="32"/>
      <c r="G19" s="31"/>
      <c r="H19" s="47"/>
      <c r="I19" s="31"/>
      <c r="J19" s="7"/>
    </row>
    <row r="20" spans="1:10" ht="48" customHeight="1" x14ac:dyDescent="0.25">
      <c r="A20" s="9" t="s">
        <v>59</v>
      </c>
      <c r="B20" s="12" t="s">
        <v>52</v>
      </c>
      <c r="C20" s="39" t="s">
        <v>13</v>
      </c>
      <c r="D20" s="13" t="s">
        <v>50</v>
      </c>
      <c r="E20" s="30">
        <v>50</v>
      </c>
      <c r="F20" s="49">
        <v>1</v>
      </c>
      <c r="G20" s="31">
        <f>E20*F20</f>
        <v>50</v>
      </c>
      <c r="H20" s="47">
        <v>5</v>
      </c>
      <c r="I20" s="31">
        <f t="shared" si="1"/>
        <v>52.5</v>
      </c>
      <c r="J20" s="7" t="s">
        <v>86</v>
      </c>
    </row>
    <row r="21" spans="1:10" ht="48" customHeight="1" x14ac:dyDescent="0.25">
      <c r="A21" s="9" t="s">
        <v>60</v>
      </c>
      <c r="B21" s="12" t="s">
        <v>55</v>
      </c>
      <c r="C21" s="39" t="s">
        <v>14</v>
      </c>
      <c r="D21" s="13" t="s">
        <v>50</v>
      </c>
      <c r="E21" s="30">
        <v>50</v>
      </c>
      <c r="F21" s="49">
        <v>1</v>
      </c>
      <c r="G21" s="31">
        <f>E21*F21</f>
        <v>50</v>
      </c>
      <c r="H21" s="47">
        <v>5</v>
      </c>
      <c r="I21" s="31">
        <f t="shared" si="1"/>
        <v>52.5</v>
      </c>
      <c r="J21" s="7" t="s">
        <v>87</v>
      </c>
    </row>
    <row r="22" spans="1:10" ht="46.5" customHeight="1" x14ac:dyDescent="0.25">
      <c r="A22" s="9" t="s">
        <v>61</v>
      </c>
      <c r="B22" s="12" t="s">
        <v>53</v>
      </c>
      <c r="C22" s="39" t="s">
        <v>15</v>
      </c>
      <c r="D22" s="13" t="s">
        <v>50</v>
      </c>
      <c r="E22" s="30">
        <v>50</v>
      </c>
      <c r="F22" s="49">
        <v>1</v>
      </c>
      <c r="G22" s="31">
        <f>E22*F22</f>
        <v>50</v>
      </c>
      <c r="H22" s="47">
        <v>5</v>
      </c>
      <c r="I22" s="31">
        <f t="shared" si="1"/>
        <v>52.5</v>
      </c>
      <c r="J22" s="7" t="s">
        <v>88</v>
      </c>
    </row>
    <row r="23" spans="1:10" ht="48" customHeight="1" x14ac:dyDescent="0.25">
      <c r="A23" s="9" t="s">
        <v>62</v>
      </c>
      <c r="B23" s="12" t="s">
        <v>54</v>
      </c>
      <c r="C23" s="39" t="s">
        <v>15</v>
      </c>
      <c r="D23" s="13" t="s">
        <v>50</v>
      </c>
      <c r="E23" s="30">
        <v>50</v>
      </c>
      <c r="F23" s="49">
        <v>1</v>
      </c>
      <c r="G23" s="31">
        <f>E23*F23</f>
        <v>50</v>
      </c>
      <c r="H23" s="47">
        <v>5</v>
      </c>
      <c r="I23" s="31">
        <f t="shared" si="1"/>
        <v>52.5</v>
      </c>
      <c r="J23" s="7" t="s">
        <v>89</v>
      </c>
    </row>
    <row r="24" spans="1:10" ht="17.25" customHeight="1" x14ac:dyDescent="0.25">
      <c r="A24" s="54" t="s">
        <v>63</v>
      </c>
      <c r="B24" s="55"/>
      <c r="C24" s="55"/>
      <c r="D24" s="55"/>
      <c r="E24" s="55"/>
      <c r="F24" s="55"/>
      <c r="G24" s="33">
        <f>SUM(G20:G23)</f>
        <v>200</v>
      </c>
      <c r="H24" s="47">
        <v>5</v>
      </c>
      <c r="I24" s="33">
        <f>SUM(I20:I23)</f>
        <v>210</v>
      </c>
      <c r="J24" s="7"/>
    </row>
    <row r="25" spans="1:10" ht="33.75" customHeight="1" x14ac:dyDescent="0.25">
      <c r="A25" s="9" t="s">
        <v>22</v>
      </c>
      <c r="B25" s="12" t="s">
        <v>17</v>
      </c>
      <c r="C25" s="40" t="s">
        <v>18</v>
      </c>
      <c r="D25" s="13" t="s">
        <v>50</v>
      </c>
      <c r="E25" s="30">
        <v>4500</v>
      </c>
      <c r="F25" s="49">
        <v>3.75</v>
      </c>
      <c r="G25" s="31">
        <f t="shared" ref="G25:G34" si="2">E25*F25</f>
        <v>16875</v>
      </c>
      <c r="H25" s="47">
        <v>5</v>
      </c>
      <c r="I25" s="31">
        <f t="shared" si="1"/>
        <v>17718.75</v>
      </c>
      <c r="J25" s="7" t="s">
        <v>90</v>
      </c>
    </row>
    <row r="26" spans="1:10" ht="217.5" customHeight="1" x14ac:dyDescent="0.25">
      <c r="A26" s="10" t="s">
        <v>29</v>
      </c>
      <c r="B26" s="14" t="s">
        <v>23</v>
      </c>
      <c r="C26" s="36" t="s">
        <v>24</v>
      </c>
      <c r="D26" s="15" t="s">
        <v>50</v>
      </c>
      <c r="E26" s="34">
        <v>10</v>
      </c>
      <c r="F26" s="50">
        <v>220</v>
      </c>
      <c r="G26" s="35">
        <f t="shared" si="2"/>
        <v>2200</v>
      </c>
      <c r="H26" s="47">
        <v>5</v>
      </c>
      <c r="I26" s="31">
        <f t="shared" si="1"/>
        <v>2310</v>
      </c>
      <c r="J26" s="8" t="s">
        <v>105</v>
      </c>
    </row>
    <row r="27" spans="1:10" ht="66.95" customHeight="1" x14ac:dyDescent="0.25">
      <c r="A27" s="9" t="s">
        <v>32</v>
      </c>
      <c r="B27" s="12" t="s">
        <v>25</v>
      </c>
      <c r="C27" s="40" t="s">
        <v>26</v>
      </c>
      <c r="D27" s="13" t="s">
        <v>50</v>
      </c>
      <c r="E27" s="30">
        <v>130</v>
      </c>
      <c r="F27" s="49">
        <v>284</v>
      </c>
      <c r="G27" s="31">
        <f t="shared" si="2"/>
        <v>36920</v>
      </c>
      <c r="H27" s="47">
        <v>5</v>
      </c>
      <c r="I27" s="31">
        <f t="shared" si="1"/>
        <v>38766</v>
      </c>
      <c r="J27" s="7" t="s">
        <v>92</v>
      </c>
    </row>
    <row r="28" spans="1:10" ht="76.349999999999994" customHeight="1" x14ac:dyDescent="0.25">
      <c r="A28" s="9" t="s">
        <v>35</v>
      </c>
      <c r="B28" s="12" t="s">
        <v>27</v>
      </c>
      <c r="C28" s="40" t="s">
        <v>28</v>
      </c>
      <c r="D28" s="13" t="s">
        <v>50</v>
      </c>
      <c r="E28" s="30">
        <v>30</v>
      </c>
      <c r="F28" s="49">
        <v>28</v>
      </c>
      <c r="G28" s="31">
        <f t="shared" si="2"/>
        <v>840</v>
      </c>
      <c r="H28" s="47">
        <v>5</v>
      </c>
      <c r="I28" s="31">
        <f t="shared" si="1"/>
        <v>882</v>
      </c>
      <c r="J28" s="7" t="s">
        <v>101</v>
      </c>
    </row>
    <row r="29" spans="1:10" ht="65.25" customHeight="1" x14ac:dyDescent="0.25">
      <c r="A29" s="9" t="s">
        <v>38</v>
      </c>
      <c r="B29" s="12" t="s">
        <v>30</v>
      </c>
      <c r="C29" s="40" t="s">
        <v>31</v>
      </c>
      <c r="D29" s="13" t="s">
        <v>50</v>
      </c>
      <c r="E29" s="30">
        <v>20</v>
      </c>
      <c r="F29" s="49">
        <v>50</v>
      </c>
      <c r="G29" s="31">
        <f t="shared" si="2"/>
        <v>1000</v>
      </c>
      <c r="H29" s="47">
        <v>5</v>
      </c>
      <c r="I29" s="31">
        <f t="shared" si="1"/>
        <v>1050</v>
      </c>
      <c r="J29" s="7" t="s">
        <v>93</v>
      </c>
    </row>
    <row r="30" spans="1:10" ht="17.25" customHeight="1" x14ac:dyDescent="0.25">
      <c r="A30" s="9" t="s">
        <v>39</v>
      </c>
      <c r="B30" s="12" t="s">
        <v>33</v>
      </c>
      <c r="C30" s="40" t="s">
        <v>34</v>
      </c>
      <c r="D30" s="13" t="s">
        <v>50</v>
      </c>
      <c r="E30" s="30">
        <v>200</v>
      </c>
      <c r="F30" s="49">
        <v>0.41</v>
      </c>
      <c r="G30" s="31">
        <f t="shared" si="2"/>
        <v>82</v>
      </c>
      <c r="H30" s="47">
        <v>21</v>
      </c>
      <c r="I30" s="31">
        <f>G30*1.21</f>
        <v>99.22</v>
      </c>
      <c r="J30" s="7" t="s">
        <v>91</v>
      </c>
    </row>
    <row r="31" spans="1:10" ht="63.2" customHeight="1" x14ac:dyDescent="0.25">
      <c r="A31" s="9" t="s">
        <v>42</v>
      </c>
      <c r="B31" s="12" t="s">
        <v>36</v>
      </c>
      <c r="C31" s="40" t="s">
        <v>37</v>
      </c>
      <c r="D31" s="13" t="s">
        <v>50</v>
      </c>
      <c r="E31" s="30">
        <v>60</v>
      </c>
      <c r="F31" s="49">
        <v>83.1</v>
      </c>
      <c r="G31" s="31">
        <f t="shared" si="2"/>
        <v>4986</v>
      </c>
      <c r="H31" s="47">
        <v>5</v>
      </c>
      <c r="I31" s="31">
        <f t="shared" si="1"/>
        <v>5235.3</v>
      </c>
      <c r="J31" s="7" t="s">
        <v>94</v>
      </c>
    </row>
    <row r="32" spans="1:10" ht="403.5" customHeight="1" x14ac:dyDescent="0.25">
      <c r="A32" s="10" t="s">
        <v>43</v>
      </c>
      <c r="B32" s="14" t="s">
        <v>57</v>
      </c>
      <c r="C32" s="36" t="s">
        <v>78</v>
      </c>
      <c r="D32" s="15" t="s">
        <v>58</v>
      </c>
      <c r="E32" s="34">
        <v>5</v>
      </c>
      <c r="F32" s="50">
        <v>490</v>
      </c>
      <c r="G32" s="35">
        <f t="shared" si="2"/>
        <v>2450</v>
      </c>
      <c r="H32" s="48">
        <v>5</v>
      </c>
      <c r="I32" s="31">
        <f t="shared" si="1"/>
        <v>2572.5</v>
      </c>
      <c r="J32" s="8" t="s">
        <v>95</v>
      </c>
    </row>
    <row r="33" spans="1:10" ht="66.599999999999994" customHeight="1" x14ac:dyDescent="0.25">
      <c r="A33" s="9" t="s">
        <v>44</v>
      </c>
      <c r="B33" s="12" t="s">
        <v>40</v>
      </c>
      <c r="C33" s="40" t="s">
        <v>41</v>
      </c>
      <c r="D33" s="13" t="s">
        <v>51</v>
      </c>
      <c r="E33" s="30">
        <v>20</v>
      </c>
      <c r="F33" s="49">
        <v>15</v>
      </c>
      <c r="G33" s="31">
        <f t="shared" si="2"/>
        <v>300</v>
      </c>
      <c r="H33" s="47">
        <v>5</v>
      </c>
      <c r="I33" s="31">
        <f t="shared" si="1"/>
        <v>315</v>
      </c>
      <c r="J33" s="7" t="s">
        <v>96</v>
      </c>
    </row>
    <row r="34" spans="1:10" ht="87.75" customHeight="1" x14ac:dyDescent="0.25">
      <c r="A34" s="9" t="s">
        <v>45</v>
      </c>
      <c r="B34" s="12" t="s">
        <v>64</v>
      </c>
      <c r="C34" s="40" t="s">
        <v>46</v>
      </c>
      <c r="D34" s="13" t="s">
        <v>50</v>
      </c>
      <c r="E34" s="30">
        <v>60</v>
      </c>
      <c r="F34" s="49">
        <v>135</v>
      </c>
      <c r="G34" s="31">
        <f t="shared" si="2"/>
        <v>8100</v>
      </c>
      <c r="H34" s="47">
        <v>5</v>
      </c>
      <c r="I34" s="31">
        <f t="shared" si="1"/>
        <v>8505</v>
      </c>
      <c r="J34" s="7" t="s">
        <v>97</v>
      </c>
    </row>
    <row r="36" spans="1:10" s="4" customFormat="1" ht="29.25" customHeight="1" x14ac:dyDescent="0.2">
      <c r="A36" s="53" t="s">
        <v>83</v>
      </c>
      <c r="B36" s="53"/>
      <c r="C36" s="53"/>
      <c r="D36" s="53"/>
      <c r="E36" s="53"/>
      <c r="F36" s="53"/>
      <c r="G36" s="53"/>
      <c r="H36" s="46"/>
      <c r="I36" s="46"/>
    </row>
    <row r="37" spans="1:10" s="4" customFormat="1" ht="31.5" customHeight="1" x14ac:dyDescent="0.2">
      <c r="A37" s="53" t="s">
        <v>84</v>
      </c>
      <c r="B37" s="53"/>
      <c r="C37" s="53"/>
      <c r="D37" s="53"/>
      <c r="E37" s="53"/>
      <c r="F37" s="53"/>
      <c r="G37" s="53"/>
      <c r="H37" s="46"/>
      <c r="I37" s="46"/>
    </row>
  </sheetData>
  <mergeCells count="8">
    <mergeCell ref="A5:B5"/>
    <mergeCell ref="A3:H3"/>
    <mergeCell ref="A4:H4"/>
    <mergeCell ref="A36:G36"/>
    <mergeCell ref="A37:G37"/>
    <mergeCell ref="A24:F24"/>
    <mergeCell ref="A10:F10"/>
    <mergeCell ref="A9:F9"/>
  </mergeCells>
  <pageMargins left="0.31496062992125984" right="0.31496062992125984" top="0.35433070866141736" bottom="0.35433070866141736" header="0.31496062992125984" footer="0.31496062992125984"/>
  <pageSetup paperSize="9" scale="4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specifikacija</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Danute</cp:lastModifiedBy>
  <cp:lastPrinted>2021-11-03T07:36:26Z</cp:lastPrinted>
  <dcterms:created xsi:type="dcterms:W3CDTF">2021-06-14T08:41:29Z</dcterms:created>
  <dcterms:modified xsi:type="dcterms:W3CDTF">2021-11-04T13:48:48Z</dcterms:modified>
</cp:coreProperties>
</file>