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Tarptautiniai\PK21-67. Vilniaus NVI II etepas\Pirkimo dokumentai\Techninė specifikacija 2021-05-14\"/>
    </mc:Choice>
  </mc:AlternateContent>
  <xr:revisionPtr revIDLastSave="0" documentId="8_{B0C3F45C-C44C-4DD5-9629-664299FE5BE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Žiniaraštis" sheetId="1" r:id="rId1"/>
  </sheets>
  <definedNames>
    <definedName name="_Toc227983699" localSheetId="0">Žiniaraštis!#REF!</definedName>
    <definedName name="Kodas">Žiniaraštis!$C$5</definedName>
    <definedName name="Nr">Žiniaraštis!$C$2</definedName>
    <definedName name="Pavadinimas" localSheetId="0">Žiniaraštis!$C$1</definedName>
    <definedName name="Rangovas" localSheetId="0">Žiniaraštis!$C$4</definedName>
    <definedName name="Uzsakovas" localSheetId="0">Žiniaraštis!$C$3</definedName>
    <definedName name="ZinPavadinimas">Žiniaraštis!$A$8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7" i="1" l="1"/>
  <c r="F80" i="1" l="1"/>
  <c r="F96" i="1"/>
  <c r="F86" i="1" l="1"/>
  <c r="F87" i="1"/>
  <c r="F88" i="1"/>
  <c r="F89" i="1"/>
  <c r="F77" i="1"/>
  <c r="F78" i="1"/>
  <c r="F79" i="1"/>
  <c r="F81" i="1"/>
  <c r="F82" i="1"/>
  <c r="F65" i="1"/>
  <c r="F66" i="1"/>
  <c r="F67" i="1"/>
  <c r="F68" i="1"/>
  <c r="F69" i="1"/>
  <c r="F70" i="1"/>
  <c r="F71" i="1"/>
  <c r="F72" i="1"/>
  <c r="F73" i="1"/>
  <c r="F93" i="1" l="1"/>
  <c r="F39" i="1"/>
  <c r="F14" i="1"/>
  <c r="F94" i="1" l="1"/>
  <c r="F95" i="1" l="1"/>
  <c r="B90" i="1"/>
  <c r="F85" i="1"/>
  <c r="F90" i="1" s="1"/>
  <c r="B55" i="1"/>
  <c r="F54" i="1"/>
  <c r="F53" i="1"/>
  <c r="F52" i="1"/>
  <c r="F51" i="1"/>
  <c r="F50" i="1"/>
  <c r="B62" i="1"/>
  <c r="F61" i="1"/>
  <c r="F60" i="1"/>
  <c r="F59" i="1"/>
  <c r="F58" i="1"/>
  <c r="F57" i="1"/>
  <c r="B28" i="1"/>
  <c r="F27" i="1"/>
  <c r="F26" i="1"/>
  <c r="F25" i="1"/>
  <c r="F24" i="1"/>
  <c r="B22" i="1"/>
  <c r="F21" i="1"/>
  <c r="F20" i="1"/>
  <c r="F19" i="1"/>
  <c r="F18" i="1"/>
  <c r="F62" i="1" l="1"/>
  <c r="F55" i="1"/>
  <c r="F22" i="1"/>
  <c r="F28" i="1"/>
  <c r="F76" i="1"/>
  <c r="F83" i="1" s="1"/>
  <c r="B83" i="1"/>
  <c r="F100" i="1" l="1"/>
  <c r="F99" i="1"/>
  <c r="F92" i="1"/>
  <c r="B101" i="1"/>
  <c r="B97" i="1"/>
  <c r="F64" i="1"/>
  <c r="F74" i="1" s="1"/>
  <c r="B48" i="1"/>
  <c r="F47" i="1"/>
  <c r="F46" i="1"/>
  <c r="F45" i="1"/>
  <c r="F44" i="1"/>
  <c r="F43" i="1"/>
  <c r="B41" i="1"/>
  <c r="F40" i="1"/>
  <c r="F38" i="1"/>
  <c r="F37" i="1"/>
  <c r="F36" i="1"/>
  <c r="B34" i="1"/>
  <c r="F33" i="1"/>
  <c r="F32" i="1"/>
  <c r="F31" i="1"/>
  <c r="F30" i="1"/>
  <c r="B74" i="1"/>
  <c r="F10" i="1"/>
  <c r="F11" i="1"/>
  <c r="F12" i="1"/>
  <c r="F13" i="1"/>
  <c r="F15" i="1"/>
  <c r="B16" i="1"/>
  <c r="F34" i="1" l="1"/>
  <c r="F48" i="1"/>
  <c r="F16" i="1"/>
  <c r="F41" i="1"/>
  <c r="F101" i="1"/>
  <c r="F103" i="1" l="1"/>
  <c r="F104" i="1" s="1"/>
  <c r="F105" i="1" l="1"/>
</calcChain>
</file>

<file path=xl/sharedStrings.xml><?xml version="1.0" encoding="utf-8"?>
<sst xmlns="http://schemas.openxmlformats.org/spreadsheetml/2006/main" count="251" uniqueCount="133">
  <si>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</si>
  <si>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</si>
  <si>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</si>
  <si>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</si>
  <si>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</si>
  <si>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</si>
  <si>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</si>
  <si>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</si>
  <si>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</si>
  <si>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</si>
  <si>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</si>
  <si>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</si>
  <si>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</si>
  <si>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</si>
  <si>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</si>
  <si>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</si>
  <si>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</si>
  <si>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</si>
  <si>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</si>
  <si>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</si>
  <si>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</si>
  <si>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3.1</t>
  </si>
  <si>
    <t>3.2</t>
  </si>
  <si>
    <t>3.3</t>
  </si>
  <si>
    <t>3.4</t>
  </si>
  <si>
    <t>PVM</t>
  </si>
  <si>
    <t>UAB "Vilniaus vandenys"</t>
  </si>
  <si>
    <t/>
  </si>
  <si>
    <t>Informacinio stendo įrengimas ir priežiūra</t>
  </si>
  <si>
    <t>Eksploatavimo ir priežiūros instrukcijos</t>
  </si>
  <si>
    <t>Techninis projektas</t>
  </si>
  <si>
    <t>Darbo projektas</t>
  </si>
  <si>
    <t>Išpildomieji brėžiniai, pastatų inventorizacinės bylos ir techniniai pasai</t>
  </si>
  <si>
    <t>Bendroji dalis</t>
  </si>
  <si>
    <t>Bendrieji statybos darbai</t>
  </si>
  <si>
    <t>Mechaninė dalis</t>
  </si>
  <si>
    <t>Elektros  dalis</t>
  </si>
  <si>
    <t>Automatikos ir valdymo dalis</t>
  </si>
  <si>
    <t xml:space="preserve">Bendrieji statybos darbai </t>
  </si>
  <si>
    <t>Elektros dalis</t>
  </si>
  <si>
    <t>4.1</t>
  </si>
  <si>
    <t>kompl.</t>
  </si>
  <si>
    <t>4.2</t>
  </si>
  <si>
    <t>4.3</t>
  </si>
  <si>
    <t>Šildymo ir vėdinimo dalis</t>
  </si>
  <si>
    <t>Technologiniai vamzdynai</t>
  </si>
  <si>
    <t>5.1</t>
  </si>
  <si>
    <t>Bendrieji statybos darbai (nauja statyba)</t>
  </si>
  <si>
    <t>5.2</t>
  </si>
  <si>
    <t>5.3</t>
  </si>
  <si>
    <t>5.4</t>
  </si>
  <si>
    <t>9.4</t>
  </si>
  <si>
    <t>Aplinkos tvarkymas</t>
  </si>
  <si>
    <t>IŠ VISO DARBAMS</t>
  </si>
  <si>
    <t>IŠ VISO PAGAL ŽINIARAŠTĮ</t>
  </si>
  <si>
    <t>IŠ VISO su PVM</t>
  </si>
  <si>
    <t>Tretinis valymas</t>
  </si>
  <si>
    <t>Elektros skirstykla TR1</t>
  </si>
  <si>
    <t>6.2</t>
  </si>
  <si>
    <t>6.3</t>
  </si>
  <si>
    <t>6.4</t>
  </si>
  <si>
    <t>6.5</t>
  </si>
  <si>
    <t>Konteineriai</t>
  </si>
  <si>
    <t>Pirminis nusodintuvas 1</t>
  </si>
  <si>
    <t>Pirminis nusodintuvas 2</t>
  </si>
  <si>
    <t>Pirminis nusodintuvas 3</t>
  </si>
  <si>
    <t>3</t>
  </si>
  <si>
    <t>4</t>
  </si>
  <si>
    <t>5</t>
  </si>
  <si>
    <t>Pirminių nusodintuvų išplūdų sutvarkymo sistema</t>
  </si>
  <si>
    <t>Paskirstymo linijų kamerų įranga ir nuotekų linijos nuo kamerų iki  1 pirminio nusodintuvo ir nuo 1 pirminio nusodintuvo iki bioreaktorių</t>
  </si>
  <si>
    <t>Paskirstymo linijų kamerų įranga ir nuotekų linijos nuo kamerų iki 2 pirminio nusodintuvo ir nuo 2 pirminio nusodintuvo iki bioreaktorių</t>
  </si>
  <si>
    <t>Paskirstymo linijų kamerų įranga ir nuotekų linijos nuo kamerų iki 3 pirminio nusodintuvo ir nuo 3 pirminio nusodintuvo iki bioreaktorių</t>
  </si>
  <si>
    <t>Tretinio valymo apvadinė linija</t>
  </si>
  <si>
    <t>Aikštelės ir privažiavimo keliai</t>
  </si>
  <si>
    <t>Vietinių nuotekų siurblinė</t>
  </si>
  <si>
    <t>Drenažo siurblinė</t>
  </si>
  <si>
    <t>Rekonstruojamų įrenginių teritorijos sutvarkymas</t>
  </si>
  <si>
    <t xml:space="preserve">Keliai </t>
  </si>
  <si>
    <t>Geologiniai tyrimai</t>
  </si>
  <si>
    <t>1.5.</t>
  </si>
  <si>
    <t>1.6</t>
  </si>
  <si>
    <t>4.4</t>
  </si>
  <si>
    <t>5.5</t>
  </si>
  <si>
    <t>6</t>
  </si>
  <si>
    <t>6.1</t>
  </si>
  <si>
    <t>7</t>
  </si>
  <si>
    <t>7.1</t>
  </si>
  <si>
    <t>7.2</t>
  </si>
  <si>
    <t>7.3</t>
  </si>
  <si>
    <t>7.5</t>
  </si>
  <si>
    <t>7.4</t>
  </si>
  <si>
    <t>8</t>
  </si>
  <si>
    <t>8.1</t>
  </si>
  <si>
    <t>8.2</t>
  </si>
  <si>
    <t>8.3</t>
  </si>
  <si>
    <t>8.4</t>
  </si>
  <si>
    <t>8.5</t>
  </si>
  <si>
    <t>9</t>
  </si>
  <si>
    <t>9.1</t>
  </si>
  <si>
    <t>9.2</t>
  </si>
  <si>
    <t>9.3</t>
  </si>
  <si>
    <t>9.5</t>
  </si>
  <si>
    <t>9.6</t>
  </si>
  <si>
    <t>9.7</t>
  </si>
  <si>
    <t>9.8</t>
  </si>
  <si>
    <t>9.9</t>
  </si>
  <si>
    <t>9.10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</si>
  <si>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</si>
  <si>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</si>
  <si>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</si>
  <si>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</si>
  <si>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</si>
  <si>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</si>
  <si>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</si>
  <si>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</si>
  <si>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</si>
  <si>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</si>
  <si>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11.3</t>
  </si>
  <si>
    <t>11.4</t>
  </si>
  <si>
    <t>11.5</t>
  </si>
  <si>
    <t>12</t>
  </si>
  <si>
    <t>12.1</t>
  </si>
  <si>
    <t>12.2</t>
  </si>
  <si>
    <t>12.3</t>
  </si>
  <si>
    <t>12.4</t>
  </si>
  <si>
    <t>13</t>
  </si>
  <si>
    <t>13.1</t>
  </si>
  <si>
    <t>13.2</t>
  </si>
  <si>
    <t>vnt.</t>
  </si>
  <si>
    <t>Apsauginės ir gaisrinės saugos signalizacijos dalis</t>
  </si>
  <si>
    <t>12.5</t>
  </si>
  <si>
    <t>Vilniaus miesto nuotekų valyklos nuotekų valymo įrenginių rekonstrukcijos II etapo pirkimas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</si>
</sst>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charset val="186"/>
    </font>
    <font>
      <b/>
      <sz val="11"/>
      <color indexed="3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wrapText="1"/>
    </xf>
    <xf numFmtId="2" fontId="2" fillId="0" borderId="11" xfId="1" applyNumberFormat="1" applyFont="1" applyBorder="1" applyAlignment="1">
      <alignment horizontal="right" vertical="center" wrapText="1"/>
    </xf>
    <xf numFmtId="49" fontId="4" fillId="0" borderId="16" xfId="0" applyNumberFormat="1" applyFont="1" applyBorder="1" applyAlignment="1">
      <alignment horizontal="center" vertical="top"/>
    </xf>
    <xf numFmtId="0" fontId="5" fillId="0" borderId="0" xfId="0" applyFont="1"/>
    <xf numFmtId="2" fontId="1" fillId="0" borderId="0" xfId="0" applyNumberFormat="1" applyFont="1" applyAlignment="1">
      <alignment vertical="center"/>
    </xf>
    <xf numFmtId="2" fontId="4" fillId="0" borderId="16" xfId="0" applyNumberFormat="1" applyFont="1" applyBorder="1" applyAlignment="1">
      <alignment horizontal="center" vertical="top" wrapText="1"/>
    </xf>
    <xf numFmtId="0" fontId="0" fillId="0" borderId="0" xfId="0" applyFont="1"/>
    <xf numFmtId="49" fontId="2" fillId="2" borderId="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left" vertical="center" wrapText="1"/>
    </xf>
    <xf numFmtId="4" fontId="2" fillId="2" borderId="6" xfId="1" applyNumberFormat="1" applyFont="1" applyFill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top" wrapText="1"/>
    </xf>
    <xf numFmtId="0" fontId="4" fillId="0" borderId="8" xfId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  <xf numFmtId="4" fontId="2" fillId="0" borderId="23" xfId="1" applyNumberFormat="1" applyFont="1" applyBorder="1" applyAlignment="1">
      <alignment horizontal="right" vertical="center" wrapText="1"/>
    </xf>
    <xf numFmtId="2" fontId="2" fillId="2" borderId="6" xfId="1" applyNumberFormat="1" applyFont="1" applyFill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6" xfId="0" applyFont="1" applyFill="1" applyBorder="1" applyAlignment="1">
      <alignment vertical="top" wrapText="1"/>
    </xf>
    <xf numFmtId="49" fontId="2" fillId="4" borderId="17" xfId="1" applyNumberFormat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left" vertical="center" wrapText="1"/>
    </xf>
    <xf numFmtId="0" fontId="2" fillId="4" borderId="18" xfId="1" applyFont="1" applyFill="1" applyBorder="1" applyAlignment="1">
      <alignment horizontal="center" vertical="center" wrapText="1"/>
    </xf>
    <xf numFmtId="2" fontId="2" fillId="4" borderId="18" xfId="1" applyNumberFormat="1" applyFont="1" applyFill="1" applyBorder="1" applyAlignment="1">
      <alignment horizontal="right" vertical="center" wrapText="1"/>
    </xf>
    <xf numFmtId="4" fontId="2" fillId="4" borderId="19" xfId="1" applyNumberFormat="1" applyFont="1" applyFill="1" applyBorder="1" applyAlignment="1">
      <alignment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2" xfId="0" applyNumberFormat="1" applyFont="1" applyBorder="1" applyAlignment="1">
      <alignment horizontal="center" vertical="center" wrapText="1"/>
    </xf>
    <xf numFmtId="2" fontId="2" fillId="0" borderId="21" xfId="1" applyNumberFormat="1" applyFont="1" applyBorder="1" applyAlignment="1">
      <alignment vertical="center" wrapText="1"/>
    </xf>
    <xf numFmtId="1" fontId="1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left" vertical="center" wrapText="1"/>
    </xf>
    <xf numFmtId="1" fontId="4" fillId="0" borderId="8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right" vertical="center" wrapText="1"/>
    </xf>
    <xf numFmtId="1" fontId="2" fillId="0" borderId="11" xfId="1" applyNumberFormat="1" applyFont="1" applyBorder="1" applyAlignment="1">
      <alignment horizontal="right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4" borderId="18" xfId="1" applyNumberFormat="1" applyFont="1" applyFill="1" applyBorder="1" applyAlignment="1">
      <alignment horizontal="right" vertical="center" wrapText="1"/>
    </xf>
    <xf numFmtId="1" fontId="2" fillId="0" borderId="21" xfId="1" applyNumberFormat="1" applyFont="1" applyBorder="1" applyAlignment="1">
      <alignment horizontal="right" vertical="center" wrapText="1"/>
    </xf>
    <xf numFmtId="1" fontId="0" fillId="0" borderId="0" xfId="0" applyNumberFormat="1" applyFont="1"/>
    <xf numFmtId="2" fontId="4" fillId="0" borderId="24" xfId="0" applyNumberFormat="1" applyFont="1" applyBorder="1" applyAlignment="1">
      <alignment horizontal="center" vertical="top" wrapText="1"/>
    </xf>
    <xf numFmtId="2" fontId="2" fillId="0" borderId="25" xfId="1" applyNumberFormat="1" applyFont="1" applyBorder="1" applyAlignment="1">
      <alignment horizontal="right" vertical="center" wrapText="1"/>
    </xf>
    <xf numFmtId="2" fontId="2" fillId="2" borderId="26" xfId="1" applyNumberFormat="1" applyFont="1" applyFill="1" applyBorder="1" applyAlignment="1">
      <alignment horizontal="left" vertical="center" wrapText="1"/>
    </xf>
    <xf numFmtId="2" fontId="2" fillId="2" borderId="27" xfId="1" applyNumberFormat="1" applyFont="1" applyFill="1" applyBorder="1" applyAlignment="1">
      <alignment horizontal="left" vertical="center" wrapText="1"/>
    </xf>
    <xf numFmtId="4" fontId="4" fillId="0" borderId="16" xfId="1" applyNumberFormat="1" applyFont="1" applyBorder="1" applyAlignment="1">
      <alignment horizontal="right" vertical="center" wrapText="1"/>
    </xf>
    <xf numFmtId="2" fontId="4" fillId="5" borderId="24" xfId="0" applyNumberFormat="1" applyFont="1" applyFill="1" applyBorder="1" applyAlignment="1">
      <alignment horizontal="center" vertical="top" wrapText="1"/>
    </xf>
    <xf numFmtId="4" fontId="2" fillId="5" borderId="22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top" wrapText="1"/>
    </xf>
    <xf numFmtId="2" fontId="4" fillId="0" borderId="0" xfId="0" applyNumberFormat="1" applyFont="1" applyBorder="1" applyAlignment="1">
      <alignment horizontal="center" vertical="top" wrapText="1"/>
    </xf>
    <xf numFmtId="49" fontId="2" fillId="0" borderId="20" xfId="1" applyNumberFormat="1" applyFont="1" applyBorder="1" applyAlignment="1">
      <alignment horizontal="center" vertical="center" wrapText="1"/>
    </xf>
    <xf numFmtId="4" fontId="4" fillId="0" borderId="28" xfId="1" applyNumberFormat="1" applyFont="1" applyBorder="1" applyAlignment="1">
      <alignment horizontal="right" vertical="center" wrapText="1"/>
    </xf>
    <xf numFmtId="4" fontId="2" fillId="5" borderId="29" xfId="1" applyNumberFormat="1" applyFont="1" applyFill="1" applyBorder="1" applyAlignment="1">
      <alignment horizontal="right" vertical="center" wrapText="1"/>
    </xf>
    <xf numFmtId="49" fontId="6" fillId="3" borderId="15" xfId="1" applyNumberFormat="1" applyFont="1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49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zoomScale="110" zoomScaleNormal="110" workbookViewId="0">
      <selection activeCell="C1" sqref="C1"/>
    </sheetView>
  </sheetViews>
  <sheetFormatPr defaultColWidth="9.109375" defaultRowHeight="14.4" x14ac:dyDescent="0.3"/>
  <cols>
    <col min="1" max="1" width="8.44140625" style="38" customWidth="1"/>
    <col min="2" max="2" width="34.6640625" style="17" customWidth="1"/>
    <col min="3" max="3" width="9.109375" style="17"/>
    <col min="4" max="4" width="9.109375" style="51"/>
    <col min="5" max="5" width="15" style="39" customWidth="1"/>
    <col min="6" max="6" width="17.6640625" style="17" customWidth="1"/>
    <col min="7" max="16384" width="9.109375" style="17"/>
  </cols>
  <sheetData>
    <row r="1" spans="1:6" x14ac:dyDescent="0.3">
      <c r="A1" s="70" t="s">
        <v>0</v>
      </c>
      <c r="B1" s="70"/>
      <c r="C1" s="1" t="s">
        <v>132</v>
      </c>
      <c r="D1" s="42"/>
      <c r="E1" s="15"/>
      <c r="F1" s="1"/>
    </row>
    <row r="2" spans="1:6" x14ac:dyDescent="0.3">
      <c r="A2" s="71" t="s">
        <v>1</v>
      </c>
      <c r="B2" s="71"/>
      <c r="C2" s="1" t="s">
        <v>27</v>
      </c>
      <c r="D2" s="42"/>
      <c r="E2" s="15"/>
      <c r="F2" s="1"/>
    </row>
    <row r="3" spans="1:6" x14ac:dyDescent="0.3">
      <c r="A3" s="70" t="s">
        <v>2</v>
      </c>
      <c r="B3" s="70"/>
      <c r="C3" s="1" t="s">
        <v>26</v>
      </c>
      <c r="D3" s="42"/>
      <c r="E3" s="15"/>
      <c r="F3" s="1"/>
    </row>
    <row r="4" spans="1:6" x14ac:dyDescent="0.3">
      <c r="A4" s="70" t="s">
        <v>3</v>
      </c>
      <c r="B4" s="70"/>
      <c r="C4" s="2" t="s">
        <v>27</v>
      </c>
      <c r="D4" s="42"/>
      <c r="E4" s="15"/>
      <c r="F4" s="1"/>
    </row>
    <row r="5" spans="1:6" x14ac:dyDescent="0.3">
      <c r="A5" s="72" t="s">
        <v>4</v>
      </c>
      <c r="B5" s="72"/>
      <c r="C5" s="65" t="s">
        <v>27</v>
      </c>
      <c r="D5" s="65"/>
      <c r="E5" s="65"/>
      <c r="F5" s="65"/>
    </row>
    <row r="6" spans="1:6" ht="25.5" customHeight="1" x14ac:dyDescent="0.3">
      <c r="A6" s="66" t="s">
        <v>5</v>
      </c>
      <c r="B6" s="67" t="s">
        <v>6</v>
      </c>
      <c r="C6" s="68" t="s">
        <v>7</v>
      </c>
      <c r="D6" s="69" t="s">
        <v>8</v>
      </c>
      <c r="E6" s="69"/>
      <c r="F6" s="69"/>
    </row>
    <row r="7" spans="1:6" ht="33" customHeight="1" x14ac:dyDescent="0.3">
      <c r="A7" s="66"/>
      <c r="B7" s="67"/>
      <c r="C7" s="68"/>
      <c r="D7" s="43" t="s">
        <v>9</v>
      </c>
      <c r="E7" s="40" t="s">
        <v>10</v>
      </c>
      <c r="F7" s="3" t="s">
        <v>11</v>
      </c>
    </row>
    <row r="8" spans="1:6" ht="16.5" customHeight="1" thickBot="1" x14ac:dyDescent="0.35">
      <c r="A8" s="64"/>
      <c r="B8" s="64"/>
      <c r="C8" s="64"/>
      <c r="D8" s="64"/>
      <c r="E8" s="64"/>
      <c r="F8" s="64"/>
    </row>
    <row r="9" spans="1:6" x14ac:dyDescent="0.3">
      <c r="A9" s="18">
        <v>1</v>
      </c>
      <c r="B9" s="4" t="s">
        <v>33</v>
      </c>
      <c r="C9" s="4"/>
      <c r="D9" s="44"/>
      <c r="E9" s="19"/>
      <c r="F9" s="20"/>
    </row>
    <row r="10" spans="1:6" ht="27.6" x14ac:dyDescent="0.3">
      <c r="A10" s="21" t="s">
        <v>12</v>
      </c>
      <c r="B10" s="22" t="s">
        <v>28</v>
      </c>
      <c r="C10" s="23" t="s">
        <v>129</v>
      </c>
      <c r="D10" s="45">
        <v>1</v>
      </c>
      <c r="E10" s="24"/>
      <c r="F10" s="25">
        <f t="shared" ref="F10:F15" si="0">ROUND(D10*E10,2)</f>
        <v>0</v>
      </c>
    </row>
    <row r="11" spans="1:6" x14ac:dyDescent="0.3">
      <c r="A11" s="21" t="s">
        <v>13</v>
      </c>
      <c r="B11" s="22" t="s">
        <v>29</v>
      </c>
      <c r="C11" s="23" t="s">
        <v>41</v>
      </c>
      <c r="D11" s="45">
        <v>1</v>
      </c>
      <c r="E11" s="24"/>
      <c r="F11" s="25">
        <f t="shared" si="0"/>
        <v>0</v>
      </c>
    </row>
    <row r="12" spans="1:6" x14ac:dyDescent="0.3">
      <c r="A12" s="21" t="s">
        <v>14</v>
      </c>
      <c r="B12" s="22" t="s">
        <v>30</v>
      </c>
      <c r="C12" s="23" t="s">
        <v>129</v>
      </c>
      <c r="D12" s="45">
        <v>1</v>
      </c>
      <c r="E12" s="24"/>
      <c r="F12" s="25">
        <f t="shared" si="0"/>
        <v>0</v>
      </c>
    </row>
    <row r="13" spans="1:6" x14ac:dyDescent="0.3">
      <c r="A13" s="21" t="s">
        <v>15</v>
      </c>
      <c r="B13" s="22" t="s">
        <v>31</v>
      </c>
      <c r="C13" s="23" t="s">
        <v>129</v>
      </c>
      <c r="D13" s="45">
        <v>1</v>
      </c>
      <c r="E13" s="24"/>
      <c r="F13" s="25">
        <f t="shared" si="0"/>
        <v>0</v>
      </c>
    </row>
    <row r="14" spans="1:6" x14ac:dyDescent="0.3">
      <c r="A14" s="21" t="s">
        <v>80</v>
      </c>
      <c r="B14" s="22" t="s">
        <v>79</v>
      </c>
      <c r="C14" s="23" t="s">
        <v>129</v>
      </c>
      <c r="D14" s="45">
        <v>1</v>
      </c>
      <c r="E14" s="24"/>
      <c r="F14" s="25">
        <f t="shared" si="0"/>
        <v>0</v>
      </c>
    </row>
    <row r="15" spans="1:6" ht="28.2" thickBot="1" x14ac:dyDescent="0.35">
      <c r="A15" s="21" t="s">
        <v>81</v>
      </c>
      <c r="B15" s="22" t="s">
        <v>32</v>
      </c>
      <c r="C15" s="23" t="s">
        <v>41</v>
      </c>
      <c r="D15" s="45">
        <v>1</v>
      </c>
      <c r="E15" s="24"/>
      <c r="F15" s="25">
        <f t="shared" si="0"/>
        <v>0</v>
      </c>
    </row>
    <row r="16" spans="1:6" ht="15" thickBot="1" x14ac:dyDescent="0.35">
      <c r="A16" s="5"/>
      <c r="B16" s="6" t="str">
        <f>CONCATENATE("Viso (",B9,")")</f>
        <v>Viso (Bendroji dalis)</v>
      </c>
      <c r="C16" s="7"/>
      <c r="D16" s="46"/>
      <c r="E16" s="8"/>
      <c r="F16" s="26">
        <f>SUM(F10:F15)</f>
        <v>0</v>
      </c>
    </row>
    <row r="17" spans="1:6" x14ac:dyDescent="0.3">
      <c r="A17" s="18" t="s">
        <v>16</v>
      </c>
      <c r="B17" s="4" t="s">
        <v>65</v>
      </c>
      <c r="C17" s="4"/>
      <c r="D17" s="44"/>
      <c r="E17" s="19"/>
      <c r="F17" s="27"/>
    </row>
    <row r="18" spans="1:6" x14ac:dyDescent="0.3">
      <c r="A18" s="21" t="s">
        <v>17</v>
      </c>
      <c r="B18" s="22" t="s">
        <v>34</v>
      </c>
      <c r="C18" s="23" t="s">
        <v>41</v>
      </c>
      <c r="D18" s="45">
        <v>1</v>
      </c>
      <c r="E18" s="24"/>
      <c r="F18" s="25">
        <f>ROUND(D18*E18,2)</f>
        <v>0</v>
      </c>
    </row>
    <row r="19" spans="1:6" x14ac:dyDescent="0.3">
      <c r="A19" s="21" t="s">
        <v>18</v>
      </c>
      <c r="B19" s="22" t="s">
        <v>35</v>
      </c>
      <c r="C19" s="23" t="s">
        <v>41</v>
      </c>
      <c r="D19" s="45">
        <v>1</v>
      </c>
      <c r="E19" s="24"/>
      <c r="F19" s="25">
        <f>ROUND(D19*E19,2)</f>
        <v>0</v>
      </c>
    </row>
    <row r="20" spans="1:6" x14ac:dyDescent="0.3">
      <c r="A20" s="21" t="s">
        <v>19</v>
      </c>
      <c r="B20" s="22" t="s">
        <v>36</v>
      </c>
      <c r="C20" s="28" t="s">
        <v>41</v>
      </c>
      <c r="D20" s="45">
        <v>1</v>
      </c>
      <c r="E20" s="24"/>
      <c r="F20" s="25">
        <f>ROUND(D20*E20,2)</f>
        <v>0</v>
      </c>
    </row>
    <row r="21" spans="1:6" ht="15" thickBot="1" x14ac:dyDescent="0.35">
      <c r="A21" s="21" t="s">
        <v>20</v>
      </c>
      <c r="B21" s="22" t="s">
        <v>37</v>
      </c>
      <c r="C21" s="28" t="s">
        <v>41</v>
      </c>
      <c r="D21" s="45">
        <v>1</v>
      </c>
      <c r="E21" s="24"/>
      <c r="F21" s="25">
        <f>ROUND(D21*E21,2)</f>
        <v>0</v>
      </c>
    </row>
    <row r="22" spans="1:6" ht="15" thickBot="1" x14ac:dyDescent="0.35">
      <c r="A22" s="5"/>
      <c r="B22" s="6" t="str">
        <f>CONCATENATE("Viso (",B17,")")</f>
        <v>Viso (Pirminis nusodintuvas 3)</v>
      </c>
      <c r="C22" s="7"/>
      <c r="D22" s="46"/>
      <c r="E22" s="8"/>
      <c r="F22" s="26">
        <f>SUM(F18:F21)</f>
        <v>0</v>
      </c>
    </row>
    <row r="23" spans="1:6" x14ac:dyDescent="0.3">
      <c r="A23" s="18" t="s">
        <v>66</v>
      </c>
      <c r="B23" s="4" t="s">
        <v>64</v>
      </c>
      <c r="C23" s="4"/>
      <c r="D23" s="44"/>
      <c r="E23" s="19"/>
      <c r="F23" s="27"/>
    </row>
    <row r="24" spans="1:6" x14ac:dyDescent="0.3">
      <c r="A24" s="21" t="s">
        <v>21</v>
      </c>
      <c r="B24" s="22" t="s">
        <v>34</v>
      </c>
      <c r="C24" s="23" t="s">
        <v>41</v>
      </c>
      <c r="D24" s="45">
        <v>1</v>
      </c>
      <c r="E24" s="24"/>
      <c r="F24" s="25">
        <f>ROUND(D24*E24,2)</f>
        <v>0</v>
      </c>
    </row>
    <row r="25" spans="1:6" x14ac:dyDescent="0.3">
      <c r="A25" s="21" t="s">
        <v>22</v>
      </c>
      <c r="B25" s="22" t="s">
        <v>35</v>
      </c>
      <c r="C25" s="23" t="s">
        <v>41</v>
      </c>
      <c r="D25" s="45">
        <v>1</v>
      </c>
      <c r="E25" s="24"/>
      <c r="F25" s="25">
        <f>ROUND(D25*E25,2)</f>
        <v>0</v>
      </c>
    </row>
    <row r="26" spans="1:6" x14ac:dyDescent="0.3">
      <c r="A26" s="21" t="s">
        <v>23</v>
      </c>
      <c r="B26" s="22" t="s">
        <v>36</v>
      </c>
      <c r="C26" s="28" t="s">
        <v>41</v>
      </c>
      <c r="D26" s="45">
        <v>1</v>
      </c>
      <c r="E26" s="24"/>
      <c r="F26" s="25">
        <f>ROUND(D26*E26,2)</f>
        <v>0</v>
      </c>
    </row>
    <row r="27" spans="1:6" ht="15" thickBot="1" x14ac:dyDescent="0.35">
      <c r="A27" s="21" t="s">
        <v>24</v>
      </c>
      <c r="B27" s="22" t="s">
        <v>37</v>
      </c>
      <c r="C27" s="28" t="s">
        <v>41</v>
      </c>
      <c r="D27" s="45">
        <v>1</v>
      </c>
      <c r="E27" s="24"/>
      <c r="F27" s="25">
        <f>ROUND(D27*E27,2)</f>
        <v>0</v>
      </c>
    </row>
    <row r="28" spans="1:6" ht="15" thickBot="1" x14ac:dyDescent="0.35">
      <c r="A28" s="5"/>
      <c r="B28" s="6" t="str">
        <f>CONCATENATE("Viso (",B23,")")</f>
        <v>Viso (Pirminis nusodintuvas 2)</v>
      </c>
      <c r="C28" s="7"/>
      <c r="D28" s="46"/>
      <c r="E28" s="8"/>
      <c r="F28" s="26">
        <f>SUM(F24:F27)</f>
        <v>0</v>
      </c>
    </row>
    <row r="29" spans="1:6" x14ac:dyDescent="0.3">
      <c r="A29" s="18" t="s">
        <v>67</v>
      </c>
      <c r="B29" s="4" t="s">
        <v>63</v>
      </c>
      <c r="C29" s="4"/>
      <c r="D29" s="44"/>
      <c r="E29" s="19"/>
      <c r="F29" s="27"/>
    </row>
    <row r="30" spans="1:6" x14ac:dyDescent="0.3">
      <c r="A30" s="21" t="s">
        <v>40</v>
      </c>
      <c r="B30" s="22" t="s">
        <v>34</v>
      </c>
      <c r="C30" s="23" t="s">
        <v>41</v>
      </c>
      <c r="D30" s="45">
        <v>1</v>
      </c>
      <c r="E30" s="24"/>
      <c r="F30" s="25">
        <f>ROUND(D30*E30,2)</f>
        <v>0</v>
      </c>
    </row>
    <row r="31" spans="1:6" x14ac:dyDescent="0.3">
      <c r="A31" s="21" t="s">
        <v>42</v>
      </c>
      <c r="B31" s="22" t="s">
        <v>35</v>
      </c>
      <c r="C31" s="23" t="s">
        <v>41</v>
      </c>
      <c r="D31" s="45">
        <v>1</v>
      </c>
      <c r="E31" s="24"/>
      <c r="F31" s="25">
        <f>ROUND(D31*E31,2)</f>
        <v>0</v>
      </c>
    </row>
    <row r="32" spans="1:6" x14ac:dyDescent="0.3">
      <c r="A32" s="21" t="s">
        <v>43</v>
      </c>
      <c r="B32" s="22" t="s">
        <v>36</v>
      </c>
      <c r="C32" s="28" t="s">
        <v>41</v>
      </c>
      <c r="D32" s="45">
        <v>1</v>
      </c>
      <c r="E32" s="24"/>
      <c r="F32" s="25">
        <f>ROUND(D32*E32,2)</f>
        <v>0</v>
      </c>
    </row>
    <row r="33" spans="1:6" ht="15" thickBot="1" x14ac:dyDescent="0.35">
      <c r="A33" s="21" t="s">
        <v>82</v>
      </c>
      <c r="B33" s="22" t="s">
        <v>37</v>
      </c>
      <c r="C33" s="28" t="s">
        <v>41</v>
      </c>
      <c r="D33" s="45">
        <v>1</v>
      </c>
      <c r="E33" s="24"/>
      <c r="F33" s="25">
        <f>ROUND(D33*E33,2)</f>
        <v>0</v>
      </c>
    </row>
    <row r="34" spans="1:6" ht="15" thickBot="1" x14ac:dyDescent="0.35">
      <c r="A34" s="5"/>
      <c r="B34" s="6" t="str">
        <f>CONCATENATE("Viso (",B29,")")</f>
        <v>Viso (Pirminis nusodintuvas 1)</v>
      </c>
      <c r="C34" s="7"/>
      <c r="D34" s="46"/>
      <c r="E34" s="8"/>
      <c r="F34" s="26">
        <f>SUM(F30:F33)</f>
        <v>0</v>
      </c>
    </row>
    <row r="35" spans="1:6" ht="27.6" x14ac:dyDescent="0.3">
      <c r="A35" s="18" t="s">
        <v>68</v>
      </c>
      <c r="B35" s="4" t="s">
        <v>69</v>
      </c>
      <c r="C35" s="4"/>
      <c r="D35" s="44"/>
      <c r="E35" s="19"/>
      <c r="F35" s="27"/>
    </row>
    <row r="36" spans="1:6" x14ac:dyDescent="0.3">
      <c r="A36" s="21" t="s">
        <v>46</v>
      </c>
      <c r="B36" s="22" t="s">
        <v>38</v>
      </c>
      <c r="C36" s="23" t="s">
        <v>41</v>
      </c>
      <c r="D36" s="45">
        <v>1</v>
      </c>
      <c r="E36" s="24"/>
      <c r="F36" s="25">
        <f>ROUND(D36*E36,2)</f>
        <v>0</v>
      </c>
    </row>
    <row r="37" spans="1:6" x14ac:dyDescent="0.3">
      <c r="A37" s="21" t="s">
        <v>48</v>
      </c>
      <c r="B37" s="22" t="s">
        <v>35</v>
      </c>
      <c r="C37" s="23" t="s">
        <v>41</v>
      </c>
      <c r="D37" s="45">
        <v>1</v>
      </c>
      <c r="E37" s="24"/>
      <c r="F37" s="25">
        <f>ROUND(D37*E37,2)</f>
        <v>0</v>
      </c>
    </row>
    <row r="38" spans="1:6" x14ac:dyDescent="0.3">
      <c r="A38" s="21" t="s">
        <v>49</v>
      </c>
      <c r="B38" s="22" t="s">
        <v>39</v>
      </c>
      <c r="C38" s="23" t="s">
        <v>41</v>
      </c>
      <c r="D38" s="45">
        <v>1</v>
      </c>
      <c r="E38" s="24"/>
      <c r="F38" s="25">
        <f>ROUND(D38*E38,2)</f>
        <v>0</v>
      </c>
    </row>
    <row r="39" spans="1:6" x14ac:dyDescent="0.3">
      <c r="A39" s="21" t="s">
        <v>50</v>
      </c>
      <c r="B39" s="29" t="s">
        <v>62</v>
      </c>
      <c r="C39" s="23" t="s">
        <v>41</v>
      </c>
      <c r="D39" s="45">
        <v>1</v>
      </c>
      <c r="E39" s="24"/>
      <c r="F39" s="25">
        <f>ROUND(D39*E39,2)</f>
        <v>0</v>
      </c>
    </row>
    <row r="40" spans="1:6" ht="15" thickBot="1" x14ac:dyDescent="0.35">
      <c r="A40" s="21" t="s">
        <v>83</v>
      </c>
      <c r="B40" s="22" t="s">
        <v>37</v>
      </c>
      <c r="C40" s="23" t="s">
        <v>41</v>
      </c>
      <c r="D40" s="45">
        <v>1</v>
      </c>
      <c r="E40" s="24"/>
      <c r="F40" s="25">
        <f>ROUND(D40*E40,2)</f>
        <v>0</v>
      </c>
    </row>
    <row r="41" spans="1:6" ht="28.2" thickBot="1" x14ac:dyDescent="0.35">
      <c r="A41" s="9"/>
      <c r="B41" s="10" t="str">
        <f>CONCATENATE("Viso (",B35,")")</f>
        <v>Viso (Pirminių nusodintuvų išplūdų sutvarkymo sistema)</v>
      </c>
      <c r="C41" s="11"/>
      <c r="D41" s="47"/>
      <c r="E41" s="12"/>
      <c r="F41" s="26">
        <f>SUM(F36:F40)</f>
        <v>0</v>
      </c>
    </row>
    <row r="42" spans="1:6" ht="55.2" x14ac:dyDescent="0.3">
      <c r="A42" s="18" t="s">
        <v>84</v>
      </c>
      <c r="B42" s="4" t="s">
        <v>70</v>
      </c>
      <c r="C42" s="4"/>
      <c r="D42" s="44"/>
      <c r="E42" s="19"/>
      <c r="F42" s="27"/>
    </row>
    <row r="43" spans="1:6" x14ac:dyDescent="0.3">
      <c r="A43" s="13" t="s">
        <v>85</v>
      </c>
      <c r="B43" s="22" t="s">
        <v>34</v>
      </c>
      <c r="C43" s="22" t="s">
        <v>41</v>
      </c>
      <c r="D43" s="48">
        <v>1</v>
      </c>
      <c r="E43" s="16"/>
      <c r="F43" s="25">
        <f t="shared" ref="F43:F47" si="1">ROUND(D43*E43,2)</f>
        <v>0</v>
      </c>
    </row>
    <row r="44" spans="1:6" x14ac:dyDescent="0.3">
      <c r="A44" s="13" t="s">
        <v>58</v>
      </c>
      <c r="B44" s="22" t="s">
        <v>35</v>
      </c>
      <c r="C44" s="22" t="s">
        <v>41</v>
      </c>
      <c r="D44" s="48">
        <v>1</v>
      </c>
      <c r="E44" s="16"/>
      <c r="F44" s="25">
        <f t="shared" si="1"/>
        <v>0</v>
      </c>
    </row>
    <row r="45" spans="1:6" x14ac:dyDescent="0.3">
      <c r="A45" s="13" t="s">
        <v>59</v>
      </c>
      <c r="B45" s="22" t="s">
        <v>39</v>
      </c>
      <c r="C45" s="22" t="s">
        <v>41</v>
      </c>
      <c r="D45" s="48">
        <v>1</v>
      </c>
      <c r="E45" s="16"/>
      <c r="F45" s="25">
        <f t="shared" si="1"/>
        <v>0</v>
      </c>
    </row>
    <row r="46" spans="1:6" x14ac:dyDescent="0.3">
      <c r="A46" s="13" t="s">
        <v>60</v>
      </c>
      <c r="B46" s="22" t="s">
        <v>37</v>
      </c>
      <c r="C46" s="22" t="s">
        <v>41</v>
      </c>
      <c r="D46" s="48">
        <v>1</v>
      </c>
      <c r="E46" s="16"/>
      <c r="F46" s="25">
        <f t="shared" si="1"/>
        <v>0</v>
      </c>
    </row>
    <row r="47" spans="1:6" ht="15" thickBot="1" x14ac:dyDescent="0.35">
      <c r="A47" s="13" t="s">
        <v>61</v>
      </c>
      <c r="B47" s="22" t="s">
        <v>45</v>
      </c>
      <c r="C47" s="22" t="s">
        <v>41</v>
      </c>
      <c r="D47" s="48">
        <v>1</v>
      </c>
      <c r="E47" s="16"/>
      <c r="F47" s="25">
        <f t="shared" si="1"/>
        <v>0</v>
      </c>
    </row>
    <row r="48" spans="1:6" ht="69.599999999999994" thickBot="1" x14ac:dyDescent="0.35">
      <c r="A48" s="5"/>
      <c r="B48" s="6" t="str">
        <f>CONCATENATE("Viso (",B42,")")</f>
        <v>Viso (Paskirstymo linijų kamerų įranga ir nuotekų linijos nuo kamerų iki  1 pirminio nusodintuvo ir nuo 1 pirminio nusodintuvo iki bioreaktorių)</v>
      </c>
      <c r="C48" s="7"/>
      <c r="D48" s="46"/>
      <c r="E48" s="8"/>
      <c r="F48" s="26">
        <f>SUM(F43:F47)</f>
        <v>0</v>
      </c>
    </row>
    <row r="49" spans="1:6" ht="55.2" x14ac:dyDescent="0.3">
      <c r="A49" s="18" t="s">
        <v>86</v>
      </c>
      <c r="B49" s="4" t="s">
        <v>71</v>
      </c>
      <c r="C49" s="4"/>
      <c r="D49" s="44"/>
      <c r="E49" s="19"/>
      <c r="F49" s="27"/>
    </row>
    <row r="50" spans="1:6" x14ac:dyDescent="0.3">
      <c r="A50" s="13" t="s">
        <v>87</v>
      </c>
      <c r="B50" s="22" t="s">
        <v>34</v>
      </c>
      <c r="C50" s="22" t="s">
        <v>41</v>
      </c>
      <c r="D50" s="48">
        <v>1</v>
      </c>
      <c r="E50" s="16"/>
      <c r="F50" s="25">
        <f t="shared" ref="F50:F54" si="2">ROUND(D50*E50,2)</f>
        <v>0</v>
      </c>
    </row>
    <row r="51" spans="1:6" x14ac:dyDescent="0.3">
      <c r="A51" s="13" t="s">
        <v>88</v>
      </c>
      <c r="B51" s="22" t="s">
        <v>35</v>
      </c>
      <c r="C51" s="22" t="s">
        <v>41</v>
      </c>
      <c r="D51" s="48">
        <v>1</v>
      </c>
      <c r="E51" s="16"/>
      <c r="F51" s="25">
        <f t="shared" si="2"/>
        <v>0</v>
      </c>
    </row>
    <row r="52" spans="1:6" x14ac:dyDescent="0.3">
      <c r="A52" s="13" t="s">
        <v>89</v>
      </c>
      <c r="B52" s="22" t="s">
        <v>39</v>
      </c>
      <c r="C52" s="22" t="s">
        <v>41</v>
      </c>
      <c r="D52" s="48">
        <v>1</v>
      </c>
      <c r="E52" s="16"/>
      <c r="F52" s="25">
        <f t="shared" si="2"/>
        <v>0</v>
      </c>
    </row>
    <row r="53" spans="1:6" x14ac:dyDescent="0.3">
      <c r="A53" s="13" t="s">
        <v>91</v>
      </c>
      <c r="B53" s="22" t="s">
        <v>37</v>
      </c>
      <c r="C53" s="22" t="s">
        <v>41</v>
      </c>
      <c r="D53" s="48">
        <v>1</v>
      </c>
      <c r="E53" s="16"/>
      <c r="F53" s="25">
        <f t="shared" si="2"/>
        <v>0</v>
      </c>
    </row>
    <row r="54" spans="1:6" ht="15" thickBot="1" x14ac:dyDescent="0.35">
      <c r="A54" s="13" t="s">
        <v>90</v>
      </c>
      <c r="B54" s="22" t="s">
        <v>45</v>
      </c>
      <c r="C54" s="22" t="s">
        <v>41</v>
      </c>
      <c r="D54" s="48">
        <v>1</v>
      </c>
      <c r="E54" s="16"/>
      <c r="F54" s="25">
        <f t="shared" si="2"/>
        <v>0</v>
      </c>
    </row>
    <row r="55" spans="1:6" ht="69.599999999999994" thickBot="1" x14ac:dyDescent="0.35">
      <c r="A55" s="5"/>
      <c r="B55" s="6" t="str">
        <f>CONCATENATE("Viso (",B49,")")</f>
        <v>Viso (Paskirstymo linijų kamerų įranga ir nuotekų linijos nuo kamerų iki 2 pirminio nusodintuvo ir nuo 2 pirminio nusodintuvo iki bioreaktorių)</v>
      </c>
      <c r="C55" s="7"/>
      <c r="D55" s="46"/>
      <c r="E55" s="8"/>
      <c r="F55" s="26">
        <f>SUM(F50:F54)</f>
        <v>0</v>
      </c>
    </row>
    <row r="56" spans="1:6" ht="55.2" x14ac:dyDescent="0.3">
      <c r="A56" s="18" t="s">
        <v>92</v>
      </c>
      <c r="B56" s="4" t="s">
        <v>72</v>
      </c>
      <c r="C56" s="4"/>
      <c r="D56" s="44"/>
      <c r="E56" s="19"/>
      <c r="F56" s="27"/>
    </row>
    <row r="57" spans="1:6" x14ac:dyDescent="0.3">
      <c r="A57" s="13" t="s">
        <v>93</v>
      </c>
      <c r="B57" s="22" t="s">
        <v>34</v>
      </c>
      <c r="C57" s="22" t="s">
        <v>41</v>
      </c>
      <c r="D57" s="48">
        <v>1</v>
      </c>
      <c r="E57" s="16"/>
      <c r="F57" s="25">
        <f t="shared" ref="F57:F61" si="3">ROUND(D57*E57,2)</f>
        <v>0</v>
      </c>
    </row>
    <row r="58" spans="1:6" x14ac:dyDescent="0.3">
      <c r="A58" s="13" t="s">
        <v>94</v>
      </c>
      <c r="B58" s="22" t="s">
        <v>35</v>
      </c>
      <c r="C58" s="22" t="s">
        <v>41</v>
      </c>
      <c r="D58" s="48">
        <v>1</v>
      </c>
      <c r="E58" s="16"/>
      <c r="F58" s="25">
        <f t="shared" si="3"/>
        <v>0</v>
      </c>
    </row>
    <row r="59" spans="1:6" x14ac:dyDescent="0.3">
      <c r="A59" s="13" t="s">
        <v>95</v>
      </c>
      <c r="B59" s="22" t="s">
        <v>39</v>
      </c>
      <c r="C59" s="22" t="s">
        <v>41</v>
      </c>
      <c r="D59" s="48">
        <v>1</v>
      </c>
      <c r="E59" s="16"/>
      <c r="F59" s="25">
        <f t="shared" si="3"/>
        <v>0</v>
      </c>
    </row>
    <row r="60" spans="1:6" x14ac:dyDescent="0.3">
      <c r="A60" s="13" t="s">
        <v>96</v>
      </c>
      <c r="B60" s="22" t="s">
        <v>37</v>
      </c>
      <c r="C60" s="22" t="s">
        <v>41</v>
      </c>
      <c r="D60" s="48">
        <v>1</v>
      </c>
      <c r="E60" s="16"/>
      <c r="F60" s="25">
        <f t="shared" si="3"/>
        <v>0</v>
      </c>
    </row>
    <row r="61" spans="1:6" ht="15" thickBot="1" x14ac:dyDescent="0.35">
      <c r="A61" s="13" t="s">
        <v>97</v>
      </c>
      <c r="B61" s="22" t="s">
        <v>45</v>
      </c>
      <c r="C61" s="22" t="s">
        <v>41</v>
      </c>
      <c r="D61" s="48">
        <v>1</v>
      </c>
      <c r="E61" s="16"/>
      <c r="F61" s="25">
        <f t="shared" si="3"/>
        <v>0</v>
      </c>
    </row>
    <row r="62" spans="1:6" ht="69.599999999999994" thickBot="1" x14ac:dyDescent="0.35">
      <c r="A62" s="5"/>
      <c r="B62" s="6" t="str">
        <f>CONCATENATE("Viso (",B56,")")</f>
        <v>Viso (Paskirstymo linijų kamerų įranga ir nuotekų linijos nuo kamerų iki 3 pirminio nusodintuvo ir nuo 3 pirminio nusodintuvo iki bioreaktorių)</v>
      </c>
      <c r="C62" s="7"/>
      <c r="D62" s="46"/>
      <c r="E62" s="8"/>
      <c r="F62" s="26">
        <f>SUM(F57:F61)</f>
        <v>0</v>
      </c>
    </row>
    <row r="63" spans="1:6" x14ac:dyDescent="0.3">
      <c r="A63" s="18" t="s">
        <v>98</v>
      </c>
      <c r="B63" s="4" t="s">
        <v>56</v>
      </c>
      <c r="C63" s="4"/>
      <c r="D63" s="44"/>
      <c r="E63" s="19"/>
      <c r="F63" s="54"/>
    </row>
    <row r="64" spans="1:6" x14ac:dyDescent="0.3">
      <c r="A64" s="13" t="s">
        <v>99</v>
      </c>
      <c r="B64" s="22" t="s">
        <v>47</v>
      </c>
      <c r="C64" s="22" t="s">
        <v>41</v>
      </c>
      <c r="D64" s="48">
        <v>1</v>
      </c>
      <c r="E64" s="52"/>
      <c r="F64" s="56">
        <f>ROUND(D64*E64,2)</f>
        <v>0</v>
      </c>
    </row>
    <row r="65" spans="1:6" x14ac:dyDescent="0.3">
      <c r="A65" s="13" t="s">
        <v>100</v>
      </c>
      <c r="B65" s="22" t="s">
        <v>35</v>
      </c>
      <c r="C65" s="22" t="s">
        <v>41</v>
      </c>
      <c r="D65" s="48">
        <v>1</v>
      </c>
      <c r="E65" s="57"/>
      <c r="F65" s="56">
        <f t="shared" ref="F65:F73" si="4">ROUND(D65*E65,2)</f>
        <v>0</v>
      </c>
    </row>
    <row r="66" spans="1:6" x14ac:dyDescent="0.3">
      <c r="A66" s="13" t="s">
        <v>101</v>
      </c>
      <c r="B66" s="22" t="s">
        <v>39</v>
      </c>
      <c r="C66" s="22" t="s">
        <v>41</v>
      </c>
      <c r="D66" s="48">
        <v>1</v>
      </c>
      <c r="E66" s="52"/>
      <c r="F66" s="56">
        <f t="shared" si="4"/>
        <v>0</v>
      </c>
    </row>
    <row r="67" spans="1:6" x14ac:dyDescent="0.3">
      <c r="A67" s="13" t="s">
        <v>51</v>
      </c>
      <c r="B67" s="22" t="s">
        <v>44</v>
      </c>
      <c r="C67" s="22" t="s">
        <v>41</v>
      </c>
      <c r="D67" s="48">
        <v>1</v>
      </c>
      <c r="E67" s="52"/>
      <c r="F67" s="56">
        <f t="shared" si="4"/>
        <v>0</v>
      </c>
    </row>
    <row r="68" spans="1:6" x14ac:dyDescent="0.3">
      <c r="A68" s="13" t="s">
        <v>102</v>
      </c>
      <c r="B68" s="22" t="s">
        <v>37</v>
      </c>
      <c r="C68" s="22" t="s">
        <v>41</v>
      </c>
      <c r="D68" s="48">
        <v>1</v>
      </c>
      <c r="E68" s="52"/>
      <c r="F68" s="56">
        <f t="shared" si="4"/>
        <v>0</v>
      </c>
    </row>
    <row r="69" spans="1:6" x14ac:dyDescent="0.3">
      <c r="A69" s="13" t="s">
        <v>103</v>
      </c>
      <c r="B69" s="22" t="s">
        <v>73</v>
      </c>
      <c r="C69" s="22" t="s">
        <v>41</v>
      </c>
      <c r="D69" s="48">
        <v>1</v>
      </c>
      <c r="E69" s="52"/>
      <c r="F69" s="56">
        <f t="shared" si="4"/>
        <v>0</v>
      </c>
    </row>
    <row r="70" spans="1:6" x14ac:dyDescent="0.3">
      <c r="A70" s="13" t="s">
        <v>104</v>
      </c>
      <c r="B70" s="22" t="s">
        <v>45</v>
      </c>
      <c r="C70" s="22" t="s">
        <v>41</v>
      </c>
      <c r="D70" s="48">
        <v>1</v>
      </c>
      <c r="E70" s="52"/>
      <c r="F70" s="56">
        <f t="shared" si="4"/>
        <v>0</v>
      </c>
    </row>
    <row r="71" spans="1:6" x14ac:dyDescent="0.3">
      <c r="A71" s="13" t="s">
        <v>105</v>
      </c>
      <c r="B71" s="22" t="s">
        <v>52</v>
      </c>
      <c r="C71" s="22" t="s">
        <v>41</v>
      </c>
      <c r="D71" s="48">
        <v>1</v>
      </c>
      <c r="E71" s="52"/>
      <c r="F71" s="56">
        <f t="shared" si="4"/>
        <v>0</v>
      </c>
    </row>
    <row r="72" spans="1:6" x14ac:dyDescent="0.3">
      <c r="A72" s="13" t="s">
        <v>106</v>
      </c>
      <c r="B72" s="22" t="s">
        <v>74</v>
      </c>
      <c r="C72" s="22" t="s">
        <v>41</v>
      </c>
      <c r="D72" s="48">
        <v>1</v>
      </c>
      <c r="E72" s="52"/>
      <c r="F72" s="56">
        <f t="shared" si="4"/>
        <v>0</v>
      </c>
    </row>
    <row r="73" spans="1:6" ht="28.2" thickBot="1" x14ac:dyDescent="0.35">
      <c r="A73" s="13" t="s">
        <v>107</v>
      </c>
      <c r="B73" s="22" t="s">
        <v>130</v>
      </c>
      <c r="C73" s="22" t="s">
        <v>41</v>
      </c>
      <c r="D73" s="48">
        <v>1</v>
      </c>
      <c r="E73" s="52"/>
      <c r="F73" s="62">
        <f t="shared" si="4"/>
        <v>0</v>
      </c>
    </row>
    <row r="74" spans="1:6" ht="15" thickBot="1" x14ac:dyDescent="0.35">
      <c r="A74" s="5"/>
      <c r="B74" s="6" t="str">
        <f>CONCATENATE("Viso (",B63,")")</f>
        <v>Viso (Tretinis valymas)</v>
      </c>
      <c r="C74" s="7"/>
      <c r="D74" s="46"/>
      <c r="E74" s="53"/>
      <c r="F74" s="63">
        <f>SUM(F64:F73)</f>
        <v>0</v>
      </c>
    </row>
    <row r="75" spans="1:6" x14ac:dyDescent="0.3">
      <c r="A75" s="18" t="s">
        <v>108</v>
      </c>
      <c r="B75" s="4" t="s">
        <v>76</v>
      </c>
      <c r="C75" s="4"/>
      <c r="D75" s="44"/>
      <c r="E75" s="19"/>
      <c r="F75" s="55"/>
    </row>
    <row r="76" spans="1:6" x14ac:dyDescent="0.3">
      <c r="A76" s="13" t="s">
        <v>109</v>
      </c>
      <c r="B76" s="22" t="s">
        <v>34</v>
      </c>
      <c r="C76" s="22" t="s">
        <v>41</v>
      </c>
      <c r="D76" s="48">
        <v>1</v>
      </c>
      <c r="E76" s="16"/>
      <c r="F76" s="25">
        <f t="shared" ref="F76:F82" si="5">ROUND(D76*E76,2)</f>
        <v>0</v>
      </c>
    </row>
    <row r="77" spans="1:6" x14ac:dyDescent="0.3">
      <c r="A77" s="13" t="s">
        <v>110</v>
      </c>
      <c r="B77" s="22" t="s">
        <v>35</v>
      </c>
      <c r="C77" s="22" t="s">
        <v>41</v>
      </c>
      <c r="D77" s="48">
        <v>1</v>
      </c>
      <c r="E77" s="16"/>
      <c r="F77" s="25">
        <f t="shared" si="5"/>
        <v>0</v>
      </c>
    </row>
    <row r="78" spans="1:6" x14ac:dyDescent="0.3">
      <c r="A78" s="13" t="s">
        <v>111</v>
      </c>
      <c r="B78" s="22" t="s">
        <v>39</v>
      </c>
      <c r="C78" s="22" t="s">
        <v>41</v>
      </c>
      <c r="D78" s="48">
        <v>1</v>
      </c>
      <c r="E78" s="16"/>
      <c r="F78" s="25">
        <f t="shared" si="5"/>
        <v>0</v>
      </c>
    </row>
    <row r="79" spans="1:6" x14ac:dyDescent="0.3">
      <c r="A79" s="13" t="s">
        <v>112</v>
      </c>
      <c r="B79" s="22" t="s">
        <v>37</v>
      </c>
      <c r="C79" s="22" t="s">
        <v>41</v>
      </c>
      <c r="D79" s="48">
        <v>1</v>
      </c>
      <c r="E79" s="16"/>
      <c r="F79" s="25">
        <f t="shared" si="5"/>
        <v>0</v>
      </c>
    </row>
    <row r="80" spans="1:6" ht="27.6" x14ac:dyDescent="0.3">
      <c r="A80" s="13" t="s">
        <v>113</v>
      </c>
      <c r="B80" s="22" t="s">
        <v>130</v>
      </c>
      <c r="C80" s="22" t="s">
        <v>41</v>
      </c>
      <c r="D80" s="48">
        <v>1</v>
      </c>
      <c r="E80" s="16"/>
      <c r="F80" s="25">
        <f t="shared" si="5"/>
        <v>0</v>
      </c>
    </row>
    <row r="81" spans="1:6" x14ac:dyDescent="0.3">
      <c r="A81" s="13" t="s">
        <v>113</v>
      </c>
      <c r="B81" s="22" t="s">
        <v>44</v>
      </c>
      <c r="C81" s="22" t="s">
        <v>41</v>
      </c>
      <c r="D81" s="48">
        <v>1</v>
      </c>
      <c r="E81" s="16"/>
      <c r="F81" s="25">
        <f t="shared" si="5"/>
        <v>0</v>
      </c>
    </row>
    <row r="82" spans="1:6" ht="15" thickBot="1" x14ac:dyDescent="0.35">
      <c r="A82" s="13" t="s">
        <v>114</v>
      </c>
      <c r="B82" s="22" t="s">
        <v>45</v>
      </c>
      <c r="C82" s="22" t="s">
        <v>41</v>
      </c>
      <c r="D82" s="48">
        <v>1</v>
      </c>
      <c r="E82" s="16"/>
      <c r="F82" s="25">
        <f t="shared" si="5"/>
        <v>0</v>
      </c>
    </row>
    <row r="83" spans="1:6" ht="27.75" customHeight="1" thickBot="1" x14ac:dyDescent="0.35">
      <c r="A83" s="9"/>
      <c r="B83" s="10" t="str">
        <f>CONCATENATE("Viso (",B75,")")</f>
        <v>Viso (Drenažo siurblinė)</v>
      </c>
      <c r="C83" s="11"/>
      <c r="D83" s="47"/>
      <c r="E83" s="12"/>
      <c r="F83" s="26">
        <f>SUM(F76:F82)</f>
        <v>0</v>
      </c>
    </row>
    <row r="84" spans="1:6" x14ac:dyDescent="0.3">
      <c r="A84" s="18" t="s">
        <v>115</v>
      </c>
      <c r="B84" s="4" t="s">
        <v>75</v>
      </c>
      <c r="C84" s="4"/>
      <c r="D84" s="44"/>
      <c r="E84" s="19"/>
      <c r="F84" s="27"/>
    </row>
    <row r="85" spans="1:6" x14ac:dyDescent="0.3">
      <c r="A85" s="13" t="s">
        <v>116</v>
      </c>
      <c r="B85" s="22" t="s">
        <v>34</v>
      </c>
      <c r="C85" s="22" t="s">
        <v>41</v>
      </c>
      <c r="D85" s="48">
        <v>1</v>
      </c>
      <c r="E85" s="16"/>
      <c r="F85" s="25">
        <f t="shared" ref="F85:F89" si="6">ROUND(D85*E85,2)</f>
        <v>0</v>
      </c>
    </row>
    <row r="86" spans="1:6" x14ac:dyDescent="0.3">
      <c r="A86" s="13" t="s">
        <v>117</v>
      </c>
      <c r="B86" s="22" t="s">
        <v>35</v>
      </c>
      <c r="C86" s="22" t="s">
        <v>41</v>
      </c>
      <c r="D86" s="48">
        <v>1</v>
      </c>
      <c r="E86" s="16"/>
      <c r="F86" s="25">
        <f t="shared" si="6"/>
        <v>0</v>
      </c>
    </row>
    <row r="87" spans="1:6" x14ac:dyDescent="0.3">
      <c r="A87" s="13" t="s">
        <v>118</v>
      </c>
      <c r="B87" s="22" t="s">
        <v>39</v>
      </c>
      <c r="C87" s="22" t="s">
        <v>41</v>
      </c>
      <c r="D87" s="48">
        <v>1</v>
      </c>
      <c r="E87" s="16"/>
      <c r="F87" s="25">
        <f t="shared" si="6"/>
        <v>0</v>
      </c>
    </row>
    <row r="88" spans="1:6" x14ac:dyDescent="0.3">
      <c r="A88" s="13" t="s">
        <v>119</v>
      </c>
      <c r="B88" s="22" t="s">
        <v>37</v>
      </c>
      <c r="C88" s="22" t="s">
        <v>41</v>
      </c>
      <c r="D88" s="48">
        <v>1</v>
      </c>
      <c r="E88" s="16"/>
      <c r="F88" s="25">
        <f t="shared" si="6"/>
        <v>0</v>
      </c>
    </row>
    <row r="89" spans="1:6" ht="15" thickBot="1" x14ac:dyDescent="0.35">
      <c r="A89" s="13" t="s">
        <v>120</v>
      </c>
      <c r="B89" s="22" t="s">
        <v>45</v>
      </c>
      <c r="C89" s="22" t="s">
        <v>41</v>
      </c>
      <c r="D89" s="48">
        <v>1</v>
      </c>
      <c r="E89" s="16"/>
      <c r="F89" s="25">
        <f t="shared" si="6"/>
        <v>0</v>
      </c>
    </row>
    <row r="90" spans="1:6" ht="27.75" customHeight="1" thickBot="1" x14ac:dyDescent="0.35">
      <c r="A90" s="9"/>
      <c r="B90" s="10" t="str">
        <f>CONCATENATE("Viso (",B84,")")</f>
        <v>Viso (Vietinių nuotekų siurblinė)</v>
      </c>
      <c r="C90" s="11"/>
      <c r="D90" s="47"/>
      <c r="E90" s="12"/>
      <c r="F90" s="26">
        <f>SUM(F85:F89)</f>
        <v>0</v>
      </c>
    </row>
    <row r="91" spans="1:6" x14ac:dyDescent="0.3">
      <c r="A91" s="18" t="s">
        <v>121</v>
      </c>
      <c r="B91" s="4" t="s">
        <v>57</v>
      </c>
      <c r="C91" s="4"/>
      <c r="D91" s="44"/>
      <c r="E91" s="19"/>
      <c r="F91" s="27"/>
    </row>
    <row r="92" spans="1:6" x14ac:dyDescent="0.3">
      <c r="A92" s="13" t="s">
        <v>122</v>
      </c>
      <c r="B92" s="22" t="s">
        <v>34</v>
      </c>
      <c r="C92" s="22" t="s">
        <v>41</v>
      </c>
      <c r="D92" s="48">
        <v>1</v>
      </c>
      <c r="E92" s="16"/>
      <c r="F92" s="25">
        <f>ROUND(D92*E92,2)</f>
        <v>0</v>
      </c>
    </row>
    <row r="93" spans="1:6" x14ac:dyDescent="0.3">
      <c r="A93" s="13" t="s">
        <v>123</v>
      </c>
      <c r="B93" s="22" t="s">
        <v>37</v>
      </c>
      <c r="C93" s="22" t="s">
        <v>41</v>
      </c>
      <c r="D93" s="48">
        <v>1</v>
      </c>
      <c r="E93" s="16"/>
      <c r="F93" s="25">
        <f>ROUND(D93*E93,2)</f>
        <v>0</v>
      </c>
    </row>
    <row r="94" spans="1:6" x14ac:dyDescent="0.3">
      <c r="A94" s="13" t="s">
        <v>124</v>
      </c>
      <c r="B94" s="22" t="s">
        <v>44</v>
      </c>
      <c r="C94" s="22" t="s">
        <v>41</v>
      </c>
      <c r="D94" s="48">
        <v>1</v>
      </c>
      <c r="E94" s="16"/>
      <c r="F94" s="25">
        <f>ROUND(D94*E94,2)</f>
        <v>0</v>
      </c>
    </row>
    <row r="95" spans="1:6" x14ac:dyDescent="0.3">
      <c r="A95" s="13" t="s">
        <v>125</v>
      </c>
      <c r="B95" s="22" t="s">
        <v>39</v>
      </c>
      <c r="C95" s="22" t="s">
        <v>41</v>
      </c>
      <c r="D95" s="48">
        <v>1</v>
      </c>
      <c r="E95" s="16"/>
      <c r="F95" s="25">
        <f>ROUND(D95*E95,2)</f>
        <v>0</v>
      </c>
    </row>
    <row r="96" spans="1:6" ht="28.2" thickBot="1" x14ac:dyDescent="0.35">
      <c r="A96" s="13" t="s">
        <v>131</v>
      </c>
      <c r="B96" s="59" t="s">
        <v>130</v>
      </c>
      <c r="C96" s="22" t="s">
        <v>41</v>
      </c>
      <c r="D96" s="48">
        <v>1</v>
      </c>
      <c r="E96" s="60"/>
      <c r="F96" s="25">
        <f>ROUND(D96*E96,2)</f>
        <v>0</v>
      </c>
    </row>
    <row r="97" spans="1:6" ht="15" thickBot="1" x14ac:dyDescent="0.35">
      <c r="A97" s="61"/>
      <c r="B97" s="6" t="str">
        <f>CONCATENATE("Viso (",B91,")")</f>
        <v>Viso (Elektros skirstykla TR1)</v>
      </c>
      <c r="C97" s="7"/>
      <c r="D97" s="46"/>
      <c r="E97" s="8"/>
      <c r="F97" s="26">
        <f>SUM(F92:F96)</f>
        <v>0</v>
      </c>
    </row>
    <row r="98" spans="1:6" ht="27.6" x14ac:dyDescent="0.3">
      <c r="A98" s="18" t="s">
        <v>126</v>
      </c>
      <c r="B98" s="4" t="s">
        <v>77</v>
      </c>
      <c r="C98" s="4"/>
      <c r="D98" s="44"/>
      <c r="E98" s="19"/>
      <c r="F98" s="27"/>
    </row>
    <row r="99" spans="1:6" x14ac:dyDescent="0.3">
      <c r="A99" s="13" t="s">
        <v>127</v>
      </c>
      <c r="B99" s="22" t="s">
        <v>52</v>
      </c>
      <c r="C99" s="22" t="s">
        <v>41</v>
      </c>
      <c r="D99" s="48">
        <v>1</v>
      </c>
      <c r="E99" s="16"/>
      <c r="F99" s="25">
        <f>ROUND(D99*E99,2)</f>
        <v>0</v>
      </c>
    </row>
    <row r="100" spans="1:6" ht="15" thickBot="1" x14ac:dyDescent="0.35">
      <c r="A100" s="13" t="s">
        <v>128</v>
      </c>
      <c r="B100" s="22" t="s">
        <v>78</v>
      </c>
      <c r="C100" s="22" t="s">
        <v>41</v>
      </c>
      <c r="D100" s="48">
        <v>1</v>
      </c>
      <c r="E100" s="16"/>
      <c r="F100" s="25">
        <f>ROUND(D100*E100,2)</f>
        <v>0</v>
      </c>
    </row>
    <row r="101" spans="1:6" ht="28.2" thickBot="1" x14ac:dyDescent="0.35">
      <c r="A101" s="5"/>
      <c r="B101" s="6" t="str">
        <f>CONCATENATE("Viso (",B98,")")</f>
        <v>Viso (Rekonstruojamų įrenginių teritorijos sutvarkymas)</v>
      </c>
      <c r="C101" s="7"/>
      <c r="D101" s="46"/>
      <c r="E101" s="8"/>
      <c r="F101" s="26">
        <f>SUM(F99:F100)</f>
        <v>0</v>
      </c>
    </row>
    <row r="102" spans="1:6" ht="15" thickBot="1" x14ac:dyDescent="0.35">
      <c r="A102" s="30" t="s">
        <v>27</v>
      </c>
      <c r="B102" s="31" t="s">
        <v>53</v>
      </c>
      <c r="C102" s="32"/>
      <c r="D102" s="49"/>
      <c r="E102" s="33"/>
      <c r="F102" s="34"/>
    </row>
    <row r="103" spans="1:6" ht="15" thickBot="1" x14ac:dyDescent="0.35">
      <c r="A103" s="30" t="s">
        <v>27</v>
      </c>
      <c r="B103" s="31" t="s">
        <v>54</v>
      </c>
      <c r="C103" s="32"/>
      <c r="D103" s="49"/>
      <c r="E103" s="33"/>
      <c r="F103" s="34">
        <f>F101+F97+F90+F83+F74+F62+F55+F48+F41+F34+F28+F22+F16</f>
        <v>0</v>
      </c>
    </row>
    <row r="104" spans="1:6" ht="15" thickBot="1" x14ac:dyDescent="0.35">
      <c r="A104" s="35" t="s">
        <v>27</v>
      </c>
      <c r="B104" s="36" t="s">
        <v>25</v>
      </c>
      <c r="C104" s="37"/>
      <c r="D104" s="50"/>
      <c r="E104" s="41"/>
      <c r="F104" s="58">
        <f>0.21*F103</f>
        <v>0</v>
      </c>
    </row>
    <row r="105" spans="1:6" ht="15" thickBot="1" x14ac:dyDescent="0.35">
      <c r="A105" s="35" t="s">
        <v>27</v>
      </c>
      <c r="B105" s="36" t="s">
        <v>55</v>
      </c>
      <c r="C105" s="37"/>
      <c r="D105" s="50"/>
      <c r="E105" s="41"/>
      <c r="F105" s="26">
        <f>F103+F104</f>
        <v>0</v>
      </c>
    </row>
    <row r="107" spans="1:6" x14ac:dyDescent="0.3">
      <c r="B107" s="14"/>
    </row>
    <row r="108" spans="1:6" x14ac:dyDescent="0.3">
      <c r="B108" s="14"/>
    </row>
  </sheetData>
  <sheetProtection selectLockedCells="1" selectUnlockedCells="1"/>
  <mergeCells count="11">
    <mergeCell ref="A1:B1"/>
    <mergeCell ref="A2:B2"/>
    <mergeCell ref="A3:B3"/>
    <mergeCell ref="A4:B4"/>
    <mergeCell ref="A5:B5"/>
    <mergeCell ref="A8:F8"/>
    <mergeCell ref="C5:F5"/>
    <mergeCell ref="A6:A7"/>
    <mergeCell ref="B6:B7"/>
    <mergeCell ref="C6:C7"/>
    <mergeCell ref="D6:F6"/>
  </mergeCells>
  <pageMargins left="0.44027777777777777" right="0.50972222222222219" top="0.74791666666666667" bottom="0.74791666666666667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Žiniaraštis</vt:lpstr>
      <vt:lpstr>Kodas</vt:lpstr>
      <vt:lpstr>Nr</vt:lpstr>
      <vt:lpstr>Žiniaraštis!Pavadinimas</vt:lpstr>
      <vt:lpstr>Žiniaraštis!Rangovas</vt:lpstr>
      <vt:lpstr>Žiniaraštis!Uzsakovas</vt:lpstr>
      <vt:lpstr>ZinPavadinimas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Karosienė</dc:creator>
  <cp:lastModifiedBy>Simona Kiūdytė</cp:lastModifiedBy>
  <dcterms:created xsi:type="dcterms:W3CDTF">2019-09-23T07:27:53Z</dcterms:created>
  <dcterms:modified xsi:type="dcterms:W3CDTF">2021-05-17T06:22:03Z</dcterms:modified>
</cp:coreProperties>
</file>