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P:\TIS TD\Tenders\Skaiciuojami_konkursai\CVP_IS\2021_06_30_Kazlu_Ruda_Visakio_Ruda_Rekonst_su_Daugesta_JVS\Pateikimui\"/>
    </mc:Choice>
  </mc:AlternateContent>
  <xr:revisionPtr revIDLastSave="0" documentId="13_ncr:1_{0EE2A088-8E59-42DD-96F5-C3BCDB2422F0}" xr6:coauthVersionLast="47" xr6:coauthVersionMax="47" xr10:uidLastSave="{00000000-0000-0000-0000-000000000000}"/>
  <bookViews>
    <workbookView xWindow="-120" yWindow="-16320" windowWidth="29040" windowHeight="15840" tabRatio="447" xr2:uid="{6BC1EAF5-0D01-43F1-AE22-A39552859E42}"/>
  </bookViews>
  <sheets>
    <sheet name="2602" sheetId="1" r:id="rId1"/>
    <sheet name="santrauka"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3" i="1" l="1"/>
  <c r="G98" i="1"/>
  <c r="G99" i="1"/>
  <c r="G100" i="1"/>
  <c r="G101" i="1"/>
  <c r="G102" i="1"/>
  <c r="G103" i="1"/>
  <c r="G109" i="1"/>
  <c r="G110" i="1"/>
  <c r="G94" i="1"/>
  <c r="G93" i="1"/>
  <c r="G92" i="1"/>
  <c r="G91" i="1"/>
  <c r="G90" i="1"/>
  <c r="G89" i="1"/>
  <c r="G88" i="1"/>
  <c r="G87" i="1"/>
  <c r="G113" i="1"/>
  <c r="G112" i="1"/>
  <c r="G111" i="1"/>
  <c r="G108" i="1"/>
  <c r="G107" i="1"/>
  <c r="G106" i="1"/>
  <c r="G105" i="1"/>
  <c r="G104" i="1"/>
  <c r="G97" i="1"/>
  <c r="G96" i="1"/>
  <c r="G95" i="1"/>
  <c r="G60" i="1"/>
  <c r="G61" i="1"/>
  <c r="G62" i="1"/>
  <c r="G63" i="1"/>
  <c r="G64" i="1"/>
  <c r="G65" i="1"/>
  <c r="G66" i="1"/>
  <c r="G67" i="1"/>
  <c r="G68" i="1"/>
  <c r="G69" i="1"/>
  <c r="G70" i="1"/>
  <c r="G71" i="1"/>
  <c r="G72" i="1"/>
  <c r="G86" i="1"/>
  <c r="G85" i="1"/>
  <c r="G84" i="1"/>
  <c r="G83" i="1"/>
  <c r="G82" i="1"/>
  <c r="G81" i="1"/>
  <c r="G80" i="1"/>
  <c r="G79" i="1"/>
  <c r="G78" i="1"/>
  <c r="G77" i="1"/>
  <c r="G76" i="1"/>
  <c r="G75" i="1"/>
  <c r="G74" i="1"/>
  <c r="G36" i="1"/>
  <c r="G37" i="1"/>
  <c r="G38" i="1"/>
  <c r="G39" i="1"/>
  <c r="G40" i="1"/>
  <c r="G41" i="1"/>
  <c r="G42" i="1"/>
  <c r="G43" i="1"/>
  <c r="G44" i="1"/>
  <c r="I96" i="1" l="1"/>
  <c r="I113" i="1"/>
  <c r="I94" i="1"/>
  <c r="I86" i="1"/>
  <c r="G21" i="1"/>
  <c r="G123" i="1"/>
  <c r="G124" i="1"/>
  <c r="G125" i="1"/>
  <c r="G126" i="1"/>
  <c r="G127" i="1"/>
  <c r="G128" i="1"/>
  <c r="G129" i="1"/>
  <c r="G130" i="1"/>
  <c r="G131" i="1"/>
  <c r="G132" i="1"/>
  <c r="G133" i="1"/>
  <c r="G134" i="1"/>
  <c r="G135" i="1"/>
  <c r="G136" i="1" l="1"/>
  <c r="G137" i="1"/>
  <c r="I139" i="1" s="1"/>
  <c r="G138" i="1"/>
  <c r="G139" i="1"/>
  <c r="G122" i="1"/>
  <c r="I129" i="1" s="1"/>
  <c r="G140" i="1" l="1"/>
  <c r="C5" i="2" s="1"/>
  <c r="G116" i="1" l="1"/>
  <c r="G117" i="1"/>
  <c r="G59" i="1"/>
  <c r="G73" i="1"/>
  <c r="G30" i="1"/>
  <c r="G31" i="1"/>
  <c r="G32" i="1"/>
  <c r="G33" i="1"/>
  <c r="G34" i="1"/>
  <c r="G22" i="1"/>
  <c r="G5" i="1"/>
  <c r="I117" i="1" l="1"/>
  <c r="G9" i="1"/>
  <c r="G10" i="1"/>
  <c r="G11" i="1"/>
  <c r="G12" i="1"/>
  <c r="G13" i="1"/>
  <c r="G14" i="1"/>
  <c r="G15" i="1"/>
  <c r="G16" i="1"/>
  <c r="G17" i="1"/>
  <c r="G18" i="1"/>
  <c r="G19" i="1"/>
  <c r="G20" i="1"/>
  <c r="G56" i="1" l="1"/>
  <c r="I56" i="1" l="1"/>
  <c r="G115" i="1" l="1"/>
  <c r="G58" i="1"/>
  <c r="G114" i="1"/>
  <c r="G57" i="1"/>
  <c r="G54" i="1"/>
  <c r="G55" i="1"/>
  <c r="G53" i="1"/>
  <c r="G48" i="1"/>
  <c r="G49" i="1"/>
  <c r="G50" i="1"/>
  <c r="G51" i="1"/>
  <c r="G52" i="1"/>
  <c r="G47" i="1"/>
  <c r="G45" i="1"/>
  <c r="G46" i="1"/>
  <c r="G29" i="1"/>
  <c r="G28" i="1"/>
  <c r="G25" i="1"/>
  <c r="G26" i="1"/>
  <c r="G27" i="1"/>
  <c r="G24" i="1"/>
  <c r="G6" i="1"/>
  <c r="G7" i="1"/>
  <c r="G8" i="1"/>
  <c r="I73" i="1" l="1"/>
  <c r="I115" i="1"/>
  <c r="I34" i="1"/>
  <c r="G118" i="1"/>
  <c r="C4" i="2" s="1"/>
  <c r="C6" i="2" s="1"/>
  <c r="I23" i="1"/>
  <c r="I46" i="1"/>
  <c r="I55" i="1"/>
  <c r="I27" i="1"/>
</calcChain>
</file>

<file path=xl/sharedStrings.xml><?xml version="1.0" encoding="utf-8"?>
<sst xmlns="http://schemas.openxmlformats.org/spreadsheetml/2006/main" count="571" uniqueCount="293">
  <si>
    <t>Eilės Nr.</t>
  </si>
  <si>
    <t>Darbo pavadinimas, aprašymas</t>
  </si>
  <si>
    <t>Mato vnt.</t>
  </si>
  <si>
    <t>Kiekis</t>
  </si>
  <si>
    <r>
      <t xml:space="preserve">Vieneto kaina, Eur be PVM  </t>
    </r>
    <r>
      <rPr>
        <b/>
        <sz val="11"/>
        <color rgb="FFFF0000"/>
        <rFont val="Times New Roman"/>
        <family val="1"/>
        <charset val="186"/>
      </rPr>
      <t>(pildo Tiekėjas)</t>
    </r>
  </si>
  <si>
    <t>Iš viso, Eur be PVM</t>
  </si>
  <si>
    <t>m</t>
  </si>
  <si>
    <t>6.1</t>
  </si>
  <si>
    <t>1.1</t>
  </si>
  <si>
    <t>1.2</t>
  </si>
  <si>
    <t>1.3</t>
  </si>
  <si>
    <t>1.4</t>
  </si>
  <si>
    <t>1.5</t>
  </si>
  <si>
    <t>1.6</t>
  </si>
  <si>
    <t>1.7</t>
  </si>
  <si>
    <t>1.8</t>
  </si>
  <si>
    <t>1.9</t>
  </si>
  <si>
    <t>vnt.</t>
  </si>
  <si>
    <t>2.1</t>
  </si>
  <si>
    <t>2.2</t>
  </si>
  <si>
    <t>2.3</t>
  </si>
  <si>
    <t>2.4</t>
  </si>
  <si>
    <t>2.5</t>
  </si>
  <si>
    <t>2.6</t>
  </si>
  <si>
    <t>2.7</t>
  </si>
  <si>
    <t>2.8</t>
  </si>
  <si>
    <t>2.9</t>
  </si>
  <si>
    <t>2.10</t>
  </si>
  <si>
    <t>4.1</t>
  </si>
  <si>
    <t>4.2</t>
  </si>
  <si>
    <t>4.3</t>
  </si>
  <si>
    <t>4.4</t>
  </si>
  <si>
    <t>5.1</t>
  </si>
  <si>
    <t>5.2</t>
  </si>
  <si>
    <t>5.3</t>
  </si>
  <si>
    <t>5.4</t>
  </si>
  <si>
    <t>5.5</t>
  </si>
  <si>
    <t>5.6</t>
  </si>
  <si>
    <t>7.1</t>
  </si>
  <si>
    <t>3.1</t>
  </si>
  <si>
    <t>3.2</t>
  </si>
  <si>
    <t>3.3</t>
  </si>
  <si>
    <t>3.4</t>
  </si>
  <si>
    <t>3.5</t>
  </si>
  <si>
    <t>3.6</t>
  </si>
  <si>
    <t>3.7</t>
  </si>
  <si>
    <t>4.5</t>
  </si>
  <si>
    <t>7.2</t>
  </si>
  <si>
    <t>7.3</t>
  </si>
  <si>
    <t>7.4</t>
  </si>
  <si>
    <t>7.5</t>
  </si>
  <si>
    <t>7.6</t>
  </si>
  <si>
    <t>7.7</t>
  </si>
  <si>
    <t>8.1</t>
  </si>
  <si>
    <t>8.2</t>
  </si>
  <si>
    <t>8.3</t>
  </si>
  <si>
    <t>8.4</t>
  </si>
  <si>
    <t>8.5</t>
  </si>
  <si>
    <t>8.6</t>
  </si>
  <si>
    <t>8.7</t>
  </si>
  <si>
    <t>9.1</t>
  </si>
  <si>
    <t>Skyrius</t>
  </si>
  <si>
    <t>7.8</t>
  </si>
  <si>
    <t>7.9</t>
  </si>
  <si>
    <t>8.8</t>
  </si>
  <si>
    <t>8.9</t>
  </si>
  <si>
    <t>Iš viso skyriuje 1, Eur be PVM</t>
  </si>
  <si>
    <t>Iš viso skyriuje 2, Eur be PVM</t>
  </si>
  <si>
    <t>Iš viso skyriuje 3, Eur be PVM</t>
  </si>
  <si>
    <t>Iš viso skyriuje 4, Eur be PVM</t>
  </si>
  <si>
    <t>Iš viso skyriuje 5, Eur be PVM</t>
  </si>
  <si>
    <t>Iš viso skyriuje 6, Eur be PVM</t>
  </si>
  <si>
    <t>Iš viso skyriuje 7, Eur be PVM</t>
  </si>
  <si>
    <t>Iš viso skyriuje 8, Eur be PVM</t>
  </si>
  <si>
    <t>Iš viso skyriuje 9, Eur be PVM</t>
  </si>
  <si>
    <t>IŠ VISO ŽINIARAŠTYJE 1, EUR BE PVM</t>
  </si>
  <si>
    <t>1.10</t>
  </si>
  <si>
    <t>1.11</t>
  </si>
  <si>
    <t>1.12</t>
  </si>
  <si>
    <t>1.13</t>
  </si>
  <si>
    <t>1.14</t>
  </si>
  <si>
    <t>1.15</t>
  </si>
  <si>
    <t>5.7</t>
  </si>
  <si>
    <t>5.8</t>
  </si>
  <si>
    <t>5.9</t>
  </si>
  <si>
    <t>7.10</t>
  </si>
  <si>
    <t>7.11</t>
  </si>
  <si>
    <t>7.12</t>
  </si>
  <si>
    <t>7.13</t>
  </si>
  <si>
    <t>7.14</t>
  </si>
  <si>
    <t>7.15</t>
  </si>
  <si>
    <t>7.16</t>
  </si>
  <si>
    <t>7.17</t>
  </si>
  <si>
    <t>8.10</t>
  </si>
  <si>
    <t>8.11</t>
  </si>
  <si>
    <t>8.12</t>
  </si>
  <si>
    <t>8.13</t>
  </si>
  <si>
    <t>9.2</t>
  </si>
  <si>
    <t>DARBŲ KIEKIŲ ŽINIARAŠTIS NR. 1 – SUSISIEKIMO DALIS</t>
  </si>
  <si>
    <t>t</t>
  </si>
  <si>
    <t>1.16</t>
  </si>
  <si>
    <t>1.17</t>
  </si>
  <si>
    <t>Pastaba: Rangovas statybvietės išlaidose arba laisvai pasirinktoje (-ose) darbų kiekių žiniaraščių eilutėje (-ėse) turi įsivertinti pranešimų skelbimą apie statybos pradžią, taip pat turi įsivertinti pranešimų skelbimą apie Rangovo, pagrindinių sričių vadovų (statinio projekto vykdymo priežiūros vadovo, statinio statybos vadovo, statinio statybos techninio prižiūrėtojo) pasamdymą ar paskyrimą arba jų pasikeitimą ir kitus su sutarties vykdymu susijusius dokumentus (įskaitant statybos užbaigimo akto gavimą).</t>
  </si>
  <si>
    <t>1.18</t>
  </si>
  <si>
    <t>km</t>
  </si>
  <si>
    <r>
      <t xml:space="preserve">Vieneto kaina, Eur be PVM  </t>
    </r>
    <r>
      <rPr>
        <b/>
        <sz val="11"/>
        <color rgb="FFFF0000"/>
        <rFont val="Times New Roman"/>
        <family val="1"/>
        <charset val="186"/>
      </rPr>
      <t>(pildo Teikėjas)</t>
    </r>
  </si>
  <si>
    <t>IŠ VISO ŽINIARAŠTYJE 2, EUR BE PVM</t>
  </si>
  <si>
    <t>m3</t>
  </si>
  <si>
    <t>Iš viso skyriuje 2, 
Eur be PVM</t>
  </si>
  <si>
    <t>DARBŲ KIEKIŲ ŽINIARAŠČIŲ SANTRAUKA</t>
  </si>
  <si>
    <t>Žiniaraščio pavadinimas</t>
  </si>
  <si>
    <t>Vertė, EUR be PVM</t>
  </si>
  <si>
    <t>Susiekimo dalis</t>
  </si>
  <si>
    <t>Vertės į pasiūlymo formą</t>
  </si>
  <si>
    <t>Iš viso žiniaraščiuose (Eur be PVM):</t>
  </si>
  <si>
    <t>Žiniaraščio priedas</t>
  </si>
  <si>
    <r>
      <rPr>
        <b/>
        <sz val="10"/>
        <rFont val="Times New Roman"/>
        <family val="1"/>
        <charset val="186"/>
      </rPr>
      <t>Statybinės atliekos</t>
    </r>
    <r>
      <rPr>
        <sz val="10"/>
        <rFont val="Times New Roman"/>
        <family val="1"/>
        <charset val="186"/>
      </rPr>
      <t xml:space="preserve">
Visos medžiagos, nepatenkančios į statybinių ir (ar) grįžtamųjų medžiagų sąrašą ir (ar) kurių neįmanoma panaudoti antrą kartą, kaip atliekos turi būti sutvarkomos rangovo pagal galiojančius aplinkos apsaugos reikalavimus (rangovas privalo įsivertinti visas su tvarkymu susijusias utilizavimo išlaidas).</t>
    </r>
  </si>
  <si>
    <t>Darbų kiekių žin. Nr.</t>
  </si>
  <si>
    <r>
      <rPr>
        <b/>
        <sz val="10"/>
        <rFont val="Times New Roman"/>
        <family val="1"/>
        <charset val="186"/>
      </rPr>
      <t>Grįžtamosios medžiagos</t>
    </r>
    <r>
      <rPr>
        <sz val="10"/>
        <rFont val="Times New Roman"/>
        <family val="1"/>
        <charset val="186"/>
      </rPr>
      <t xml:space="preserve">
Darbų vykdymo metu nepanaudotos frezuoto asfalto granulės, skalda, žvyras, žvyro ir skaldos mišinys, nesurištasis mineralinių medžiagų mišinys, grindinio akmenys (neužteršti gruntu) yra laikomi grįžtamosiomis medžiagomis. Jos sąmatoje turi būti nurodytos atskira (-omis) eilute (-ėmis) su minuso ženklu. Šios medžiagos lieka rangovui.
Mediena (išskyrus krūmus, šakas ir kelmus) taip pat laikoma grįžtamąją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</si>
  <si>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t>1.19</t>
  </si>
  <si>
    <t>1. Drenažo/lietaus šulinėlių įrengimo darbai</t>
  </si>
  <si>
    <t>II gr. grunto kasimas ekskavatoriais, pakrovimas į autosavivarčius ir išvežimas iki 10 km atstumu</t>
  </si>
  <si>
    <t>Drenažo šulinėlių PVC d315 įrengimas, kai gylis 1,2 m</t>
  </si>
  <si>
    <t>G/b ištekėjimo antgalių įrengimas</t>
  </si>
  <si>
    <t>Drenažo pagrindo sluoksnio įrengimas iš skaldėles 5/11</t>
  </si>
  <si>
    <t>PVC drenažo vamzdžio 113/126 diametro įrengimas</t>
  </si>
  <si>
    <t>Drenažo drenuojančio sluoksnio įrengimas iš skaldelės 11/22</t>
  </si>
  <si>
    <t>Apsauginio šalčiui atsparaus sluoksnio virš drenažo įrengimas</t>
  </si>
  <si>
    <t>Filtruojančios geosintetinės medžiagos paklojimas (svoris ≥ 170 g/m2)</t>
  </si>
  <si>
    <t>m2</t>
  </si>
  <si>
    <t>2. Pėsčiųjų ir dviračių tako įrengimas</t>
  </si>
  <si>
    <t>Apsauginio šalčiui atsparaus sluoksnio 17 cm storio įrengimas</t>
  </si>
  <si>
    <t>20 cm skaldos pagrindo sluoksnio iš nesurištojo mineralinių medžiagų mišinio 0/45 įrengimas, pridedant iki 20% NAG</t>
  </si>
  <si>
    <t>Asfalto pagrindo-dangos sluoksnio 8 cm storio įrengimas, panaudojant asfaltbetonio klotuvą iš asfaltbetonio mišinio AC 16 PD</t>
  </si>
  <si>
    <t>Dolomitinių atsijų 0/5 pasluoksnio h=3 cm įrengimas perone</t>
  </si>
  <si>
    <t>Vejos bordiūrų 1000x200x80 įrengimas ant betono pagrindo 10 cm storio</t>
  </si>
  <si>
    <t>Trinkelių  dangos 8 cm storio įrengimas, užpildant siūles atsijomis</t>
  </si>
  <si>
    <t>Trinkelių  danga 8 cm storio su (pavojaus) įspėjamaisiais paviršiais, įrengimas, užpildant siūles atsijomis</t>
  </si>
  <si>
    <t>Trinkelių danga 8 cm storio su (vedimo) įspėjamaisiais paviršiais įrengimas, užpildant siūles atsijomis</t>
  </si>
  <si>
    <t>Kelkraščių apatinio sluoksnio įrengimas iš smėlingo grunto</t>
  </si>
  <si>
    <t>Suoliukų įrengimas</t>
  </si>
  <si>
    <t>DARBŲ KIEKIŲ ŽINIARAŠTIS NR. 2 – Pėsčiųjų dviračių tako įrengimo darbų dalis</t>
  </si>
  <si>
    <t>1. Paruošiamieji ir ardymo darbai</t>
  </si>
  <si>
    <t>Kelio ašinės linijos ir kelio juostos nužymėjimas trasoje</t>
  </si>
  <si>
    <t>Kietų veislių medžių iki Ø16-20 cm kirtimas, šakų genėjimas ir kelmų pašalinimas</t>
  </si>
  <si>
    <t>Kietų veislių medžių iki Ø20-30 cm kirtimas, šakų genėjimas ir kelmų pašalinimas</t>
  </si>
  <si>
    <t>Kietų veislių medžių virš Ø30 cm kirtimas, šakų genėjimas ir kelmų pašalinimas</t>
  </si>
  <si>
    <t>Medienos paruošimas iš nukirstų  kietų veislių medžių iki Ø16-20  cm</t>
  </si>
  <si>
    <t>Medienos paruošimas iš nukirstų  kietų veislių medžių iki Ø20-30  cm</t>
  </si>
  <si>
    <t>Medienos paruošimas iš nukirstų  kietų veislių medžių virš Ø30</t>
  </si>
  <si>
    <t>Vidutinio tankumo krūmų pašalinimas, išvežimas</t>
  </si>
  <si>
    <t>Kelio ženklų skydų demontavimas nuo vienastiebių atramų</t>
  </si>
  <si>
    <t>Kelio ženklų vienastiebių atramų demontavimas</t>
  </si>
  <si>
    <t>Kelio ženklų skydų demontavimas nuo dvistiebių atramų</t>
  </si>
  <si>
    <t>Kelio ženklų dvistiebių  atramų demontavimas</t>
  </si>
  <si>
    <t>Asfalto dangos demontavimas</t>
  </si>
  <si>
    <t>Asfalto drožlių išvežimas rangovo pasirinktu atstumu ir antrinis NAG panaudojimas skaldos pagrindo įrengimui</t>
  </si>
  <si>
    <t>Betoninių elementų (pralaidų, trinkelių, bortų, plytelių, ženklų pamatų) išardymas</t>
  </si>
  <si>
    <t>Statybinio laužo (pralaidų, ženklų pamatų) pakrovimas ir išvežimas rangovo pasirinktu atstumu</t>
  </si>
  <si>
    <t>Kelio ženklų skydų ir atramų (be pamatų), signalinių stulpelių ir kt. pakrovimas ir išvežimas pagal nurodyta adresą (Marijampolės kelių tarnyba)</t>
  </si>
  <si>
    <t>Dirvožemio vid. 20 cm pašalinimas kasimas ekskavatoriais, pakrovimas ir išvežimas iki 10 km atstumu</t>
  </si>
  <si>
    <t>Medžių atliekų smulkinimas, pakrovimas ir išvežimas rangovo pasirinktu atstumu (m3 susmulkintos masės)</t>
  </si>
  <si>
    <t>ha</t>
  </si>
  <si>
    <t>2. Žemės sankasos įrengimo darbai</t>
  </si>
  <si>
    <t>Žemės sankasos įrengimas iš smėlingo grunto</t>
  </si>
  <si>
    <t>Žemės sankasos viršaus tankinimas mechanizuotu būdu</t>
  </si>
  <si>
    <t>3. Drenažo / lietaus surinkimo šulinėlių įrengimo darbai</t>
  </si>
  <si>
    <t>PVC d425 lietaus surinkėjų (kinetė d200 pajungimo, gofruotas PVC vamzdis d425 ir D400 apkrovos klasės grotelės) įrengimas, kai gylis 1,2 m</t>
  </si>
  <si>
    <t>PVC d200 mm vamzdžių su visomis jungtimis paklojimas  1,0 – 1,2 m gylio tranšėjose ant smėlio pagrindo</t>
  </si>
  <si>
    <t>4. Infiltracinių šulinių įrengimo darbai</t>
  </si>
  <si>
    <t>4.6</t>
  </si>
  <si>
    <t>4.7</t>
  </si>
  <si>
    <t>4.8</t>
  </si>
  <si>
    <t>4.9</t>
  </si>
  <si>
    <t>4.10</t>
  </si>
  <si>
    <t>4.11</t>
  </si>
  <si>
    <t>4.12</t>
  </si>
  <si>
    <t>–  Tranšėjų iškasimo darbai</t>
  </si>
  <si>
    <t>–  Perforuota g/b dugno plokštė KCD-10</t>
  </si>
  <si>
    <t>–  Perforuotas apatinis sieninis g/b žiedas KC-10-9a</t>
  </si>
  <si>
    <t>–  Perforuotas apatinis sieninis g/b žiedas KC-10-9</t>
  </si>
  <si>
    <t>–  Viršutinis sieninis g/b žiedas KC-10-3</t>
  </si>
  <si>
    <t>–  Atraminis g/b žiedas (dangtis) PP10-40-1-1</t>
  </si>
  <si>
    <t>–  Grotelės KG-8 šiūkšlių sulaikymui</t>
  </si>
  <si>
    <t>–  Filtruojanti geotekstilė</t>
  </si>
  <si>
    <t>–  Tranšėjų užkasimo darbai</t>
  </si>
  <si>
    <t>–  Skalda 22/45 įplūkta į gruntą, h-10 cm</t>
  </si>
  <si>
    <t>–  Cinkuoto tinklo įrengimas ant grotelių KG-8 (gardelės matmenys 3x3 cm)</t>
  </si>
  <si>
    <t>vnt</t>
  </si>
  <si>
    <t>5. Važiuojamosios dalies dangos įrengimo darbai</t>
  </si>
  <si>
    <t>Apsauginio šalčiui atsparaus sluoksnio 32 cm storio įrengimas</t>
  </si>
  <si>
    <t>Siūlių įrengimas panaudojant sandariklio masę</t>
  </si>
  <si>
    <t>Siūlių įrengimas panaudojant sandariklio juostą</t>
  </si>
  <si>
    <t>Asfalto pagrindo sluoksnio 10 cm storio įrengimas, panaudojant asfaltbetonio klotuvą iš asfaltbetonio mišinio AC 22 PS</t>
  </si>
  <si>
    <t>Juodųjų dangų paviršiaus pagruntavimas bitumine emulsija</t>
  </si>
  <si>
    <t>Apatinio asfalto sluoksnio 4 cm storio įrengimas, panaudojant asfaltbetonio klotuvą iš asfaltbetonio mišinio AC 16 AS</t>
  </si>
  <si>
    <t>Viršutinio asfalto sluoksnio 4 cm storio įrengimas, panaudojant asfaltbetonio klotuvą iš asfaltbetonio mišinio AC 11 VS</t>
  </si>
  <si>
    <t>Dangų suvedimas su esama asfalto danga už projektuojamo ruožo ribų. Asfalto pagrindo-dangos sluoksnio 6 cm storio įrengimas</t>
  </si>
  <si>
    <t xml:space="preserve">6. Kelkraščių įrengimo darbai </t>
  </si>
  <si>
    <t>15 cm storio kelkraščio viršutinis sluoksnis iš (85% skaldos 11/22, 15% dirvožemio) mišinio (fr.0/22)</t>
  </si>
  <si>
    <t xml:space="preserve">7. Esamų nuovažų/sankryžos remonto darbai </t>
  </si>
  <si>
    <t>PP Ø0,4 m skersmens pralaidų įrengimas</t>
  </si>
  <si>
    <t>Pralaidų antgalių įrengimas</t>
  </si>
  <si>
    <t>Apsauginio šalčiui atsparaus sluoksnio 25 cm storio įrengimas</t>
  </si>
  <si>
    <t>Betoninių gatvės (nuleistas iki projektuojamos dangos) bortų 1000x300x150 įrengimas ant betono pagrindo 20 cm storio</t>
  </si>
  <si>
    <t>Dolomito atsijų 0/5 frakcijos  pasluoksnio įrengimas  3 cm storio</t>
  </si>
  <si>
    <t>Trinkelių (be nuožulų)  dangos 8 cm storio įrengimas, užpildant siūles atsijomis</t>
  </si>
  <si>
    <t>Asfalto pagrindo-dangos sluoksnio 6 cm storio įrengimas, panaudojant asfaltbetonio klotuvą iš asfaltbetonio mišinio AC 16 PD</t>
  </si>
  <si>
    <t>Tolimesnės kelio atkarpos pažvyravimas 10 cm storio sluoksniu nesurištuoju mineralinių medžiagų mišiniu 0/22 (už nuovažos ribų)</t>
  </si>
  <si>
    <t>Apsauginio šalčiui atsparaus sluoksnio 32 cm storio įrengimas sankryžoje</t>
  </si>
  <si>
    <t>20 cm skaldos pagrindo sluoksnio iš nesurištojo mineralinių medžiagų mišinio 0/45 įrengimas, pridedant iki 20% NAG sankryžoje</t>
  </si>
  <si>
    <t>Juodųjų dangų paviršiaus pagruntavimas bitumine emulsija sankryžoje</t>
  </si>
  <si>
    <t>Asfalto pagrindo sluoksnio 10 cm storio įrengimas, panaudojant asfaltbetonio klotuvą iš asfaltbetonio mišinio AC 22 PS sankryžoje</t>
  </si>
  <si>
    <t>Apatinio asfalto sluoksnio 4 cm storio įrengimas, panaudojant asfaltbetonio klotuvą iš asfaltbetonio mišinio AC 16 AS sankryžoje</t>
  </si>
  <si>
    <t>Viršutinio asfalto sluoksnio 4 cm storio įrengimas, panaudojant asfaltbetonio klotuvą iš asfaltbetonio mišinio AC 11 VS sankryžoje</t>
  </si>
  <si>
    <t>15 cm storio kelkraščio viršutinis sluoksnis iš (85% skaldos 11/22, 15% dirvožemio) mišinio (fr.0/22) sankryžoje</t>
  </si>
  <si>
    <t>8. Stotelių įrengimas</t>
  </si>
  <si>
    <t>Betoninių gatvės bortų 1000x300x150 įrengimas ant betono pagrindo 20 cm storio</t>
  </si>
  <si>
    <t>Betoninių gatvės (pereinamas) bortų 1000x150x300-220 įrengimas ant betono pagrindo 20 cm storio</t>
  </si>
  <si>
    <t xml:space="preserve">Kelkraščių apatinio sluoksnio įrengimas iš smėlingo grunto, panaudojant esamą gruntą </t>
  </si>
  <si>
    <t xml:space="preserve">15 cm storio kelkraščio viršutinis sluoksnis iš (85% skaldos 11/22, 15% dirvožemio) mišinio (fr.0/22) </t>
  </si>
  <si>
    <t xml:space="preserve">Asfalto pagrindo sluoksnio 10 cm storio įrengimas, panaudojant asfaltbetonio klotuvą iš asfaltbetonio mišinio AC 22 PS </t>
  </si>
  <si>
    <t xml:space="preserve">Juodųjų dangų paviršiaus pagruntavimas bitumine emulsija </t>
  </si>
  <si>
    <t xml:space="preserve">Apatinio asfalto sluoksnio 4 cm storio įrengimas, panaudojant asfaltbetonio klotuvą iš asfaltbetonio mišinio AC 16 AS </t>
  </si>
  <si>
    <t xml:space="preserve">Viršutinio asfalto sluoksnio 4 cm storio įrengimas, panaudojant asfaltbetonio klotuvą iš asfaltbetonio mišinio AC 11 VS </t>
  </si>
  <si>
    <t>Šiukšliadėžių įrengimas</t>
  </si>
  <si>
    <t>9. Pėsčiųjų tako įrengimas</t>
  </si>
  <si>
    <t>9.3</t>
  </si>
  <si>
    <t>9.4</t>
  </si>
  <si>
    <t>9.5</t>
  </si>
  <si>
    <t>9.6</t>
  </si>
  <si>
    <t>9.7</t>
  </si>
  <si>
    <t>9.8</t>
  </si>
  <si>
    <t>Apsauginio šalčiui atsparaus sluoksnio 14 cm storio įrengimas</t>
  </si>
  <si>
    <t>10. Tvirtinimo darbai</t>
  </si>
  <si>
    <t>10.1</t>
  </si>
  <si>
    <t>10.2</t>
  </si>
  <si>
    <t xml:space="preserve">Griovio dugno tvirtinimas h=10 cm žvyru 0/11, 0/16, 0/22  </t>
  </si>
  <si>
    <t>Iš viso skyriuje 10, Eur be PVM</t>
  </si>
  <si>
    <t xml:space="preserve">11. Vertikalaus ir horizontalaus kelio ženklinimo įrengimo darbai </t>
  </si>
  <si>
    <t>11.1</t>
  </si>
  <si>
    <t>11.2</t>
  </si>
  <si>
    <t>11.3</t>
  </si>
  <si>
    <t>11.4</t>
  </si>
  <si>
    <t>11.5</t>
  </si>
  <si>
    <t>11.6</t>
  </si>
  <si>
    <t>11.7</t>
  </si>
  <si>
    <t>11.8</t>
  </si>
  <si>
    <t>11.9</t>
  </si>
  <si>
    <t>11.10</t>
  </si>
  <si>
    <t>11.11</t>
  </si>
  <si>
    <t>Iš viso skyriuje 11, Eur be PVM</t>
  </si>
  <si>
    <t>11.12</t>
  </si>
  <si>
    <t>11.13</t>
  </si>
  <si>
    <t>Kelio ženklų vienastiebių metalinių atramų ant monolitinių betoninių pamatų įrengimas</t>
  </si>
  <si>
    <t>Kelio ženklų dvistiebių metalinių atramų ant monolitinių betoninių pamatų įrengimas</t>
  </si>
  <si>
    <t>Esamų kelio ženklų skydų atstatymas ant vienstiebių atramų rankiniu būdu</t>
  </si>
  <si>
    <t>Esamų kelio ženklų dvistiebių metalinių atramų ant monolitinių betoninių pamatų atstatymas</t>
  </si>
  <si>
    <t>Esamų kelio ženklų skydų atstatymas ant dvistiebių atramų rankiniu būdu</t>
  </si>
  <si>
    <t>Dangos ženklinimas 1.1 balta siaura ištisine 0,12 m pločio linija (termoplastu ar šaltu plastiku)</t>
  </si>
  <si>
    <t>Dangos ženklinimas 1.5 balta siaura brūkšnine 0,12 m pločio linija, kai brūkšnio ir tarpo santykis 1:3 (termoplastu ar šaltu plastiku)</t>
  </si>
  <si>
    <t>Dangos ženklinimas 1.6 balta siaura brūkšnine 0,12 m pločio linija, kai brūkšnio ir tarpo santykis 3:1 (termoplastu ar šaltu plastiku)</t>
  </si>
  <si>
    <t>Dangos ženklinimas 1.7 balta siaura brūkšnine 0,12 m pločio linija, kai brūkšnio ir tarpo santykis 1:1 (termoplastu ar šaltu plastiku)</t>
  </si>
  <si>
    <t>Dangos ženklinimas 1.12 iš baltų trikampių sudaryta linija (termoplastu ar šaltu plastiku)</t>
  </si>
  <si>
    <t>Dangos ženklinimas 1.22 balta plati brūkšninė 0,25 m pločio linija, kai brūkšnio ir tarpo santykis 1:1 (termoplastu ar šaltu plastiku)</t>
  </si>
  <si>
    <t>Dangos ženklinimas 1.2 balta plati ištisine 0,25 m pločio linija (termoplastu ar šaltu plastiku)</t>
  </si>
  <si>
    <t>Signalinių stulpelių įrengimas</t>
  </si>
  <si>
    <t>–  atramų</t>
  </si>
  <si>
    <t>–  ženklų</t>
  </si>
  <si>
    <t>11.1.1</t>
  </si>
  <si>
    <t>11.1.2</t>
  </si>
  <si>
    <t>11.2.1</t>
  </si>
  <si>
    <t>11.2.2</t>
  </si>
  <si>
    <t>12.1</t>
  </si>
  <si>
    <t>12.2</t>
  </si>
  <si>
    <t>12. Apsauginių kelio atitvarų/pėsčiųjų apsauginių tvorelių įrengimo darbai</t>
  </si>
  <si>
    <t>Dėžinio profilio apsauginių metalinių atitvarų  H1 W4 A ant metalinių statramsčių įrengimas</t>
  </si>
  <si>
    <t xml:space="preserve">Pėsčiųjų apsauginės tvorelės įrengimas </t>
  </si>
  <si>
    <t>Iš viso skyriuje 12, Eur be PVM</t>
  </si>
  <si>
    <t>13. Kiti darbai</t>
  </si>
  <si>
    <t>13.1</t>
  </si>
  <si>
    <t>13.2</t>
  </si>
  <si>
    <t>Geodezinės nuotraukos atlikimas</t>
  </si>
  <si>
    <t>Kadastrinės bylos parengimas</t>
  </si>
  <si>
    <t>Iš viso skyriuje 13, Eur be PVM</t>
  </si>
  <si>
    <t>Iš viso skyriuje , 
Eur be PVM</t>
  </si>
  <si>
    <t>Pėsčiųjų dviračių tako įrengimo darbų dalis</t>
  </si>
  <si>
    <r>
      <t xml:space="preserve">Vykdant valstybinės reikšmės kelių rekonstravimo/remonto darbus susidarančios medžiagos, kurios nenaudojamos projekte ir kurios gali būti panaudotos pakartotinai, turi būti gabenamos į užsakovo – VĮ Lietuvos automobilių kelių direkcijos (toliau – Kelių direkcija) nurodytą sandėliavimo vietą – </t>
    </r>
    <r>
      <rPr>
        <b/>
        <sz val="10"/>
        <rFont val="Times New Roman"/>
        <family val="1"/>
        <charset val="186"/>
      </rPr>
      <t xml:space="preserve"> Marijampolės kelių tarnyba Gamyklų g. 12.</t>
    </r>
    <r>
      <rPr>
        <sz val="10"/>
        <rFont val="Times New Roman"/>
        <family val="1"/>
        <charset val="186"/>
      </rPr>
      <t xml:space="preserve">
</t>
    </r>
    <r>
      <rPr>
        <i/>
        <sz val="10"/>
        <rFont val="Times New Roman"/>
        <family val="1"/>
        <charset val="186"/>
      </rPr>
      <t xml:space="preserve">Medžiagos, kurios turi būti gabenamos į sandėliavimo vietas:
</t>
    </r>
    <r>
      <rPr>
        <sz val="10"/>
        <rFont val="Times New Roman"/>
        <family val="1"/>
        <charset val="186"/>
      </rPr>
      <t>1. Metalo gaminiai (neužteršti betonu ir kt. medžiagomis (t. y. turi būti nuvalyti)): kelio ženklai, kelio ženklų atramos, apšvietimo ir kiti stulpai,  apsauginiai atitvarai ir jų elementai, tiltų ir viadukų turėklai, kiti metalo gaminiai, sijos, spraustasienės, pralaidos ir kt.;
2. Betono ir gelžbetonio gaminiai (tik nepažeisti mechaniškai ir tinkami naudoti): pralaidos, trinkelės, bortai ir kt.;
3. Plastiko gaminiai (tik nepažeisti mechaniškai ir tinkami naudoti): signaliniai stulpeliai, pralaidos ir kt.;
Kitos, šiame sąraše nepaminėtos medžiagos, kurios gali būti panaudotos pakartotinai, gali būti gabenamos į sandėliavimo vietas tik suderinus su Kelių direkcija.
Siekiant išvengti ginčų dėl medžiagų priėmimo sandėliuoti, prašome rangovų vengti atvejų, kai medžiagos tampa netinkamomis naudoti dėl jų netinkamo išardymo, t. y., medžiagos į sandėliavimo vietas turi būti pristatomos mechaniškai nepažeistos ir neužterštos. Tinkamas medžiagų pristatymas laikomas rangovo rizika ir atsakomybė tenka rangovui.</t>
    </r>
  </si>
  <si>
    <t>Rajoninio kelio Nr. 2602 Kazlų Rūda-Višakio Rūda-Blūviškiai ruožo nuo 5,358 iki 9,240 km rekonstravimas</t>
  </si>
  <si>
    <t>II gr. grunto kasimas ir griovių įrengimas ekskavatoriais iškasose, pakrovimas į autosavivarčius ir išvežimas iki 10 km atstumu</t>
  </si>
  <si>
    <t>Žemės sankasos viršaus planiravimas mechanizuotu būdu</t>
  </si>
  <si>
    <t>Šlaitų, plotų planiravimas ir sutvirtinimas hidrosėjos būdu</t>
  </si>
  <si>
    <t>Infiltracinių šulinių įrengimas (5vnt)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</si>
</sst>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_ ;\-#,##0.00\ "/>
    <numFmt numFmtId="165" formatCode="0.000"/>
    <numFmt numFmtId="166" formatCode="0.0000"/>
  </numFmts>
  <fonts count="23" x14ac:knownFonts="1">
    <font>
      <sz val="11"/>
      <color theme="1"/>
      <name val="Calibri"/>
      <family val="2"/>
      <charset val="186"/>
      <scheme val="minor"/>
    </font>
    <font>
      <sz val="11"/>
      <color rgb="FF000000"/>
      <name val="Calibri"/>
      <family val="2"/>
      <charset val="186"/>
    </font>
    <font>
      <b/>
      <sz val="11"/>
      <color rgb="FF000000"/>
      <name val="Times New Roman"/>
      <family val="1"/>
      <charset val="186"/>
    </font>
    <font>
      <b/>
      <sz val="11"/>
      <color rgb="FFFF0000"/>
      <name val="Times New Roman"/>
      <family val="1"/>
      <charset val="186"/>
    </font>
    <font>
      <b/>
      <sz val="11"/>
      <name val="Times New Roman"/>
      <family val="1"/>
      <charset val="186"/>
    </font>
    <font>
      <sz val="11"/>
      <name val="Times New Roman"/>
      <family val="1"/>
      <charset val="186"/>
    </font>
    <font>
      <sz val="11"/>
      <color rgb="FFFF0000"/>
      <name val="Times New Roman"/>
      <family val="1"/>
      <charset val="186"/>
    </font>
    <font>
      <sz val="11"/>
      <color theme="1"/>
      <name val="Times New Roman"/>
      <family val="1"/>
      <charset val="186"/>
    </font>
    <font>
      <i/>
      <sz val="11"/>
      <color theme="1"/>
      <name val="Times New Roman"/>
      <family val="1"/>
      <charset val="186"/>
    </font>
    <font>
      <sz val="8"/>
      <name val="Calibri"/>
      <family val="2"/>
      <charset val="186"/>
      <scheme val="minor"/>
    </font>
    <font>
      <i/>
      <sz val="11"/>
      <name val="Times New Roman"/>
      <family val="1"/>
      <charset val="186"/>
    </font>
    <font>
      <b/>
      <sz val="11"/>
      <color theme="1"/>
      <name val="Times New Roman"/>
      <family val="1"/>
      <charset val="186"/>
    </font>
    <font>
      <b/>
      <sz val="16"/>
      <color rgb="FF000000"/>
      <name val="Times New Roman"/>
      <family val="1"/>
      <charset val="186"/>
    </font>
    <font>
      <sz val="10"/>
      <name val="Times New Roman"/>
      <family val="1"/>
      <charset val="186"/>
    </font>
    <font>
      <i/>
      <sz val="10"/>
      <name val="Times New Roman"/>
      <family val="1"/>
      <charset val="186"/>
    </font>
    <font>
      <b/>
      <sz val="10"/>
      <name val="Times New Roman"/>
      <family val="1"/>
      <charset val="186"/>
    </font>
    <font>
      <b/>
      <i/>
      <sz val="10"/>
      <name val="Times New Roman"/>
      <family val="1"/>
      <charset val="186"/>
    </font>
    <font>
      <b/>
      <i/>
      <sz val="11"/>
      <color rgb="FF000000"/>
      <name val="Times New Roman"/>
      <family val="1"/>
      <charset val="186"/>
    </font>
    <font>
      <b/>
      <i/>
      <sz val="11"/>
      <name val="Times New Roman"/>
      <family val="1"/>
      <charset val="186"/>
    </font>
    <font>
      <i/>
      <sz val="11"/>
      <color theme="1"/>
      <name val="Calibri"/>
      <family val="2"/>
      <charset val="186"/>
      <scheme val="minor"/>
    </font>
    <font>
      <sz val="10"/>
      <color theme="1"/>
      <name val="Times New Roman"/>
      <family val="1"/>
      <charset val="186"/>
    </font>
    <font>
      <b/>
      <sz val="11"/>
      <name val="Times New Roman"/>
      <charset val="186"/>
    </font>
    <font>
      <sz val="11"/>
      <name val="Times New Roman"/>
      <charset val="186"/>
    </font>
  </fonts>
  <fills count="7">
    <fill>
      <patternFill patternType="none"/>
    </fill>
    <fill>
      <patternFill patternType="gray125"/>
    </fill>
    <fill>
      <patternFill patternType="solid">
        <fgColor rgb="FFF2F2F2"/>
        <bgColor rgb="FFFFFFFF"/>
      </patternFill>
    </fill>
    <fill>
      <patternFill patternType="solid">
        <fgColor theme="9"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14996795556505021"/>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5">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cellStyleXfs>
  <cellXfs count="180">
    <xf numFmtId="0" fontId="0" fillId="0" borderId="0" xfId="0"/>
    <xf numFmtId="0" fontId="2" fillId="0" borderId="0" xfId="1" applyFont="1" applyAlignment="1" applyProtection="1">
      <alignment horizontal="center" vertical="center" wrapText="1"/>
    </xf>
    <xf numFmtId="0" fontId="7" fillId="0" borderId="0" xfId="0" applyFont="1" applyProtection="1">
      <protection locked="0"/>
    </xf>
    <xf numFmtId="0" fontId="7" fillId="0" borderId="0" xfId="0" applyFont="1" applyAlignment="1" applyProtection="1">
      <alignment wrapText="1"/>
      <protection locked="0"/>
    </xf>
    <xf numFmtId="0" fontId="6" fillId="0" borderId="0" xfId="0" applyFont="1" applyAlignment="1" applyProtection="1">
      <alignment wrapText="1"/>
      <protection locked="0"/>
    </xf>
    <xf numFmtId="0" fontId="7" fillId="0" borderId="0" xfId="0" applyFont="1"/>
    <xf numFmtId="0" fontId="7" fillId="0" borderId="0" xfId="0" applyFont="1" applyAlignment="1">
      <alignment vertical="center" wrapText="1"/>
    </xf>
    <xf numFmtId="0" fontId="7" fillId="0" borderId="0" xfId="0" applyFont="1" applyAlignment="1" applyProtection="1">
      <alignment horizontal="center" vertical="center"/>
      <protection locked="0"/>
    </xf>
    <xf numFmtId="0" fontId="6" fillId="0" borderId="0" xfId="0" applyFont="1" applyProtection="1">
      <protection locked="0"/>
    </xf>
    <xf numFmtId="0" fontId="2" fillId="0" borderId="0" xfId="1" applyNumberFormat="1" applyFont="1" applyAlignment="1" applyProtection="1">
      <alignment horizontal="center" vertical="center" wrapText="1"/>
    </xf>
    <xf numFmtId="0" fontId="7" fillId="0" borderId="0" xfId="0" applyNumberFormat="1" applyFont="1"/>
    <xf numFmtId="0" fontId="7" fillId="0" borderId="0" xfId="0" applyFont="1" applyAlignment="1">
      <alignment wrapText="1"/>
    </xf>
    <xf numFmtId="0" fontId="2" fillId="0" borderId="7" xfId="2" applyFont="1" applyBorder="1" applyAlignment="1" applyProtection="1">
      <alignment horizontal="center" vertical="center" wrapText="1"/>
    </xf>
    <xf numFmtId="0" fontId="2" fillId="0" borderId="8" xfId="2" applyFont="1" applyBorder="1" applyAlignment="1" applyProtection="1">
      <alignment horizontal="center" vertical="center" wrapText="1"/>
    </xf>
    <xf numFmtId="0" fontId="2" fillId="0" borderId="8" xfId="2" applyNumberFormat="1" applyFont="1" applyBorder="1" applyAlignment="1" applyProtection="1">
      <alignment horizontal="center" vertical="center" wrapText="1"/>
    </xf>
    <xf numFmtId="0" fontId="2" fillId="0" borderId="8" xfId="1" applyFont="1" applyBorder="1" applyAlignment="1" applyProtection="1">
      <alignment horizontal="center" vertical="center" wrapText="1"/>
    </xf>
    <xf numFmtId="0" fontId="2" fillId="0" borderId="9" xfId="1" applyFont="1" applyBorder="1" applyAlignment="1" applyProtection="1">
      <alignment horizontal="center" vertical="center" wrapText="1"/>
    </xf>
    <xf numFmtId="0" fontId="4" fillId="0" borderId="0" xfId="0" applyFont="1" applyBorder="1" applyAlignment="1" applyProtection="1">
      <alignment horizontal="center" vertical="center" wrapText="1"/>
      <protection locked="0"/>
    </xf>
    <xf numFmtId="4" fontId="4" fillId="0" borderId="12" xfId="0" applyNumberFormat="1" applyFont="1" applyBorder="1" applyAlignment="1" applyProtection="1">
      <alignment horizontal="center" vertical="center" wrapText="1"/>
      <protection locked="0"/>
    </xf>
    <xf numFmtId="4" fontId="11" fillId="0" borderId="13" xfId="0" applyNumberFormat="1" applyFont="1" applyBorder="1" applyAlignment="1" applyProtection="1">
      <alignment horizontal="center" vertical="center"/>
      <protection locked="0"/>
    </xf>
    <xf numFmtId="4" fontId="11" fillId="0" borderId="0" xfId="0" applyNumberFormat="1" applyFont="1" applyBorder="1" applyAlignment="1" applyProtection="1">
      <alignment horizontal="center" vertical="center"/>
      <protection locked="0"/>
    </xf>
    <xf numFmtId="0" fontId="7" fillId="0" borderId="0" xfId="0" applyFont="1" applyBorder="1" applyAlignment="1" applyProtection="1">
      <alignment wrapText="1"/>
      <protection locked="0"/>
    </xf>
    <xf numFmtId="0" fontId="4" fillId="0" borderId="0" xfId="4" applyFont="1" applyBorder="1" applyAlignment="1">
      <alignment vertical="center"/>
    </xf>
    <xf numFmtId="0" fontId="4" fillId="0" borderId="0" xfId="4" applyFont="1" applyBorder="1" applyAlignment="1">
      <alignment vertical="center" wrapText="1"/>
    </xf>
    <xf numFmtId="0" fontId="4" fillId="0" borderId="0" xfId="4" applyNumberFormat="1" applyFont="1" applyBorder="1" applyAlignment="1">
      <alignment vertical="center"/>
    </xf>
    <xf numFmtId="4" fontId="4" fillId="0" borderId="0" xfId="3" applyNumberFormat="1" applyFont="1" applyBorder="1" applyAlignment="1">
      <alignment horizontal="center" vertical="center" wrapText="1"/>
    </xf>
    <xf numFmtId="4" fontId="4" fillId="0" borderId="0" xfId="4" applyNumberFormat="1" applyFont="1" applyBorder="1" applyAlignment="1">
      <alignment horizontal="right" vertical="center"/>
    </xf>
    <xf numFmtId="4" fontId="4" fillId="0" borderId="0" xfId="4" applyNumberFormat="1" applyFont="1" applyBorder="1" applyAlignment="1">
      <alignment horizontal="right" vertical="center" wrapText="1"/>
    </xf>
    <xf numFmtId="0" fontId="4" fillId="0" borderId="0" xfId="4" applyNumberFormat="1" applyFont="1" applyBorder="1" applyAlignment="1">
      <alignment horizontal="right" vertical="center"/>
    </xf>
    <xf numFmtId="0" fontId="4" fillId="0" borderId="14" xfId="3" applyFont="1" applyBorder="1" applyAlignment="1">
      <alignment horizontal="center" vertical="center" wrapText="1"/>
    </xf>
    <xf numFmtId="0" fontId="7" fillId="0" borderId="0" xfId="0" applyFont="1" applyBorder="1" applyProtection="1">
      <protection locked="0"/>
    </xf>
    <xf numFmtId="4" fontId="4" fillId="0" borderId="13" xfId="3" applyNumberFormat="1" applyFont="1" applyBorder="1" applyAlignment="1">
      <alignment horizontal="center" vertical="center" wrapText="1"/>
    </xf>
    <xf numFmtId="49" fontId="10" fillId="0" borderId="2" xfId="0" applyNumberFormat="1" applyFont="1" applyBorder="1" applyAlignment="1">
      <alignment horizontal="center" vertical="center" wrapText="1"/>
    </xf>
    <xf numFmtId="49" fontId="10" fillId="0" borderId="5" xfId="0" applyNumberFormat="1" applyFont="1" applyBorder="1" applyAlignment="1">
      <alignment horizontal="center" vertical="center" wrapText="1"/>
    </xf>
    <xf numFmtId="49" fontId="10" fillId="0" borderId="7" xfId="0" applyNumberFormat="1" applyFont="1" applyBorder="1" applyAlignment="1">
      <alignment horizontal="center" vertical="center" wrapText="1"/>
    </xf>
    <xf numFmtId="49" fontId="10" fillId="0" borderId="15" xfId="0" applyNumberFormat="1" applyFont="1" applyBorder="1" applyAlignment="1">
      <alignment horizontal="center" vertical="center" wrapText="1"/>
    </xf>
    <xf numFmtId="0" fontId="13" fillId="0" borderId="1" xfId="0" applyFont="1" applyBorder="1" applyAlignment="1">
      <alignment horizontal="left" vertical="center" wrapText="1"/>
    </xf>
    <xf numFmtId="0" fontId="13" fillId="0" borderId="8" xfId="0" applyFont="1" applyBorder="1" applyAlignment="1">
      <alignment horizontal="center" vertical="center"/>
    </xf>
    <xf numFmtId="0" fontId="13" fillId="0" borderId="24" xfId="0" applyFont="1" applyBorder="1" applyAlignment="1">
      <alignment horizontal="center" vertical="center"/>
    </xf>
    <xf numFmtId="0" fontId="13" fillId="0" borderId="22" xfId="0" applyFont="1" applyBorder="1" applyAlignment="1">
      <alignment horizontal="center" vertical="center"/>
    </xf>
    <xf numFmtId="0" fontId="13" fillId="0" borderId="3" xfId="0" applyFont="1" applyBorder="1" applyAlignment="1">
      <alignment horizontal="center" vertical="center"/>
    </xf>
    <xf numFmtId="0" fontId="13" fillId="0" borderId="1" xfId="0" applyFont="1" applyBorder="1" applyAlignment="1">
      <alignment vertical="center" wrapText="1"/>
    </xf>
    <xf numFmtId="0" fontId="13" fillId="0" borderId="8" xfId="0" applyFont="1" applyBorder="1" applyAlignment="1">
      <alignment horizontal="left" vertical="center" wrapText="1"/>
    </xf>
    <xf numFmtId="0" fontId="13" fillId="0" borderId="22" xfId="0" applyFont="1" applyBorder="1" applyAlignment="1">
      <alignment horizontal="left" vertical="center" wrapText="1"/>
    </xf>
    <xf numFmtId="0" fontId="13" fillId="0" borderId="24" xfId="0" applyFont="1" applyBorder="1" applyAlignment="1">
      <alignment horizontal="left" vertical="center" wrapText="1"/>
    </xf>
    <xf numFmtId="49" fontId="13" fillId="0" borderId="3" xfId="0" applyNumberFormat="1" applyFont="1" applyBorder="1" applyAlignment="1">
      <alignment horizontal="left" vertical="center" wrapText="1"/>
    </xf>
    <xf numFmtId="49" fontId="13" fillId="0" borderId="1" xfId="0" applyNumberFormat="1" applyFont="1" applyBorder="1" applyAlignment="1">
      <alignment horizontal="left" vertical="center" wrapText="1"/>
    </xf>
    <xf numFmtId="2" fontId="13" fillId="0" borderId="1" xfId="0" applyNumberFormat="1" applyFont="1" applyBorder="1" applyAlignment="1">
      <alignment horizontal="center" vertical="center"/>
    </xf>
    <xf numFmtId="2" fontId="13" fillId="0" borderId="8" xfId="0" applyNumberFormat="1" applyFont="1" applyBorder="1" applyAlignment="1">
      <alignment horizontal="center" vertical="center"/>
    </xf>
    <xf numFmtId="2" fontId="13" fillId="0" borderId="22" xfId="0" applyNumberFormat="1" applyFont="1" applyBorder="1" applyAlignment="1">
      <alignment horizontal="center" vertical="center"/>
    </xf>
    <xf numFmtId="2" fontId="13" fillId="0" borderId="24" xfId="0" applyNumberFormat="1" applyFont="1" applyBorder="1" applyAlignment="1">
      <alignment horizontal="center" vertical="center"/>
    </xf>
    <xf numFmtId="2" fontId="13" fillId="0" borderId="3" xfId="0" applyNumberFormat="1" applyFont="1" applyBorder="1" applyAlignment="1">
      <alignment horizontal="center" vertical="center"/>
    </xf>
    <xf numFmtId="0" fontId="13" fillId="0" borderId="1" xfId="0" applyFont="1" applyFill="1" applyBorder="1" applyAlignment="1">
      <alignment horizontal="center" vertical="center"/>
    </xf>
    <xf numFmtId="165" fontId="13" fillId="0" borderId="1" xfId="0" applyNumberFormat="1" applyFont="1" applyFill="1" applyBorder="1" applyAlignment="1">
      <alignment horizontal="center" vertical="center"/>
    </xf>
    <xf numFmtId="0" fontId="13" fillId="0" borderId="1" xfId="0" applyFont="1" applyFill="1" applyBorder="1" applyAlignment="1">
      <alignment horizontal="left" vertical="center" wrapText="1"/>
    </xf>
    <xf numFmtId="49" fontId="10" fillId="0" borderId="18" xfId="0" applyNumberFormat="1" applyFont="1" applyBorder="1" applyAlignment="1">
      <alignment horizontal="center" vertical="center" wrapText="1"/>
    </xf>
    <xf numFmtId="49" fontId="14" fillId="0" borderId="1" xfId="0" applyNumberFormat="1" applyFont="1" applyBorder="1" applyAlignment="1">
      <alignment horizontal="center" vertical="center"/>
    </xf>
    <xf numFmtId="0" fontId="17" fillId="0" borderId="0" xfId="1" applyFont="1" applyAlignment="1" applyProtection="1">
      <alignment horizontal="center" vertical="center" wrapText="1"/>
    </xf>
    <xf numFmtId="0" fontId="17" fillId="0" borderId="20" xfId="2" applyFont="1" applyBorder="1" applyAlignment="1" applyProtection="1">
      <alignment horizontal="center" vertical="center" wrapText="1"/>
    </xf>
    <xf numFmtId="0" fontId="0" fillId="0" borderId="0" xfId="0"/>
    <xf numFmtId="49" fontId="5" fillId="0" borderId="1" xfId="0" applyNumberFormat="1" applyFont="1" applyBorder="1" applyAlignment="1">
      <alignment horizontal="left" vertical="center" wrapText="1"/>
    </xf>
    <xf numFmtId="0" fontId="7" fillId="0" borderId="0" xfId="0" applyFont="1" applyProtection="1">
      <protection locked="0"/>
    </xf>
    <xf numFmtId="0" fontId="7" fillId="0" borderId="0" xfId="0" applyFont="1" applyAlignment="1" applyProtection="1">
      <alignment wrapText="1"/>
      <protection locked="0"/>
    </xf>
    <xf numFmtId="0" fontId="6" fillId="0" borderId="0" xfId="0" applyFont="1" applyProtection="1">
      <protection locked="0"/>
    </xf>
    <xf numFmtId="49" fontId="5" fillId="0" borderId="1" xfId="0" applyNumberFormat="1" applyFont="1" applyFill="1" applyBorder="1" applyAlignment="1">
      <alignment horizontal="left" vertical="center" wrapText="1"/>
    </xf>
    <xf numFmtId="4" fontId="4" fillId="4" borderId="1" xfId="4" applyNumberFormat="1" applyFont="1" applyFill="1" applyBorder="1" applyAlignment="1" applyProtection="1">
      <alignment horizontal="center" vertical="center" wrapText="1"/>
      <protection locked="0"/>
    </xf>
    <xf numFmtId="49" fontId="5" fillId="0" borderId="1" xfId="0" applyNumberFormat="1" applyFont="1" applyBorder="1" applyAlignment="1">
      <alignment horizontal="center" vertical="center" wrapText="1"/>
    </xf>
    <xf numFmtId="49" fontId="10" fillId="0" borderId="1" xfId="0" applyNumberFormat="1" applyFont="1" applyBorder="1" applyAlignment="1">
      <alignment horizontal="center" vertical="center" wrapText="1"/>
    </xf>
    <xf numFmtId="49" fontId="10" fillId="0" borderId="3" xfId="0" applyNumberFormat="1" applyFont="1" applyBorder="1" applyAlignment="1">
      <alignment horizontal="center" vertical="center" wrapText="1"/>
    </xf>
    <xf numFmtId="49" fontId="5" fillId="0" borderId="3" xfId="0" applyNumberFormat="1" applyFont="1" applyBorder="1" applyAlignment="1">
      <alignment horizontal="left" vertical="center" wrapText="1"/>
    </xf>
    <xf numFmtId="49" fontId="5" fillId="0" borderId="3" xfId="0" applyNumberFormat="1" applyFont="1" applyBorder="1" applyAlignment="1">
      <alignment horizontal="center" vertical="center" wrapText="1"/>
    </xf>
    <xf numFmtId="4" fontId="5" fillId="0" borderId="4" xfId="0" applyNumberFormat="1" applyFont="1" applyBorder="1" applyAlignment="1">
      <alignment horizontal="center" vertical="center" wrapText="1"/>
    </xf>
    <xf numFmtId="4" fontId="5" fillId="0" borderId="6" xfId="0" applyNumberFormat="1" applyFont="1" applyBorder="1" applyAlignment="1">
      <alignment horizontal="center" vertical="center" wrapText="1"/>
    </xf>
    <xf numFmtId="49" fontId="10" fillId="0" borderId="8" xfId="0" applyNumberFormat="1" applyFont="1" applyBorder="1" applyAlignment="1">
      <alignment horizontal="center" vertical="center" wrapText="1"/>
    </xf>
    <xf numFmtId="49" fontId="5" fillId="0" borderId="8" xfId="0" applyNumberFormat="1" applyFont="1" applyBorder="1" applyAlignment="1">
      <alignment horizontal="left" vertical="center" wrapText="1"/>
    </xf>
    <xf numFmtId="49" fontId="5" fillId="0" borderId="8" xfId="0" applyNumberFormat="1" applyFont="1" applyBorder="1" applyAlignment="1">
      <alignment horizontal="center" vertical="center" wrapText="1"/>
    </xf>
    <xf numFmtId="4" fontId="5" fillId="0" borderId="9" xfId="0" applyNumberFormat="1" applyFont="1" applyBorder="1" applyAlignment="1">
      <alignment horizontal="center" vertical="center" wrapText="1"/>
    </xf>
    <xf numFmtId="0" fontId="2" fillId="0" borderId="8" xfId="2" applyFont="1" applyBorder="1" applyAlignment="1" applyProtection="1">
      <alignment horizontal="center" vertical="center" wrapText="1"/>
    </xf>
    <xf numFmtId="0" fontId="2" fillId="0" borderId="8" xfId="1" applyFont="1" applyBorder="1" applyAlignment="1" applyProtection="1">
      <alignment horizontal="center" vertical="center" wrapText="1"/>
    </xf>
    <xf numFmtId="0" fontId="2" fillId="0" borderId="9" xfId="1" applyFont="1" applyBorder="1" applyAlignment="1" applyProtection="1">
      <alignment horizontal="center" vertical="center" wrapText="1"/>
    </xf>
    <xf numFmtId="4" fontId="4" fillId="4" borderId="3" xfId="4" applyNumberFormat="1" applyFont="1" applyFill="1" applyBorder="1" applyAlignment="1" applyProtection="1">
      <alignment horizontal="center" vertical="center" wrapText="1"/>
      <protection locked="0"/>
    </xf>
    <xf numFmtId="4" fontId="4" fillId="4" borderId="8" xfId="4" applyNumberFormat="1" applyFont="1" applyFill="1" applyBorder="1" applyAlignment="1" applyProtection="1">
      <alignment horizontal="center" vertical="center" wrapText="1"/>
      <protection locked="0"/>
    </xf>
    <xf numFmtId="0" fontId="4" fillId="0" borderId="0" xfId="0" applyFont="1" applyBorder="1" applyAlignment="1" applyProtection="1">
      <alignment horizontal="center" vertical="center" wrapText="1"/>
      <protection locked="0"/>
    </xf>
    <xf numFmtId="4" fontId="4" fillId="0" borderId="12" xfId="0" applyNumberFormat="1" applyFont="1" applyBorder="1" applyAlignment="1" applyProtection="1">
      <alignment horizontal="center" vertical="center" wrapText="1"/>
      <protection locked="0"/>
    </xf>
    <xf numFmtId="4" fontId="11" fillId="0" borderId="13" xfId="0" applyNumberFormat="1" applyFont="1" applyBorder="1" applyAlignment="1" applyProtection="1">
      <alignment horizontal="center" vertical="center"/>
      <protection locked="0"/>
    </xf>
    <xf numFmtId="4" fontId="4" fillId="0" borderId="0" xfId="3" applyNumberFormat="1" applyFont="1" applyBorder="1" applyAlignment="1">
      <alignment horizontal="center" vertical="center" wrapText="1"/>
    </xf>
    <xf numFmtId="4" fontId="4" fillId="0" borderId="0" xfId="4" applyNumberFormat="1" applyFont="1" applyBorder="1" applyAlignment="1">
      <alignment horizontal="right" vertical="center"/>
    </xf>
    <xf numFmtId="4" fontId="4" fillId="0" borderId="0" xfId="4" applyNumberFormat="1" applyFont="1" applyBorder="1" applyAlignment="1">
      <alignment horizontal="right" vertical="center" wrapText="1"/>
    </xf>
    <xf numFmtId="2" fontId="2" fillId="0" borderId="8" xfId="2" applyNumberFormat="1" applyFont="1" applyBorder="1" applyAlignment="1" applyProtection="1">
      <alignment horizontal="center" vertical="center" wrapText="1"/>
    </xf>
    <xf numFmtId="2" fontId="5" fillId="0" borderId="3" xfId="0" applyNumberFormat="1" applyFont="1" applyBorder="1" applyAlignment="1">
      <alignment horizontal="center" vertical="center"/>
    </xf>
    <xf numFmtId="2" fontId="5" fillId="0" borderId="1" xfId="0" applyNumberFormat="1" applyFont="1" applyBorder="1" applyAlignment="1">
      <alignment horizontal="center" vertical="center"/>
    </xf>
    <xf numFmtId="2" fontId="5" fillId="0" borderId="8" xfId="0" applyNumberFormat="1" applyFont="1" applyBorder="1" applyAlignment="1">
      <alignment horizontal="center" vertical="center"/>
    </xf>
    <xf numFmtId="0" fontId="15" fillId="0" borderId="1" xfId="0" applyFont="1" applyBorder="1" applyAlignment="1">
      <alignment horizontal="center" vertical="center" wrapText="1"/>
    </xf>
    <xf numFmtId="0" fontId="13" fillId="0" borderId="1" xfId="0" applyFont="1" applyBorder="1" applyAlignment="1">
      <alignment horizontal="center" vertical="center"/>
    </xf>
    <xf numFmtId="0" fontId="13" fillId="0" borderId="1" xfId="0" applyFont="1" applyBorder="1" applyAlignment="1">
      <alignment vertical="center"/>
    </xf>
    <xf numFmtId="0" fontId="15" fillId="0" borderId="1" xfId="0" applyFont="1" applyBorder="1" applyAlignment="1">
      <alignment horizontal="right" vertical="center"/>
    </xf>
    <xf numFmtId="0" fontId="13" fillId="0" borderId="0" xfId="0" applyFont="1"/>
    <xf numFmtId="0" fontId="14" fillId="0" borderId="0" xfId="0" applyFont="1" applyAlignment="1">
      <alignment horizontal="left" vertical="center" wrapText="1"/>
    </xf>
    <xf numFmtId="0" fontId="16" fillId="0" borderId="0" xfId="0" applyFont="1"/>
    <xf numFmtId="4" fontId="13" fillId="0" borderId="1" xfId="0" applyNumberFormat="1" applyFont="1" applyBorder="1" applyAlignment="1">
      <alignment horizontal="center" vertical="center"/>
    </xf>
    <xf numFmtId="4" fontId="15" fillId="0" borderId="1" xfId="0" applyNumberFormat="1" applyFont="1" applyBorder="1" applyAlignment="1">
      <alignment horizontal="center" vertical="center"/>
    </xf>
    <xf numFmtId="49" fontId="10" fillId="0" borderId="19" xfId="0" applyNumberFormat="1" applyFont="1" applyBorder="1" applyAlignment="1">
      <alignment horizontal="center" vertical="center"/>
    </xf>
    <xf numFmtId="49" fontId="10" fillId="0" borderId="20" xfId="0" applyNumberFormat="1" applyFont="1" applyBorder="1" applyAlignment="1">
      <alignment horizontal="center" vertical="center"/>
    </xf>
    <xf numFmtId="49" fontId="10" fillId="0" borderId="23" xfId="0" applyNumberFormat="1" applyFont="1" applyBorder="1" applyAlignment="1">
      <alignment horizontal="center" vertical="center" wrapText="1"/>
    </xf>
    <xf numFmtId="49" fontId="10" fillId="0" borderId="19" xfId="0" applyNumberFormat="1" applyFont="1" applyBorder="1" applyAlignment="1">
      <alignment horizontal="center" vertical="center" wrapText="1"/>
    </xf>
    <xf numFmtId="49" fontId="10" fillId="0" borderId="21" xfId="0" applyNumberFormat="1" applyFont="1" applyBorder="1" applyAlignment="1">
      <alignment horizontal="center" vertical="center" wrapText="1"/>
    </xf>
    <xf numFmtId="0" fontId="18" fillId="0" borderId="0" xfId="4" applyFont="1" applyBorder="1" applyAlignment="1">
      <alignment vertical="center"/>
    </xf>
    <xf numFmtId="4" fontId="18" fillId="0" borderId="0" xfId="4" applyNumberFormat="1" applyFont="1" applyBorder="1" applyAlignment="1">
      <alignment horizontal="right" vertical="center"/>
    </xf>
    <xf numFmtId="0" fontId="17" fillId="0" borderId="8" xfId="2" applyFont="1" applyBorder="1" applyAlignment="1" applyProtection="1">
      <alignment horizontal="center" vertical="center" wrapText="1"/>
    </xf>
    <xf numFmtId="0" fontId="19" fillId="0" borderId="0" xfId="0" applyFont="1"/>
    <xf numFmtId="0" fontId="8" fillId="0" borderId="0" xfId="0" applyFont="1"/>
    <xf numFmtId="0" fontId="13" fillId="0" borderId="1" xfId="0" applyFont="1" applyFill="1" applyBorder="1" applyAlignment="1">
      <alignment vertical="center" wrapText="1"/>
    </xf>
    <xf numFmtId="0" fontId="13" fillId="0" borderId="22" xfId="0" applyFont="1" applyFill="1" applyBorder="1" applyAlignment="1">
      <alignment vertical="center" wrapText="1"/>
    </xf>
    <xf numFmtId="0" fontId="13" fillId="0" borderId="22" xfId="0" applyFont="1" applyBorder="1" applyAlignment="1">
      <alignment vertical="center" wrapText="1"/>
    </xf>
    <xf numFmtId="0" fontId="13" fillId="0" borderId="3" xfId="0" applyFont="1" applyBorder="1" applyAlignment="1">
      <alignment vertical="center" wrapText="1"/>
    </xf>
    <xf numFmtId="0" fontId="13" fillId="0" borderId="24" xfId="0" applyFont="1" applyBorder="1" applyAlignment="1">
      <alignment vertical="center" wrapText="1"/>
    </xf>
    <xf numFmtId="0" fontId="13" fillId="0" borderId="8" xfId="0" applyFont="1" applyBorder="1" applyAlignment="1">
      <alignment vertical="center" wrapText="1"/>
    </xf>
    <xf numFmtId="49" fontId="5" fillId="0" borderId="24" xfId="0" applyNumberFormat="1" applyFont="1" applyBorder="1" applyAlignment="1">
      <alignment horizontal="left" vertical="center" wrapText="1"/>
    </xf>
    <xf numFmtId="49" fontId="5" fillId="0" borderId="24" xfId="0" applyNumberFormat="1" applyFont="1" applyBorder="1" applyAlignment="1">
      <alignment horizontal="center" vertical="center" wrapText="1"/>
    </xf>
    <xf numFmtId="2" fontId="5" fillId="0" borderId="24" xfId="0" applyNumberFormat="1" applyFont="1" applyBorder="1" applyAlignment="1">
      <alignment horizontal="center" vertical="center"/>
    </xf>
    <xf numFmtId="4" fontId="4" fillId="4" borderId="24" xfId="3" applyNumberFormat="1" applyFont="1" applyFill="1" applyBorder="1" applyAlignment="1" applyProtection="1">
      <alignment horizontal="center" vertical="center" wrapText="1"/>
      <protection locked="0"/>
    </xf>
    <xf numFmtId="49" fontId="10" fillId="0" borderId="22" xfId="0" applyNumberFormat="1" applyFont="1" applyBorder="1" applyAlignment="1">
      <alignment horizontal="center" vertical="center" wrapText="1"/>
    </xf>
    <xf numFmtId="0" fontId="4" fillId="0" borderId="27" xfId="3" applyFont="1" applyBorder="1" applyAlignment="1">
      <alignment horizontal="center" vertical="center" wrapText="1"/>
    </xf>
    <xf numFmtId="4" fontId="4" fillId="0" borderId="28" xfId="3" applyNumberFormat="1" applyFont="1" applyBorder="1" applyAlignment="1">
      <alignment horizontal="center" vertical="center" wrapText="1"/>
    </xf>
    <xf numFmtId="49" fontId="10" fillId="0" borderId="29" xfId="0" applyNumberFormat="1" applyFont="1" applyBorder="1" applyAlignment="1">
      <alignment horizontal="center" vertical="center" wrapText="1"/>
    </xf>
    <xf numFmtId="4" fontId="5" fillId="0" borderId="30" xfId="0" applyNumberFormat="1" applyFont="1" applyBorder="1" applyAlignment="1">
      <alignment horizontal="center" vertical="center" wrapText="1"/>
    </xf>
    <xf numFmtId="49" fontId="10" fillId="0" borderId="20" xfId="0" applyNumberFormat="1" applyFont="1" applyBorder="1" applyAlignment="1">
      <alignment horizontal="center" vertical="center" wrapText="1"/>
    </xf>
    <xf numFmtId="49" fontId="5" fillId="0" borderId="25" xfId="0" applyNumberFormat="1" applyFont="1" applyBorder="1" applyAlignment="1">
      <alignment horizontal="left" vertical="center" wrapText="1"/>
    </xf>
    <xf numFmtId="49" fontId="5" fillId="0" borderId="25" xfId="0" applyNumberFormat="1" applyFont="1" applyBorder="1" applyAlignment="1">
      <alignment horizontal="center" vertical="center" wrapText="1"/>
    </xf>
    <xf numFmtId="2" fontId="5" fillId="0" borderId="25" xfId="0" applyNumberFormat="1" applyFont="1" applyBorder="1" applyAlignment="1">
      <alignment horizontal="center" vertical="center"/>
    </xf>
    <xf numFmtId="4" fontId="5" fillId="0" borderId="33" xfId="0" applyNumberFormat="1" applyFont="1" applyBorder="1" applyAlignment="1">
      <alignment horizontal="center" vertical="center" wrapText="1"/>
    </xf>
    <xf numFmtId="49" fontId="10" fillId="0" borderId="32" xfId="0" applyNumberFormat="1" applyFont="1" applyBorder="1" applyAlignment="1">
      <alignment horizontal="center" vertical="center" wrapText="1"/>
    </xf>
    <xf numFmtId="49" fontId="14" fillId="0" borderId="22" xfId="0" applyNumberFormat="1" applyFont="1" applyBorder="1" applyAlignment="1">
      <alignment horizontal="center" vertical="center"/>
    </xf>
    <xf numFmtId="4" fontId="4" fillId="4" borderId="24" xfId="4" applyNumberFormat="1" applyFont="1" applyFill="1" applyBorder="1" applyAlignment="1" applyProtection="1">
      <alignment horizontal="center" vertical="center" wrapText="1"/>
      <protection locked="0"/>
    </xf>
    <xf numFmtId="49" fontId="10" fillId="0" borderId="17" xfId="0" applyNumberFormat="1" applyFont="1" applyBorder="1" applyAlignment="1">
      <alignment horizontal="center" vertical="center" wrapText="1"/>
    </xf>
    <xf numFmtId="49" fontId="10" fillId="0" borderId="34" xfId="0" applyNumberFormat="1" applyFont="1" applyBorder="1" applyAlignment="1">
      <alignment horizontal="center" vertical="center" wrapText="1"/>
    </xf>
    <xf numFmtId="0" fontId="6" fillId="0" borderId="15" xfId="0" applyFont="1" applyBorder="1" applyAlignment="1" applyProtection="1">
      <alignment vertical="center" wrapText="1"/>
      <protection locked="0"/>
    </xf>
    <xf numFmtId="0" fontId="6" fillId="0" borderId="16" xfId="0" applyFont="1" applyBorder="1" applyAlignment="1" applyProtection="1">
      <alignment vertical="center" wrapText="1"/>
      <protection locked="0"/>
    </xf>
    <xf numFmtId="49" fontId="10" fillId="0" borderId="35" xfId="0" applyNumberFormat="1" applyFont="1" applyBorder="1" applyAlignment="1">
      <alignment horizontal="center" vertical="center" wrapText="1"/>
    </xf>
    <xf numFmtId="49" fontId="10" fillId="0" borderId="16" xfId="0" applyNumberFormat="1" applyFont="1" applyBorder="1" applyAlignment="1">
      <alignment horizontal="center" vertical="center" wrapText="1"/>
    </xf>
    <xf numFmtId="0" fontId="13" fillId="0" borderId="31" xfId="0" applyFont="1" applyBorder="1" applyAlignment="1">
      <alignment horizontal="left" vertical="center" wrapText="1"/>
    </xf>
    <xf numFmtId="49" fontId="10" fillId="0" borderId="26" xfId="0" applyNumberFormat="1" applyFont="1" applyBorder="1" applyAlignment="1">
      <alignment horizontal="center" vertical="center" wrapText="1"/>
    </xf>
    <xf numFmtId="49" fontId="10" fillId="0" borderId="36" xfId="0" applyNumberFormat="1" applyFont="1" applyBorder="1" applyAlignment="1">
      <alignment horizontal="center" vertical="center" wrapText="1"/>
    </xf>
    <xf numFmtId="0" fontId="13" fillId="0" borderId="37" xfId="0" applyFont="1" applyBorder="1" applyAlignment="1">
      <alignment vertical="center" wrapText="1"/>
    </xf>
    <xf numFmtId="0" fontId="13" fillId="0" borderId="37" xfId="0" applyFont="1" applyBorder="1" applyAlignment="1">
      <alignment horizontal="center" vertical="center"/>
    </xf>
    <xf numFmtId="2" fontId="13" fillId="0" borderId="37" xfId="0" applyNumberFormat="1" applyFont="1" applyBorder="1" applyAlignment="1">
      <alignment horizontal="center" vertical="center"/>
    </xf>
    <xf numFmtId="4" fontId="5" fillId="0" borderId="13" xfId="0" applyNumberFormat="1" applyFont="1" applyBorder="1" applyAlignment="1">
      <alignment horizontal="center" vertical="center" wrapText="1"/>
    </xf>
    <xf numFmtId="49" fontId="13" fillId="0" borderId="8" xfId="0" applyNumberFormat="1" applyFont="1" applyBorder="1" applyAlignment="1">
      <alignment horizontal="left" vertical="center" wrapText="1"/>
    </xf>
    <xf numFmtId="4" fontId="4" fillId="0" borderId="36" xfId="0" applyNumberFormat="1" applyFont="1" applyBorder="1" applyAlignment="1" applyProtection="1">
      <alignment horizontal="center" vertical="center" wrapText="1"/>
      <protection locked="0"/>
    </xf>
    <xf numFmtId="0" fontId="20" fillId="0" borderId="0" xfId="0" applyFont="1"/>
    <xf numFmtId="0" fontId="13" fillId="5" borderId="3" xfId="0" applyFont="1" applyFill="1" applyBorder="1" applyAlignment="1">
      <alignment horizontal="left" vertical="center" wrapText="1"/>
    </xf>
    <xf numFmtId="0" fontId="13" fillId="5" borderId="1" xfId="0" applyFont="1" applyFill="1" applyBorder="1" applyAlignment="1">
      <alignment horizontal="left" vertical="center" wrapText="1"/>
    </xf>
    <xf numFmtId="0" fontId="13" fillId="5" borderId="3" xfId="0" applyFont="1" applyFill="1" applyBorder="1" applyAlignment="1">
      <alignment vertical="center" wrapText="1"/>
    </xf>
    <xf numFmtId="166" fontId="13" fillId="5" borderId="1" xfId="0" applyNumberFormat="1" applyFont="1" applyFill="1" applyBorder="1" applyAlignment="1">
      <alignment horizontal="center" vertical="center"/>
    </xf>
    <xf numFmtId="4" fontId="7" fillId="0" borderId="0" xfId="0" applyNumberFormat="1" applyFont="1" applyAlignment="1" applyProtection="1">
      <alignment wrapText="1"/>
      <protection locked="0"/>
    </xf>
    <xf numFmtId="4" fontId="21" fillId="6" borderId="1" xfId="3" applyNumberFormat="1" applyFont="1" applyFill="1" applyBorder="1" applyAlignment="1" applyProtection="1">
      <alignment horizontal="center" vertical="center" wrapText="1"/>
      <protection locked="0"/>
    </xf>
    <xf numFmtId="4" fontId="21" fillId="6" borderId="22" xfId="3" applyNumberFormat="1" applyFont="1" applyFill="1" applyBorder="1" applyAlignment="1" applyProtection="1">
      <alignment horizontal="center" vertical="center" wrapText="1"/>
      <protection locked="0"/>
    </xf>
    <xf numFmtId="164" fontId="22" fillId="6" borderId="3" xfId="0" applyNumberFormat="1" applyFont="1" applyFill="1" applyBorder="1" applyAlignment="1" applyProtection="1">
      <alignment horizontal="center" vertical="center"/>
      <protection locked="0"/>
    </xf>
    <xf numFmtId="164" fontId="22" fillId="6" borderId="1" xfId="0" applyNumberFormat="1" applyFont="1" applyFill="1" applyBorder="1" applyAlignment="1" applyProtection="1">
      <alignment horizontal="center" vertical="center"/>
      <protection locked="0"/>
    </xf>
    <xf numFmtId="164" fontId="22" fillId="6" borderId="8" xfId="0" applyNumberFormat="1" applyFont="1" applyFill="1" applyBorder="1" applyAlignment="1" applyProtection="1">
      <alignment horizontal="center" vertical="center"/>
      <protection locked="0"/>
    </xf>
    <xf numFmtId="4" fontId="21" fillId="6" borderId="3" xfId="4" applyNumberFormat="1" applyFont="1" applyFill="1" applyBorder="1" applyAlignment="1" applyProtection="1">
      <alignment horizontal="center" vertical="center" wrapText="1"/>
      <protection locked="0"/>
    </xf>
    <xf numFmtId="4" fontId="21" fillId="6" borderId="1" xfId="4" applyNumberFormat="1" applyFont="1" applyFill="1" applyBorder="1" applyAlignment="1" applyProtection="1">
      <alignment horizontal="center" vertical="center" wrapText="1"/>
      <protection locked="0"/>
    </xf>
    <xf numFmtId="4" fontId="21" fillId="6" borderId="22" xfId="4" applyNumberFormat="1" applyFont="1" applyFill="1" applyBorder="1" applyAlignment="1" applyProtection="1">
      <alignment horizontal="center" vertical="center" wrapText="1"/>
      <protection locked="0"/>
    </xf>
    <xf numFmtId="4" fontId="21" fillId="6" borderId="24" xfId="4" applyNumberFormat="1" applyFont="1" applyFill="1" applyBorder="1" applyAlignment="1" applyProtection="1">
      <alignment horizontal="center" vertical="center" wrapText="1"/>
      <protection locked="0"/>
    </xf>
    <xf numFmtId="4" fontId="21" fillId="6" borderId="37" xfId="4" applyNumberFormat="1" applyFont="1" applyFill="1" applyBorder="1" applyAlignment="1" applyProtection="1">
      <alignment horizontal="center" vertical="center" wrapText="1"/>
      <protection locked="0"/>
    </xf>
    <xf numFmtId="4" fontId="21" fillId="6" borderId="8" xfId="4" applyNumberFormat="1" applyFont="1" applyFill="1" applyBorder="1" applyAlignment="1" applyProtection="1">
      <alignment horizontal="center" vertical="center" wrapText="1"/>
      <protection locked="0"/>
    </xf>
    <xf numFmtId="4" fontId="21" fillId="6" borderId="3" xfId="3" applyNumberFormat="1" applyFont="1" applyFill="1" applyBorder="1" applyAlignment="1" applyProtection="1">
      <alignment horizontal="center" vertical="center" wrapText="1"/>
      <protection locked="0"/>
    </xf>
    <xf numFmtId="4" fontId="21" fillId="6" borderId="24" xfId="3" applyNumberFormat="1" applyFont="1" applyFill="1" applyBorder="1" applyAlignment="1" applyProtection="1">
      <alignment horizontal="center" vertical="center" wrapText="1"/>
      <protection locked="0"/>
    </xf>
    <xf numFmtId="4" fontId="21" fillId="6" borderId="25" xfId="3" applyNumberFormat="1" applyFont="1" applyFill="1" applyBorder="1" applyAlignment="1" applyProtection="1">
      <alignment horizontal="center" vertical="center" wrapText="1"/>
      <protection locked="0"/>
    </xf>
    <xf numFmtId="4" fontId="21" fillId="6" borderId="8" xfId="3" applyNumberFormat="1" applyFont="1" applyFill="1" applyBorder="1" applyAlignment="1" applyProtection="1">
      <alignment horizontal="center" vertical="center" wrapText="1"/>
      <protection locked="0"/>
    </xf>
    <xf numFmtId="0" fontId="2" fillId="3" borderId="10" xfId="1" applyFont="1" applyFill="1" applyBorder="1" applyAlignment="1" applyProtection="1">
      <alignment horizontal="center" vertical="center"/>
    </xf>
    <xf numFmtId="0" fontId="2" fillId="3" borderId="11" xfId="1" applyFont="1" applyFill="1" applyBorder="1" applyAlignment="1" applyProtection="1">
      <alignment horizontal="center" vertical="center"/>
    </xf>
    <xf numFmtId="0" fontId="12" fillId="2" borderId="0" xfId="1" applyFont="1" applyFill="1" applyAlignment="1" applyProtection="1">
      <alignment horizontal="center" vertical="center" wrapText="1"/>
    </xf>
    <xf numFmtId="0" fontId="13" fillId="0" borderId="0" xfId="0" applyFont="1" applyAlignment="1">
      <alignment horizontal="left" vertical="center" wrapText="1"/>
    </xf>
    <xf numFmtId="0" fontId="13" fillId="0" borderId="0" xfId="0" applyFont="1" applyAlignment="1">
      <alignment horizontal="left" vertical="center"/>
    </xf>
    <xf numFmtId="0" fontId="4" fillId="2" borderId="1" xfId="1" applyFont="1" applyFill="1" applyBorder="1" applyAlignment="1" applyProtection="1">
      <alignment horizontal="center" vertical="center" wrapText="1"/>
    </xf>
    <xf numFmtId="0" fontId="2" fillId="3" borderId="1" xfId="1" applyFont="1" applyFill="1" applyBorder="1" applyAlignment="1" applyProtection="1">
      <alignment horizontal="center" vertical="center"/>
    </xf>
    <xf numFmtId="0" fontId="14" fillId="0" borderId="0" xfId="0" applyFont="1" applyAlignment="1">
      <alignment horizontal="left" vertical="center" wrapText="1"/>
    </xf>
    <xf numFmtId="0" fontId="13" fillId="0" borderId="0" xfId="0" applyFont="1" applyAlignment="1">
      <alignment horizontal="left" wrapText="1"/>
    </xf>
    <xf numFmtId="0" fontId="13" fillId="0" borderId="0" xfId="0" applyFont="1" applyAlignment="1">
      <alignment horizontal="left"/>
    </xf>
  </cellXfs>
  <cellStyles count="5">
    <cellStyle name="Įprastas" xfId="0" builtinId="0"/>
    <cellStyle name="Normal 2 2" xfId="1" xr:uid="{9C3F313E-839D-4FDD-BAD8-38868B7AF240}"/>
    <cellStyle name="Normal 3" xfId="4" xr:uid="{CB4AE972-5A2E-49BF-9160-7EB055E60743}"/>
    <cellStyle name="TableStyleLight1" xfId="3" xr:uid="{2B7E43E9-E03B-4A41-B662-F659F92ABF4F}"/>
    <cellStyle name="TableStyleLight1 2" xfId="2" xr:uid="{78EB4B3A-E560-4D55-83C3-1962D8AA29D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B4413-495A-4285-84C9-E9592B8D50E0}">
  <dimension ref="A1:M141"/>
  <sheetViews>
    <sheetView tabSelected="1" topLeftCell="B1" zoomScaleNormal="100" workbookViewId="0">
      <selection activeCell="J18" sqref="J18"/>
    </sheetView>
  </sheetViews>
  <sheetFormatPr defaultColWidth="9.08984375" defaultRowHeight="14" x14ac:dyDescent="0.3"/>
  <cols>
    <col min="1" max="1" width="39.6328125" style="11" customWidth="1"/>
    <col min="2" max="2" width="7" style="110" customWidth="1"/>
    <col min="3" max="3" width="74.90625" style="6" customWidth="1"/>
    <col min="4" max="4" width="9.08984375" style="5"/>
    <col min="5" max="5" width="16.36328125" style="10" customWidth="1"/>
    <col min="6" max="6" width="20.6328125" style="7" customWidth="1"/>
    <col min="7" max="7" width="14.6328125" style="5" customWidth="1"/>
    <col min="8" max="8" width="21.54296875" style="8" customWidth="1"/>
    <col min="9" max="9" width="16.08984375" style="2" customWidth="1"/>
    <col min="10" max="12" width="9.08984375" style="2"/>
    <col min="13" max="13" width="9.81640625" style="2" bestFit="1" customWidth="1"/>
    <col min="14" max="16384" width="9.08984375" style="2"/>
  </cols>
  <sheetData>
    <row r="1" spans="1:8" ht="20" x14ac:dyDescent="0.3">
      <c r="A1" s="172" t="s">
        <v>288</v>
      </c>
      <c r="B1" s="172"/>
      <c r="C1" s="172"/>
      <c r="D1" s="172"/>
      <c r="E1" s="172"/>
      <c r="F1" s="172"/>
      <c r="G1" s="172"/>
    </row>
    <row r="2" spans="1:8" ht="14.5" thickBot="1" x14ac:dyDescent="0.35">
      <c r="A2" s="1"/>
      <c r="B2" s="57"/>
      <c r="C2" s="1"/>
      <c r="D2" s="1"/>
      <c r="E2" s="9"/>
      <c r="F2" s="1"/>
      <c r="G2" s="1"/>
    </row>
    <row r="3" spans="1:8" x14ac:dyDescent="0.3">
      <c r="A3" s="170" t="s">
        <v>98</v>
      </c>
      <c r="B3" s="170"/>
      <c r="C3" s="170"/>
      <c r="D3" s="170"/>
      <c r="E3" s="170"/>
      <c r="F3" s="170"/>
      <c r="G3" s="171"/>
    </row>
    <row r="4" spans="1:8" ht="28.5" thickBot="1" x14ac:dyDescent="0.35">
      <c r="A4" s="12" t="s">
        <v>61</v>
      </c>
      <c r="B4" s="58" t="s">
        <v>0</v>
      </c>
      <c r="C4" s="13" t="s">
        <v>1</v>
      </c>
      <c r="D4" s="13" t="s">
        <v>2</v>
      </c>
      <c r="E4" s="14" t="s">
        <v>3</v>
      </c>
      <c r="F4" s="15" t="s">
        <v>4</v>
      </c>
      <c r="G4" s="16" t="s">
        <v>5</v>
      </c>
    </row>
    <row r="5" spans="1:8" x14ac:dyDescent="0.3">
      <c r="A5" s="33" t="s">
        <v>142</v>
      </c>
      <c r="B5" s="56" t="s">
        <v>8</v>
      </c>
      <c r="C5" s="54" t="s">
        <v>143</v>
      </c>
      <c r="D5" s="52" t="s">
        <v>104</v>
      </c>
      <c r="E5" s="53">
        <v>3.8820000000000001</v>
      </c>
      <c r="F5" s="155">
        <v>1200</v>
      </c>
      <c r="G5" s="72">
        <f t="shared" ref="G5" si="0">ROUND((E5*F5),2)</f>
        <v>4658.3999999999996</v>
      </c>
    </row>
    <row r="6" spans="1:8" x14ac:dyDescent="0.3">
      <c r="A6" s="33" t="s">
        <v>142</v>
      </c>
      <c r="B6" s="56" t="s">
        <v>9</v>
      </c>
      <c r="C6" s="36" t="s">
        <v>144</v>
      </c>
      <c r="D6" s="93" t="s">
        <v>17</v>
      </c>
      <c r="E6" s="47">
        <v>97</v>
      </c>
      <c r="F6" s="155">
        <v>40</v>
      </c>
      <c r="G6" s="72">
        <f t="shared" ref="G6:G23" si="1">ROUND((E6*F6),2)</f>
        <v>3880</v>
      </c>
    </row>
    <row r="7" spans="1:8" x14ac:dyDescent="0.3">
      <c r="A7" s="33" t="s">
        <v>142</v>
      </c>
      <c r="B7" s="56" t="s">
        <v>10</v>
      </c>
      <c r="C7" s="36" t="s">
        <v>145</v>
      </c>
      <c r="D7" s="93" t="s">
        <v>17</v>
      </c>
      <c r="E7" s="47">
        <v>99</v>
      </c>
      <c r="F7" s="155">
        <v>60</v>
      </c>
      <c r="G7" s="72">
        <f t="shared" si="1"/>
        <v>5940</v>
      </c>
    </row>
    <row r="8" spans="1:8" x14ac:dyDescent="0.3">
      <c r="A8" s="33" t="s">
        <v>142</v>
      </c>
      <c r="B8" s="56" t="s">
        <v>11</v>
      </c>
      <c r="C8" s="54" t="s">
        <v>146</v>
      </c>
      <c r="D8" s="93" t="s">
        <v>17</v>
      </c>
      <c r="E8" s="47">
        <v>137</v>
      </c>
      <c r="F8" s="155">
        <v>68</v>
      </c>
      <c r="G8" s="72">
        <f t="shared" si="1"/>
        <v>9316</v>
      </c>
    </row>
    <row r="9" spans="1:8" x14ac:dyDescent="0.3">
      <c r="A9" s="33" t="s">
        <v>142</v>
      </c>
      <c r="B9" s="56" t="s">
        <v>12</v>
      </c>
      <c r="C9" s="54" t="s">
        <v>147</v>
      </c>
      <c r="D9" s="93" t="s">
        <v>107</v>
      </c>
      <c r="E9" s="47">
        <v>36.799999999999997</v>
      </c>
      <c r="F9" s="155">
        <v>5</v>
      </c>
      <c r="G9" s="72">
        <f t="shared" si="1"/>
        <v>184</v>
      </c>
    </row>
    <row r="10" spans="1:8" x14ac:dyDescent="0.3">
      <c r="A10" s="33" t="s">
        <v>142</v>
      </c>
      <c r="B10" s="56" t="s">
        <v>13</v>
      </c>
      <c r="C10" s="54" t="s">
        <v>148</v>
      </c>
      <c r="D10" s="93" t="s">
        <v>107</v>
      </c>
      <c r="E10" s="47">
        <v>79.2</v>
      </c>
      <c r="F10" s="155">
        <v>5</v>
      </c>
      <c r="G10" s="72">
        <f t="shared" si="1"/>
        <v>396</v>
      </c>
    </row>
    <row r="11" spans="1:8" x14ac:dyDescent="0.3">
      <c r="A11" s="33" t="s">
        <v>142</v>
      </c>
      <c r="B11" s="56" t="s">
        <v>14</v>
      </c>
      <c r="C11" s="54" t="s">
        <v>149</v>
      </c>
      <c r="D11" s="93" t="s">
        <v>107</v>
      </c>
      <c r="E11" s="47">
        <v>191.8</v>
      </c>
      <c r="F11" s="155">
        <v>5</v>
      </c>
      <c r="G11" s="72">
        <f t="shared" si="1"/>
        <v>959</v>
      </c>
    </row>
    <row r="12" spans="1:8" x14ac:dyDescent="0.3">
      <c r="A12" s="33" t="s">
        <v>142</v>
      </c>
      <c r="B12" s="56" t="s">
        <v>15</v>
      </c>
      <c r="C12" s="54" t="s">
        <v>150</v>
      </c>
      <c r="D12" s="93" t="s">
        <v>162</v>
      </c>
      <c r="E12" s="153">
        <v>0.38950000000000001</v>
      </c>
      <c r="F12" s="155">
        <v>1300</v>
      </c>
      <c r="G12" s="72">
        <f t="shared" si="1"/>
        <v>506.35</v>
      </c>
      <c r="H12" s="17"/>
    </row>
    <row r="13" spans="1:8" ht="26" x14ac:dyDescent="0.3">
      <c r="A13" s="33" t="s">
        <v>142</v>
      </c>
      <c r="B13" s="56" t="s">
        <v>16</v>
      </c>
      <c r="C13" s="54" t="s">
        <v>161</v>
      </c>
      <c r="D13" s="93" t="s">
        <v>107</v>
      </c>
      <c r="E13" s="47">
        <v>118.6</v>
      </c>
      <c r="F13" s="156">
        <v>10</v>
      </c>
      <c r="G13" s="72">
        <f t="shared" si="1"/>
        <v>1186</v>
      </c>
      <c r="H13" s="17"/>
    </row>
    <row r="14" spans="1:8" x14ac:dyDescent="0.3">
      <c r="A14" s="33" t="s">
        <v>142</v>
      </c>
      <c r="B14" s="56" t="s">
        <v>76</v>
      </c>
      <c r="C14" s="54" t="s">
        <v>151</v>
      </c>
      <c r="D14" s="93" t="s">
        <v>17</v>
      </c>
      <c r="E14" s="47">
        <v>26</v>
      </c>
      <c r="F14" s="156">
        <v>1.1000000000000001</v>
      </c>
      <c r="G14" s="72">
        <f t="shared" si="1"/>
        <v>28.6</v>
      </c>
      <c r="H14" s="17"/>
    </row>
    <row r="15" spans="1:8" x14ac:dyDescent="0.3">
      <c r="A15" s="33" t="s">
        <v>142</v>
      </c>
      <c r="B15" s="56" t="s">
        <v>77</v>
      </c>
      <c r="C15" s="54" t="s">
        <v>152</v>
      </c>
      <c r="D15" s="93" t="s">
        <v>17</v>
      </c>
      <c r="E15" s="47">
        <v>18</v>
      </c>
      <c r="F15" s="156">
        <v>1.1000000000000001</v>
      </c>
      <c r="G15" s="72">
        <f t="shared" si="1"/>
        <v>19.8</v>
      </c>
      <c r="H15" s="17"/>
    </row>
    <row r="16" spans="1:8" x14ac:dyDescent="0.3">
      <c r="A16" s="33" t="s">
        <v>142</v>
      </c>
      <c r="B16" s="56" t="s">
        <v>78</v>
      </c>
      <c r="C16" s="54" t="s">
        <v>153</v>
      </c>
      <c r="D16" s="93" t="s">
        <v>17</v>
      </c>
      <c r="E16" s="47">
        <v>5</v>
      </c>
      <c r="F16" s="156">
        <v>1.1000000000000001</v>
      </c>
      <c r="G16" s="72">
        <f t="shared" si="1"/>
        <v>5.5</v>
      </c>
      <c r="H16" s="17"/>
    </row>
    <row r="17" spans="1:9" x14ac:dyDescent="0.3">
      <c r="A17" s="33" t="s">
        <v>142</v>
      </c>
      <c r="B17" s="56" t="s">
        <v>79</v>
      </c>
      <c r="C17" s="54" t="s">
        <v>154</v>
      </c>
      <c r="D17" s="93" t="s">
        <v>17</v>
      </c>
      <c r="E17" s="47">
        <v>5</v>
      </c>
      <c r="F17" s="156">
        <v>1.1000000000000001</v>
      </c>
      <c r="G17" s="72">
        <f t="shared" si="1"/>
        <v>5.5</v>
      </c>
      <c r="H17" s="17"/>
    </row>
    <row r="18" spans="1:9" x14ac:dyDescent="0.3">
      <c r="A18" s="33" t="s">
        <v>142</v>
      </c>
      <c r="B18" s="56" t="s">
        <v>80</v>
      </c>
      <c r="C18" s="54" t="s">
        <v>155</v>
      </c>
      <c r="D18" s="93" t="s">
        <v>129</v>
      </c>
      <c r="E18" s="47">
        <v>14975</v>
      </c>
      <c r="F18" s="156">
        <v>2.56</v>
      </c>
      <c r="G18" s="72">
        <f t="shared" si="1"/>
        <v>38336</v>
      </c>
      <c r="H18" s="17"/>
    </row>
    <row r="19" spans="1:9" ht="26" x14ac:dyDescent="0.3">
      <c r="A19" s="33" t="s">
        <v>142</v>
      </c>
      <c r="B19" s="56" t="s">
        <v>81</v>
      </c>
      <c r="C19" s="54" t="s">
        <v>156</v>
      </c>
      <c r="D19" s="93" t="s">
        <v>107</v>
      </c>
      <c r="E19" s="47">
        <v>1851</v>
      </c>
      <c r="F19" s="156">
        <v>0.82</v>
      </c>
      <c r="G19" s="72">
        <f t="shared" si="1"/>
        <v>1517.82</v>
      </c>
    </row>
    <row r="20" spans="1:9" x14ac:dyDescent="0.3">
      <c r="A20" s="33" t="s">
        <v>142</v>
      </c>
      <c r="B20" s="56" t="s">
        <v>100</v>
      </c>
      <c r="C20" s="111" t="s">
        <v>157</v>
      </c>
      <c r="D20" s="93" t="s">
        <v>107</v>
      </c>
      <c r="E20" s="47">
        <v>2</v>
      </c>
      <c r="F20" s="156">
        <v>5</v>
      </c>
      <c r="G20" s="72">
        <f t="shared" si="1"/>
        <v>10</v>
      </c>
      <c r="H20" s="17"/>
    </row>
    <row r="21" spans="1:9" s="61" customFormat="1" x14ac:dyDescent="0.3">
      <c r="A21" s="33" t="s">
        <v>142</v>
      </c>
      <c r="B21" s="56" t="s">
        <v>101</v>
      </c>
      <c r="C21" s="112" t="s">
        <v>158</v>
      </c>
      <c r="D21" s="93" t="s">
        <v>99</v>
      </c>
      <c r="E21" s="47">
        <v>4.5</v>
      </c>
      <c r="F21" s="156">
        <v>12</v>
      </c>
      <c r="G21" s="72">
        <f t="shared" si="1"/>
        <v>54</v>
      </c>
      <c r="H21" s="82"/>
    </row>
    <row r="22" spans="1:9" ht="26.5" thickBot="1" x14ac:dyDescent="0.35">
      <c r="A22" s="33" t="s">
        <v>142</v>
      </c>
      <c r="B22" s="56" t="s">
        <v>103</v>
      </c>
      <c r="C22" s="112" t="s">
        <v>159</v>
      </c>
      <c r="D22" s="93" t="s">
        <v>99</v>
      </c>
      <c r="E22" s="47">
        <v>0.9</v>
      </c>
      <c r="F22" s="156">
        <v>12</v>
      </c>
      <c r="G22" s="72">
        <f t="shared" si="1"/>
        <v>10.8</v>
      </c>
      <c r="H22" s="17"/>
    </row>
    <row r="23" spans="1:9" ht="28.5" thickBot="1" x14ac:dyDescent="0.35">
      <c r="A23" s="124" t="s">
        <v>142</v>
      </c>
      <c r="B23" s="132" t="s">
        <v>119</v>
      </c>
      <c r="C23" s="113" t="s">
        <v>160</v>
      </c>
      <c r="D23" s="39" t="s">
        <v>107</v>
      </c>
      <c r="E23" s="39">
        <v>5006</v>
      </c>
      <c r="F23" s="156">
        <v>1.54</v>
      </c>
      <c r="G23" s="72">
        <f t="shared" si="1"/>
        <v>7709.24</v>
      </c>
      <c r="H23" s="18" t="s">
        <v>66</v>
      </c>
      <c r="I23" s="19">
        <f>ROUND(SUM(G5:G23),2)</f>
        <v>74723.009999999995</v>
      </c>
    </row>
    <row r="24" spans="1:9" s="3" customFormat="1" ht="26" x14ac:dyDescent="0.3">
      <c r="A24" s="32" t="s">
        <v>163</v>
      </c>
      <c r="B24" s="55" t="s">
        <v>18</v>
      </c>
      <c r="C24" s="150" t="s">
        <v>289</v>
      </c>
      <c r="D24" s="40" t="s">
        <v>107</v>
      </c>
      <c r="E24" s="51">
        <v>16713</v>
      </c>
      <c r="F24" s="157">
        <v>2.36</v>
      </c>
      <c r="G24" s="71">
        <f t="shared" ref="G24:G27" si="2">ROUND((E24*F24),2)</f>
        <v>39442.68</v>
      </c>
      <c r="H24" s="4"/>
    </row>
    <row r="25" spans="1:9" s="3" customFormat="1" x14ac:dyDescent="0.3">
      <c r="A25" s="33" t="s">
        <v>163</v>
      </c>
      <c r="B25" s="101" t="s">
        <v>19</v>
      </c>
      <c r="C25" s="36" t="s">
        <v>164</v>
      </c>
      <c r="D25" s="93" t="s">
        <v>107</v>
      </c>
      <c r="E25" s="47">
        <v>600</v>
      </c>
      <c r="F25" s="158">
        <v>16.399999999999999</v>
      </c>
      <c r="G25" s="72">
        <f t="shared" si="2"/>
        <v>9840</v>
      </c>
      <c r="H25" s="4"/>
    </row>
    <row r="26" spans="1:9" s="3" customFormat="1" ht="14.5" thickBot="1" x14ac:dyDescent="0.35">
      <c r="A26" s="33" t="s">
        <v>163</v>
      </c>
      <c r="B26" s="101" t="s">
        <v>20</v>
      </c>
      <c r="C26" s="151" t="s">
        <v>290</v>
      </c>
      <c r="D26" s="93" t="s">
        <v>129</v>
      </c>
      <c r="E26" s="47">
        <v>42314</v>
      </c>
      <c r="F26" s="158">
        <v>0.11</v>
      </c>
      <c r="G26" s="72">
        <f t="shared" si="2"/>
        <v>4654.54</v>
      </c>
      <c r="H26" s="4"/>
    </row>
    <row r="27" spans="1:9" s="3" customFormat="1" ht="28.5" thickBot="1" x14ac:dyDescent="0.35">
      <c r="A27" s="34" t="s">
        <v>163</v>
      </c>
      <c r="B27" s="102" t="s">
        <v>21</v>
      </c>
      <c r="C27" s="42" t="s">
        <v>165</v>
      </c>
      <c r="D27" s="37" t="s">
        <v>107</v>
      </c>
      <c r="E27" s="48">
        <v>12694</v>
      </c>
      <c r="F27" s="159">
        <v>0.38</v>
      </c>
      <c r="G27" s="76">
        <f t="shared" si="2"/>
        <v>4823.72</v>
      </c>
      <c r="H27" s="18" t="s">
        <v>67</v>
      </c>
      <c r="I27" s="19">
        <f>ROUND(SUM(G24:G27),2)</f>
        <v>58760.94</v>
      </c>
    </row>
    <row r="28" spans="1:9" s="3" customFormat="1" ht="28" x14ac:dyDescent="0.3">
      <c r="A28" s="32" t="s">
        <v>166</v>
      </c>
      <c r="B28" s="55" t="s">
        <v>39</v>
      </c>
      <c r="C28" s="114" t="s">
        <v>167</v>
      </c>
      <c r="D28" s="40" t="s">
        <v>17</v>
      </c>
      <c r="E28" s="51">
        <v>2</v>
      </c>
      <c r="F28" s="160">
        <v>244.2</v>
      </c>
      <c r="G28" s="71">
        <f t="shared" ref="G28:G34" si="3">ROUND((E28*F28),2)</f>
        <v>488.4</v>
      </c>
      <c r="H28" s="136"/>
    </row>
    <row r="29" spans="1:9" s="3" customFormat="1" ht="28" x14ac:dyDescent="0.3">
      <c r="A29" s="131" t="s">
        <v>166</v>
      </c>
      <c r="B29" s="67" t="s">
        <v>40</v>
      </c>
      <c r="C29" s="41" t="s">
        <v>168</v>
      </c>
      <c r="D29" s="93" t="s">
        <v>6</v>
      </c>
      <c r="E29" s="47">
        <v>22</v>
      </c>
      <c r="F29" s="161">
        <v>24.89</v>
      </c>
      <c r="G29" s="72">
        <f t="shared" si="3"/>
        <v>547.58000000000004</v>
      </c>
      <c r="H29" s="137"/>
    </row>
    <row r="30" spans="1:9" s="3" customFormat="1" ht="28" x14ac:dyDescent="0.3">
      <c r="A30" s="131" t="s">
        <v>166</v>
      </c>
      <c r="B30" s="103" t="s">
        <v>41</v>
      </c>
      <c r="C30" s="41" t="s">
        <v>123</v>
      </c>
      <c r="D30" s="93" t="s">
        <v>17</v>
      </c>
      <c r="E30" s="47">
        <v>2</v>
      </c>
      <c r="F30" s="161">
        <v>263.05</v>
      </c>
      <c r="G30" s="72">
        <f t="shared" si="3"/>
        <v>526.1</v>
      </c>
      <c r="H30" s="137"/>
    </row>
    <row r="31" spans="1:9" s="3" customFormat="1" ht="28" x14ac:dyDescent="0.3">
      <c r="A31" s="131" t="s">
        <v>166</v>
      </c>
      <c r="B31" s="67" t="s">
        <v>42</v>
      </c>
      <c r="C31" s="41" t="s">
        <v>124</v>
      </c>
      <c r="D31" s="93" t="s">
        <v>107</v>
      </c>
      <c r="E31" s="47">
        <v>4</v>
      </c>
      <c r="F31" s="161">
        <v>39.950000000000003</v>
      </c>
      <c r="G31" s="72">
        <f t="shared" si="3"/>
        <v>159.80000000000001</v>
      </c>
      <c r="H31" s="137"/>
    </row>
    <row r="32" spans="1:9" s="3" customFormat="1" ht="28" x14ac:dyDescent="0.3">
      <c r="A32" s="131" t="s">
        <v>166</v>
      </c>
      <c r="B32" s="103" t="s">
        <v>43</v>
      </c>
      <c r="C32" s="41" t="s">
        <v>125</v>
      </c>
      <c r="D32" s="93" t="s">
        <v>6</v>
      </c>
      <c r="E32" s="47">
        <v>97</v>
      </c>
      <c r="F32" s="162">
        <v>5.51</v>
      </c>
      <c r="G32" s="72">
        <f t="shared" si="3"/>
        <v>534.47</v>
      </c>
      <c r="H32" s="137"/>
    </row>
    <row r="33" spans="1:9" s="3" customFormat="1" ht="28.5" thickBot="1" x14ac:dyDescent="0.35">
      <c r="A33" s="131" t="s">
        <v>166</v>
      </c>
      <c r="B33" s="67" t="s">
        <v>44</v>
      </c>
      <c r="C33" s="36" t="s">
        <v>126</v>
      </c>
      <c r="D33" s="93" t="s">
        <v>107</v>
      </c>
      <c r="E33" s="47">
        <v>8</v>
      </c>
      <c r="F33" s="162">
        <v>34.68</v>
      </c>
      <c r="G33" s="72">
        <f t="shared" si="3"/>
        <v>277.44</v>
      </c>
      <c r="H33" s="137"/>
    </row>
    <row r="34" spans="1:9" s="3" customFormat="1" ht="28.5" thickBot="1" x14ac:dyDescent="0.35">
      <c r="A34" s="139" t="s">
        <v>166</v>
      </c>
      <c r="B34" s="138" t="s">
        <v>45</v>
      </c>
      <c r="C34" s="43" t="s">
        <v>127</v>
      </c>
      <c r="D34" s="39" t="s">
        <v>107</v>
      </c>
      <c r="E34" s="49">
        <v>48</v>
      </c>
      <c r="F34" s="162">
        <v>21.9</v>
      </c>
      <c r="G34" s="130">
        <f t="shared" si="3"/>
        <v>1051.2</v>
      </c>
      <c r="H34" s="18" t="s">
        <v>68</v>
      </c>
      <c r="I34" s="19">
        <f>ROUND(SUM(G28:G34),2)</f>
        <v>3584.99</v>
      </c>
    </row>
    <row r="35" spans="1:9" s="3" customFormat="1" x14ac:dyDescent="0.3">
      <c r="A35" s="32" t="s">
        <v>169</v>
      </c>
      <c r="B35" s="68" t="s">
        <v>28</v>
      </c>
      <c r="C35" s="152" t="s">
        <v>292</v>
      </c>
      <c r="D35" s="40"/>
      <c r="E35" s="51"/>
      <c r="F35" s="80"/>
      <c r="G35" s="71"/>
      <c r="H35" s="4"/>
    </row>
    <row r="36" spans="1:9" s="62" customFormat="1" x14ac:dyDescent="0.3">
      <c r="A36" s="33" t="s">
        <v>169</v>
      </c>
      <c r="B36" s="67" t="s">
        <v>29</v>
      </c>
      <c r="C36" s="115" t="s">
        <v>177</v>
      </c>
      <c r="D36" s="38" t="s">
        <v>107</v>
      </c>
      <c r="E36" s="50">
        <v>175</v>
      </c>
      <c r="F36" s="163">
        <v>3.1</v>
      </c>
      <c r="G36" s="72">
        <f t="shared" ref="G36:G46" si="4">ROUND((E36*F36),2)</f>
        <v>542.5</v>
      </c>
      <c r="H36" s="4"/>
    </row>
    <row r="37" spans="1:9" s="62" customFormat="1" x14ac:dyDescent="0.3">
      <c r="A37" s="33" t="s">
        <v>169</v>
      </c>
      <c r="B37" s="67" t="s">
        <v>30</v>
      </c>
      <c r="C37" s="115" t="s">
        <v>178</v>
      </c>
      <c r="D37" s="38" t="s">
        <v>107</v>
      </c>
      <c r="E37" s="50">
        <v>0.9</v>
      </c>
      <c r="F37" s="163">
        <v>722.67</v>
      </c>
      <c r="G37" s="72">
        <f t="shared" si="4"/>
        <v>650.4</v>
      </c>
      <c r="H37" s="4"/>
    </row>
    <row r="38" spans="1:9" s="62" customFormat="1" x14ac:dyDescent="0.3">
      <c r="A38" s="33" t="s">
        <v>169</v>
      </c>
      <c r="B38" s="67" t="s">
        <v>31</v>
      </c>
      <c r="C38" s="115" t="s">
        <v>179</v>
      </c>
      <c r="D38" s="38" t="s">
        <v>107</v>
      </c>
      <c r="E38" s="50">
        <v>1.1499999999999999</v>
      </c>
      <c r="F38" s="163">
        <v>852.68</v>
      </c>
      <c r="G38" s="72">
        <f t="shared" si="4"/>
        <v>980.58</v>
      </c>
      <c r="H38" s="4"/>
    </row>
    <row r="39" spans="1:9" s="62" customFormat="1" x14ac:dyDescent="0.3">
      <c r="A39" s="33" t="s">
        <v>169</v>
      </c>
      <c r="B39" s="67" t="s">
        <v>46</v>
      </c>
      <c r="C39" s="115" t="s">
        <v>180</v>
      </c>
      <c r="D39" s="38" t="s">
        <v>107</v>
      </c>
      <c r="E39" s="50">
        <v>1.2</v>
      </c>
      <c r="F39" s="163">
        <v>858.28</v>
      </c>
      <c r="G39" s="72">
        <f t="shared" si="4"/>
        <v>1029.94</v>
      </c>
      <c r="H39" s="4"/>
    </row>
    <row r="40" spans="1:9" s="62" customFormat="1" x14ac:dyDescent="0.3">
      <c r="A40" s="33" t="s">
        <v>169</v>
      </c>
      <c r="B40" s="67" t="s">
        <v>170</v>
      </c>
      <c r="C40" s="115" t="s">
        <v>181</v>
      </c>
      <c r="D40" s="38" t="s">
        <v>107</v>
      </c>
      <c r="E40" s="50">
        <v>0.4</v>
      </c>
      <c r="F40" s="163">
        <v>577.82000000000005</v>
      </c>
      <c r="G40" s="72">
        <f t="shared" si="4"/>
        <v>231.13</v>
      </c>
      <c r="H40" s="4"/>
    </row>
    <row r="41" spans="1:9" s="62" customFormat="1" x14ac:dyDescent="0.3">
      <c r="A41" s="33" t="s">
        <v>169</v>
      </c>
      <c r="B41" s="67" t="s">
        <v>171</v>
      </c>
      <c r="C41" s="115" t="s">
        <v>182</v>
      </c>
      <c r="D41" s="38" t="s">
        <v>107</v>
      </c>
      <c r="E41" s="50">
        <v>0.3</v>
      </c>
      <c r="F41" s="163">
        <v>996.99</v>
      </c>
      <c r="G41" s="72">
        <f t="shared" si="4"/>
        <v>299.10000000000002</v>
      </c>
      <c r="H41" s="4"/>
    </row>
    <row r="42" spans="1:9" s="62" customFormat="1" x14ac:dyDescent="0.3">
      <c r="A42" s="33" t="s">
        <v>169</v>
      </c>
      <c r="B42" s="67" t="s">
        <v>172</v>
      </c>
      <c r="C42" s="115" t="s">
        <v>183</v>
      </c>
      <c r="D42" s="38" t="s">
        <v>188</v>
      </c>
      <c r="E42" s="50">
        <v>5</v>
      </c>
      <c r="F42" s="163">
        <v>105.59</v>
      </c>
      <c r="G42" s="72">
        <f t="shared" si="4"/>
        <v>527.95000000000005</v>
      </c>
      <c r="H42" s="4"/>
    </row>
    <row r="43" spans="1:9" s="62" customFormat="1" x14ac:dyDescent="0.3">
      <c r="A43" s="33" t="s">
        <v>169</v>
      </c>
      <c r="B43" s="67" t="s">
        <v>173</v>
      </c>
      <c r="C43" s="115" t="s">
        <v>184</v>
      </c>
      <c r="D43" s="38" t="s">
        <v>129</v>
      </c>
      <c r="E43" s="50">
        <v>50</v>
      </c>
      <c r="F43" s="163">
        <v>2</v>
      </c>
      <c r="G43" s="72">
        <f t="shared" si="4"/>
        <v>100</v>
      </c>
      <c r="H43" s="4"/>
    </row>
    <row r="44" spans="1:9" s="62" customFormat="1" x14ac:dyDescent="0.3">
      <c r="A44" s="33" t="s">
        <v>169</v>
      </c>
      <c r="B44" s="67" t="s">
        <v>174</v>
      </c>
      <c r="C44" s="115" t="s">
        <v>185</v>
      </c>
      <c r="D44" s="38" t="s">
        <v>107</v>
      </c>
      <c r="E44" s="50">
        <v>150</v>
      </c>
      <c r="F44" s="163">
        <v>16.399999999999999</v>
      </c>
      <c r="G44" s="72">
        <f t="shared" si="4"/>
        <v>2460</v>
      </c>
      <c r="H44" s="4"/>
    </row>
    <row r="45" spans="1:9" s="3" customFormat="1" ht="14.5" thickBot="1" x14ac:dyDescent="0.35">
      <c r="A45" s="33" t="s">
        <v>169</v>
      </c>
      <c r="B45" s="67" t="s">
        <v>175</v>
      </c>
      <c r="C45" s="41" t="s">
        <v>186</v>
      </c>
      <c r="D45" s="93" t="s">
        <v>129</v>
      </c>
      <c r="E45" s="47">
        <v>10.5</v>
      </c>
      <c r="F45" s="161">
        <v>44</v>
      </c>
      <c r="G45" s="72">
        <f t="shared" si="4"/>
        <v>462</v>
      </c>
      <c r="H45" s="4"/>
    </row>
    <row r="46" spans="1:9" s="3" customFormat="1" ht="28.5" thickBot="1" x14ac:dyDescent="0.35">
      <c r="A46" s="124" t="s">
        <v>169</v>
      </c>
      <c r="B46" s="121" t="s">
        <v>176</v>
      </c>
      <c r="C46" s="113" t="s">
        <v>187</v>
      </c>
      <c r="D46" s="39" t="s">
        <v>129</v>
      </c>
      <c r="E46" s="49">
        <v>7.5</v>
      </c>
      <c r="F46" s="162">
        <v>14.77</v>
      </c>
      <c r="G46" s="130">
        <f t="shared" si="4"/>
        <v>110.78</v>
      </c>
      <c r="H46" s="18" t="s">
        <v>69</v>
      </c>
      <c r="I46" s="19">
        <f>ROUND(SUM(G35:G46),2)</f>
        <v>7394.38</v>
      </c>
    </row>
    <row r="47" spans="1:9" s="3" customFormat="1" ht="28" x14ac:dyDescent="0.3">
      <c r="A47" s="32" t="s">
        <v>189</v>
      </c>
      <c r="B47" s="55" t="s">
        <v>32</v>
      </c>
      <c r="C47" s="114" t="s">
        <v>190</v>
      </c>
      <c r="D47" s="40" t="s">
        <v>107</v>
      </c>
      <c r="E47" s="51">
        <v>11731</v>
      </c>
      <c r="F47" s="160">
        <v>17.22</v>
      </c>
      <c r="G47" s="71">
        <f t="shared" ref="G47:G52" si="5">ROUND((E47*F47),2)</f>
        <v>202007.82</v>
      </c>
      <c r="H47" s="63"/>
    </row>
    <row r="48" spans="1:9" s="3" customFormat="1" ht="28" x14ac:dyDescent="0.3">
      <c r="A48" s="33" t="s">
        <v>189</v>
      </c>
      <c r="B48" s="104" t="s">
        <v>33</v>
      </c>
      <c r="C48" s="41" t="s">
        <v>132</v>
      </c>
      <c r="D48" s="93" t="s">
        <v>129</v>
      </c>
      <c r="E48" s="47">
        <v>29993</v>
      </c>
      <c r="F48" s="161">
        <v>10</v>
      </c>
      <c r="G48" s="72">
        <f t="shared" si="5"/>
        <v>299930</v>
      </c>
      <c r="H48" s="63"/>
    </row>
    <row r="49" spans="1:11" s="3" customFormat="1" ht="28" x14ac:dyDescent="0.3">
      <c r="A49" s="33" t="s">
        <v>189</v>
      </c>
      <c r="B49" s="104" t="s">
        <v>34</v>
      </c>
      <c r="C49" s="41" t="s">
        <v>191</v>
      </c>
      <c r="D49" s="93" t="s">
        <v>6</v>
      </c>
      <c r="E49" s="47">
        <v>4304</v>
      </c>
      <c r="F49" s="65">
        <v>2.5</v>
      </c>
      <c r="G49" s="72">
        <f t="shared" si="5"/>
        <v>10760</v>
      </c>
      <c r="H49" s="63"/>
      <c r="K49" s="62"/>
    </row>
    <row r="50" spans="1:11" s="3" customFormat="1" ht="28" x14ac:dyDescent="0.3">
      <c r="A50" s="33" t="s">
        <v>189</v>
      </c>
      <c r="B50" s="104" t="s">
        <v>35</v>
      </c>
      <c r="C50" s="41" t="s">
        <v>192</v>
      </c>
      <c r="D50" s="93" t="s">
        <v>6</v>
      </c>
      <c r="E50" s="47">
        <v>109</v>
      </c>
      <c r="F50" s="65">
        <v>3.5</v>
      </c>
      <c r="G50" s="72">
        <f t="shared" si="5"/>
        <v>381.5</v>
      </c>
      <c r="H50" s="63"/>
      <c r="K50" s="62"/>
    </row>
    <row r="51" spans="1:11" s="3" customFormat="1" ht="28" x14ac:dyDescent="0.3">
      <c r="A51" s="33" t="s">
        <v>189</v>
      </c>
      <c r="B51" s="104" t="s">
        <v>36</v>
      </c>
      <c r="C51" s="41" t="s">
        <v>193</v>
      </c>
      <c r="D51" s="93" t="s">
        <v>129</v>
      </c>
      <c r="E51" s="47">
        <v>23705</v>
      </c>
      <c r="F51" s="65">
        <v>16.350000000000001</v>
      </c>
      <c r="G51" s="72">
        <f t="shared" si="5"/>
        <v>387576.75</v>
      </c>
      <c r="H51" s="82"/>
      <c r="K51" s="62"/>
    </row>
    <row r="52" spans="1:11" s="3" customFormat="1" ht="28" x14ac:dyDescent="0.3">
      <c r="A52" s="33" t="s">
        <v>189</v>
      </c>
      <c r="B52" s="104" t="s">
        <v>37</v>
      </c>
      <c r="C52" s="44" t="s">
        <v>194</v>
      </c>
      <c r="D52" s="93" t="s">
        <v>129</v>
      </c>
      <c r="E52" s="47">
        <v>46943</v>
      </c>
      <c r="F52" s="65">
        <v>0.53</v>
      </c>
      <c r="G52" s="72">
        <f t="shared" si="5"/>
        <v>24879.79</v>
      </c>
      <c r="H52" s="82"/>
      <c r="I52" s="20"/>
      <c r="K52" s="62"/>
    </row>
    <row r="53" spans="1:11" s="3" customFormat="1" ht="28" x14ac:dyDescent="0.3">
      <c r="A53" s="33" t="s">
        <v>189</v>
      </c>
      <c r="B53" s="104" t="s">
        <v>82</v>
      </c>
      <c r="C53" s="44" t="s">
        <v>195</v>
      </c>
      <c r="D53" s="93" t="s">
        <v>129</v>
      </c>
      <c r="E53" s="47">
        <v>23549</v>
      </c>
      <c r="F53" s="65">
        <v>6.8</v>
      </c>
      <c r="G53" s="72">
        <f t="shared" ref="G53:G56" si="6">ROUND((E53*F53),2)</f>
        <v>160133.20000000001</v>
      </c>
      <c r="H53" s="82"/>
      <c r="I53" s="21"/>
      <c r="K53" s="62"/>
    </row>
    <row r="54" spans="1:11" s="3" customFormat="1" ht="28.5" thickBot="1" x14ac:dyDescent="0.35">
      <c r="A54" s="33" t="s">
        <v>189</v>
      </c>
      <c r="B54" s="104" t="s">
        <v>83</v>
      </c>
      <c r="C54" s="44" t="s">
        <v>196</v>
      </c>
      <c r="D54" s="93" t="s">
        <v>129</v>
      </c>
      <c r="E54" s="47">
        <v>23394</v>
      </c>
      <c r="F54" s="65">
        <v>7.6</v>
      </c>
      <c r="G54" s="72">
        <f t="shared" si="6"/>
        <v>177794.4</v>
      </c>
      <c r="H54" s="82"/>
      <c r="K54" s="62"/>
    </row>
    <row r="55" spans="1:11" s="3" customFormat="1" ht="28.5" thickBot="1" x14ac:dyDescent="0.35">
      <c r="A55" s="34" t="s">
        <v>189</v>
      </c>
      <c r="B55" s="126" t="s">
        <v>84</v>
      </c>
      <c r="C55" s="140" t="s">
        <v>197</v>
      </c>
      <c r="D55" s="37" t="s">
        <v>129</v>
      </c>
      <c r="E55" s="48">
        <v>24</v>
      </c>
      <c r="F55" s="81">
        <v>15</v>
      </c>
      <c r="G55" s="76">
        <f t="shared" si="6"/>
        <v>360</v>
      </c>
      <c r="H55" s="18" t="s">
        <v>70</v>
      </c>
      <c r="I55" s="19">
        <f>ROUND(SUM(G47:G55),2)</f>
        <v>1263823.46</v>
      </c>
      <c r="K55" s="62"/>
    </row>
    <row r="56" spans="1:11" s="3" customFormat="1" ht="28.5" thickBot="1" x14ac:dyDescent="0.35">
      <c r="A56" s="141" t="s">
        <v>198</v>
      </c>
      <c r="B56" s="142" t="s">
        <v>7</v>
      </c>
      <c r="C56" s="143" t="s">
        <v>199</v>
      </c>
      <c r="D56" s="144" t="s">
        <v>129</v>
      </c>
      <c r="E56" s="145">
        <v>4138</v>
      </c>
      <c r="F56" s="164">
        <v>5.9</v>
      </c>
      <c r="G56" s="146">
        <f t="shared" si="6"/>
        <v>24414.2</v>
      </c>
      <c r="H56" s="18" t="s">
        <v>71</v>
      </c>
      <c r="I56" s="19">
        <f>ROUND(SUM(G56:G56),2)</f>
        <v>24414.2</v>
      </c>
    </row>
    <row r="57" spans="1:11" s="3" customFormat="1" x14ac:dyDescent="0.3">
      <c r="A57" s="32" t="s">
        <v>200</v>
      </c>
      <c r="B57" s="55" t="s">
        <v>38</v>
      </c>
      <c r="C57" s="45" t="s">
        <v>201</v>
      </c>
      <c r="D57" s="40" t="s">
        <v>6</v>
      </c>
      <c r="E57" s="51">
        <v>45</v>
      </c>
      <c r="F57" s="160">
        <v>34</v>
      </c>
      <c r="G57" s="71">
        <f t="shared" ref="G57" si="7">ROUND((E57*F57),2)</f>
        <v>1530</v>
      </c>
      <c r="H57" s="4"/>
    </row>
    <row r="58" spans="1:11" s="3" customFormat="1" x14ac:dyDescent="0.3">
      <c r="A58" s="131" t="s">
        <v>200</v>
      </c>
      <c r="B58" s="104" t="s">
        <v>47</v>
      </c>
      <c r="C58" s="46" t="s">
        <v>202</v>
      </c>
      <c r="D58" s="93" t="s">
        <v>17</v>
      </c>
      <c r="E58" s="47">
        <v>8</v>
      </c>
      <c r="F58" s="161">
        <v>39</v>
      </c>
      <c r="G58" s="72">
        <f t="shared" ref="G58:G113" si="8">ROUND((E58*F58),2)</f>
        <v>312</v>
      </c>
      <c r="H58" s="4"/>
    </row>
    <row r="59" spans="1:11" s="3" customFormat="1" x14ac:dyDescent="0.3">
      <c r="A59" s="131" t="s">
        <v>200</v>
      </c>
      <c r="B59" s="104" t="s">
        <v>48</v>
      </c>
      <c r="C59" s="46" t="s">
        <v>203</v>
      </c>
      <c r="D59" s="93" t="s">
        <v>107</v>
      </c>
      <c r="E59" s="47">
        <v>313</v>
      </c>
      <c r="F59" s="161">
        <v>17.22</v>
      </c>
      <c r="G59" s="72">
        <f t="shared" si="8"/>
        <v>5389.86</v>
      </c>
      <c r="H59" s="4"/>
    </row>
    <row r="60" spans="1:11" s="62" customFormat="1" ht="26" x14ac:dyDescent="0.3">
      <c r="A60" s="131" t="s">
        <v>200</v>
      </c>
      <c r="B60" s="104" t="s">
        <v>49</v>
      </c>
      <c r="C60" s="46" t="s">
        <v>132</v>
      </c>
      <c r="D60" s="93" t="s">
        <v>129</v>
      </c>
      <c r="E60" s="47">
        <v>1025</v>
      </c>
      <c r="F60" s="161">
        <v>10</v>
      </c>
      <c r="G60" s="72">
        <f t="shared" si="8"/>
        <v>10250</v>
      </c>
      <c r="H60" s="4"/>
    </row>
    <row r="61" spans="1:11" s="62" customFormat="1" ht="26" x14ac:dyDescent="0.3">
      <c r="A61" s="131" t="s">
        <v>200</v>
      </c>
      <c r="B61" s="104" t="s">
        <v>50</v>
      </c>
      <c r="C61" s="46" t="s">
        <v>204</v>
      </c>
      <c r="D61" s="93" t="s">
        <v>6</v>
      </c>
      <c r="E61" s="47">
        <v>421</v>
      </c>
      <c r="F61" s="161">
        <v>17.420000000000002</v>
      </c>
      <c r="G61" s="72">
        <f t="shared" si="8"/>
        <v>7333.82</v>
      </c>
      <c r="H61" s="4"/>
    </row>
    <row r="62" spans="1:11" s="62" customFormat="1" x14ac:dyDescent="0.3">
      <c r="A62" s="131" t="s">
        <v>200</v>
      </c>
      <c r="B62" s="104" t="s">
        <v>51</v>
      </c>
      <c r="C62" s="46" t="s">
        <v>205</v>
      </c>
      <c r="D62" s="93" t="s">
        <v>129</v>
      </c>
      <c r="E62" s="47">
        <v>367</v>
      </c>
      <c r="F62" s="161">
        <v>2.0499999999999998</v>
      </c>
      <c r="G62" s="72">
        <f t="shared" si="8"/>
        <v>752.35</v>
      </c>
      <c r="H62" s="4"/>
    </row>
    <row r="63" spans="1:11" s="62" customFormat="1" x14ac:dyDescent="0.3">
      <c r="A63" s="131" t="s">
        <v>200</v>
      </c>
      <c r="B63" s="104" t="s">
        <v>52</v>
      </c>
      <c r="C63" s="46" t="s">
        <v>206</v>
      </c>
      <c r="D63" s="93" t="s">
        <v>129</v>
      </c>
      <c r="E63" s="47">
        <v>367</v>
      </c>
      <c r="F63" s="161">
        <v>17.420000000000002</v>
      </c>
      <c r="G63" s="72">
        <f t="shared" si="8"/>
        <v>6393.14</v>
      </c>
      <c r="H63" s="4"/>
    </row>
    <row r="64" spans="1:11" s="62" customFormat="1" ht="26" x14ac:dyDescent="0.3">
      <c r="A64" s="131" t="s">
        <v>200</v>
      </c>
      <c r="B64" s="104" t="s">
        <v>62</v>
      </c>
      <c r="C64" s="46" t="s">
        <v>207</v>
      </c>
      <c r="D64" s="93" t="s">
        <v>129</v>
      </c>
      <c r="E64" s="47">
        <v>443</v>
      </c>
      <c r="F64" s="65">
        <v>10.199999999999999</v>
      </c>
      <c r="G64" s="72">
        <f t="shared" si="8"/>
        <v>4518.6000000000004</v>
      </c>
      <c r="H64" s="4"/>
    </row>
    <row r="65" spans="1:13" s="62" customFormat="1" ht="26" x14ac:dyDescent="0.3">
      <c r="A65" s="131" t="s">
        <v>200</v>
      </c>
      <c r="B65" s="104" t="s">
        <v>63</v>
      </c>
      <c r="C65" s="46" t="s">
        <v>199</v>
      </c>
      <c r="D65" s="93" t="s">
        <v>129</v>
      </c>
      <c r="E65" s="47">
        <v>174</v>
      </c>
      <c r="F65" s="161">
        <v>5.9</v>
      </c>
      <c r="G65" s="72">
        <f t="shared" si="8"/>
        <v>1026.5999999999999</v>
      </c>
      <c r="H65" s="4"/>
    </row>
    <row r="66" spans="1:13" s="62" customFormat="1" ht="26" x14ac:dyDescent="0.3">
      <c r="A66" s="131" t="s">
        <v>200</v>
      </c>
      <c r="B66" s="104" t="s">
        <v>85</v>
      </c>
      <c r="C66" s="46" t="s">
        <v>208</v>
      </c>
      <c r="D66" s="93" t="s">
        <v>129</v>
      </c>
      <c r="E66" s="47">
        <v>541</v>
      </c>
      <c r="F66" s="161">
        <v>4.2</v>
      </c>
      <c r="G66" s="72">
        <f t="shared" si="8"/>
        <v>2272.1999999999998</v>
      </c>
      <c r="H66" s="4"/>
    </row>
    <row r="67" spans="1:13" s="62" customFormat="1" x14ac:dyDescent="0.3">
      <c r="A67" s="131" t="s">
        <v>200</v>
      </c>
      <c r="B67" s="104" t="s">
        <v>86</v>
      </c>
      <c r="C67" s="46" t="s">
        <v>209</v>
      </c>
      <c r="D67" s="93" t="s">
        <v>107</v>
      </c>
      <c r="E67" s="47">
        <v>56.6</v>
      </c>
      <c r="F67" s="161">
        <v>17.22</v>
      </c>
      <c r="G67" s="72">
        <f t="shared" si="8"/>
        <v>974.65</v>
      </c>
      <c r="H67" s="4"/>
    </row>
    <row r="68" spans="1:13" s="62" customFormat="1" ht="26" x14ac:dyDescent="0.3">
      <c r="A68" s="131" t="s">
        <v>200</v>
      </c>
      <c r="B68" s="104" t="s">
        <v>87</v>
      </c>
      <c r="C68" s="46" t="s">
        <v>210</v>
      </c>
      <c r="D68" s="93" t="s">
        <v>129</v>
      </c>
      <c r="E68" s="47">
        <v>148.5</v>
      </c>
      <c r="F68" s="161">
        <v>10</v>
      </c>
      <c r="G68" s="72">
        <f t="shared" si="8"/>
        <v>1485</v>
      </c>
      <c r="H68" s="4"/>
    </row>
    <row r="69" spans="1:13" s="62" customFormat="1" ht="26" x14ac:dyDescent="0.3">
      <c r="A69" s="131" t="s">
        <v>200</v>
      </c>
      <c r="B69" s="104" t="s">
        <v>88</v>
      </c>
      <c r="C69" s="46" t="s">
        <v>212</v>
      </c>
      <c r="D69" s="93" t="s">
        <v>129</v>
      </c>
      <c r="E69" s="47">
        <v>124.1</v>
      </c>
      <c r="F69" s="65">
        <v>16.350000000000001</v>
      </c>
      <c r="G69" s="72">
        <f t="shared" si="8"/>
        <v>2029.04</v>
      </c>
      <c r="H69" s="4"/>
      <c r="M69" s="154"/>
    </row>
    <row r="70" spans="1:13" s="62" customFormat="1" x14ac:dyDescent="0.3">
      <c r="A70" s="131" t="s">
        <v>200</v>
      </c>
      <c r="B70" s="104" t="s">
        <v>89</v>
      </c>
      <c r="C70" s="46" t="s">
        <v>211</v>
      </c>
      <c r="D70" s="93" t="s">
        <v>129</v>
      </c>
      <c r="E70" s="47">
        <v>247.4</v>
      </c>
      <c r="F70" s="65">
        <v>0.53</v>
      </c>
      <c r="G70" s="72">
        <f t="shared" si="8"/>
        <v>131.12</v>
      </c>
      <c r="H70" s="4"/>
    </row>
    <row r="71" spans="1:13" s="62" customFormat="1" ht="26" x14ac:dyDescent="0.3">
      <c r="A71" s="131" t="s">
        <v>200</v>
      </c>
      <c r="B71" s="104" t="s">
        <v>90</v>
      </c>
      <c r="C71" s="46" t="s">
        <v>213</v>
      </c>
      <c r="D71" s="93" t="s">
        <v>129</v>
      </c>
      <c r="E71" s="47">
        <v>123.3</v>
      </c>
      <c r="F71" s="65">
        <v>6.8</v>
      </c>
      <c r="G71" s="72">
        <f t="shared" si="8"/>
        <v>838.44</v>
      </c>
      <c r="H71" s="4"/>
      <c r="M71" s="154"/>
    </row>
    <row r="72" spans="1:13" s="62" customFormat="1" ht="26.5" thickBot="1" x14ac:dyDescent="0.35">
      <c r="A72" s="131" t="s">
        <v>200</v>
      </c>
      <c r="B72" s="104" t="s">
        <v>91</v>
      </c>
      <c r="C72" s="46" t="s">
        <v>214</v>
      </c>
      <c r="D72" s="93" t="s">
        <v>129</v>
      </c>
      <c r="E72" s="47">
        <v>122.5</v>
      </c>
      <c r="F72" s="65">
        <v>7.6</v>
      </c>
      <c r="G72" s="72">
        <f t="shared" si="8"/>
        <v>931</v>
      </c>
    </row>
    <row r="73" spans="1:13" s="3" customFormat="1" ht="28.5" thickBot="1" x14ac:dyDescent="0.35">
      <c r="A73" s="134" t="s">
        <v>200</v>
      </c>
      <c r="B73" s="126" t="s">
        <v>92</v>
      </c>
      <c r="C73" s="147" t="s">
        <v>215</v>
      </c>
      <c r="D73" s="37" t="s">
        <v>129</v>
      </c>
      <c r="E73" s="48">
        <v>30</v>
      </c>
      <c r="F73" s="165">
        <v>5.9</v>
      </c>
      <c r="G73" s="76">
        <f t="shared" si="8"/>
        <v>177</v>
      </c>
      <c r="H73" s="18" t="s">
        <v>72</v>
      </c>
      <c r="I73" s="19">
        <f>ROUND(SUM(G57:G73),2)</f>
        <v>46344.82</v>
      </c>
      <c r="K73" s="62"/>
    </row>
    <row r="74" spans="1:13" s="62" customFormat="1" x14ac:dyDescent="0.3">
      <c r="A74" s="32" t="s">
        <v>216</v>
      </c>
      <c r="B74" s="55" t="s">
        <v>53</v>
      </c>
      <c r="C74" s="114" t="s">
        <v>190</v>
      </c>
      <c r="D74" s="40" t="s">
        <v>107</v>
      </c>
      <c r="E74" s="51">
        <v>104</v>
      </c>
      <c r="F74" s="160">
        <v>17.22</v>
      </c>
      <c r="G74" s="71">
        <f t="shared" si="8"/>
        <v>1790.88</v>
      </c>
      <c r="H74" s="4"/>
    </row>
    <row r="75" spans="1:13" s="62" customFormat="1" ht="26" x14ac:dyDescent="0.3">
      <c r="A75" s="131" t="s">
        <v>216</v>
      </c>
      <c r="B75" s="104" t="s">
        <v>54</v>
      </c>
      <c r="C75" s="41" t="s">
        <v>132</v>
      </c>
      <c r="D75" s="93" t="s">
        <v>129</v>
      </c>
      <c r="E75" s="47">
        <v>237</v>
      </c>
      <c r="F75" s="161">
        <v>10</v>
      </c>
      <c r="G75" s="72">
        <f t="shared" si="8"/>
        <v>2370</v>
      </c>
      <c r="H75" s="4"/>
    </row>
    <row r="76" spans="1:13" s="62" customFormat="1" x14ac:dyDescent="0.3">
      <c r="A76" s="131" t="s">
        <v>216</v>
      </c>
      <c r="B76" s="104" t="s">
        <v>55</v>
      </c>
      <c r="C76" s="41" t="s">
        <v>217</v>
      </c>
      <c r="D76" s="93" t="s">
        <v>6</v>
      </c>
      <c r="E76" s="47">
        <v>125</v>
      </c>
      <c r="F76" s="161">
        <v>17.420000000000002</v>
      </c>
      <c r="G76" s="72">
        <f t="shared" si="8"/>
        <v>2177.5</v>
      </c>
      <c r="H76" s="4"/>
    </row>
    <row r="77" spans="1:13" s="62" customFormat="1" ht="26" x14ac:dyDescent="0.3">
      <c r="A77" s="131" t="s">
        <v>216</v>
      </c>
      <c r="B77" s="104" t="s">
        <v>56</v>
      </c>
      <c r="C77" s="41" t="s">
        <v>218</v>
      </c>
      <c r="D77" s="93" t="s">
        <v>6</v>
      </c>
      <c r="E77" s="47">
        <v>8</v>
      </c>
      <c r="F77" s="161">
        <v>17.420000000000002</v>
      </c>
      <c r="G77" s="72">
        <f t="shared" si="8"/>
        <v>139.36000000000001</v>
      </c>
      <c r="H77" s="4"/>
    </row>
    <row r="78" spans="1:13" s="62" customFormat="1" ht="26" x14ac:dyDescent="0.3">
      <c r="A78" s="131" t="s">
        <v>216</v>
      </c>
      <c r="B78" s="104" t="s">
        <v>57</v>
      </c>
      <c r="C78" s="41" t="s">
        <v>204</v>
      </c>
      <c r="D78" s="93" t="s">
        <v>6</v>
      </c>
      <c r="E78" s="47">
        <v>3</v>
      </c>
      <c r="F78" s="161">
        <v>17.420000000000002</v>
      </c>
      <c r="G78" s="72">
        <f t="shared" si="8"/>
        <v>52.26</v>
      </c>
      <c r="H78" s="4"/>
    </row>
    <row r="79" spans="1:13" s="62" customFormat="1" x14ac:dyDescent="0.3">
      <c r="A79" s="131" t="s">
        <v>216</v>
      </c>
      <c r="B79" s="104" t="s">
        <v>58</v>
      </c>
      <c r="C79" s="41" t="s">
        <v>219</v>
      </c>
      <c r="D79" s="93" t="s">
        <v>107</v>
      </c>
      <c r="E79" s="47">
        <v>10</v>
      </c>
      <c r="F79" s="161">
        <v>3</v>
      </c>
      <c r="G79" s="72">
        <f t="shared" si="8"/>
        <v>30</v>
      </c>
      <c r="H79" s="4"/>
    </row>
    <row r="80" spans="1:13" s="62" customFormat="1" ht="26" x14ac:dyDescent="0.3">
      <c r="A80" s="131" t="s">
        <v>216</v>
      </c>
      <c r="B80" s="104" t="s">
        <v>59</v>
      </c>
      <c r="C80" s="41" t="s">
        <v>220</v>
      </c>
      <c r="D80" s="93" t="s">
        <v>129</v>
      </c>
      <c r="E80" s="47">
        <v>33</v>
      </c>
      <c r="F80" s="161">
        <v>5.9</v>
      </c>
      <c r="G80" s="72">
        <f t="shared" si="8"/>
        <v>194.7</v>
      </c>
      <c r="H80" s="4"/>
    </row>
    <row r="81" spans="1:9" s="62" customFormat="1" ht="26" x14ac:dyDescent="0.3">
      <c r="A81" s="131" t="s">
        <v>216</v>
      </c>
      <c r="B81" s="104" t="s">
        <v>64</v>
      </c>
      <c r="C81" s="41" t="s">
        <v>221</v>
      </c>
      <c r="D81" s="93" t="s">
        <v>129</v>
      </c>
      <c r="E81" s="47">
        <v>230.2</v>
      </c>
      <c r="F81" s="65">
        <v>16.350000000000001</v>
      </c>
      <c r="G81" s="72">
        <f t="shared" si="8"/>
        <v>3763.77</v>
      </c>
      <c r="H81" s="4"/>
    </row>
    <row r="82" spans="1:9" s="62" customFormat="1" x14ac:dyDescent="0.3">
      <c r="A82" s="131" t="s">
        <v>216</v>
      </c>
      <c r="B82" s="104" t="s">
        <v>65</v>
      </c>
      <c r="C82" s="41" t="s">
        <v>222</v>
      </c>
      <c r="D82" s="93" t="s">
        <v>129</v>
      </c>
      <c r="E82" s="47">
        <v>459.8</v>
      </c>
      <c r="F82" s="65">
        <v>0.53</v>
      </c>
      <c r="G82" s="72">
        <f t="shared" si="8"/>
        <v>243.69</v>
      </c>
      <c r="H82" s="4"/>
    </row>
    <row r="83" spans="1:9" s="62" customFormat="1" ht="26" x14ac:dyDescent="0.3">
      <c r="A83" s="131" t="s">
        <v>216</v>
      </c>
      <c r="B83" s="104" t="s">
        <v>93</v>
      </c>
      <c r="C83" s="41" t="s">
        <v>223</v>
      </c>
      <c r="D83" s="93" t="s">
        <v>129</v>
      </c>
      <c r="E83" s="47">
        <v>229.6</v>
      </c>
      <c r="F83" s="65">
        <v>6.8</v>
      </c>
      <c r="G83" s="72">
        <f t="shared" si="8"/>
        <v>1561.28</v>
      </c>
      <c r="H83" s="4"/>
    </row>
    <row r="84" spans="1:9" s="62" customFormat="1" ht="26" x14ac:dyDescent="0.3">
      <c r="A84" s="131" t="s">
        <v>216</v>
      </c>
      <c r="B84" s="104" t="s">
        <v>94</v>
      </c>
      <c r="C84" s="41" t="s">
        <v>224</v>
      </c>
      <c r="D84" s="93" t="s">
        <v>129</v>
      </c>
      <c r="E84" s="47">
        <v>229</v>
      </c>
      <c r="F84" s="65">
        <v>7.6</v>
      </c>
      <c r="G84" s="72">
        <f t="shared" si="8"/>
        <v>1740.4</v>
      </c>
      <c r="H84" s="4"/>
    </row>
    <row r="85" spans="1:9" s="62" customFormat="1" ht="14.5" thickBot="1" x14ac:dyDescent="0.35">
      <c r="A85" s="131" t="s">
        <v>216</v>
      </c>
      <c r="B85" s="104" t="s">
        <v>95</v>
      </c>
      <c r="C85" s="41" t="s">
        <v>225</v>
      </c>
      <c r="D85" s="93" t="s">
        <v>17</v>
      </c>
      <c r="E85" s="47">
        <v>2</v>
      </c>
      <c r="F85" s="161">
        <v>229</v>
      </c>
      <c r="G85" s="72">
        <f t="shared" si="8"/>
        <v>458</v>
      </c>
      <c r="H85" s="4"/>
    </row>
    <row r="86" spans="1:9" s="62" customFormat="1" ht="28.5" thickBot="1" x14ac:dyDescent="0.35">
      <c r="A86" s="139" t="s">
        <v>216</v>
      </c>
      <c r="B86" s="105" t="s">
        <v>96</v>
      </c>
      <c r="C86" s="113" t="s">
        <v>140</v>
      </c>
      <c r="D86" s="39" t="s">
        <v>17</v>
      </c>
      <c r="E86" s="49">
        <v>2</v>
      </c>
      <c r="F86" s="162">
        <v>229</v>
      </c>
      <c r="G86" s="130">
        <f t="shared" si="8"/>
        <v>458</v>
      </c>
      <c r="H86" s="83" t="s">
        <v>73</v>
      </c>
      <c r="I86" s="84">
        <f>ROUND(SUM(G74:G86),2)</f>
        <v>14979.84</v>
      </c>
    </row>
    <row r="87" spans="1:9" s="62" customFormat="1" x14ac:dyDescent="0.3">
      <c r="A87" s="32" t="s">
        <v>226</v>
      </c>
      <c r="B87" s="68" t="s">
        <v>60</v>
      </c>
      <c r="C87" s="114" t="s">
        <v>233</v>
      </c>
      <c r="D87" s="40" t="s">
        <v>107</v>
      </c>
      <c r="E87" s="51">
        <v>40</v>
      </c>
      <c r="F87" s="160">
        <v>17.22</v>
      </c>
      <c r="G87" s="71">
        <f t="shared" ref="G87:G94" si="9">ROUND((E87*F87),2)</f>
        <v>688.8</v>
      </c>
      <c r="H87" s="4"/>
    </row>
    <row r="88" spans="1:9" s="62" customFormat="1" ht="26" x14ac:dyDescent="0.3">
      <c r="A88" s="33" t="s">
        <v>226</v>
      </c>
      <c r="B88" s="67" t="s">
        <v>97</v>
      </c>
      <c r="C88" s="41" t="s">
        <v>132</v>
      </c>
      <c r="D88" s="93" t="s">
        <v>129</v>
      </c>
      <c r="E88" s="47">
        <v>116.5</v>
      </c>
      <c r="F88" s="161">
        <v>10</v>
      </c>
      <c r="G88" s="72">
        <f t="shared" si="9"/>
        <v>1165</v>
      </c>
      <c r="H88" s="4"/>
    </row>
    <row r="89" spans="1:9" s="62" customFormat="1" x14ac:dyDescent="0.3">
      <c r="A89" s="33" t="s">
        <v>226</v>
      </c>
      <c r="B89" s="67" t="s">
        <v>227</v>
      </c>
      <c r="C89" s="41" t="s">
        <v>135</v>
      </c>
      <c r="D89" s="93" t="s">
        <v>6</v>
      </c>
      <c r="E89" s="47">
        <v>113</v>
      </c>
      <c r="F89" s="161">
        <v>9</v>
      </c>
      <c r="G89" s="72">
        <f t="shared" si="9"/>
        <v>1017</v>
      </c>
      <c r="H89" s="4"/>
    </row>
    <row r="90" spans="1:9" s="62" customFormat="1" x14ac:dyDescent="0.3">
      <c r="A90" s="33" t="s">
        <v>226</v>
      </c>
      <c r="B90" s="67" t="s">
        <v>228</v>
      </c>
      <c r="C90" s="41" t="s">
        <v>205</v>
      </c>
      <c r="D90" s="93" t="s">
        <v>129</v>
      </c>
      <c r="E90" s="47">
        <v>116.5</v>
      </c>
      <c r="F90" s="161">
        <v>2.0499999999999998</v>
      </c>
      <c r="G90" s="72">
        <f t="shared" si="9"/>
        <v>238.83</v>
      </c>
      <c r="H90" s="4"/>
    </row>
    <row r="91" spans="1:9" s="62" customFormat="1" x14ac:dyDescent="0.3">
      <c r="A91" s="33" t="s">
        <v>226</v>
      </c>
      <c r="B91" s="67" t="s">
        <v>229</v>
      </c>
      <c r="C91" s="41" t="s">
        <v>136</v>
      </c>
      <c r="D91" s="93" t="s">
        <v>129</v>
      </c>
      <c r="E91" s="47">
        <v>102</v>
      </c>
      <c r="F91" s="161">
        <v>19.8</v>
      </c>
      <c r="G91" s="72">
        <f t="shared" si="9"/>
        <v>2019.6</v>
      </c>
      <c r="H91" s="4"/>
    </row>
    <row r="92" spans="1:9" s="62" customFormat="1" ht="26" x14ac:dyDescent="0.3">
      <c r="A92" s="33" t="s">
        <v>226</v>
      </c>
      <c r="B92" s="67" t="s">
        <v>230</v>
      </c>
      <c r="C92" s="41" t="s">
        <v>137</v>
      </c>
      <c r="D92" s="93" t="s">
        <v>129</v>
      </c>
      <c r="E92" s="47">
        <v>12.6</v>
      </c>
      <c r="F92" s="161">
        <v>19.8</v>
      </c>
      <c r="G92" s="72">
        <f t="shared" si="9"/>
        <v>249.48</v>
      </c>
      <c r="H92" s="4"/>
    </row>
    <row r="93" spans="1:9" s="62" customFormat="1" ht="26.5" thickBot="1" x14ac:dyDescent="0.35">
      <c r="A93" s="33" t="s">
        <v>226</v>
      </c>
      <c r="B93" s="67" t="s">
        <v>231</v>
      </c>
      <c r="C93" s="41" t="s">
        <v>138</v>
      </c>
      <c r="D93" s="93" t="s">
        <v>129</v>
      </c>
      <c r="E93" s="47">
        <v>1.9</v>
      </c>
      <c r="F93" s="161">
        <v>19.8</v>
      </c>
      <c r="G93" s="72">
        <f t="shared" si="9"/>
        <v>37.619999999999997</v>
      </c>
      <c r="H93" s="4"/>
    </row>
    <row r="94" spans="1:9" s="62" customFormat="1" ht="28.5" thickBot="1" x14ac:dyDescent="0.35">
      <c r="A94" s="34" t="s">
        <v>226</v>
      </c>
      <c r="B94" s="73" t="s">
        <v>232</v>
      </c>
      <c r="C94" s="116" t="s">
        <v>139</v>
      </c>
      <c r="D94" s="37" t="s">
        <v>107</v>
      </c>
      <c r="E94" s="48">
        <v>16</v>
      </c>
      <c r="F94" s="165">
        <v>13.3</v>
      </c>
      <c r="G94" s="76">
        <f t="shared" si="9"/>
        <v>212.8</v>
      </c>
      <c r="H94" s="83" t="s">
        <v>74</v>
      </c>
      <c r="I94" s="84">
        <f>ROUND(SUM(G87:G94),2)</f>
        <v>5629.13</v>
      </c>
    </row>
    <row r="95" spans="1:9" s="62" customFormat="1" ht="14.5" thickBot="1" x14ac:dyDescent="0.35">
      <c r="A95" s="32" t="s">
        <v>234</v>
      </c>
      <c r="B95" s="55" t="s">
        <v>235</v>
      </c>
      <c r="C95" s="152" t="s">
        <v>291</v>
      </c>
      <c r="D95" s="40" t="s">
        <v>129</v>
      </c>
      <c r="E95" s="51">
        <v>17960</v>
      </c>
      <c r="F95" s="160">
        <v>0.7</v>
      </c>
      <c r="G95" s="71">
        <f t="shared" si="8"/>
        <v>12572</v>
      </c>
      <c r="H95" s="4"/>
    </row>
    <row r="96" spans="1:9" s="62" customFormat="1" ht="28.5" thickBot="1" x14ac:dyDescent="0.35">
      <c r="A96" s="139" t="s">
        <v>234</v>
      </c>
      <c r="B96" s="138" t="s">
        <v>236</v>
      </c>
      <c r="C96" s="113" t="s">
        <v>237</v>
      </c>
      <c r="D96" s="39" t="s">
        <v>129</v>
      </c>
      <c r="E96" s="49">
        <v>384</v>
      </c>
      <c r="F96" s="162">
        <v>4</v>
      </c>
      <c r="G96" s="130">
        <f t="shared" si="8"/>
        <v>1536</v>
      </c>
      <c r="H96" s="83" t="s">
        <v>238</v>
      </c>
      <c r="I96" s="84">
        <f>ROUND(SUM(G95:G96),2)</f>
        <v>14108</v>
      </c>
    </row>
    <row r="97" spans="1:8" s="62" customFormat="1" ht="28" x14ac:dyDescent="0.3">
      <c r="A97" s="32" t="s">
        <v>239</v>
      </c>
      <c r="B97" s="68" t="s">
        <v>240</v>
      </c>
      <c r="C97" s="114" t="s">
        <v>254</v>
      </c>
      <c r="D97" s="40" t="s">
        <v>17</v>
      </c>
      <c r="E97" s="51">
        <v>32</v>
      </c>
      <c r="F97" s="80">
        <v>47.25</v>
      </c>
      <c r="G97" s="71">
        <f t="shared" si="8"/>
        <v>1512</v>
      </c>
      <c r="H97" s="4"/>
    </row>
    <row r="98" spans="1:8" s="62" customFormat="1" ht="28" x14ac:dyDescent="0.3">
      <c r="A98" s="33" t="s">
        <v>239</v>
      </c>
      <c r="B98" s="67" t="s">
        <v>269</v>
      </c>
      <c r="C98" s="41" t="s">
        <v>267</v>
      </c>
      <c r="D98" s="93" t="s">
        <v>6</v>
      </c>
      <c r="E98" s="47">
        <v>119</v>
      </c>
      <c r="F98" s="65">
        <v>7.14</v>
      </c>
      <c r="G98" s="72">
        <f t="shared" si="8"/>
        <v>849.66</v>
      </c>
      <c r="H98" s="4"/>
    </row>
    <row r="99" spans="1:8" s="62" customFormat="1" ht="28" x14ac:dyDescent="0.3">
      <c r="A99" s="33" t="s">
        <v>239</v>
      </c>
      <c r="B99" s="67" t="s">
        <v>270</v>
      </c>
      <c r="C99" s="41" t="s">
        <v>268</v>
      </c>
      <c r="D99" s="93" t="s">
        <v>129</v>
      </c>
      <c r="E99" s="47">
        <v>19.5</v>
      </c>
      <c r="F99" s="65">
        <v>104.89</v>
      </c>
      <c r="G99" s="72">
        <f t="shared" si="8"/>
        <v>2045.36</v>
      </c>
      <c r="H99" s="4"/>
    </row>
    <row r="100" spans="1:8" s="62" customFormat="1" ht="28" x14ac:dyDescent="0.3">
      <c r="A100" s="33" t="s">
        <v>239</v>
      </c>
      <c r="B100" s="67" t="s">
        <v>241</v>
      </c>
      <c r="C100" s="41" t="s">
        <v>255</v>
      </c>
      <c r="D100" s="93" t="s">
        <v>17</v>
      </c>
      <c r="E100" s="47">
        <v>2</v>
      </c>
      <c r="F100" s="65">
        <v>94.5</v>
      </c>
      <c r="G100" s="72">
        <f t="shared" si="8"/>
        <v>189</v>
      </c>
      <c r="H100" s="4"/>
    </row>
    <row r="101" spans="1:8" s="62" customFormat="1" ht="28" x14ac:dyDescent="0.3">
      <c r="A101" s="33" t="s">
        <v>239</v>
      </c>
      <c r="B101" s="67" t="s">
        <v>271</v>
      </c>
      <c r="C101" s="41" t="s">
        <v>267</v>
      </c>
      <c r="D101" s="93" t="s">
        <v>6</v>
      </c>
      <c r="E101" s="47">
        <v>14.5</v>
      </c>
      <c r="F101" s="65">
        <v>7.14</v>
      </c>
      <c r="G101" s="72">
        <f t="shared" si="8"/>
        <v>103.53</v>
      </c>
      <c r="H101" s="4"/>
    </row>
    <row r="102" spans="1:8" s="62" customFormat="1" ht="28" x14ac:dyDescent="0.3">
      <c r="A102" s="33" t="s">
        <v>239</v>
      </c>
      <c r="B102" s="67" t="s">
        <v>272</v>
      </c>
      <c r="C102" s="41" t="s">
        <v>268</v>
      </c>
      <c r="D102" s="93" t="s">
        <v>129</v>
      </c>
      <c r="E102" s="47">
        <v>4.4000000000000004</v>
      </c>
      <c r="F102" s="65">
        <v>92.82</v>
      </c>
      <c r="G102" s="72">
        <f t="shared" si="8"/>
        <v>408.41</v>
      </c>
      <c r="H102" s="4"/>
    </row>
    <row r="103" spans="1:8" s="62" customFormat="1" ht="28" x14ac:dyDescent="0.3">
      <c r="A103" s="33" t="s">
        <v>239</v>
      </c>
      <c r="B103" s="67" t="s">
        <v>242</v>
      </c>
      <c r="C103" s="41" t="s">
        <v>256</v>
      </c>
      <c r="D103" s="93" t="s">
        <v>17</v>
      </c>
      <c r="E103" s="47">
        <v>1</v>
      </c>
      <c r="F103" s="65">
        <v>21</v>
      </c>
      <c r="G103" s="72">
        <f t="shared" si="8"/>
        <v>21</v>
      </c>
      <c r="H103" s="4"/>
    </row>
    <row r="104" spans="1:8" s="62" customFormat="1" ht="28" x14ac:dyDescent="0.3">
      <c r="A104" s="33" t="s">
        <v>239</v>
      </c>
      <c r="B104" s="67" t="s">
        <v>243</v>
      </c>
      <c r="C104" s="41" t="s">
        <v>257</v>
      </c>
      <c r="D104" s="93" t="s">
        <v>17</v>
      </c>
      <c r="E104" s="47">
        <v>2</v>
      </c>
      <c r="F104" s="65">
        <v>162.75</v>
      </c>
      <c r="G104" s="72">
        <f t="shared" si="8"/>
        <v>325.5</v>
      </c>
      <c r="H104" s="4"/>
    </row>
    <row r="105" spans="1:8" s="62" customFormat="1" ht="28" x14ac:dyDescent="0.3">
      <c r="A105" s="33" t="s">
        <v>239</v>
      </c>
      <c r="B105" s="67" t="s">
        <v>244</v>
      </c>
      <c r="C105" s="41" t="s">
        <v>258</v>
      </c>
      <c r="D105" s="93" t="s">
        <v>17</v>
      </c>
      <c r="E105" s="47">
        <v>2</v>
      </c>
      <c r="F105" s="65">
        <v>42</v>
      </c>
      <c r="G105" s="72">
        <f t="shared" si="8"/>
        <v>84</v>
      </c>
      <c r="H105" s="4"/>
    </row>
    <row r="106" spans="1:8" s="62" customFormat="1" ht="28" x14ac:dyDescent="0.3">
      <c r="A106" s="33" t="s">
        <v>239</v>
      </c>
      <c r="B106" s="67" t="s">
        <v>245</v>
      </c>
      <c r="C106" s="41" t="s">
        <v>259</v>
      </c>
      <c r="D106" s="93" t="s">
        <v>6</v>
      </c>
      <c r="E106" s="47">
        <v>4075</v>
      </c>
      <c r="F106" s="65">
        <v>2.1</v>
      </c>
      <c r="G106" s="72">
        <f t="shared" si="8"/>
        <v>8557.5</v>
      </c>
      <c r="H106" s="4"/>
    </row>
    <row r="107" spans="1:8" s="62" customFormat="1" ht="28" x14ac:dyDescent="0.3">
      <c r="A107" s="33" t="s">
        <v>239</v>
      </c>
      <c r="B107" s="67" t="s">
        <v>246</v>
      </c>
      <c r="C107" s="41" t="s">
        <v>260</v>
      </c>
      <c r="D107" s="93" t="s">
        <v>6</v>
      </c>
      <c r="E107" s="47">
        <v>3256</v>
      </c>
      <c r="F107" s="65">
        <v>0.54</v>
      </c>
      <c r="G107" s="72">
        <f t="shared" si="8"/>
        <v>1758.24</v>
      </c>
      <c r="H107" s="4"/>
    </row>
    <row r="108" spans="1:8" s="62" customFormat="1" ht="28" x14ac:dyDescent="0.3">
      <c r="A108" s="33" t="s">
        <v>239</v>
      </c>
      <c r="B108" s="67" t="s">
        <v>247</v>
      </c>
      <c r="C108" s="41" t="s">
        <v>261</v>
      </c>
      <c r="D108" s="93" t="s">
        <v>6</v>
      </c>
      <c r="E108" s="47">
        <v>128</v>
      </c>
      <c r="F108" s="65">
        <v>1.61</v>
      </c>
      <c r="G108" s="72">
        <f t="shared" si="8"/>
        <v>206.08</v>
      </c>
      <c r="H108" s="4"/>
    </row>
    <row r="109" spans="1:8" s="62" customFormat="1" ht="28" x14ac:dyDescent="0.3">
      <c r="A109" s="33" t="s">
        <v>239</v>
      </c>
      <c r="B109" s="67" t="s">
        <v>248</v>
      </c>
      <c r="C109" s="41" t="s">
        <v>262</v>
      </c>
      <c r="D109" s="93" t="s">
        <v>6</v>
      </c>
      <c r="E109" s="47">
        <v>252</v>
      </c>
      <c r="F109" s="65">
        <v>1.07</v>
      </c>
      <c r="G109" s="72">
        <f t="shared" si="8"/>
        <v>269.64</v>
      </c>
      <c r="H109" s="4"/>
    </row>
    <row r="110" spans="1:8" s="62" customFormat="1" ht="28" x14ac:dyDescent="0.3">
      <c r="A110" s="33" t="s">
        <v>239</v>
      </c>
      <c r="B110" s="67" t="s">
        <v>249</v>
      </c>
      <c r="C110" s="41" t="s">
        <v>263</v>
      </c>
      <c r="D110" s="93" t="s">
        <v>129</v>
      </c>
      <c r="E110" s="47">
        <v>2.4</v>
      </c>
      <c r="F110" s="65">
        <v>17.850000000000001</v>
      </c>
      <c r="G110" s="72">
        <f t="shared" si="8"/>
        <v>42.84</v>
      </c>
      <c r="H110" s="4"/>
    </row>
    <row r="111" spans="1:8" s="62" customFormat="1" ht="28" x14ac:dyDescent="0.3">
      <c r="A111" s="33" t="s">
        <v>239</v>
      </c>
      <c r="B111" s="67" t="s">
        <v>250</v>
      </c>
      <c r="C111" s="41" t="s">
        <v>264</v>
      </c>
      <c r="D111" s="93" t="s">
        <v>6</v>
      </c>
      <c r="E111" s="47">
        <v>76</v>
      </c>
      <c r="F111" s="65">
        <v>2.2200000000000002</v>
      </c>
      <c r="G111" s="72">
        <f t="shared" si="8"/>
        <v>168.72</v>
      </c>
      <c r="H111" s="4"/>
    </row>
    <row r="112" spans="1:8" s="62" customFormat="1" ht="28.5" thickBot="1" x14ac:dyDescent="0.35">
      <c r="A112" s="33" t="s">
        <v>239</v>
      </c>
      <c r="B112" s="67" t="s">
        <v>252</v>
      </c>
      <c r="C112" s="41" t="s">
        <v>265</v>
      </c>
      <c r="D112" s="93" t="s">
        <v>6</v>
      </c>
      <c r="E112" s="47">
        <v>46</v>
      </c>
      <c r="F112" s="65">
        <v>4.46</v>
      </c>
      <c r="G112" s="72">
        <f t="shared" si="8"/>
        <v>205.16</v>
      </c>
      <c r="H112" s="4"/>
    </row>
    <row r="113" spans="1:10" s="62" customFormat="1" ht="28.5" thickBot="1" x14ac:dyDescent="0.35">
      <c r="A113" s="34" t="s">
        <v>239</v>
      </c>
      <c r="B113" s="73" t="s">
        <v>253</v>
      </c>
      <c r="C113" s="116" t="s">
        <v>266</v>
      </c>
      <c r="D113" s="37" t="s">
        <v>17</v>
      </c>
      <c r="E113" s="48">
        <v>82</v>
      </c>
      <c r="F113" s="81">
        <v>13.55</v>
      </c>
      <c r="G113" s="76">
        <f t="shared" si="8"/>
        <v>1111.0999999999999</v>
      </c>
      <c r="H113" s="148" t="s">
        <v>251</v>
      </c>
      <c r="I113" s="84">
        <f>ROUND(SUM(G97:G113),2)</f>
        <v>17857.740000000002</v>
      </c>
    </row>
    <row r="114" spans="1:10" s="3" customFormat="1" ht="28.5" thickBot="1" x14ac:dyDescent="0.35">
      <c r="A114" s="32" t="s">
        <v>275</v>
      </c>
      <c r="B114" s="55" t="s">
        <v>273</v>
      </c>
      <c r="C114" s="114" t="s">
        <v>276</v>
      </c>
      <c r="D114" s="40" t="s">
        <v>6</v>
      </c>
      <c r="E114" s="51">
        <v>3650</v>
      </c>
      <c r="F114" s="80">
        <v>49.25</v>
      </c>
      <c r="G114" s="71">
        <f t="shared" ref="G114" si="10">ROUND((E114*F114),2)</f>
        <v>179762.5</v>
      </c>
      <c r="H114" s="4"/>
    </row>
    <row r="115" spans="1:10" s="3" customFormat="1" ht="28.5" thickBot="1" x14ac:dyDescent="0.35">
      <c r="A115" s="134" t="s">
        <v>275</v>
      </c>
      <c r="B115" s="135" t="s">
        <v>274</v>
      </c>
      <c r="C115" s="116" t="s">
        <v>277</v>
      </c>
      <c r="D115" s="37" t="s">
        <v>6</v>
      </c>
      <c r="E115" s="48">
        <v>30</v>
      </c>
      <c r="F115" s="81">
        <v>41.95</v>
      </c>
      <c r="G115" s="76">
        <f t="shared" ref="G115:G117" si="11">ROUND((E115*F115),2)</f>
        <v>1258.5</v>
      </c>
      <c r="H115" s="18" t="s">
        <v>278</v>
      </c>
      <c r="I115" s="19">
        <f>ROUND(SUM(G114:G115),2)</f>
        <v>181021</v>
      </c>
    </row>
    <row r="116" spans="1:10" s="3" customFormat="1" ht="14.5" thickBot="1" x14ac:dyDescent="0.35">
      <c r="A116" s="131" t="s">
        <v>279</v>
      </c>
      <c r="B116" s="103" t="s">
        <v>280</v>
      </c>
      <c r="C116" s="149" t="s">
        <v>282</v>
      </c>
      <c r="D116" s="38" t="s">
        <v>17</v>
      </c>
      <c r="E116" s="50">
        <v>1</v>
      </c>
      <c r="F116" s="133">
        <v>2000</v>
      </c>
      <c r="G116" s="125">
        <f t="shared" si="11"/>
        <v>2000</v>
      </c>
      <c r="H116" s="4"/>
    </row>
    <row r="117" spans="1:10" s="3" customFormat="1" ht="28.5" thickBot="1" x14ac:dyDescent="0.35">
      <c r="A117" s="131" t="s">
        <v>279</v>
      </c>
      <c r="B117" s="103" t="s">
        <v>281</v>
      </c>
      <c r="C117" s="41" t="s">
        <v>283</v>
      </c>
      <c r="D117" s="93" t="s">
        <v>17</v>
      </c>
      <c r="E117" s="47">
        <v>1</v>
      </c>
      <c r="F117" s="65">
        <v>1000</v>
      </c>
      <c r="G117" s="72">
        <f t="shared" si="11"/>
        <v>1000</v>
      </c>
      <c r="H117" s="18" t="s">
        <v>284</v>
      </c>
      <c r="I117" s="19">
        <f>ROUND(SUM(G116:G117),2)</f>
        <v>3000</v>
      </c>
    </row>
    <row r="118" spans="1:10" ht="42.5" thickBot="1" x14ac:dyDescent="0.35">
      <c r="A118" s="23"/>
      <c r="B118" s="106"/>
      <c r="C118" s="23"/>
      <c r="D118" s="22"/>
      <c r="E118" s="24"/>
      <c r="F118" s="29" t="s">
        <v>75</v>
      </c>
      <c r="G118" s="31">
        <f>SUM(G5:G117)</f>
        <v>1715641.5100000002</v>
      </c>
      <c r="H118" s="17"/>
      <c r="I118" s="20"/>
      <c r="J118" s="30"/>
    </row>
    <row r="119" spans="1:10" ht="14.5" thickBot="1" x14ac:dyDescent="0.35">
      <c r="A119" s="27"/>
      <c r="B119" s="107"/>
      <c r="C119" s="26"/>
      <c r="D119" s="26"/>
      <c r="E119" s="28"/>
      <c r="F119" s="26"/>
      <c r="G119" s="25"/>
    </row>
    <row r="120" spans="1:10" ht="14.5" x14ac:dyDescent="0.35">
      <c r="A120" s="170" t="s">
        <v>141</v>
      </c>
      <c r="B120" s="170"/>
      <c r="C120" s="170"/>
      <c r="D120" s="170"/>
      <c r="E120" s="170"/>
      <c r="F120" s="170"/>
      <c r="G120" s="171"/>
      <c r="H120" s="59"/>
      <c r="I120" s="59"/>
    </row>
    <row r="121" spans="1:10" ht="28.5" thickBot="1" x14ac:dyDescent="0.4">
      <c r="A121" s="77" t="s">
        <v>61</v>
      </c>
      <c r="B121" s="108" t="s">
        <v>0</v>
      </c>
      <c r="C121" s="77" t="s">
        <v>1</v>
      </c>
      <c r="D121" s="77" t="s">
        <v>2</v>
      </c>
      <c r="E121" s="88" t="s">
        <v>3</v>
      </c>
      <c r="F121" s="78" t="s">
        <v>105</v>
      </c>
      <c r="G121" s="79" t="s">
        <v>5</v>
      </c>
      <c r="H121" s="59"/>
      <c r="I121" s="59"/>
    </row>
    <row r="122" spans="1:10" ht="28" x14ac:dyDescent="0.35">
      <c r="A122" s="35" t="s">
        <v>120</v>
      </c>
      <c r="B122" s="68" t="s">
        <v>8</v>
      </c>
      <c r="C122" s="69" t="s">
        <v>121</v>
      </c>
      <c r="D122" s="70" t="s">
        <v>107</v>
      </c>
      <c r="E122" s="89">
        <v>2430</v>
      </c>
      <c r="F122" s="166">
        <v>2.36</v>
      </c>
      <c r="G122" s="71">
        <f>ROUND((E122*F122),2)</f>
        <v>5734.8</v>
      </c>
      <c r="H122" s="59"/>
      <c r="I122" s="59"/>
    </row>
    <row r="123" spans="1:10" s="61" customFormat="1" ht="14.5" x14ac:dyDescent="0.35">
      <c r="A123" s="33" t="s">
        <v>120</v>
      </c>
      <c r="B123" s="67" t="s">
        <v>9</v>
      </c>
      <c r="C123" s="117" t="s">
        <v>122</v>
      </c>
      <c r="D123" s="118" t="s">
        <v>17</v>
      </c>
      <c r="E123" s="119">
        <v>43</v>
      </c>
      <c r="F123" s="167">
        <v>108</v>
      </c>
      <c r="G123" s="72">
        <f t="shared" ref="G123:G135" si="12">ROUND((E123*F123),2)</f>
        <v>4644</v>
      </c>
      <c r="H123" s="59"/>
      <c r="I123" s="59"/>
    </row>
    <row r="124" spans="1:10" s="61" customFormat="1" ht="14.5" x14ac:dyDescent="0.35">
      <c r="A124" s="33" t="s">
        <v>120</v>
      </c>
      <c r="B124" s="67" t="s">
        <v>10</v>
      </c>
      <c r="C124" s="117" t="s">
        <v>123</v>
      </c>
      <c r="D124" s="118" t="s">
        <v>17</v>
      </c>
      <c r="E124" s="119">
        <v>12</v>
      </c>
      <c r="F124" s="167">
        <v>39</v>
      </c>
      <c r="G124" s="72">
        <f t="shared" si="12"/>
        <v>468</v>
      </c>
      <c r="H124" s="59"/>
      <c r="I124" s="59"/>
    </row>
    <row r="125" spans="1:10" s="61" customFormat="1" ht="14.5" x14ac:dyDescent="0.35">
      <c r="A125" s="33" t="s">
        <v>120</v>
      </c>
      <c r="B125" s="67" t="s">
        <v>11</v>
      </c>
      <c r="C125" s="117" t="s">
        <v>124</v>
      </c>
      <c r="D125" s="118" t="s">
        <v>107</v>
      </c>
      <c r="E125" s="119">
        <v>160</v>
      </c>
      <c r="F125" s="167">
        <v>40</v>
      </c>
      <c r="G125" s="72">
        <f t="shared" si="12"/>
        <v>6400</v>
      </c>
      <c r="H125" s="59"/>
      <c r="I125" s="59"/>
    </row>
    <row r="126" spans="1:10" s="61" customFormat="1" ht="14.5" x14ac:dyDescent="0.35">
      <c r="A126" s="33" t="s">
        <v>120</v>
      </c>
      <c r="B126" s="67" t="s">
        <v>12</v>
      </c>
      <c r="C126" s="117" t="s">
        <v>125</v>
      </c>
      <c r="D126" s="118" t="s">
        <v>6</v>
      </c>
      <c r="E126" s="119">
        <v>3985</v>
      </c>
      <c r="F126" s="167">
        <v>5.15</v>
      </c>
      <c r="G126" s="72">
        <f t="shared" si="12"/>
        <v>20522.75</v>
      </c>
      <c r="H126" s="59"/>
      <c r="I126" s="59"/>
    </row>
    <row r="127" spans="1:10" s="61" customFormat="1" ht="14.5" x14ac:dyDescent="0.35">
      <c r="A127" s="33" t="s">
        <v>120</v>
      </c>
      <c r="B127" s="67" t="s">
        <v>13</v>
      </c>
      <c r="C127" s="117" t="s">
        <v>126</v>
      </c>
      <c r="D127" s="118" t="s">
        <v>107</v>
      </c>
      <c r="E127" s="119">
        <v>319</v>
      </c>
      <c r="F127" s="167">
        <v>35</v>
      </c>
      <c r="G127" s="72">
        <f t="shared" si="12"/>
        <v>11165</v>
      </c>
      <c r="H127" s="59"/>
      <c r="I127" s="59"/>
    </row>
    <row r="128" spans="1:10" s="61" customFormat="1" ht="15" thickBot="1" x14ac:dyDescent="0.4">
      <c r="A128" s="33" t="s">
        <v>120</v>
      </c>
      <c r="B128" s="67" t="s">
        <v>14</v>
      </c>
      <c r="C128" s="117" t="s">
        <v>128</v>
      </c>
      <c r="D128" s="118" t="s">
        <v>129</v>
      </c>
      <c r="E128" s="119">
        <v>1993</v>
      </c>
      <c r="F128" s="167">
        <v>0.9</v>
      </c>
      <c r="G128" s="72">
        <f t="shared" si="12"/>
        <v>1793.7</v>
      </c>
      <c r="H128" s="59"/>
      <c r="I128" s="59"/>
    </row>
    <row r="129" spans="1:9" s="61" customFormat="1" ht="28.5" thickBot="1" x14ac:dyDescent="0.35">
      <c r="A129" s="124" t="s">
        <v>120</v>
      </c>
      <c r="B129" s="121" t="s">
        <v>15</v>
      </c>
      <c r="C129" s="127" t="s">
        <v>127</v>
      </c>
      <c r="D129" s="128" t="s">
        <v>107</v>
      </c>
      <c r="E129" s="129">
        <v>1993</v>
      </c>
      <c r="F129" s="168">
        <v>17.22</v>
      </c>
      <c r="G129" s="130">
        <f t="shared" si="12"/>
        <v>34319.46</v>
      </c>
      <c r="H129" s="83" t="s">
        <v>285</v>
      </c>
      <c r="I129" s="84">
        <f>ROUND(SUM(G122:G129),2)</f>
        <v>85047.71</v>
      </c>
    </row>
    <row r="130" spans="1:9" s="61" customFormat="1" ht="14.5" x14ac:dyDescent="0.35">
      <c r="A130" s="32" t="s">
        <v>130</v>
      </c>
      <c r="B130" s="55" t="s">
        <v>18</v>
      </c>
      <c r="C130" s="69" t="s">
        <v>131</v>
      </c>
      <c r="D130" s="70" t="s">
        <v>107</v>
      </c>
      <c r="E130" s="89">
        <v>3863</v>
      </c>
      <c r="F130" s="166">
        <v>17.22</v>
      </c>
      <c r="G130" s="71">
        <f t="shared" si="12"/>
        <v>66520.86</v>
      </c>
      <c r="H130" s="59"/>
      <c r="I130" s="59"/>
    </row>
    <row r="131" spans="1:9" s="61" customFormat="1" ht="28" x14ac:dyDescent="0.35">
      <c r="A131" s="33" t="s">
        <v>130</v>
      </c>
      <c r="B131" s="104" t="s">
        <v>19</v>
      </c>
      <c r="C131" s="117" t="s">
        <v>132</v>
      </c>
      <c r="D131" s="118" t="s">
        <v>129</v>
      </c>
      <c r="E131" s="119">
        <v>14759</v>
      </c>
      <c r="F131" s="167">
        <v>10</v>
      </c>
      <c r="G131" s="72">
        <f t="shared" si="12"/>
        <v>147590</v>
      </c>
      <c r="H131" s="59"/>
      <c r="I131" s="59"/>
    </row>
    <row r="132" spans="1:9" s="61" customFormat="1" ht="28" x14ac:dyDescent="0.35">
      <c r="A132" s="33" t="s">
        <v>130</v>
      </c>
      <c r="B132" s="104" t="s">
        <v>20</v>
      </c>
      <c r="C132" s="117" t="s">
        <v>133</v>
      </c>
      <c r="D132" s="118" t="s">
        <v>129</v>
      </c>
      <c r="E132" s="119">
        <v>13525</v>
      </c>
      <c r="F132" s="120">
        <v>12.95</v>
      </c>
      <c r="G132" s="72">
        <f t="shared" si="12"/>
        <v>175148.75</v>
      </c>
      <c r="H132" s="59"/>
      <c r="I132" s="59"/>
    </row>
    <row r="133" spans="1:9" s="61" customFormat="1" ht="14.5" x14ac:dyDescent="0.35">
      <c r="A133" s="33" t="s">
        <v>130</v>
      </c>
      <c r="B133" s="104" t="s">
        <v>21</v>
      </c>
      <c r="C133" s="117" t="s">
        <v>134</v>
      </c>
      <c r="D133" s="118" t="s">
        <v>129</v>
      </c>
      <c r="E133" s="119">
        <v>52</v>
      </c>
      <c r="F133" s="167">
        <v>2.0499999999999998</v>
      </c>
      <c r="G133" s="72">
        <f t="shared" si="12"/>
        <v>106.6</v>
      </c>
      <c r="H133" s="59"/>
      <c r="I133" s="59"/>
    </row>
    <row r="134" spans="1:9" s="61" customFormat="1" ht="14.5" x14ac:dyDescent="0.35">
      <c r="A134" s="33" t="s">
        <v>130</v>
      </c>
      <c r="B134" s="104" t="s">
        <v>22</v>
      </c>
      <c r="C134" s="117" t="s">
        <v>135</v>
      </c>
      <c r="D134" s="118" t="s">
        <v>6</v>
      </c>
      <c r="E134" s="119">
        <v>39</v>
      </c>
      <c r="F134" s="167">
        <v>9</v>
      </c>
      <c r="G134" s="72">
        <f t="shared" si="12"/>
        <v>351</v>
      </c>
      <c r="H134" s="59"/>
      <c r="I134" s="59"/>
    </row>
    <row r="135" spans="1:9" s="61" customFormat="1" ht="14.5" x14ac:dyDescent="0.35">
      <c r="A135" s="33" t="s">
        <v>130</v>
      </c>
      <c r="B135" s="104" t="s">
        <v>23</v>
      </c>
      <c r="C135" s="117" t="s">
        <v>136</v>
      </c>
      <c r="D135" s="118" t="s">
        <v>129</v>
      </c>
      <c r="E135" s="119">
        <v>35</v>
      </c>
      <c r="F135" s="167">
        <v>19.8</v>
      </c>
      <c r="G135" s="72">
        <f t="shared" si="12"/>
        <v>693</v>
      </c>
      <c r="H135" s="59"/>
      <c r="I135" s="59"/>
    </row>
    <row r="136" spans="1:9" ht="28" x14ac:dyDescent="0.35">
      <c r="A136" s="33" t="s">
        <v>130</v>
      </c>
      <c r="B136" s="104" t="s">
        <v>24</v>
      </c>
      <c r="C136" s="64" t="s">
        <v>137</v>
      </c>
      <c r="D136" s="66" t="s">
        <v>129</v>
      </c>
      <c r="E136" s="90">
        <v>15.1</v>
      </c>
      <c r="F136" s="155">
        <v>19.8</v>
      </c>
      <c r="G136" s="72">
        <f t="shared" ref="G136:G139" si="13">ROUND((E136*F136),2)</f>
        <v>298.98</v>
      </c>
      <c r="H136" s="59"/>
      <c r="I136" s="59"/>
    </row>
    <row r="137" spans="1:9" ht="28" x14ac:dyDescent="0.35">
      <c r="A137" s="33" t="s">
        <v>130</v>
      </c>
      <c r="B137" s="104" t="s">
        <v>25</v>
      </c>
      <c r="C137" s="64" t="s">
        <v>138</v>
      </c>
      <c r="D137" s="66" t="s">
        <v>129</v>
      </c>
      <c r="E137" s="90">
        <v>1.9</v>
      </c>
      <c r="F137" s="155">
        <v>19.8</v>
      </c>
      <c r="G137" s="72">
        <f t="shared" si="13"/>
        <v>37.619999999999997</v>
      </c>
      <c r="H137" s="59"/>
      <c r="I137" s="59"/>
    </row>
    <row r="138" spans="1:9" ht="15" thickBot="1" x14ac:dyDescent="0.4">
      <c r="A138" s="33" t="s">
        <v>130</v>
      </c>
      <c r="B138" s="104" t="s">
        <v>26</v>
      </c>
      <c r="C138" s="60" t="s">
        <v>139</v>
      </c>
      <c r="D138" s="66" t="s">
        <v>107</v>
      </c>
      <c r="E138" s="90">
        <v>226</v>
      </c>
      <c r="F138" s="155">
        <v>13.3</v>
      </c>
      <c r="G138" s="72">
        <f t="shared" si="13"/>
        <v>3005.8</v>
      </c>
      <c r="H138" s="59"/>
      <c r="I138" s="59"/>
    </row>
    <row r="139" spans="1:9" ht="28.5" thickBot="1" x14ac:dyDescent="0.35">
      <c r="A139" s="34" t="s">
        <v>130</v>
      </c>
      <c r="B139" s="126" t="s">
        <v>27</v>
      </c>
      <c r="C139" s="74" t="s">
        <v>140</v>
      </c>
      <c r="D139" s="75" t="s">
        <v>17</v>
      </c>
      <c r="E139" s="91">
        <v>6</v>
      </c>
      <c r="F139" s="169">
        <v>300</v>
      </c>
      <c r="G139" s="76">
        <f t="shared" si="13"/>
        <v>1800</v>
      </c>
      <c r="H139" s="83" t="s">
        <v>108</v>
      </c>
      <c r="I139" s="84">
        <f>ROUND(SUM(G130:G139),2)</f>
        <v>395552.61</v>
      </c>
    </row>
    <row r="140" spans="1:9" ht="42.5" thickBot="1" x14ac:dyDescent="0.4">
      <c r="A140" s="59"/>
      <c r="B140" s="109"/>
      <c r="C140" s="59"/>
      <c r="D140" s="59"/>
      <c r="E140" s="59"/>
      <c r="F140" s="122" t="s">
        <v>106</v>
      </c>
      <c r="G140" s="123">
        <f>SUM(G122:G139)</f>
        <v>480600.31999999995</v>
      </c>
      <c r="H140" s="59"/>
      <c r="I140" s="59"/>
    </row>
    <row r="141" spans="1:9" s="61" customFormat="1" x14ac:dyDescent="0.3">
      <c r="A141" s="87"/>
      <c r="B141" s="107"/>
      <c r="C141" s="86"/>
      <c r="D141" s="86"/>
      <c r="E141" s="28"/>
      <c r="F141" s="86"/>
      <c r="G141" s="85"/>
      <c r="H141" s="63"/>
    </row>
  </sheetData>
  <sheetProtection algorithmName="SHA-512" hashValue="Oc/LYyRINatJQJ4YrH8QWKOnf9GjNbXtEYZw7KnQxNrsjXFlF5A2eJyVHy1IUw29sNPy8nJp6Rc18APtQsXn3w==" saltValue="UBQT736XkT8Am/o4Ug0cEQ==" spinCount="100000" sheet="1" objects="1" scenarios="1"/>
  <mergeCells count="3">
    <mergeCell ref="A120:G120"/>
    <mergeCell ref="A1:G1"/>
    <mergeCell ref="A3:G3"/>
  </mergeCells>
  <phoneticPr fontId="9"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86DB0-1785-4EEF-9584-22D814064762}">
  <dimension ref="A1:C14"/>
  <sheetViews>
    <sheetView zoomScaleNormal="100" workbookViewId="0">
      <selection activeCell="F12" sqref="F12"/>
    </sheetView>
  </sheetViews>
  <sheetFormatPr defaultRowHeight="14.5" x14ac:dyDescent="0.35"/>
  <cols>
    <col min="1" max="1" width="15.36328125" customWidth="1"/>
    <col min="2" max="2" width="48.6328125" customWidth="1"/>
    <col min="3" max="3" width="16.08984375" customWidth="1"/>
  </cols>
  <sheetData>
    <row r="1" spans="1:3" ht="29" customHeight="1" x14ac:dyDescent="0.35">
      <c r="A1" s="175" t="s">
        <v>288</v>
      </c>
      <c r="B1" s="175"/>
      <c r="C1" s="175"/>
    </row>
    <row r="2" spans="1:3" x14ac:dyDescent="0.35">
      <c r="A2" s="176" t="s">
        <v>109</v>
      </c>
      <c r="B2" s="176"/>
      <c r="C2" s="176"/>
    </row>
    <row r="3" spans="1:3" ht="26" x14ac:dyDescent="0.35">
      <c r="A3" s="92" t="s">
        <v>117</v>
      </c>
      <c r="B3" s="92" t="s">
        <v>110</v>
      </c>
      <c r="C3" s="92" t="s">
        <v>111</v>
      </c>
    </row>
    <row r="4" spans="1:3" x14ac:dyDescent="0.35">
      <c r="A4" s="93">
        <v>1</v>
      </c>
      <c r="B4" s="94" t="s">
        <v>112</v>
      </c>
      <c r="C4" s="99">
        <f>'2602'!G118</f>
        <v>1715641.5100000002</v>
      </c>
    </row>
    <row r="5" spans="1:3" s="59" customFormat="1" x14ac:dyDescent="0.35">
      <c r="A5" s="93">
        <v>2</v>
      </c>
      <c r="B5" s="94" t="s">
        <v>286</v>
      </c>
      <c r="C5" s="99">
        <f>'2602'!G140</f>
        <v>480600.31999999995</v>
      </c>
    </row>
    <row r="6" spans="1:3" ht="26" x14ac:dyDescent="0.35">
      <c r="A6" s="92" t="s">
        <v>113</v>
      </c>
      <c r="B6" s="95" t="s">
        <v>114</v>
      </c>
      <c r="C6" s="100">
        <f>ROUND(SUM(C4:C5),2)</f>
        <v>2196241.83</v>
      </c>
    </row>
    <row r="7" spans="1:3" x14ac:dyDescent="0.35">
      <c r="A7" s="96"/>
      <c r="B7" s="96"/>
      <c r="C7" s="96"/>
    </row>
    <row r="8" spans="1:3" ht="84.65" customHeight="1" x14ac:dyDescent="0.35">
      <c r="A8" s="177" t="s">
        <v>102</v>
      </c>
      <c r="B8" s="177"/>
      <c r="C8" s="177"/>
    </row>
    <row r="9" spans="1:3" x14ac:dyDescent="0.35">
      <c r="A9" s="97"/>
      <c r="B9" s="97"/>
      <c r="C9" s="97"/>
    </row>
    <row r="10" spans="1:3" x14ac:dyDescent="0.35">
      <c r="A10" s="96"/>
      <c r="B10" s="96"/>
      <c r="C10" s="98" t="s">
        <v>115</v>
      </c>
    </row>
    <row r="11" spans="1:3" x14ac:dyDescent="0.35">
      <c r="A11" s="96"/>
      <c r="B11" s="96"/>
      <c r="C11" s="96"/>
    </row>
    <row r="12" spans="1:3" ht="243.65" customHeight="1" x14ac:dyDescent="0.35">
      <c r="A12" s="173" t="s">
        <v>287</v>
      </c>
      <c r="B12" s="174"/>
      <c r="C12" s="174"/>
    </row>
    <row r="13" spans="1:3" ht="127.25" customHeight="1" x14ac:dyDescent="0.35">
      <c r="A13" s="178" t="s">
        <v>118</v>
      </c>
      <c r="B13" s="179"/>
      <c r="C13" s="179"/>
    </row>
    <row r="14" spans="1:3" ht="83" customHeight="1" x14ac:dyDescent="0.35">
      <c r="A14" s="173" t="s">
        <v>116</v>
      </c>
      <c r="B14" s="174"/>
      <c r="C14" s="174"/>
    </row>
  </sheetData>
  <sheetProtection algorithmName="SHA-512" hashValue="wbadLeS6HNaQOkyEmrTbsfm5jBqljuwhq7Rfdjs048l2rspa781Dy6rqKnRlHgLZJWBeXbnWcO1BYvRdJEr8uw==" saltValue="JHkNBPsUGvXgzOFkUSufTg==" spinCount="100000" sheet="1" objects="1" scenarios="1"/>
  <mergeCells count="6">
    <mergeCell ref="A14:C14"/>
    <mergeCell ref="A1:C1"/>
    <mergeCell ref="A2:C2"/>
    <mergeCell ref="A8:C8"/>
    <mergeCell ref="A12:C12"/>
    <mergeCell ref="A13:C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2602</vt:lpstr>
      <vt:lpstr>santrauka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LAKD</dc:creator>
  <cp:lastModifiedBy>Tamulionė, Neringa</cp:lastModifiedBy>
  <dcterms:created xsi:type="dcterms:W3CDTF">2020-10-05T14:48:34Z</dcterms:created>
  <dcterms:modified xsi:type="dcterms:W3CDTF">2021-06-28T07:58:49Z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3f08ec5-d6d9-4227-8387-ccbfcb3632c4_Enabled">
    <vt:lpwstr>true</vt:lpwstr>
  </property>
  <property fmtid="{D5CDD505-2E9C-101B-9397-08002B2CF9AE}" pid="3" name="MSIP_Label_43f08ec5-d6d9-4227-8387-ccbfcb3632c4_SetDate">
    <vt:lpwstr>2021-03-31T05:56:18Z</vt:lpwstr>
  </property>
  <property fmtid="{D5CDD505-2E9C-101B-9397-08002B2CF9AE}" pid="4" name="MSIP_Label_43f08ec5-d6d9-4227-8387-ccbfcb3632c4_Method">
    <vt:lpwstr>Standard</vt:lpwstr>
  </property>
  <property fmtid="{D5CDD505-2E9C-101B-9397-08002B2CF9AE}" pid="5" name="MSIP_Label_43f08ec5-d6d9-4227-8387-ccbfcb3632c4_Name">
    <vt:lpwstr>Sweco Restricted</vt:lpwstr>
  </property>
  <property fmtid="{D5CDD505-2E9C-101B-9397-08002B2CF9AE}" pid="6" name="MSIP_Label_43f08ec5-d6d9-4227-8387-ccbfcb3632c4_SiteId">
    <vt:lpwstr>b7872ef0-9a00-4c18-8a4a-c7d25c778a9e</vt:lpwstr>
  </property>
  <property fmtid="{D5CDD505-2E9C-101B-9397-08002B2CF9AE}" pid="7" name="MSIP_Label_43f08ec5-d6d9-4227-8387-ccbfcb3632c4_ActionId">
    <vt:lpwstr>0de00f5f-1e3f-49c3-ad10-b02afa9bfe39</vt:lpwstr>
  </property>
  <property fmtid="{D5CDD505-2E9C-101B-9397-08002B2CF9AE}" pid="8" name="MSIP_Label_43f08ec5-d6d9-4227-8387-ccbfcb3632c4_ContentBits">
    <vt:lpwstr>0</vt:lpwstr>
  </property>
</Properties>
</file>