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a.baltrusaite\Desktop\TP\KL instrumentai\sutartis\"/>
    </mc:Choice>
  </mc:AlternateContent>
  <xr:revisionPtr revIDLastSave="0" documentId="13_ncr:1_{D85F22ED-4BE4-4EAA-A5EC-C51F1A4715A6}"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6" i="1" l="1"/>
  <c r="F298" i="1"/>
  <c r="G288" i="1"/>
  <c r="F281" i="1"/>
  <c r="F287" i="1" s="1"/>
  <c r="F288" i="1" s="1"/>
  <c r="F289" i="1" s="1"/>
  <c r="G271" i="1"/>
  <c r="F264" i="1"/>
  <c r="G254" i="1"/>
  <c r="F245" i="1"/>
  <c r="G253" i="1" s="1"/>
  <c r="G235" i="1"/>
  <c r="F226" i="1"/>
  <c r="G216" i="1"/>
  <c r="F205" i="1"/>
  <c r="F215" i="1" s="1"/>
  <c r="F216" i="1" s="1"/>
  <c r="F217" i="1" s="1"/>
  <c r="G195" i="1"/>
  <c r="F186" i="1"/>
  <c r="G176" i="1"/>
  <c r="F169" i="1"/>
  <c r="G175" i="1" s="1"/>
  <c r="G159" i="1"/>
  <c r="F150" i="1"/>
  <c r="G140" i="1"/>
  <c r="F132" i="1"/>
  <c r="F139" i="1" s="1"/>
  <c r="F140" i="1" s="1"/>
  <c r="F141" i="1" s="1"/>
  <c r="G122" i="1"/>
  <c r="F112" i="1"/>
  <c r="G102" i="1"/>
  <c r="F95" i="1"/>
  <c r="G101" i="1" s="1"/>
  <c r="G85" i="1"/>
  <c r="F76" i="1"/>
  <c r="G66" i="1"/>
  <c r="F58" i="1"/>
  <c r="G65" i="1" s="1"/>
  <c r="G48" i="1"/>
  <c r="F37" i="1"/>
  <c r="G21" i="1"/>
  <c r="G305" i="1" l="1"/>
  <c r="F305" i="1"/>
  <c r="F306" i="1" s="1"/>
  <c r="F307" i="1" s="1"/>
  <c r="G270" i="1"/>
  <c r="F270" i="1"/>
  <c r="F271" i="1" s="1"/>
  <c r="F272" i="1" s="1"/>
  <c r="G234" i="1"/>
  <c r="F234" i="1"/>
  <c r="F235" i="1" s="1"/>
  <c r="F236" i="1" s="1"/>
  <c r="G194" i="1"/>
  <c r="F194" i="1"/>
  <c r="F195" i="1" s="1"/>
  <c r="F196" i="1" s="1"/>
  <c r="G158" i="1"/>
  <c r="F158" i="1"/>
  <c r="F159" i="1" s="1"/>
  <c r="F160" i="1" s="1"/>
  <c r="G121" i="1"/>
  <c r="F121" i="1"/>
  <c r="F122" i="1" s="1"/>
  <c r="F123" i="1" s="1"/>
  <c r="G84" i="1"/>
  <c r="F84" i="1"/>
  <c r="F85" i="1" s="1"/>
  <c r="F86" i="1" s="1"/>
  <c r="G47" i="1"/>
  <c r="F47" i="1"/>
  <c r="F48" i="1" s="1"/>
  <c r="F49" i="1" s="1"/>
  <c r="F65" i="1"/>
  <c r="F66" i="1" s="1"/>
  <c r="F67" i="1" s="1"/>
  <c r="F175" i="1"/>
  <c r="F176" i="1" s="1"/>
  <c r="F177" i="1" s="1"/>
  <c r="F253" i="1"/>
  <c r="F254" i="1" s="1"/>
  <c r="F255" i="1" s="1"/>
  <c r="G139" i="1"/>
  <c r="G215" i="1"/>
  <c r="G287" i="1"/>
  <c r="F101" i="1"/>
  <c r="F102" i="1" s="1"/>
  <c r="F103" i="1" s="1"/>
</calcChain>
</file>

<file path=xl/sharedStrings.xml><?xml version="1.0" encoding="utf-8"?>
<sst xmlns="http://schemas.openxmlformats.org/spreadsheetml/2006/main" count="668" uniqueCount="399">
  <si>
    <t>PIRKIMO SĄLYGŲ PRIEDAS "PASIŪLYMO FORMA"</t>
  </si>
  <si>
    <t>CHIRURGINIAI INSTRUMENTAI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</si>
  <si>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</si>
  <si>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</si>
  <si>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</si>
  <si>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</si>
  <si>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</si>
  <si>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</si>
  <si>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</si>
  <si>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</si>
  <si>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</si>
  <si>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</si>
  <si>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</si>
  <si>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</si>
  <si>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</si>
  <si>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</si>
  <si>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</si>
  <si>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</si>
  <si>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</si>
  <si>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</si>
  <si>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</si>
  <si>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</si>
  <si>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</si>
  <si>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</si>
  <si>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</si>
  <si>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</si>
  <si>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</si>
  <si>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TORAKOSKOPINIS DEBAKEY ARBA LYGIAVERTIS SPAUSTUKAS</t>
  </si>
  <si>
    <t>Tiekėjo pasiūlymas:</t>
  </si>
  <si>
    <t>Nr.</t>
  </si>
  <si>
    <t>Pavadinimas</t>
  </si>
  <si>
    <t>Kiekis</t>
  </si>
  <si>
    <t>Mato vienetas</t>
  </si>
  <si>
    <t>Kaina be PVM, Eur</t>
  </si>
  <si>
    <t>Suma be PVM, Eur</t>
  </si>
  <si>
    <t>Gamintojas, modelis (prekės kodas, jei taikoma)</t>
  </si>
  <si>
    <t>Siūlomos prekės tikslūs parametrai ir nuoroda į įrangos gamintojo techninėje dokumentacijoje nurodyto techninio parametro reikšmę</t>
  </si>
  <si>
    <t>1.</t>
  </si>
  <si>
    <t>Torakoskopinis DeBakey arba lygiavertis spaustukas</t>
  </si>
  <si>
    <t>1.1.</t>
  </si>
  <si>
    <t>vnt.</t>
  </si>
  <si>
    <t>1.1.1.</t>
  </si>
  <si>
    <t>Torakoskopinis DeBakey arba lygiavertis spaustukas.</t>
  </si>
  <si>
    <t>1.1.2.</t>
  </si>
  <si>
    <t>Instrumento kotas platėjantis nuo 5 mm iki 7 mm.</t>
  </si>
  <si>
    <t>1.1.3.</t>
  </si>
  <si>
    <t>Harken pirmo tipo arba lygiavertis.</t>
  </si>
  <si>
    <t>1.1.4.</t>
  </si>
  <si>
    <t> Žiedinė rankena.</t>
  </si>
  <si>
    <t>1.1.5.</t>
  </si>
  <si>
    <t>Ilgio ir pločio santykis 1 x 2.</t>
  </si>
  <si>
    <t>1.1.6.</t>
  </si>
  <si>
    <t>Spaustukų ilgis 7,5 ± 0,1 cm.</t>
  </si>
  <si>
    <t>1.1.7.</t>
  </si>
  <si>
    <t>Be skląsčio.</t>
  </si>
  <si>
    <t>1.1.8.</t>
  </si>
  <si>
    <t>19 ± 0,1 cm darbinis ilgis.</t>
  </si>
  <si>
    <t>1.1.9.</t>
  </si>
  <si>
    <t> 29 ± 0,1 cm bendras ilgis.</t>
  </si>
  <si>
    <t>Suma be PVM</t>
  </si>
  <si>
    <t>Taikomas PVM dydis (%)</t>
  </si>
  <si>
    <t>PVM suma</t>
  </si>
  <si>
    <t>Suma su PVM</t>
  </si>
  <si>
    <t>2. DALIS</t>
  </si>
  <si>
    <t>TORAKOSKOPINIS FOERSTERIO TIPO ARBA LYGIAVERTIS SPAUSTUKAS</t>
  </si>
  <si>
    <t>2.</t>
  </si>
  <si>
    <t>Torakoskopinis Foersterio tipo arba lygiavertis spaustukas</t>
  </si>
  <si>
    <t>2.1.</t>
  </si>
  <si>
    <t>Torakoskopinis Foersterio tipo arba lygiabertis spaustukas</t>
  </si>
  <si>
    <t>2.1.1.</t>
  </si>
  <si>
    <t>Torakoskopinis Foersterio tipo arba lygiavertis spaustukas.</t>
  </si>
  <si>
    <t>2.1.2.</t>
  </si>
  <si>
    <t>Koto storis 10 ± 1 mm.</t>
  </si>
  <si>
    <t>2.1.3.</t>
  </si>
  <si>
    <t>Žiedinė rankena.</t>
  </si>
  <si>
    <t>2.1.4.</t>
  </si>
  <si>
    <t>Išlenkti į kairę pusę 20 ± 1 mm žiediniai spaustukai.</t>
  </si>
  <si>
    <t>2.1.5.</t>
  </si>
  <si>
    <t>24 ± 0,1 cm darbinis ilgis.</t>
  </si>
  <si>
    <t>2.1.6.</t>
  </si>
  <si>
    <t>33,5 ± 0,1 cm bendras ilgis.</t>
  </si>
  <si>
    <t>3. DALIS</t>
  </si>
  <si>
    <t>TORAKOSKOPINIS GONZALEZ-RIVASO FOERSTERIO TIPO ARBA LYGIAVERTIS SPAUSTUKAS</t>
  </si>
  <si>
    <t>3.</t>
  </si>
  <si>
    <t>Torakoskopinis Gonzalez-Rivaso Foersterio tipo arba lygiavertis spaustukas</t>
  </si>
  <si>
    <t>3.1.</t>
  </si>
  <si>
    <t>3.1.1.</t>
  </si>
  <si>
    <t>Torakoskopinis Gonzalez-Rivaso Foersterio tipo arba lygiavertis spaustukas.</t>
  </si>
  <si>
    <t>3.1.2.</t>
  </si>
  <si>
    <t>Kotas platėjantis nuo 7 ± 1 mm iki 10 ± 1 mm.</t>
  </si>
  <si>
    <t>3.1.3.</t>
  </si>
  <si>
    <t>3.1.4.</t>
  </si>
  <si>
    <t> Didelio suspaudimo. Instrumentas turi didesnę suspaudimo jėgą negu standartiniai spaustukai.</t>
  </si>
  <si>
    <t>3.1.5.</t>
  </si>
  <si>
    <t>Lenkti į kairę pusę 20 ± 1 mm žiediniai spaustukai.</t>
  </si>
  <si>
    <t>3.1.6.</t>
  </si>
  <si>
    <t>14,5 ± 0,1 cm darbinis ilgis.</t>
  </si>
  <si>
    <t>3.1.7.</t>
  </si>
  <si>
    <t>24,5 ± 0,1 cm bendras ilgis.</t>
  </si>
  <si>
    <t>4. DALIS</t>
  </si>
  <si>
    <t>TORAKOSKOPINIS DENNIS TIPO ARBA LYGIAVERTIS SIURBIMO INSTRUMENTAS</t>
  </si>
  <si>
    <t>4.</t>
  </si>
  <si>
    <t>Torakoskopinis Dennis tipo arba lygiavertis siurbimo instrumentas</t>
  </si>
  <si>
    <t>4.1.</t>
  </si>
  <si>
    <t>4.1.1.</t>
  </si>
  <si>
    <t>Torakoskopinis Dennis tipo arba lygiavertis siurbimo instrumentas.</t>
  </si>
  <si>
    <t>4.1.2.</t>
  </si>
  <si>
    <t>7 ± 0,5 mm pločio siurbimo galiukas, su kintamu siurbimo reguliavimu.</t>
  </si>
  <si>
    <t>4.1.3.</t>
  </si>
  <si>
    <t>Lenktas bukasis antgalis.</t>
  </si>
  <si>
    <t>4.1.4.</t>
  </si>
  <si>
    <t>32 ± 0,1 cm darbinis ilgis.</t>
  </si>
  <si>
    <t>4.1.5.</t>
  </si>
  <si>
    <t>45,5 ± 0,1 cm bendras ilgis.</t>
  </si>
  <si>
    <t>5. DALIS</t>
  </si>
  <si>
    <t>D'AMICO ARBA LYGIAVERTĖS MEDIASTINOSKOPINĖS BIOPSIJOS ŽNYPLĖS</t>
  </si>
  <si>
    <t>5.</t>
  </si>
  <si>
    <t>D'Amico arba lygiavertės mediastinoskopinės biopsijos žnyplės</t>
  </si>
  <si>
    <t>5.1.</t>
  </si>
  <si>
    <t>5.1.1.</t>
  </si>
  <si>
    <t> D'Amico arba lygiavertės mediastinoskopinės biopsijos žnyplės.</t>
  </si>
  <si>
    <t>5.1.2.</t>
  </si>
  <si>
    <t> Kotas platėjantis nuo 5 mm iki 7 mm.</t>
  </si>
  <si>
    <t>5.1.3.</t>
  </si>
  <si>
    <t>6 ± 1 mm pločio ovalus žiediniai spaustukai.</t>
  </si>
  <si>
    <t>5.1.4.</t>
  </si>
  <si>
    <t>Spaudžiamoji dalis lenkta.</t>
  </si>
  <si>
    <t>5.1.5.</t>
  </si>
  <si>
    <t>5.1.6.</t>
  </si>
  <si>
    <t>Su skląsčiu.</t>
  </si>
  <si>
    <t>5.1.7.</t>
  </si>
  <si>
    <t>23 ± 0,1 cm darbinis ilgis.</t>
  </si>
  <si>
    <t>5.1.8.</t>
  </si>
  <si>
    <t>33 ± 0,1 cm bendras ilgis.</t>
  </si>
  <si>
    <t>6. DALIS</t>
  </si>
  <si>
    <t>TORAKOSKOPINIS MAZGŲ GRIEBIMO SPAUSTUKAS</t>
  </si>
  <si>
    <t>6.</t>
  </si>
  <si>
    <t>Torakoskopinis mazgų griebimo spaustukas</t>
  </si>
  <si>
    <t>6.1.</t>
  </si>
  <si>
    <t>6.1.1.</t>
  </si>
  <si>
    <t> Torakoskopinis lenktas.</t>
  </si>
  <si>
    <t>6.1.2.</t>
  </si>
  <si>
    <t>Kairėn lenkti žiediniai spaustukai.</t>
  </si>
  <si>
    <t>6.1.3.</t>
  </si>
  <si>
    <t>Žiedinė rankena, be skląčio.</t>
  </si>
  <si>
    <t>6.1.4.</t>
  </si>
  <si>
    <t>1 ± 0,1 cm spaustukų ilgis.</t>
  </si>
  <si>
    <t>6.1.5.</t>
  </si>
  <si>
    <t>6.1.6.</t>
  </si>
  <si>
    <t>33 ± 0,1 cm. bendras ilgis. </t>
  </si>
  <si>
    <t>7. DALIS</t>
  </si>
  <si>
    <t>TORAKOSKOPINIS GONZALEZ-RIVAS ARBA LYGIAVERTIS DISEKTORIUS</t>
  </si>
  <si>
    <t>7.</t>
  </si>
  <si>
    <t>Torakoskopinis Gonzalez-Rivas arba lygiavertis disektorius</t>
  </si>
  <si>
    <t>7.1.</t>
  </si>
  <si>
    <t>7.1.1.</t>
  </si>
  <si>
    <t>Torakoskopinis Gonzalez-Rivas arba lygiavertis disektorius.</t>
  </si>
  <si>
    <t>7.1.2.</t>
  </si>
  <si>
    <t>Koto storis 5 ± 1 mm.</t>
  </si>
  <si>
    <t>7.1.3.</t>
  </si>
  <si>
    <t>7.1.4.</t>
  </si>
  <si>
    <t>1 x 2 DeBakey arba lygiaverčiai spaustukai.</t>
  </si>
  <si>
    <t>7.1.5.</t>
  </si>
  <si>
    <t> Be skląsčio.</t>
  </si>
  <si>
    <t>7.1.6.</t>
  </si>
  <si>
    <t>7.1.7.</t>
  </si>
  <si>
    <t>29 ± 0,1 cm bendras ilgis.</t>
  </si>
  <si>
    <t>8. DALIS</t>
  </si>
  <si>
    <t>TORAKOSKOPINIS GENING J SPH TIPO ARBA LYGIAVERTIS DISEKTORIUS</t>
  </si>
  <si>
    <t>8.</t>
  </si>
  <si>
    <t>Torakoskopinis Gening J SPH tipo arba lygiavertis disektorius</t>
  </si>
  <si>
    <t>8.1.</t>
  </si>
  <si>
    <t>8.1.1.</t>
  </si>
  <si>
    <t>Torakoskopinis Gening J SPH tipo arba lygiavertis disektorius.</t>
  </si>
  <si>
    <t>8.1.2.</t>
  </si>
  <si>
    <t>Smailėjantis kotas nuo 5 iki 7 mm ilgio.</t>
  </si>
  <si>
    <t>8.1.3.</t>
  </si>
  <si>
    <t>Žiedinė rankena, be skląsčio.</t>
  </si>
  <si>
    <t>8.1.4.</t>
  </si>
  <si>
    <t>23,5 ± 0,1 cm darbinis ilgis.</t>
  </si>
  <si>
    <t>8.1.5.</t>
  </si>
  <si>
    <t>34 ± 0,1 cm bendras ilgis.</t>
  </si>
  <si>
    <t>9. DALIS</t>
  </si>
  <si>
    <t>TORAKOSKOPINIS DENIS TIPO ARBA LYGIAVERTIS DISKEKTORIUS</t>
  </si>
  <si>
    <t>9.</t>
  </si>
  <si>
    <t>Torakoskopinis Denis tipo arba lygiavertis diskektorius</t>
  </si>
  <si>
    <t>9.1.</t>
  </si>
  <si>
    <t>9.1.1.</t>
  </si>
  <si>
    <t>Torakoskopinis Denis tipo arba lygiavertis diskektorius.</t>
  </si>
  <si>
    <t>9.1.2.</t>
  </si>
  <si>
    <t> Koto storis 7 ± 1 mm.</t>
  </si>
  <si>
    <t>9.1.3.</t>
  </si>
  <si>
    <t>9.1.4.</t>
  </si>
  <si>
    <t>Lenkti į kairę dantyti spaustukai.</t>
  </si>
  <si>
    <t>9.1.5.</t>
  </si>
  <si>
    <t>9.1.6.</t>
  </si>
  <si>
    <t>9.1.7.</t>
  </si>
  <si>
    <t> 33,5 ± 0,1 cm bendras ilgis.</t>
  </si>
  <si>
    <t>10. DALIS</t>
  </si>
  <si>
    <t>TORAKOSKOPINIS DEBAKEY TIPO ARBA LYGIAVERTIS SPAUSTUKAS</t>
  </si>
  <si>
    <t>10.</t>
  </si>
  <si>
    <t>Torakoskopinis DeBakey tipo arba lygiavertis spaustukas</t>
  </si>
  <si>
    <t>10.1.</t>
  </si>
  <si>
    <t>10.1.1.</t>
  </si>
  <si>
    <t>Torakoskopinis DeBakey tipo arba lygiavertis spaustukas.</t>
  </si>
  <si>
    <t>10.1.2.</t>
  </si>
  <si>
    <t> Kotas platėjantis nuo 5 ± 1 mm iki 7 ± 1 mm.</t>
  </si>
  <si>
    <t>10.1.3.</t>
  </si>
  <si>
    <t> Harken #2 tipo arba lygiavertis.</t>
  </si>
  <si>
    <t>10.1.4.</t>
  </si>
  <si>
    <t>10.1.5.</t>
  </si>
  <si>
    <t>1 x 2 pločio DeBakey arba lygiaverčiai spaustukai.</t>
  </si>
  <si>
    <t>10.1.6.</t>
  </si>
  <si>
    <t>10.1.7.</t>
  </si>
  <si>
    <t>7,5 ± 0,1 cm spaustukų ilgis, be skląsčio.</t>
  </si>
  <si>
    <t>10.1.8.</t>
  </si>
  <si>
    <t>19 ± 0,1 cm darbinis ilgis;</t>
  </si>
  <si>
    <t>10.1.9.</t>
  </si>
  <si>
    <t>11. DALIS</t>
  </si>
  <si>
    <t>TORAKOSKOPINIŲ MAZGŲ SUGRIEBĖJAS</t>
  </si>
  <si>
    <t>11.</t>
  </si>
  <si>
    <t>Torakoskopinių mazgų sugriebėjas</t>
  </si>
  <si>
    <t>11.1.</t>
  </si>
  <si>
    <t>11.1.1.</t>
  </si>
  <si>
    <t>Torakoskopinių mazgų sugriebėjas.</t>
  </si>
  <si>
    <t>11.1.2.</t>
  </si>
  <si>
    <t>Kotas 5 ± 1 mm, susiaurintas iki 7 ± 1 mm.</t>
  </si>
  <si>
    <t>11.1.3.</t>
  </si>
  <si>
    <t>11.1.4.</t>
  </si>
  <si>
    <t>Lenkti kairieji 11 ± 1 mm pailgi žiediniai spaustukai.</t>
  </si>
  <si>
    <t>11.1.5.</t>
  </si>
  <si>
    <t>11.1.6.</t>
  </si>
  <si>
    <t>11.1.7.</t>
  </si>
  <si>
    <t>42,4 ± 0,1 cm bendras ilgis.</t>
  </si>
  <si>
    <t>12. DALIS</t>
  </si>
  <si>
    <t>TORAKOSKOPINIŲ ADATŲ LAIKIKLIS</t>
  </si>
  <si>
    <t>12.</t>
  </si>
  <si>
    <t>Torakoskopinių adatų laikiklis</t>
  </si>
  <si>
    <t>12.1.</t>
  </si>
  <si>
    <t>12.1.1.</t>
  </si>
  <si>
    <t>Torakoskopinių adatų laikiklis.</t>
  </si>
  <si>
    <t>12.1.2.</t>
  </si>
  <si>
    <t>Kotas 7 ± 1 mm.</t>
  </si>
  <si>
    <t>12.1.3.</t>
  </si>
  <si>
    <t> Auksinė žiedo formos rankena.</t>
  </si>
  <si>
    <t>12.1.4.</t>
  </si>
  <si>
    <t>Lenktos anglies sluoksniu dengtos žnyplės.</t>
  </si>
  <si>
    <t>12.1.5.</t>
  </si>
  <si>
    <t>16 ± 0,1 cm darbinio ilgio.</t>
  </si>
  <si>
    <t>12.1.6.</t>
  </si>
  <si>
    <t>28,5 ± 0,1 cm bendro ilgio.</t>
  </si>
  <si>
    <t>12.1.7.</t>
  </si>
  <si>
    <t>4-0 ir mažesniems siūlams;</t>
  </si>
  <si>
    <t>13. DALIS</t>
  </si>
  <si>
    <t>TORAKOSKOPINIS GONZALEZ-RIVAS ARBA LYGIAVERTIS MAZGŲ STŪMIKLIS</t>
  </si>
  <si>
    <t>13.</t>
  </si>
  <si>
    <t>Torakoskopinis Gonzalez-Rivas arba lygiavertis mazgų stūmiklis</t>
  </si>
  <si>
    <t>13.1.</t>
  </si>
  <si>
    <t>13.1.1.</t>
  </si>
  <si>
    <t>Torakoskopinis Gonzalez-Rivas arba lygiavertis mazgų stūmiklis.</t>
  </si>
  <si>
    <t>13.1.2.</t>
  </si>
  <si>
    <t>Kotas 5 ± 0,5 mm.</t>
  </si>
  <si>
    <t>13.1.3.</t>
  </si>
  <si>
    <t>Lenktas U formos antgalis.</t>
  </si>
  <si>
    <t>13.1.4.</t>
  </si>
  <si>
    <t>27 ± 0,1 cm darbinio ilgio.</t>
  </si>
  <si>
    <t>13.1.5.</t>
  </si>
  <si>
    <t>37,5 ± 0,1 cm bendro ilgio.</t>
  </si>
  <si>
    <t>14. DALIS</t>
  </si>
  <si>
    <t>TORAKOSKOPINIS D'AMICO TIPO ARBA LYGIAVERTIS SIURBIMO INSTRUMENTAS</t>
  </si>
  <si>
    <t>14.</t>
  </si>
  <si>
    <t>Torakoskopinis D'Amico tipo arba lygiavertis siurbimo instrumentas</t>
  </si>
  <si>
    <t>14.1.</t>
  </si>
  <si>
    <t>14.1.1.</t>
  </si>
  <si>
    <t>Torakoskopinis D'Amico tipo arba lygiavertis siurbimo instrumentas.</t>
  </si>
  <si>
    <t>14.1.2.</t>
  </si>
  <si>
    <t>Kotas 10 ± 0,5 mm.</t>
  </si>
  <si>
    <t>14.1.3.</t>
  </si>
  <si>
    <t>Tiesus bukas antgalis.</t>
  </si>
  <si>
    <t>14.1.4.</t>
  </si>
  <si>
    <t>32 ± 0,1 cm darbinio ilgio.</t>
  </si>
  <si>
    <t>14.1.5.</t>
  </si>
  <si>
    <t>45,5 ± 0,1 cm bendro ilgio.</t>
  </si>
  <si>
    <t>15. DALIS</t>
  </si>
  <si>
    <t>DENNIS TIPO ARBA LYGIAVERTIS ŠONKAULIŲ PJOVĖJAS</t>
  </si>
  <si>
    <t>15.</t>
  </si>
  <si>
    <t>Dennis tipo arba lygiavertis šonkaulių pjovėjas</t>
  </si>
  <si>
    <t>15.1.</t>
  </si>
  <si>
    <t>15.1.1.</t>
  </si>
  <si>
    <t>Dennis tipo šonkaulių pjovėjas.</t>
  </si>
  <si>
    <t>15.1.2.</t>
  </si>
  <si>
    <t>Kotas 10 ± 1 mm.</t>
  </si>
  <si>
    <t>15.1.3.</t>
  </si>
  <si>
    <t>2,5 cm x 2,0 cm pjovimo plotas.</t>
  </si>
  <si>
    <t>15.1.4.</t>
  </si>
  <si>
    <t>Tiesus kotas.</t>
  </si>
  <si>
    <t>15.1.5.</t>
  </si>
  <si>
    <t>29 ± 0,1 cm darbinis ilgis.</t>
  </si>
  <si>
    <t>15.1.6.</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</si>
  <si>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</si>
  <si>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</si>
  <si>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</si>
  <si>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</si>
  <si>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</si>
  <si>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</si>
  <si>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</si>
  <si>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</si>
  <si>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</si>
  <si>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</si>
  <si>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</si>
  <si>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</si>
  <si>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</si>
  <si>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</si>
  <si>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</si>
  <si>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</si>
  <si>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</si>
  <si>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</si>
  <si>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</si>
  <si>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</si>
  <si>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</si>
  <si>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</si>
  <si>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RKL-3476-1 2025-07-08 19:34:58</t>
  </si>
  <si>
    <t>2025.07.18</t>
  </si>
  <si>
    <t>250718-1</t>
  </si>
  <si>
    <t>Kaunas</t>
  </si>
  <si>
    <t>Harken pirmo tipo</t>
  </si>
  <si>
    <t> Žiedinė rankena</t>
  </si>
  <si>
    <t>Spaustukų ilgis 7,5 cm.</t>
  </si>
  <si>
    <t>19  cm darbinis ilgis.</t>
  </si>
  <si>
    <t>Koto storis 10 mm.</t>
  </si>
  <si>
    <t>Išlenkti į kairę pusę 20 mm žiediniai spaustukai.</t>
  </si>
  <si>
    <t>24 cm darbinis ilgis.</t>
  </si>
  <si>
    <t>33,5 cm bendras ilgis.</t>
  </si>
  <si>
    <t>Scanlan, 9009-250</t>
  </si>
  <si>
    <t>Scanlan, 9909-920</t>
  </si>
  <si>
    <t>Scanlan, 9009-230</t>
  </si>
  <si>
    <t>Torakoskopinis Gonzalez-Rivaso Foersterio tipo spaustukas.</t>
  </si>
  <si>
    <t>Torakoskopinis Foersterio tipo spaustukas</t>
  </si>
  <si>
    <t>DeBakey tipo spaustukas</t>
  </si>
  <si>
    <t> 29 cm bendras ilgis.</t>
  </si>
  <si>
    <t>Kotas platėjantis nuo 7 mm iki 10 mm.</t>
  </si>
  <si>
    <t>Lenkti į kairę pusę 20 mm žiediniai spaustukai.</t>
  </si>
  <si>
    <t>14,5 cm darbinis ilgis.</t>
  </si>
  <si>
    <t>24,5 cm bendras ilgis.</t>
  </si>
  <si>
    <t>Torakoskopinis Dennis tipo siurbimo instrumentas.</t>
  </si>
  <si>
    <t>7 mm pločio siurbimo galiukas, su kintamu siurbimo reguliavimu.</t>
  </si>
  <si>
    <t>32 cm darbinis ilgis.</t>
  </si>
  <si>
    <t>45,5 cm bendras ilgis.</t>
  </si>
  <si>
    <t> D'Amico mediastinoskopinės biopsijos žnyplės.</t>
  </si>
  <si>
    <t>6 mm pločio ovalus žiediniai spaustukai.</t>
  </si>
  <si>
    <t>23 cm darbinis ilgis.</t>
  </si>
  <si>
    <t>33 cm bendras ilgis.</t>
  </si>
  <si>
    <t>Scanlan, 9009-225</t>
  </si>
  <si>
    <t>Scanlan, 9009-213</t>
  </si>
  <si>
    <t>Torakoskopinis Gonzalez-Rivas disektorius.</t>
  </si>
  <si>
    <t>Koto storis 5 mm.</t>
  </si>
  <si>
    <t>1 x 2 DeBakey  spaustukai.</t>
  </si>
  <si>
    <t>19 cm darbinis ilgis.</t>
  </si>
  <si>
    <t>29 cm bendras ilgis.</t>
  </si>
  <si>
    <t>Scanlan, 9009-285</t>
  </si>
  <si>
    <t>23,5 cm darbinis ilgis.</t>
  </si>
  <si>
    <t>34 cm bendras ilgis.</t>
  </si>
  <si>
    <t>Scanlan, 9009-281</t>
  </si>
  <si>
    <t>Torakoskopinis Denis tipo  diskektorius</t>
  </si>
  <si>
    <t> Koto storis 7 mm.</t>
  </si>
  <si>
    <t> 33,5 cm bendras ilgis.</t>
  </si>
  <si>
    <t>Torakoskopinis DeBakey tipo  spaustukas.</t>
  </si>
  <si>
    <t>9009-252</t>
  </si>
  <si>
    <t> Kotas platėjantis nuo 5 mm iki 7  mm.</t>
  </si>
  <si>
    <t> Harken #2 tipo.</t>
  </si>
  <si>
    <t>1 x 2 pločio DeBakey spaustukai.</t>
  </si>
  <si>
    <t>7,5 cm spaustukų ilgis, be skląsčio.</t>
  </si>
  <si>
    <t>19 cm darbinis ilgis;</t>
  </si>
  <si>
    <t>9009-221</t>
  </si>
  <si>
    <t>Kotas 5 mm, susiaurintas iki 7 mm.</t>
  </si>
  <si>
    <t>Lenkti kairieji 11 mm pailgi žiediniai spaustukai.</t>
  </si>
  <si>
    <t>42,4 cm bendras ilgis.</t>
  </si>
  <si>
    <t>Scanlan, 9009-637</t>
  </si>
  <si>
    <t>Kotas 7 mm.</t>
  </si>
  <si>
    <t>16  cm darbinio ilgio.</t>
  </si>
  <si>
    <t>28,5 cm bendro ilgio.</t>
  </si>
  <si>
    <t>Scanlan, 9009-826-14</t>
  </si>
  <si>
    <t>Torakoskopinis Gonzalez-Rivas mazgų stūmiklis</t>
  </si>
  <si>
    <t>Kotas 5  mm.</t>
  </si>
  <si>
    <t>27 cm darbinio ilgio.</t>
  </si>
  <si>
    <t>37,5 cm bendro ilgio.</t>
  </si>
  <si>
    <t>Scanlan, 9009-920</t>
  </si>
  <si>
    <t>Torakoskopinis D'Amico tipo siurbimo instrumentas</t>
  </si>
  <si>
    <t>Kotas 10  mm.</t>
  </si>
  <si>
    <t>32 cm darbinio ilgio.</t>
  </si>
  <si>
    <t>45,5 cm bendro ilgio.</t>
  </si>
  <si>
    <t>Scanlan, 9909-904</t>
  </si>
  <si>
    <t>Dennis tipo šonkaulių pjovėjas</t>
  </si>
  <si>
    <t>Kotas 10 mm.</t>
  </si>
  <si>
    <t>29 cm darbinis ilgis.</t>
  </si>
  <si>
    <t>1,1 cm spaustukų ilgis.</t>
  </si>
  <si>
    <t>33 cm. bendras ilgis. </t>
  </si>
  <si>
    <t>Scanlan 9009-917</t>
  </si>
  <si>
    <t>Scanlan, 9009-302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</si>
</sst>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0" xfId="0" applyFont="1" applyFill="1" applyAlignment="1">
      <alignment wrapText="1" shrinkToFit="1"/>
    </xf>
    <xf numFmtId="0" fontId="1" fillId="2" borderId="0" xfId="0" applyFont="1" applyFill="1" applyAlignment="1">
      <alignment wrapText="1" shrinkToFit="1"/>
    </xf>
    <xf numFmtId="0" fontId="2" fillId="4" borderId="23" xfId="0" applyFont="1" applyFill="1" applyBorder="1" applyAlignment="1">
      <alignment wrapText="1" shrinkToFit="1"/>
    </xf>
    <xf numFmtId="0" fontId="1" fillId="4" borderId="23" xfId="0" applyFont="1" applyFill="1" applyBorder="1" applyAlignment="1">
      <alignment wrapText="1" shrinkToFit="1"/>
    </xf>
    <xf numFmtId="0" fontId="1" fillId="6" borderId="23" xfId="0" applyFont="1" applyFill="1" applyBorder="1" applyAlignment="1" applyProtection="1">
      <alignment wrapText="1" shrinkToFit="1"/>
      <protection locked="0"/>
    </xf>
    <xf numFmtId="0" fontId="1" fillId="5" borderId="23" xfId="0" applyFont="1" applyFill="1" applyBorder="1" applyAlignment="1" applyProtection="1">
      <alignment wrapText="1" shrinkToFit="1"/>
      <protection locked="0"/>
    </xf>
    <xf numFmtId="0" fontId="1" fillId="4" borderId="0" xfId="0" applyFont="1" applyFill="1" applyAlignment="1">
      <alignment wrapText="1" shrinkToFi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13"/>
  <sheetViews>
    <sheetView tabSelected="1" topLeftCell="A46" zoomScale="70" zoomScaleNormal="70" workbookViewId="0">
      <selection activeCell="D67" sqref="D67"/>
    </sheetView>
  </sheetViews>
  <sheetFormatPr defaultColWidth="10.69921875" defaultRowHeight="14.4" x14ac:dyDescent="0.3"/>
  <cols>
    <col min="1" max="1" width="9.19921875" style="1" customWidth="1"/>
    <col min="2" max="2" width="78" style="1" customWidth="1"/>
    <col min="3" max="6" width="29.19921875" style="1" customWidth="1"/>
    <col min="7" max="7" width="20.5" style="1" customWidth="1"/>
    <col min="8" max="8" width="26.5" style="1" customWidth="1"/>
    <col min="9" max="15" width="25" style="1" customWidth="1"/>
    <col min="16" max="16" width="10.69921875" style="1" customWidth="1"/>
    <col min="17" max="16384" width="10.699218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13" t="s">
        <v>322</v>
      </c>
    </row>
    <row r="9" spans="1:6" x14ac:dyDescent="0.3">
      <c r="A9" s="4" t="s">
        <v>5</v>
      </c>
      <c r="B9" s="13" t="s">
        <v>323</v>
      </c>
    </row>
    <row r="10" spans="1:6" x14ac:dyDescent="0.3">
      <c r="A10" s="4" t="s">
        <v>6</v>
      </c>
      <c r="B10" s="13" t="s">
        <v>324</v>
      </c>
    </row>
    <row r="12" spans="1:6" ht="15.6" hidden="1" x14ac:dyDescent="0.3">
      <c r="A12" s="32" t="s">
        <v>7</v>
      </c>
      <c r="B12" s="33"/>
      <c r="C12" s="29"/>
      <c r="D12" s="30"/>
      <c r="E12" s="30"/>
      <c r="F12" s="31"/>
    </row>
    <row r="13" spans="1:6" ht="16.2" hidden="1" customHeight="1" x14ac:dyDescent="0.3">
      <c r="A13" s="37" t="s">
        <v>8</v>
      </c>
      <c r="B13" s="38"/>
      <c r="C13" s="29"/>
      <c r="D13" s="30"/>
      <c r="E13" s="30"/>
      <c r="F13" s="31"/>
    </row>
    <row r="14" spans="1:6" ht="16.2" hidden="1" customHeight="1" x14ac:dyDescent="0.3">
      <c r="A14" s="37" t="s">
        <v>9</v>
      </c>
      <c r="B14" s="38"/>
      <c r="C14" s="29"/>
      <c r="D14" s="30"/>
      <c r="E14" s="30"/>
      <c r="F14" s="31"/>
    </row>
    <row r="15" spans="1:6" ht="16.2" hidden="1" customHeight="1" x14ac:dyDescent="0.3">
      <c r="A15" s="32" t="s">
        <v>10</v>
      </c>
      <c r="B15" s="33"/>
      <c r="C15" s="29"/>
      <c r="D15" s="30"/>
      <c r="E15" s="30"/>
      <c r="F15" s="31"/>
    </row>
    <row r="16" spans="1:6" ht="63" hidden="1" customHeight="1" x14ac:dyDescent="0.3">
      <c r="A16" s="41" t="s">
        <v>11</v>
      </c>
      <c r="B16" s="38"/>
      <c r="C16" s="29"/>
      <c r="D16" s="30"/>
      <c r="E16" s="30"/>
      <c r="F16" s="31"/>
    </row>
    <row r="17" spans="1:7" ht="16.2" hidden="1" customHeight="1" x14ac:dyDescent="0.3">
      <c r="A17" s="32" t="s">
        <v>12</v>
      </c>
      <c r="B17" s="33"/>
      <c r="C17" s="29"/>
      <c r="D17" s="30"/>
      <c r="E17" s="30"/>
      <c r="F17" s="31"/>
    </row>
    <row r="18" spans="1:7" ht="16.2" hidden="1" customHeight="1" x14ac:dyDescent="0.3">
      <c r="A18" s="32" t="s">
        <v>13</v>
      </c>
      <c r="B18" s="33"/>
      <c r="C18" s="29"/>
      <c r="D18" s="30"/>
      <c r="E18" s="30"/>
      <c r="F18" s="31"/>
    </row>
    <row r="19" spans="1:7" ht="48" hidden="1" customHeight="1" x14ac:dyDescent="0.3">
      <c r="A19" s="32" t="s">
        <v>14</v>
      </c>
      <c r="B19" s="33"/>
      <c r="C19" s="29"/>
      <c r="D19" s="30"/>
      <c r="E19" s="30"/>
      <c r="F19" s="31"/>
    </row>
    <row r="20" spans="1:7" ht="55.2" hidden="1" customHeight="1" x14ac:dyDescent="0.3">
      <c r="A20" s="32" t="s">
        <v>15</v>
      </c>
      <c r="B20" s="33"/>
      <c r="C20" s="29"/>
      <c r="D20" s="30"/>
      <c r="E20" s="30"/>
      <c r="F20" s="31"/>
    </row>
    <row r="21" spans="1:7" ht="70.95" hidden="1" customHeight="1" x14ac:dyDescent="0.3">
      <c r="A21" s="34" t="s">
        <v>16</v>
      </c>
      <c r="B21" s="35"/>
      <c r="C21" s="39"/>
      <c r="D21" s="40"/>
      <c r="E21" s="40"/>
      <c r="F21" s="40"/>
      <c r="G21" s="14" t="str">
        <f>IF((SUMPRODUCT(--(C21=""))&gt;0), "Privaloma užpildyti, kai taikomi pašalinimo pagrindai", "")</f>
        <v>Privaloma užpildyti, kai taikomi pašalinimo pagrindai</v>
      </c>
    </row>
    <row r="22" spans="1:7" ht="18" hidden="1" customHeight="1" x14ac:dyDescent="0.3">
      <c r="A22" s="5"/>
      <c r="B22" s="5"/>
      <c r="C22" s="6"/>
      <c r="D22" s="6"/>
      <c r="E22" s="6"/>
      <c r="F22" s="6"/>
    </row>
    <row r="23" spans="1:7" x14ac:dyDescent="0.3">
      <c r="A23" s="42" t="s">
        <v>17</v>
      </c>
      <c r="B23" s="28"/>
      <c r="C23" s="28"/>
      <c r="D23" s="28"/>
      <c r="E23" s="28"/>
      <c r="F23" s="28"/>
    </row>
    <row r="24" spans="1:7" x14ac:dyDescent="0.3">
      <c r="A24" s="28" t="s">
        <v>18</v>
      </c>
      <c r="B24" s="28"/>
      <c r="C24" s="28"/>
      <c r="D24" s="28"/>
      <c r="E24" s="28"/>
      <c r="F24" s="28"/>
    </row>
    <row r="25" spans="1:7" x14ac:dyDescent="0.3">
      <c r="A25" s="28" t="s">
        <v>19</v>
      </c>
      <c r="B25" s="28"/>
      <c r="C25" s="28"/>
      <c r="D25" s="28"/>
      <c r="E25" s="28"/>
      <c r="F25" s="28"/>
    </row>
    <row r="26" spans="1:7" x14ac:dyDescent="0.3">
      <c r="A26" s="28" t="s">
        <v>20</v>
      </c>
      <c r="B26" s="28"/>
      <c r="C26" s="28"/>
      <c r="D26" s="28"/>
      <c r="E26" s="28"/>
      <c r="F26" s="28"/>
    </row>
    <row r="27" spans="1:7" x14ac:dyDescent="0.3">
      <c r="A27" s="28" t="s">
        <v>21</v>
      </c>
      <c r="B27" s="28"/>
      <c r="C27" s="28"/>
      <c r="D27" s="28"/>
      <c r="E27" s="28"/>
      <c r="F27" s="28"/>
    </row>
    <row r="28" spans="1:7" ht="31.95" customHeight="1" x14ac:dyDescent="0.3">
      <c r="A28" s="36" t="s">
        <v>22</v>
      </c>
      <c r="B28" s="28"/>
      <c r="C28" s="28"/>
      <c r="D28" s="28"/>
      <c r="E28" s="28"/>
      <c r="F28" s="28"/>
    </row>
    <row r="29" spans="1:7" x14ac:dyDescent="0.3">
      <c r="A29" s="28" t="s">
        <v>23</v>
      </c>
      <c r="B29" s="28"/>
      <c r="C29" s="28"/>
      <c r="D29" s="28"/>
      <c r="E29" s="28"/>
      <c r="F29" s="28"/>
    </row>
    <row r="30" spans="1:7" x14ac:dyDescent="0.3">
      <c r="A30" s="14" t="s">
        <v>24</v>
      </c>
      <c r="D30" s="15"/>
    </row>
    <row r="31" spans="1:7" x14ac:dyDescent="0.3">
      <c r="A31" s="14" t="s">
        <v>25</v>
      </c>
    </row>
    <row r="32" spans="1:7" x14ac:dyDescent="0.3">
      <c r="A32" s="12" t="s">
        <v>26</v>
      </c>
      <c r="B32" s="12" t="s">
        <v>27</v>
      </c>
    </row>
    <row r="34" spans="1:8" s="22" customFormat="1" ht="43.2" x14ac:dyDescent="0.3">
      <c r="A34" s="21" t="s">
        <v>28</v>
      </c>
    </row>
    <row r="35" spans="1:8" s="22" customFormat="1" ht="72" x14ac:dyDescent="0.3">
      <c r="A35" s="23" t="s">
        <v>29</v>
      </c>
      <c r="B35" s="23" t="s">
        <v>30</v>
      </c>
      <c r="C35" s="23" t="s">
        <v>31</v>
      </c>
      <c r="D35" s="23" t="s">
        <v>32</v>
      </c>
      <c r="E35" s="23" t="s">
        <v>33</v>
      </c>
      <c r="F35" s="23" t="s">
        <v>34</v>
      </c>
      <c r="G35" s="23" t="s">
        <v>35</v>
      </c>
      <c r="H35" s="23" t="s">
        <v>36</v>
      </c>
    </row>
    <row r="36" spans="1:8" s="22" customFormat="1" x14ac:dyDescent="0.3">
      <c r="A36" s="23" t="s">
        <v>37</v>
      </c>
      <c r="B36" s="23" t="s">
        <v>38</v>
      </c>
      <c r="C36" s="24"/>
      <c r="D36" s="24"/>
      <c r="E36" s="24"/>
      <c r="F36" s="24"/>
      <c r="G36" s="24"/>
      <c r="H36" s="24"/>
    </row>
    <row r="37" spans="1:8" s="22" customFormat="1" x14ac:dyDescent="0.3">
      <c r="A37" s="24" t="s">
        <v>39</v>
      </c>
      <c r="B37" s="24" t="s">
        <v>38</v>
      </c>
      <c r="C37" s="24">
        <v>1</v>
      </c>
      <c r="D37" s="24" t="s">
        <v>40</v>
      </c>
      <c r="E37" s="25">
        <v>2950</v>
      </c>
      <c r="F37" s="24">
        <f>IF(ISBLANK(E37),"", PRODUCT(C37,E37))</f>
        <v>2950</v>
      </c>
      <c r="G37" s="26" t="s">
        <v>333</v>
      </c>
      <c r="H37" s="24"/>
    </row>
    <row r="38" spans="1:8" s="22" customFormat="1" x14ac:dyDescent="0.3">
      <c r="A38" s="24" t="s">
        <v>41</v>
      </c>
      <c r="B38" s="24" t="s">
        <v>42</v>
      </c>
      <c r="C38" s="24"/>
      <c r="D38" s="24"/>
      <c r="E38" s="24"/>
      <c r="F38" s="24"/>
      <c r="G38" s="24"/>
      <c r="H38" s="26" t="s">
        <v>338</v>
      </c>
    </row>
    <row r="39" spans="1:8" s="22" customFormat="1" ht="28.8" x14ac:dyDescent="0.3">
      <c r="A39" s="24" t="s">
        <v>43</v>
      </c>
      <c r="B39" s="24" t="s">
        <v>44</v>
      </c>
      <c r="C39" s="24"/>
      <c r="D39" s="24"/>
      <c r="E39" s="24"/>
      <c r="F39" s="24"/>
      <c r="G39" s="24"/>
      <c r="H39" s="26" t="s">
        <v>44</v>
      </c>
    </row>
    <row r="40" spans="1:8" s="22" customFormat="1" x14ac:dyDescent="0.3">
      <c r="A40" s="24" t="s">
        <v>45</v>
      </c>
      <c r="B40" s="24" t="s">
        <v>46</v>
      </c>
      <c r="C40" s="24"/>
      <c r="D40" s="24"/>
      <c r="E40" s="24"/>
      <c r="F40" s="24"/>
      <c r="G40" s="24"/>
      <c r="H40" s="26" t="s">
        <v>325</v>
      </c>
    </row>
    <row r="41" spans="1:8" s="22" customFormat="1" x14ac:dyDescent="0.3">
      <c r="A41" s="24" t="s">
        <v>47</v>
      </c>
      <c r="B41" s="24" t="s">
        <v>48</v>
      </c>
      <c r="C41" s="24"/>
      <c r="D41" s="24"/>
      <c r="E41" s="24"/>
      <c r="F41" s="24"/>
      <c r="G41" s="24"/>
      <c r="H41" s="26" t="s">
        <v>326</v>
      </c>
    </row>
    <row r="42" spans="1:8" s="22" customFormat="1" x14ac:dyDescent="0.3">
      <c r="A42" s="24" t="s">
        <v>49</v>
      </c>
      <c r="B42" s="24" t="s">
        <v>50</v>
      </c>
      <c r="C42" s="24"/>
      <c r="D42" s="24"/>
      <c r="E42" s="24"/>
      <c r="F42" s="24"/>
      <c r="G42" s="24"/>
      <c r="H42" s="26" t="s">
        <v>50</v>
      </c>
    </row>
    <row r="43" spans="1:8" s="22" customFormat="1" x14ac:dyDescent="0.3">
      <c r="A43" s="24" t="s">
        <v>51</v>
      </c>
      <c r="B43" s="24" t="s">
        <v>52</v>
      </c>
      <c r="C43" s="24"/>
      <c r="D43" s="24"/>
      <c r="E43" s="24"/>
      <c r="F43" s="24"/>
      <c r="G43" s="24"/>
      <c r="H43" s="26" t="s">
        <v>327</v>
      </c>
    </row>
    <row r="44" spans="1:8" s="22" customFormat="1" x14ac:dyDescent="0.3">
      <c r="A44" s="24" t="s">
        <v>53</v>
      </c>
      <c r="B44" s="24" t="s">
        <v>54</v>
      </c>
      <c r="C44" s="24"/>
      <c r="D44" s="24"/>
      <c r="E44" s="24"/>
      <c r="F44" s="24"/>
      <c r="G44" s="24"/>
      <c r="H44" s="26" t="s">
        <v>54</v>
      </c>
    </row>
    <row r="45" spans="1:8" s="22" customFormat="1" x14ac:dyDescent="0.3">
      <c r="A45" s="24" t="s">
        <v>55</v>
      </c>
      <c r="B45" s="24" t="s">
        <v>56</v>
      </c>
      <c r="C45" s="24"/>
      <c r="D45" s="24"/>
      <c r="E45" s="24"/>
      <c r="F45" s="24"/>
      <c r="G45" s="24"/>
      <c r="H45" s="26" t="s">
        <v>328</v>
      </c>
    </row>
    <row r="46" spans="1:8" s="22" customFormat="1" x14ac:dyDescent="0.3">
      <c r="A46" s="24" t="s">
        <v>57</v>
      </c>
      <c r="B46" s="24" t="s">
        <v>58</v>
      </c>
      <c r="C46" s="24"/>
      <c r="D46" s="24"/>
      <c r="E46" s="24"/>
      <c r="F46" s="24"/>
      <c r="G46" s="24"/>
      <c r="H46" s="26" t="s">
        <v>339</v>
      </c>
    </row>
    <row r="47" spans="1:8" s="22" customFormat="1" x14ac:dyDescent="0.3">
      <c r="E47" s="23" t="s">
        <v>59</v>
      </c>
      <c r="F47" s="23">
        <f>IF((COUNT(C37:C46)&lt;&gt;COUNT(F37:F46)),"", ROUND(SUM(F37:F46),2))</f>
        <v>2950</v>
      </c>
      <c r="G47" s="27" t="str">
        <f>IF((COUNT(C37:C46)&lt;&gt;COUNT(F37:F46)),"Neužpildytos visų objektų kainos", "")</f>
        <v/>
      </c>
    </row>
    <row r="48" spans="1:8" s="22" customFormat="1" x14ac:dyDescent="0.3">
      <c r="C48" s="23" t="s">
        <v>60</v>
      </c>
      <c r="D48" s="26">
        <v>21</v>
      </c>
      <c r="E48" s="23" t="s">
        <v>61</v>
      </c>
      <c r="F48" s="23">
        <f>IF(OR(F47="",D48=""),"", ROUND(PRODUCT(D48,F47)/100,2))</f>
        <v>619.5</v>
      </c>
      <c r="G48" s="27" t="str">
        <f>IF(D48="", "Nurodykite taikomą PVM dydį", "")</f>
        <v/>
      </c>
    </row>
    <row r="49" spans="1:8" s="22" customFormat="1" x14ac:dyDescent="0.3">
      <c r="E49" s="23" t="s">
        <v>62</v>
      </c>
      <c r="F49" s="23">
        <f>IF(ISBLANK(F48), "", ROUND(SUM(F47:F48),2))</f>
        <v>3569.5</v>
      </c>
    </row>
    <row r="50" spans="1:8" s="22" customFormat="1" x14ac:dyDescent="0.3"/>
    <row r="51" spans="1:8" s="22" customFormat="1" x14ac:dyDescent="0.3"/>
    <row r="52" spans="1:8" s="22" customFormat="1" x14ac:dyDescent="0.3"/>
    <row r="53" spans="1:8" s="22" customFormat="1" x14ac:dyDescent="0.3">
      <c r="A53" s="21" t="s">
        <v>63</v>
      </c>
      <c r="B53" s="21" t="s">
        <v>64</v>
      </c>
    </row>
    <row r="54" spans="1:8" s="22" customFormat="1" x14ac:dyDescent="0.3"/>
    <row r="55" spans="1:8" s="22" customFormat="1" ht="43.2" x14ac:dyDescent="0.3">
      <c r="A55" s="21" t="s">
        <v>28</v>
      </c>
    </row>
    <row r="56" spans="1:8" s="22" customFormat="1" ht="72" x14ac:dyDescent="0.3">
      <c r="A56" s="23" t="s">
        <v>29</v>
      </c>
      <c r="B56" s="23" t="s">
        <v>30</v>
      </c>
      <c r="C56" s="23" t="s">
        <v>31</v>
      </c>
      <c r="D56" s="23" t="s">
        <v>32</v>
      </c>
      <c r="E56" s="23" t="s">
        <v>33</v>
      </c>
      <c r="F56" s="23" t="s">
        <v>34</v>
      </c>
      <c r="G56" s="23" t="s">
        <v>35</v>
      </c>
      <c r="H56" s="23" t="s">
        <v>36</v>
      </c>
    </row>
    <row r="57" spans="1:8" s="22" customFormat="1" x14ac:dyDescent="0.3">
      <c r="A57" s="23" t="s">
        <v>65</v>
      </c>
      <c r="B57" s="23" t="s">
        <v>66</v>
      </c>
      <c r="C57" s="24"/>
      <c r="D57" s="24"/>
      <c r="E57" s="24"/>
      <c r="F57" s="24"/>
      <c r="G57" s="24"/>
      <c r="H57" s="24"/>
    </row>
    <row r="58" spans="1:8" s="22" customFormat="1" x14ac:dyDescent="0.3">
      <c r="A58" s="24" t="s">
        <v>67</v>
      </c>
      <c r="B58" s="24" t="s">
        <v>68</v>
      </c>
      <c r="C58" s="24">
        <v>1</v>
      </c>
      <c r="D58" s="24" t="s">
        <v>40</v>
      </c>
      <c r="E58" s="25">
        <v>2850</v>
      </c>
      <c r="F58" s="24">
        <f>IF(ISBLANK(E58),"", PRODUCT(C58,E58))</f>
        <v>2850</v>
      </c>
      <c r="G58" s="26" t="s">
        <v>334</v>
      </c>
      <c r="H58" s="24"/>
    </row>
    <row r="59" spans="1:8" s="22" customFormat="1" ht="28.8" x14ac:dyDescent="0.3">
      <c r="A59" s="24" t="s">
        <v>69</v>
      </c>
      <c r="B59" s="24" t="s">
        <v>70</v>
      </c>
      <c r="C59" s="24"/>
      <c r="D59" s="24"/>
      <c r="E59" s="24"/>
      <c r="F59" s="24"/>
      <c r="G59" s="24"/>
      <c r="H59" s="26" t="s">
        <v>337</v>
      </c>
    </row>
    <row r="60" spans="1:8" s="22" customFormat="1" x14ac:dyDescent="0.3">
      <c r="A60" s="24" t="s">
        <v>71</v>
      </c>
      <c r="B60" s="24" t="s">
        <v>72</v>
      </c>
      <c r="C60" s="24"/>
      <c r="D60" s="24"/>
      <c r="E60" s="24"/>
      <c r="F60" s="24"/>
      <c r="G60" s="24"/>
      <c r="H60" s="26" t="s">
        <v>329</v>
      </c>
    </row>
    <row r="61" spans="1:8" s="22" customFormat="1" x14ac:dyDescent="0.3">
      <c r="A61" s="24" t="s">
        <v>73</v>
      </c>
      <c r="B61" s="24" t="s">
        <v>74</v>
      </c>
      <c r="C61" s="24"/>
      <c r="D61" s="24"/>
      <c r="E61" s="24"/>
      <c r="F61" s="24"/>
      <c r="G61" s="24"/>
      <c r="H61" s="26" t="s">
        <v>74</v>
      </c>
    </row>
    <row r="62" spans="1:8" s="22" customFormat="1" ht="28.8" x14ac:dyDescent="0.3">
      <c r="A62" s="24" t="s">
        <v>75</v>
      </c>
      <c r="B62" s="24" t="s">
        <v>76</v>
      </c>
      <c r="C62" s="24"/>
      <c r="D62" s="24"/>
      <c r="E62" s="24"/>
      <c r="F62" s="24"/>
      <c r="G62" s="24"/>
      <c r="H62" s="26" t="s">
        <v>330</v>
      </c>
    </row>
    <row r="63" spans="1:8" s="22" customFormat="1" x14ac:dyDescent="0.3">
      <c r="A63" s="24" t="s">
        <v>77</v>
      </c>
      <c r="B63" s="24" t="s">
        <v>78</v>
      </c>
      <c r="C63" s="24"/>
      <c r="D63" s="24"/>
      <c r="E63" s="24"/>
      <c r="F63" s="24"/>
      <c r="G63" s="24"/>
      <c r="H63" s="26" t="s">
        <v>331</v>
      </c>
    </row>
    <row r="64" spans="1:8" s="22" customFormat="1" x14ac:dyDescent="0.3">
      <c r="A64" s="24" t="s">
        <v>79</v>
      </c>
      <c r="B64" s="24" t="s">
        <v>80</v>
      </c>
      <c r="C64" s="24"/>
      <c r="D64" s="24"/>
      <c r="E64" s="24"/>
      <c r="F64" s="24"/>
      <c r="G64" s="24"/>
      <c r="H64" s="26" t="s">
        <v>332</v>
      </c>
    </row>
    <row r="65" spans="1:8" s="22" customFormat="1" x14ac:dyDescent="0.3">
      <c r="E65" s="23" t="s">
        <v>59</v>
      </c>
      <c r="F65" s="23">
        <f>IF((COUNT(C58:C64)&lt;&gt;COUNT(F58:F64)),"", ROUND(SUM(F58:F64),2))</f>
        <v>2850</v>
      </c>
      <c r="G65" s="27" t="str">
        <f>IF((COUNT(C58:C64)&lt;&gt;COUNT(F58:F64)),"Neužpildytos visų objektų kainos", "")</f>
        <v/>
      </c>
    </row>
    <row r="66" spans="1:8" s="22" customFormat="1" ht="28.8" x14ac:dyDescent="0.3">
      <c r="C66" s="23" t="s">
        <v>60</v>
      </c>
      <c r="D66" s="26">
        <v>21</v>
      </c>
      <c r="E66" s="23" t="s">
        <v>61</v>
      </c>
      <c r="F66" s="23">
        <f>IF(OR(F65="",D66=""),"", ROUND(PRODUCT(D66,F65)/100,2))</f>
        <v>598.5</v>
      </c>
      <c r="G66" s="27" t="str">
        <f>IF(D66="", "Nurodykite taikomą PVM dydį", "")</f>
        <v/>
      </c>
    </row>
    <row r="67" spans="1:8" s="22" customFormat="1" x14ac:dyDescent="0.3">
      <c r="E67" s="23" t="s">
        <v>62</v>
      </c>
      <c r="F67" s="23">
        <f>IF(ISBLANK(F66), "", ROUND(SUM(F65:F66),2))</f>
        <v>3448.5</v>
      </c>
    </row>
    <row r="68" spans="1:8" s="22" customFormat="1" x14ac:dyDescent="0.3"/>
    <row r="69" spans="1:8" s="22" customFormat="1" x14ac:dyDescent="0.3"/>
    <row r="70" spans="1:8" s="22" customFormat="1" x14ac:dyDescent="0.3"/>
    <row r="71" spans="1:8" s="22" customFormat="1" x14ac:dyDescent="0.3">
      <c r="A71" s="21" t="s">
        <v>81</v>
      </c>
      <c r="B71" s="21" t="s">
        <v>82</v>
      </c>
    </row>
    <row r="72" spans="1:8" s="22" customFormat="1" x14ac:dyDescent="0.3"/>
    <row r="73" spans="1:8" s="22" customFormat="1" ht="43.2" x14ac:dyDescent="0.3">
      <c r="A73" s="21" t="s">
        <v>28</v>
      </c>
    </row>
    <row r="74" spans="1:8" s="22" customFormat="1" ht="72" x14ac:dyDescent="0.3">
      <c r="A74" s="23" t="s">
        <v>29</v>
      </c>
      <c r="B74" s="23" t="s">
        <v>30</v>
      </c>
      <c r="C74" s="23" t="s">
        <v>31</v>
      </c>
      <c r="D74" s="23" t="s">
        <v>32</v>
      </c>
      <c r="E74" s="23" t="s">
        <v>33</v>
      </c>
      <c r="F74" s="23" t="s">
        <v>34</v>
      </c>
      <c r="G74" s="23" t="s">
        <v>35</v>
      </c>
      <c r="H74" s="23" t="s">
        <v>36</v>
      </c>
    </row>
    <row r="75" spans="1:8" s="22" customFormat="1" x14ac:dyDescent="0.3">
      <c r="A75" s="23" t="s">
        <v>83</v>
      </c>
      <c r="B75" s="23" t="s">
        <v>84</v>
      </c>
      <c r="C75" s="24"/>
      <c r="D75" s="24"/>
      <c r="E75" s="24"/>
      <c r="F75" s="24"/>
      <c r="G75" s="24"/>
      <c r="H75" s="24"/>
    </row>
    <row r="76" spans="1:8" s="22" customFormat="1" x14ac:dyDescent="0.3">
      <c r="A76" s="24" t="s">
        <v>85</v>
      </c>
      <c r="B76" s="24" t="s">
        <v>84</v>
      </c>
      <c r="C76" s="24">
        <v>1</v>
      </c>
      <c r="D76" s="24" t="s">
        <v>40</v>
      </c>
      <c r="E76" s="25">
        <v>2950</v>
      </c>
      <c r="F76" s="24">
        <f>IF(ISBLANK(E76),"", PRODUCT(C76,E76))</f>
        <v>2950</v>
      </c>
      <c r="G76" s="26" t="s">
        <v>335</v>
      </c>
      <c r="H76" s="24"/>
    </row>
    <row r="77" spans="1:8" s="22" customFormat="1" ht="28.8" x14ac:dyDescent="0.3">
      <c r="A77" s="24" t="s">
        <v>86</v>
      </c>
      <c r="B77" s="24" t="s">
        <v>87</v>
      </c>
      <c r="C77" s="24"/>
      <c r="D77" s="24"/>
      <c r="E77" s="24"/>
      <c r="F77" s="24"/>
      <c r="G77" s="24"/>
      <c r="H77" s="26" t="s">
        <v>336</v>
      </c>
    </row>
    <row r="78" spans="1:8" s="22" customFormat="1" ht="28.8" x14ac:dyDescent="0.3">
      <c r="A78" s="24" t="s">
        <v>88</v>
      </c>
      <c r="B78" s="24" t="s">
        <v>89</v>
      </c>
      <c r="C78" s="24"/>
      <c r="D78" s="24"/>
      <c r="E78" s="24"/>
      <c r="F78" s="24"/>
      <c r="G78" s="24"/>
      <c r="H78" s="26" t="s">
        <v>340</v>
      </c>
    </row>
    <row r="79" spans="1:8" s="22" customFormat="1" x14ac:dyDescent="0.3">
      <c r="A79" s="24" t="s">
        <v>90</v>
      </c>
      <c r="B79" s="24" t="s">
        <v>74</v>
      </c>
      <c r="C79" s="24"/>
      <c r="D79" s="24"/>
      <c r="E79" s="24"/>
      <c r="F79" s="24"/>
      <c r="G79" s="24"/>
      <c r="H79" s="26" t="s">
        <v>74</v>
      </c>
    </row>
    <row r="80" spans="1:8" s="22" customFormat="1" ht="57.6" x14ac:dyDescent="0.3">
      <c r="A80" s="24" t="s">
        <v>91</v>
      </c>
      <c r="B80" s="24" t="s">
        <v>92</v>
      </c>
      <c r="C80" s="24"/>
      <c r="D80" s="24"/>
      <c r="E80" s="24"/>
      <c r="F80" s="24"/>
      <c r="G80" s="24"/>
      <c r="H80" s="26" t="s">
        <v>92</v>
      </c>
    </row>
    <row r="81" spans="1:8" s="22" customFormat="1" ht="28.8" x14ac:dyDescent="0.3">
      <c r="A81" s="24" t="s">
        <v>93</v>
      </c>
      <c r="B81" s="24" t="s">
        <v>94</v>
      </c>
      <c r="C81" s="24"/>
      <c r="D81" s="24"/>
      <c r="E81" s="24"/>
      <c r="F81" s="24"/>
      <c r="G81" s="24"/>
      <c r="H81" s="26" t="s">
        <v>341</v>
      </c>
    </row>
    <row r="82" spans="1:8" s="22" customFormat="1" x14ac:dyDescent="0.3">
      <c r="A82" s="24" t="s">
        <v>95</v>
      </c>
      <c r="B82" s="24" t="s">
        <v>96</v>
      </c>
      <c r="C82" s="24"/>
      <c r="D82" s="24"/>
      <c r="E82" s="24"/>
      <c r="F82" s="24"/>
      <c r="G82" s="24"/>
      <c r="H82" s="26" t="s">
        <v>342</v>
      </c>
    </row>
    <row r="83" spans="1:8" s="22" customFormat="1" x14ac:dyDescent="0.3">
      <c r="A83" s="24" t="s">
        <v>97</v>
      </c>
      <c r="B83" s="24" t="s">
        <v>98</v>
      </c>
      <c r="C83" s="24"/>
      <c r="D83" s="24"/>
      <c r="E83" s="24"/>
      <c r="F83" s="24"/>
      <c r="G83" s="24"/>
      <c r="H83" s="26" t="s">
        <v>343</v>
      </c>
    </row>
    <row r="84" spans="1:8" s="22" customFormat="1" x14ac:dyDescent="0.3">
      <c r="E84" s="23" t="s">
        <v>59</v>
      </c>
      <c r="F84" s="23">
        <f>IF((COUNT(C76:C83)&lt;&gt;COUNT(F76:F83)),"", ROUND(SUM(F76:F83),2))</f>
        <v>2950</v>
      </c>
      <c r="G84" s="27" t="str">
        <f>IF((COUNT(C76:C83)&lt;&gt;COUNT(F76:F83)),"Neužpildytos visų objektų kainos", "")</f>
        <v/>
      </c>
    </row>
    <row r="85" spans="1:8" s="22" customFormat="1" x14ac:dyDescent="0.3">
      <c r="C85" s="23" t="s">
        <v>60</v>
      </c>
      <c r="D85" s="26">
        <v>21</v>
      </c>
      <c r="E85" s="23" t="s">
        <v>61</v>
      </c>
      <c r="F85" s="23">
        <f>IF(OR(F84="",D85=""),"", ROUND(PRODUCT(D85,F84)/100,2))</f>
        <v>619.5</v>
      </c>
      <c r="G85" s="27" t="str">
        <f>IF(D85="", "Nurodykite taikomą PVM dydį", "")</f>
        <v/>
      </c>
    </row>
    <row r="86" spans="1:8" s="22" customFormat="1" x14ac:dyDescent="0.3">
      <c r="E86" s="23" t="s">
        <v>62</v>
      </c>
      <c r="F86" s="23">
        <f>IF(ISBLANK(F85), "", ROUND(SUM(F84:F85),2))</f>
        <v>3569.5</v>
      </c>
    </row>
    <row r="87" spans="1:8" s="22" customFormat="1" x14ac:dyDescent="0.3"/>
    <row r="88" spans="1:8" s="22" customFormat="1" x14ac:dyDescent="0.3"/>
    <row r="89" spans="1:8" s="22" customFormat="1" x14ac:dyDescent="0.3"/>
    <row r="90" spans="1:8" s="22" customFormat="1" x14ac:dyDescent="0.3">
      <c r="A90" s="21" t="s">
        <v>99</v>
      </c>
      <c r="B90" s="21" t="s">
        <v>100</v>
      </c>
    </row>
    <row r="91" spans="1:8" s="22" customFormat="1" x14ac:dyDescent="0.3"/>
    <row r="92" spans="1:8" s="22" customFormat="1" ht="43.2" x14ac:dyDescent="0.3">
      <c r="A92" s="21" t="s">
        <v>28</v>
      </c>
    </row>
    <row r="93" spans="1:8" s="22" customFormat="1" ht="72" x14ac:dyDescent="0.3">
      <c r="A93" s="23" t="s">
        <v>29</v>
      </c>
      <c r="B93" s="23" t="s">
        <v>30</v>
      </c>
      <c r="C93" s="23" t="s">
        <v>31</v>
      </c>
      <c r="D93" s="23" t="s">
        <v>32</v>
      </c>
      <c r="E93" s="23" t="s">
        <v>33</v>
      </c>
      <c r="F93" s="23" t="s">
        <v>34</v>
      </c>
      <c r="G93" s="23" t="s">
        <v>35</v>
      </c>
      <c r="H93" s="23" t="s">
        <v>36</v>
      </c>
    </row>
    <row r="94" spans="1:8" s="22" customFormat="1" x14ac:dyDescent="0.3">
      <c r="A94" s="23" t="s">
        <v>101</v>
      </c>
      <c r="B94" s="23" t="s">
        <v>102</v>
      </c>
      <c r="C94" s="24"/>
      <c r="D94" s="24"/>
      <c r="E94" s="24"/>
      <c r="F94" s="24"/>
      <c r="G94" s="24"/>
      <c r="H94" s="24"/>
    </row>
    <row r="95" spans="1:8" s="22" customFormat="1" x14ac:dyDescent="0.3">
      <c r="A95" s="24" t="s">
        <v>103</v>
      </c>
      <c r="B95" s="24" t="s">
        <v>102</v>
      </c>
      <c r="C95" s="24">
        <v>1</v>
      </c>
      <c r="D95" s="24" t="s">
        <v>40</v>
      </c>
      <c r="E95" s="25">
        <v>1480</v>
      </c>
      <c r="F95" s="24">
        <f>IF(ISBLANK(E95),"", PRODUCT(C95,E95))</f>
        <v>1480</v>
      </c>
      <c r="G95" s="26" t="s">
        <v>397</v>
      </c>
      <c r="H95" s="24"/>
    </row>
    <row r="96" spans="1:8" s="22" customFormat="1" ht="28.8" x14ac:dyDescent="0.3">
      <c r="A96" s="24" t="s">
        <v>104</v>
      </c>
      <c r="B96" s="24" t="s">
        <v>105</v>
      </c>
      <c r="C96" s="24"/>
      <c r="D96" s="24"/>
      <c r="E96" s="24"/>
      <c r="F96" s="24"/>
      <c r="G96" s="24"/>
      <c r="H96" s="26" t="s">
        <v>344</v>
      </c>
    </row>
    <row r="97" spans="1:8" s="22" customFormat="1" ht="28.8" x14ac:dyDescent="0.3">
      <c r="A97" s="24" t="s">
        <v>106</v>
      </c>
      <c r="B97" s="24" t="s">
        <v>107</v>
      </c>
      <c r="C97" s="24"/>
      <c r="D97" s="24"/>
      <c r="E97" s="24"/>
      <c r="F97" s="24"/>
      <c r="G97" s="24"/>
      <c r="H97" s="26" t="s">
        <v>345</v>
      </c>
    </row>
    <row r="98" spans="1:8" s="22" customFormat="1" x14ac:dyDescent="0.3">
      <c r="A98" s="24" t="s">
        <v>108</v>
      </c>
      <c r="B98" s="24" t="s">
        <v>109</v>
      </c>
      <c r="C98" s="24"/>
      <c r="D98" s="24"/>
      <c r="E98" s="24"/>
      <c r="F98" s="24"/>
      <c r="G98" s="24"/>
      <c r="H98" s="26" t="s">
        <v>109</v>
      </c>
    </row>
    <row r="99" spans="1:8" s="22" customFormat="1" x14ac:dyDescent="0.3">
      <c r="A99" s="24" t="s">
        <v>110</v>
      </c>
      <c r="B99" s="24" t="s">
        <v>111</v>
      </c>
      <c r="C99" s="24"/>
      <c r="D99" s="24"/>
      <c r="E99" s="24"/>
      <c r="F99" s="24"/>
      <c r="G99" s="24"/>
      <c r="H99" s="26" t="s">
        <v>346</v>
      </c>
    </row>
    <row r="100" spans="1:8" s="22" customFormat="1" x14ac:dyDescent="0.3">
      <c r="A100" s="24" t="s">
        <v>112</v>
      </c>
      <c r="B100" s="24" t="s">
        <v>113</v>
      </c>
      <c r="C100" s="24"/>
      <c r="D100" s="24"/>
      <c r="E100" s="24"/>
      <c r="F100" s="24"/>
      <c r="G100" s="24"/>
      <c r="H100" s="26" t="s">
        <v>347</v>
      </c>
    </row>
    <row r="101" spans="1:8" s="22" customFormat="1" x14ac:dyDescent="0.3">
      <c r="E101" s="23" t="s">
        <v>59</v>
      </c>
      <c r="F101" s="23">
        <f>IF((COUNT(C95:C100)&lt;&gt;COUNT(F95:F100)),"", ROUND(SUM(F95:F100),2))</f>
        <v>1480</v>
      </c>
      <c r="G101" s="27" t="str">
        <f>IF((COUNT(C95:C100)&lt;&gt;COUNT(F95:F100)),"Neužpildytos visų objektų kainos", "")</f>
        <v/>
      </c>
    </row>
    <row r="102" spans="1:8" s="22" customFormat="1" x14ac:dyDescent="0.3">
      <c r="C102" s="23" t="s">
        <v>60</v>
      </c>
      <c r="D102" s="26">
        <v>21</v>
      </c>
      <c r="E102" s="23" t="s">
        <v>61</v>
      </c>
      <c r="F102" s="23">
        <f>IF(OR(F101="",D102=""),"", ROUND(PRODUCT(D102,F101)/100,2))</f>
        <v>310.8</v>
      </c>
      <c r="G102" s="27" t="str">
        <f>IF(D102="", "Nurodykite taikomą PVM dydį", "")</f>
        <v/>
      </c>
    </row>
    <row r="103" spans="1:8" s="22" customFormat="1" x14ac:dyDescent="0.3">
      <c r="E103" s="23" t="s">
        <v>62</v>
      </c>
      <c r="F103" s="23">
        <f>IF(ISBLANK(F102), "", ROUND(SUM(F101:F102),2))</f>
        <v>1790.8</v>
      </c>
    </row>
    <row r="104" spans="1:8" s="22" customFormat="1" x14ac:dyDescent="0.3"/>
    <row r="105" spans="1:8" s="22" customFormat="1" x14ac:dyDescent="0.3"/>
    <row r="106" spans="1:8" s="22" customFormat="1" x14ac:dyDescent="0.3"/>
    <row r="107" spans="1:8" s="22" customFormat="1" x14ac:dyDescent="0.3">
      <c r="A107" s="21" t="s">
        <v>114</v>
      </c>
      <c r="B107" s="21" t="s">
        <v>115</v>
      </c>
    </row>
    <row r="108" spans="1:8" s="22" customFormat="1" x14ac:dyDescent="0.3"/>
    <row r="109" spans="1:8" s="22" customFormat="1" ht="43.2" x14ac:dyDescent="0.3">
      <c r="A109" s="21" t="s">
        <v>28</v>
      </c>
    </row>
    <row r="110" spans="1:8" s="22" customFormat="1" ht="72" x14ac:dyDescent="0.3">
      <c r="A110" s="23" t="s">
        <v>29</v>
      </c>
      <c r="B110" s="23" t="s">
        <v>30</v>
      </c>
      <c r="C110" s="23" t="s">
        <v>31</v>
      </c>
      <c r="D110" s="23" t="s">
        <v>32</v>
      </c>
      <c r="E110" s="23" t="s">
        <v>33</v>
      </c>
      <c r="F110" s="23" t="s">
        <v>34</v>
      </c>
      <c r="G110" s="23" t="s">
        <v>35</v>
      </c>
      <c r="H110" s="23" t="s">
        <v>36</v>
      </c>
    </row>
    <row r="111" spans="1:8" s="22" customFormat="1" x14ac:dyDescent="0.3">
      <c r="A111" s="23" t="s">
        <v>116</v>
      </c>
      <c r="B111" s="23" t="s">
        <v>117</v>
      </c>
      <c r="C111" s="24"/>
      <c r="D111" s="24"/>
      <c r="E111" s="24"/>
      <c r="F111" s="24"/>
      <c r="G111" s="24"/>
      <c r="H111" s="24"/>
    </row>
    <row r="112" spans="1:8" s="22" customFormat="1" x14ac:dyDescent="0.3">
      <c r="A112" s="24" t="s">
        <v>118</v>
      </c>
      <c r="B112" s="24" t="s">
        <v>117</v>
      </c>
      <c r="C112" s="24">
        <v>1</v>
      </c>
      <c r="D112" s="24" t="s">
        <v>40</v>
      </c>
      <c r="E112" s="25">
        <v>1430</v>
      </c>
      <c r="F112" s="24">
        <f>IF(ISBLANK(E112),"", PRODUCT(C112,E112))</f>
        <v>1430</v>
      </c>
      <c r="G112" s="26" t="s">
        <v>398</v>
      </c>
      <c r="H112" s="24"/>
    </row>
    <row r="113" spans="1:8" s="22" customFormat="1" ht="28.8" x14ac:dyDescent="0.3">
      <c r="A113" s="24" t="s">
        <v>119</v>
      </c>
      <c r="B113" s="24" t="s">
        <v>120</v>
      </c>
      <c r="C113" s="24"/>
      <c r="D113" s="24"/>
      <c r="E113" s="24"/>
      <c r="F113" s="24"/>
      <c r="G113" s="24"/>
      <c r="H113" s="26" t="s">
        <v>348</v>
      </c>
    </row>
    <row r="114" spans="1:8" s="22" customFormat="1" ht="28.8" x14ac:dyDescent="0.3">
      <c r="A114" s="24" t="s">
        <v>121</v>
      </c>
      <c r="B114" s="24" t="s">
        <v>122</v>
      </c>
      <c r="C114" s="24"/>
      <c r="D114" s="24"/>
      <c r="E114" s="24"/>
      <c r="F114" s="24"/>
      <c r="G114" s="24"/>
      <c r="H114" s="26" t="s">
        <v>122</v>
      </c>
    </row>
    <row r="115" spans="1:8" s="22" customFormat="1" ht="28.8" x14ac:dyDescent="0.3">
      <c r="A115" s="24" t="s">
        <v>123</v>
      </c>
      <c r="B115" s="24" t="s">
        <v>124</v>
      </c>
      <c r="C115" s="24"/>
      <c r="D115" s="24"/>
      <c r="E115" s="24"/>
      <c r="F115" s="24"/>
      <c r="G115" s="24"/>
      <c r="H115" s="26" t="s">
        <v>349</v>
      </c>
    </row>
    <row r="116" spans="1:8" s="22" customFormat="1" x14ac:dyDescent="0.3">
      <c r="A116" s="24" t="s">
        <v>125</v>
      </c>
      <c r="B116" s="24" t="s">
        <v>126</v>
      </c>
      <c r="C116" s="24"/>
      <c r="D116" s="24"/>
      <c r="E116" s="24"/>
      <c r="F116" s="24"/>
      <c r="G116" s="24"/>
      <c r="H116" s="26" t="s">
        <v>126</v>
      </c>
    </row>
    <row r="117" spans="1:8" s="22" customFormat="1" x14ac:dyDescent="0.3">
      <c r="A117" s="24" t="s">
        <v>127</v>
      </c>
      <c r="B117" s="24" t="s">
        <v>74</v>
      </c>
      <c r="C117" s="24"/>
      <c r="D117" s="24"/>
      <c r="E117" s="24"/>
      <c r="F117" s="24"/>
      <c r="G117" s="24"/>
      <c r="H117" s="26" t="s">
        <v>74</v>
      </c>
    </row>
    <row r="118" spans="1:8" s="22" customFormat="1" x14ac:dyDescent="0.3">
      <c r="A118" s="24" t="s">
        <v>128</v>
      </c>
      <c r="B118" s="24" t="s">
        <v>129</v>
      </c>
      <c r="C118" s="24"/>
      <c r="D118" s="24"/>
      <c r="E118" s="24"/>
      <c r="F118" s="24"/>
      <c r="G118" s="24"/>
      <c r="H118" s="26" t="s">
        <v>129</v>
      </c>
    </row>
    <row r="119" spans="1:8" s="22" customFormat="1" x14ac:dyDescent="0.3">
      <c r="A119" s="24" t="s">
        <v>130</v>
      </c>
      <c r="B119" s="24" t="s">
        <v>131</v>
      </c>
      <c r="C119" s="24"/>
      <c r="D119" s="24"/>
      <c r="E119" s="24"/>
      <c r="F119" s="24"/>
      <c r="G119" s="24"/>
      <c r="H119" s="26" t="s">
        <v>350</v>
      </c>
    </row>
    <row r="120" spans="1:8" s="22" customFormat="1" x14ac:dyDescent="0.3">
      <c r="A120" s="24" t="s">
        <v>132</v>
      </c>
      <c r="B120" s="24" t="s">
        <v>133</v>
      </c>
      <c r="C120" s="24"/>
      <c r="D120" s="24"/>
      <c r="E120" s="24"/>
      <c r="F120" s="24"/>
      <c r="G120" s="24"/>
      <c r="H120" s="26" t="s">
        <v>351</v>
      </c>
    </row>
    <row r="121" spans="1:8" s="22" customFormat="1" x14ac:dyDescent="0.3">
      <c r="E121" s="23" t="s">
        <v>59</v>
      </c>
      <c r="F121" s="23">
        <f>IF((COUNT(C112:C120)&lt;&gt;COUNT(F112:F120)),"", ROUND(SUM(F112:F120),2))</f>
        <v>1430</v>
      </c>
      <c r="G121" s="27" t="str">
        <f>IF((COUNT(C112:C120)&lt;&gt;COUNT(F112:F120)),"Neužpildytos visų objektų kainos", "")</f>
        <v/>
      </c>
    </row>
    <row r="122" spans="1:8" s="22" customFormat="1" x14ac:dyDescent="0.3">
      <c r="C122" s="23" t="s">
        <v>60</v>
      </c>
      <c r="D122" s="26">
        <v>21</v>
      </c>
      <c r="E122" s="23" t="s">
        <v>61</v>
      </c>
      <c r="F122" s="23">
        <f>IF(OR(F121="",D122=""),"", ROUND(PRODUCT(D122,F121)/100,2))</f>
        <v>300.3</v>
      </c>
      <c r="G122" s="27" t="str">
        <f>IF(D122="", "Nurodykite taikomą PVM dydį", "")</f>
        <v/>
      </c>
    </row>
    <row r="123" spans="1:8" s="22" customFormat="1" x14ac:dyDescent="0.3">
      <c r="E123" s="23" t="s">
        <v>62</v>
      </c>
      <c r="F123" s="23">
        <f>IF(ISBLANK(F122), "", ROUND(SUM(F121:F122),2))</f>
        <v>1730.3</v>
      </c>
    </row>
    <row r="124" spans="1:8" s="22" customFormat="1" x14ac:dyDescent="0.3"/>
    <row r="125" spans="1:8" s="22" customFormat="1" x14ac:dyDescent="0.3"/>
    <row r="126" spans="1:8" s="22" customFormat="1" x14ac:dyDescent="0.3"/>
    <row r="127" spans="1:8" s="22" customFormat="1" x14ac:dyDescent="0.3">
      <c r="A127" s="21" t="s">
        <v>134</v>
      </c>
      <c r="B127" s="21" t="s">
        <v>135</v>
      </c>
    </row>
    <row r="128" spans="1:8" s="22" customFormat="1" x14ac:dyDescent="0.3"/>
    <row r="129" spans="1:8" s="22" customFormat="1" ht="43.2" x14ac:dyDescent="0.3">
      <c r="A129" s="21" t="s">
        <v>28</v>
      </c>
    </row>
    <row r="130" spans="1:8" s="22" customFormat="1" ht="72" x14ac:dyDescent="0.3">
      <c r="A130" s="23" t="s">
        <v>29</v>
      </c>
      <c r="B130" s="23" t="s">
        <v>30</v>
      </c>
      <c r="C130" s="23" t="s">
        <v>31</v>
      </c>
      <c r="D130" s="23" t="s">
        <v>32</v>
      </c>
      <c r="E130" s="23" t="s">
        <v>33</v>
      </c>
      <c r="F130" s="23" t="s">
        <v>34</v>
      </c>
      <c r="G130" s="23" t="s">
        <v>35</v>
      </c>
      <c r="H130" s="23" t="s">
        <v>36</v>
      </c>
    </row>
    <row r="131" spans="1:8" s="22" customFormat="1" x14ac:dyDescent="0.3">
      <c r="A131" s="23" t="s">
        <v>136</v>
      </c>
      <c r="B131" s="23" t="s">
        <v>137</v>
      </c>
      <c r="C131" s="24"/>
      <c r="D131" s="24"/>
      <c r="E131" s="24"/>
      <c r="F131" s="24"/>
      <c r="G131" s="24"/>
      <c r="H131" s="24"/>
    </row>
    <row r="132" spans="1:8" s="22" customFormat="1" x14ac:dyDescent="0.3">
      <c r="A132" s="24" t="s">
        <v>138</v>
      </c>
      <c r="B132" s="24" t="s">
        <v>137</v>
      </c>
      <c r="C132" s="24">
        <v>1</v>
      </c>
      <c r="D132" s="24" t="s">
        <v>40</v>
      </c>
      <c r="E132" s="25">
        <v>2950</v>
      </c>
      <c r="F132" s="24">
        <f>IF(ISBLANK(E132),"", PRODUCT(C132,E132))</f>
        <v>2950</v>
      </c>
      <c r="G132" s="26" t="s">
        <v>352</v>
      </c>
      <c r="H132" s="24"/>
    </row>
    <row r="133" spans="1:8" s="22" customFormat="1" x14ac:dyDescent="0.3">
      <c r="A133" s="24" t="s">
        <v>139</v>
      </c>
      <c r="B133" s="24" t="s">
        <v>140</v>
      </c>
      <c r="C133" s="24"/>
      <c r="D133" s="24"/>
      <c r="E133" s="24"/>
      <c r="F133" s="24"/>
      <c r="G133" s="24"/>
      <c r="H133" s="26" t="s">
        <v>140</v>
      </c>
    </row>
    <row r="134" spans="1:8" s="22" customFormat="1" x14ac:dyDescent="0.3">
      <c r="A134" s="24" t="s">
        <v>141</v>
      </c>
      <c r="B134" s="24" t="s">
        <v>142</v>
      </c>
      <c r="C134" s="24"/>
      <c r="D134" s="24"/>
      <c r="E134" s="24"/>
      <c r="F134" s="24"/>
      <c r="G134" s="24"/>
      <c r="H134" s="26" t="s">
        <v>142</v>
      </c>
    </row>
    <row r="135" spans="1:8" s="22" customFormat="1" x14ac:dyDescent="0.3">
      <c r="A135" s="24" t="s">
        <v>143</v>
      </c>
      <c r="B135" s="24" t="s">
        <v>144</v>
      </c>
      <c r="C135" s="24"/>
      <c r="D135" s="24"/>
      <c r="E135" s="24"/>
      <c r="F135" s="24"/>
      <c r="G135" s="24"/>
      <c r="H135" s="26" t="s">
        <v>144</v>
      </c>
    </row>
    <row r="136" spans="1:8" s="22" customFormat="1" x14ac:dyDescent="0.3">
      <c r="A136" s="24" t="s">
        <v>145</v>
      </c>
      <c r="B136" s="24" t="s">
        <v>146</v>
      </c>
      <c r="C136" s="24"/>
      <c r="D136" s="24"/>
      <c r="E136" s="24"/>
      <c r="F136" s="24"/>
      <c r="G136" s="24"/>
      <c r="H136" s="26" t="s">
        <v>395</v>
      </c>
    </row>
    <row r="137" spans="1:8" s="22" customFormat="1" x14ac:dyDescent="0.3">
      <c r="A137" s="24" t="s">
        <v>147</v>
      </c>
      <c r="B137" s="24" t="s">
        <v>131</v>
      </c>
      <c r="C137" s="24"/>
      <c r="D137" s="24"/>
      <c r="E137" s="24"/>
      <c r="F137" s="24"/>
      <c r="G137" s="24"/>
      <c r="H137" s="26" t="s">
        <v>350</v>
      </c>
    </row>
    <row r="138" spans="1:8" s="22" customFormat="1" x14ac:dyDescent="0.3">
      <c r="A138" s="24" t="s">
        <v>148</v>
      </c>
      <c r="B138" s="24" t="s">
        <v>149</v>
      </c>
      <c r="C138" s="24"/>
      <c r="D138" s="24"/>
      <c r="E138" s="24"/>
      <c r="F138" s="24"/>
      <c r="G138" s="24"/>
      <c r="H138" s="26" t="s">
        <v>396</v>
      </c>
    </row>
    <row r="139" spans="1:8" s="22" customFormat="1" x14ac:dyDescent="0.3">
      <c r="E139" s="23" t="s">
        <v>59</v>
      </c>
      <c r="F139" s="23">
        <f>IF((COUNT(C132:C138)&lt;&gt;COUNT(F132:F138)),"", ROUND(SUM(F132:F138),2))</f>
        <v>2950</v>
      </c>
      <c r="G139" s="27" t="str">
        <f>IF((COUNT(C132:C138)&lt;&gt;COUNT(F132:F138)),"Neužpildytos visų objektų kainos", "")</f>
        <v/>
      </c>
    </row>
    <row r="140" spans="1:8" s="22" customFormat="1" x14ac:dyDescent="0.3">
      <c r="C140" s="23" t="s">
        <v>60</v>
      </c>
      <c r="D140" s="26">
        <v>21</v>
      </c>
      <c r="E140" s="23" t="s">
        <v>61</v>
      </c>
      <c r="F140" s="23">
        <f>IF(OR(F139="",D140=""),"", ROUND(PRODUCT(D140,F139)/100,2))</f>
        <v>619.5</v>
      </c>
      <c r="G140" s="27" t="str">
        <f>IF(D140="", "Nurodykite taikomą PVM dydį", "")</f>
        <v/>
      </c>
    </row>
    <row r="141" spans="1:8" s="22" customFormat="1" x14ac:dyDescent="0.3">
      <c r="E141" s="23" t="s">
        <v>62</v>
      </c>
      <c r="F141" s="23">
        <f>IF(ISBLANK(F140), "", ROUND(SUM(F139:F140),2))</f>
        <v>3569.5</v>
      </c>
    </row>
    <row r="142" spans="1:8" s="22" customFormat="1" x14ac:dyDescent="0.3"/>
    <row r="143" spans="1:8" s="22" customFormat="1" x14ac:dyDescent="0.3"/>
    <row r="144" spans="1:8" s="22" customFormat="1" x14ac:dyDescent="0.3"/>
    <row r="145" spans="1:8" s="22" customFormat="1" x14ac:dyDescent="0.3">
      <c r="A145" s="21" t="s">
        <v>150</v>
      </c>
      <c r="B145" s="21" t="s">
        <v>151</v>
      </c>
    </row>
    <row r="146" spans="1:8" s="22" customFormat="1" x14ac:dyDescent="0.3"/>
    <row r="147" spans="1:8" s="22" customFormat="1" ht="43.2" x14ac:dyDescent="0.3">
      <c r="A147" s="21" t="s">
        <v>28</v>
      </c>
    </row>
    <row r="148" spans="1:8" s="22" customFormat="1" ht="72" x14ac:dyDescent="0.3">
      <c r="A148" s="23" t="s">
        <v>29</v>
      </c>
      <c r="B148" s="23" t="s">
        <v>30</v>
      </c>
      <c r="C148" s="23" t="s">
        <v>31</v>
      </c>
      <c r="D148" s="23" t="s">
        <v>32</v>
      </c>
      <c r="E148" s="23" t="s">
        <v>33</v>
      </c>
      <c r="F148" s="23" t="s">
        <v>34</v>
      </c>
      <c r="G148" s="23" t="s">
        <v>35</v>
      </c>
      <c r="H148" s="23" t="s">
        <v>36</v>
      </c>
    </row>
    <row r="149" spans="1:8" s="22" customFormat="1" x14ac:dyDescent="0.3">
      <c r="A149" s="23" t="s">
        <v>152</v>
      </c>
      <c r="B149" s="23" t="s">
        <v>153</v>
      </c>
      <c r="C149" s="24"/>
      <c r="D149" s="24"/>
      <c r="E149" s="24"/>
      <c r="F149" s="24"/>
      <c r="G149" s="24"/>
      <c r="H149" s="24"/>
    </row>
    <row r="150" spans="1:8" s="22" customFormat="1" x14ac:dyDescent="0.3">
      <c r="A150" s="24" t="s">
        <v>154</v>
      </c>
      <c r="B150" s="24" t="s">
        <v>153</v>
      </c>
      <c r="C150" s="24">
        <v>1</v>
      </c>
      <c r="D150" s="24" t="s">
        <v>40</v>
      </c>
      <c r="E150" s="25">
        <v>2950</v>
      </c>
      <c r="F150" s="24">
        <f>IF(ISBLANK(E150),"", PRODUCT(C150,E150))</f>
        <v>2950</v>
      </c>
      <c r="G150" s="26" t="s">
        <v>353</v>
      </c>
      <c r="H150" s="24"/>
    </row>
    <row r="151" spans="1:8" s="22" customFormat="1" ht="28.8" x14ac:dyDescent="0.3">
      <c r="A151" s="24" t="s">
        <v>155</v>
      </c>
      <c r="B151" s="24" t="s">
        <v>156</v>
      </c>
      <c r="C151" s="24"/>
      <c r="D151" s="24"/>
      <c r="E151" s="24"/>
      <c r="F151" s="24"/>
      <c r="G151" s="24"/>
      <c r="H151" s="26" t="s">
        <v>354</v>
      </c>
    </row>
    <row r="152" spans="1:8" s="22" customFormat="1" x14ac:dyDescent="0.3">
      <c r="A152" s="24" t="s">
        <v>157</v>
      </c>
      <c r="B152" s="24" t="s">
        <v>158</v>
      </c>
      <c r="C152" s="24"/>
      <c r="D152" s="24"/>
      <c r="E152" s="24"/>
      <c r="F152" s="24"/>
      <c r="G152" s="24"/>
      <c r="H152" s="26" t="s">
        <v>355</v>
      </c>
    </row>
    <row r="153" spans="1:8" s="22" customFormat="1" x14ac:dyDescent="0.3">
      <c r="A153" s="24" t="s">
        <v>159</v>
      </c>
      <c r="B153" s="24" t="s">
        <v>74</v>
      </c>
      <c r="C153" s="24"/>
      <c r="D153" s="24"/>
      <c r="E153" s="24"/>
      <c r="F153" s="24"/>
      <c r="G153" s="24"/>
      <c r="H153" s="26" t="s">
        <v>74</v>
      </c>
    </row>
    <row r="154" spans="1:8" s="22" customFormat="1" x14ac:dyDescent="0.3">
      <c r="A154" s="24" t="s">
        <v>160</v>
      </c>
      <c r="B154" s="24" t="s">
        <v>161</v>
      </c>
      <c r="C154" s="24"/>
      <c r="D154" s="24"/>
      <c r="E154" s="24"/>
      <c r="F154" s="24"/>
      <c r="G154" s="24"/>
      <c r="H154" s="26" t="s">
        <v>356</v>
      </c>
    </row>
    <row r="155" spans="1:8" s="22" customFormat="1" x14ac:dyDescent="0.3">
      <c r="A155" s="24" t="s">
        <v>162</v>
      </c>
      <c r="B155" s="24" t="s">
        <v>163</v>
      </c>
      <c r="C155" s="24"/>
      <c r="D155" s="24"/>
      <c r="E155" s="24"/>
      <c r="F155" s="24"/>
      <c r="G155" s="24"/>
      <c r="H155" s="26" t="s">
        <v>163</v>
      </c>
    </row>
    <row r="156" spans="1:8" s="22" customFormat="1" x14ac:dyDescent="0.3">
      <c r="A156" s="24" t="s">
        <v>164</v>
      </c>
      <c r="B156" s="24" t="s">
        <v>56</v>
      </c>
      <c r="C156" s="24"/>
      <c r="D156" s="24"/>
      <c r="E156" s="24"/>
      <c r="F156" s="24"/>
      <c r="G156" s="24"/>
      <c r="H156" s="26" t="s">
        <v>357</v>
      </c>
    </row>
    <row r="157" spans="1:8" s="22" customFormat="1" x14ac:dyDescent="0.3">
      <c r="A157" s="24" t="s">
        <v>165</v>
      </c>
      <c r="B157" s="24" t="s">
        <v>166</v>
      </c>
      <c r="C157" s="24"/>
      <c r="D157" s="24"/>
      <c r="E157" s="24"/>
      <c r="F157" s="24"/>
      <c r="G157" s="24"/>
      <c r="H157" s="26" t="s">
        <v>358</v>
      </c>
    </row>
    <row r="158" spans="1:8" s="22" customFormat="1" x14ac:dyDescent="0.3">
      <c r="E158" s="23" t="s">
        <v>59</v>
      </c>
      <c r="F158" s="23">
        <f>IF((COUNT(C150:C157)&lt;&gt;COUNT(F150:F157)),"", ROUND(SUM(F150:F157),2))</f>
        <v>2950</v>
      </c>
      <c r="G158" s="27" t="str">
        <f>IF((COUNT(C150:C157)&lt;&gt;COUNT(F150:F157)),"Neužpildytos visų objektų kainos", "")</f>
        <v/>
      </c>
    </row>
    <row r="159" spans="1:8" s="22" customFormat="1" x14ac:dyDescent="0.3">
      <c r="C159" s="23" t="s">
        <v>60</v>
      </c>
      <c r="D159" s="26">
        <v>21</v>
      </c>
      <c r="E159" s="23" t="s">
        <v>61</v>
      </c>
      <c r="F159" s="23">
        <f>IF(OR(F158="",D159=""),"", ROUND(PRODUCT(D159,F158)/100,2))</f>
        <v>619.5</v>
      </c>
      <c r="G159" s="27" t="str">
        <f>IF(D159="", "Nurodykite taikomą PVM dydį", "")</f>
        <v/>
      </c>
    </row>
    <row r="160" spans="1:8" s="22" customFormat="1" x14ac:dyDescent="0.3">
      <c r="E160" s="23" t="s">
        <v>62</v>
      </c>
      <c r="F160" s="23">
        <f>IF(ISBLANK(F159), "", ROUND(SUM(F158:F159),2))</f>
        <v>3569.5</v>
      </c>
    </row>
    <row r="161" spans="1:8" s="22" customFormat="1" x14ac:dyDescent="0.3"/>
    <row r="162" spans="1:8" s="22" customFormat="1" x14ac:dyDescent="0.3"/>
    <row r="163" spans="1:8" s="22" customFormat="1" x14ac:dyDescent="0.3"/>
    <row r="164" spans="1:8" s="22" customFormat="1" x14ac:dyDescent="0.3">
      <c r="A164" s="21" t="s">
        <v>167</v>
      </c>
      <c r="B164" s="21" t="s">
        <v>168</v>
      </c>
    </row>
    <row r="165" spans="1:8" s="22" customFormat="1" x14ac:dyDescent="0.3"/>
    <row r="166" spans="1:8" s="22" customFormat="1" ht="43.2" x14ac:dyDescent="0.3">
      <c r="A166" s="21" t="s">
        <v>28</v>
      </c>
    </row>
    <row r="167" spans="1:8" s="22" customFormat="1" ht="72" x14ac:dyDescent="0.3">
      <c r="A167" s="23" t="s">
        <v>29</v>
      </c>
      <c r="B167" s="23" t="s">
        <v>30</v>
      </c>
      <c r="C167" s="23" t="s">
        <v>31</v>
      </c>
      <c r="D167" s="23" t="s">
        <v>32</v>
      </c>
      <c r="E167" s="23" t="s">
        <v>33</v>
      </c>
      <c r="F167" s="23" t="s">
        <v>34</v>
      </c>
      <c r="G167" s="23" t="s">
        <v>35</v>
      </c>
      <c r="H167" s="23" t="s">
        <v>36</v>
      </c>
    </row>
    <row r="168" spans="1:8" s="22" customFormat="1" x14ac:dyDescent="0.3">
      <c r="A168" s="23" t="s">
        <v>169</v>
      </c>
      <c r="B168" s="23" t="s">
        <v>170</v>
      </c>
      <c r="C168" s="24"/>
      <c r="D168" s="24"/>
      <c r="E168" s="24"/>
      <c r="F168" s="24"/>
      <c r="G168" s="24"/>
      <c r="H168" s="24"/>
    </row>
    <row r="169" spans="1:8" s="22" customFormat="1" x14ac:dyDescent="0.3">
      <c r="A169" s="24" t="s">
        <v>171</v>
      </c>
      <c r="B169" s="24" t="s">
        <v>170</v>
      </c>
      <c r="C169" s="24">
        <v>1</v>
      </c>
      <c r="D169" s="24" t="s">
        <v>40</v>
      </c>
      <c r="E169" s="25">
        <v>2950</v>
      </c>
      <c r="F169" s="24">
        <f>IF(ISBLANK(E169),"", PRODUCT(C169,E169))</f>
        <v>2950</v>
      </c>
      <c r="G169" s="26" t="s">
        <v>359</v>
      </c>
      <c r="H169" s="24"/>
    </row>
    <row r="170" spans="1:8" s="22" customFormat="1" ht="28.8" x14ac:dyDescent="0.3">
      <c r="A170" s="24" t="s">
        <v>172</v>
      </c>
      <c r="B170" s="24" t="s">
        <v>173</v>
      </c>
      <c r="C170" s="24"/>
      <c r="D170" s="24"/>
      <c r="E170" s="24"/>
      <c r="F170" s="24"/>
      <c r="G170" s="24"/>
      <c r="H170" s="26" t="s">
        <v>170</v>
      </c>
    </row>
    <row r="171" spans="1:8" s="22" customFormat="1" ht="28.8" x14ac:dyDescent="0.3">
      <c r="A171" s="24" t="s">
        <v>174</v>
      </c>
      <c r="B171" s="24" t="s">
        <v>175</v>
      </c>
      <c r="C171" s="24"/>
      <c r="D171" s="24"/>
      <c r="E171" s="24"/>
      <c r="F171" s="24"/>
      <c r="G171" s="24"/>
      <c r="H171" s="26" t="s">
        <v>175</v>
      </c>
    </row>
    <row r="172" spans="1:8" s="22" customFormat="1" x14ac:dyDescent="0.3">
      <c r="A172" s="24" t="s">
        <v>176</v>
      </c>
      <c r="B172" s="24" t="s">
        <v>177</v>
      </c>
      <c r="C172" s="24"/>
      <c r="D172" s="24"/>
      <c r="E172" s="24"/>
      <c r="F172" s="24"/>
      <c r="G172" s="24"/>
      <c r="H172" s="26" t="s">
        <v>177</v>
      </c>
    </row>
    <row r="173" spans="1:8" s="22" customFormat="1" x14ac:dyDescent="0.3">
      <c r="A173" s="24" t="s">
        <v>178</v>
      </c>
      <c r="B173" s="24" t="s">
        <v>179</v>
      </c>
      <c r="C173" s="24"/>
      <c r="D173" s="24"/>
      <c r="E173" s="24"/>
      <c r="F173" s="24"/>
      <c r="G173" s="24"/>
      <c r="H173" s="26" t="s">
        <v>360</v>
      </c>
    </row>
    <row r="174" spans="1:8" s="22" customFormat="1" x14ac:dyDescent="0.3">
      <c r="A174" s="24" t="s">
        <v>180</v>
      </c>
      <c r="B174" s="24" t="s">
        <v>181</v>
      </c>
      <c r="C174" s="24"/>
      <c r="D174" s="24"/>
      <c r="E174" s="24"/>
      <c r="F174" s="24"/>
      <c r="G174" s="24"/>
      <c r="H174" s="26" t="s">
        <v>361</v>
      </c>
    </row>
    <row r="175" spans="1:8" s="22" customFormat="1" x14ac:dyDescent="0.3">
      <c r="E175" s="23" t="s">
        <v>59</v>
      </c>
      <c r="F175" s="23">
        <f>IF((COUNT(C169:C174)&lt;&gt;COUNT(F169:F174)),"", ROUND(SUM(F169:F174),2))</f>
        <v>2950</v>
      </c>
      <c r="G175" s="27" t="str">
        <f>IF((COUNT(C169:C174)&lt;&gt;COUNT(F169:F174)),"Neužpildytos visų objektų kainos", "")</f>
        <v/>
      </c>
    </row>
    <row r="176" spans="1:8" s="22" customFormat="1" x14ac:dyDescent="0.3">
      <c r="C176" s="23" t="s">
        <v>60</v>
      </c>
      <c r="D176" s="26">
        <v>21</v>
      </c>
      <c r="E176" s="23" t="s">
        <v>61</v>
      </c>
      <c r="F176" s="23">
        <f>IF(OR(F175="",D176=""),"", ROUND(PRODUCT(D176,F175)/100,2))</f>
        <v>619.5</v>
      </c>
      <c r="G176" s="27" t="str">
        <f>IF(D176="", "Nurodykite taikomą PVM dydį", "")</f>
        <v/>
      </c>
    </row>
    <row r="177" spans="1:8" s="22" customFormat="1" x14ac:dyDescent="0.3">
      <c r="E177" s="23" t="s">
        <v>62</v>
      </c>
      <c r="F177" s="23">
        <f>IF(ISBLANK(F176), "", ROUND(SUM(F175:F176),2))</f>
        <v>3569.5</v>
      </c>
    </row>
    <row r="178" spans="1:8" s="22" customFormat="1" x14ac:dyDescent="0.3"/>
    <row r="179" spans="1:8" s="22" customFormat="1" x14ac:dyDescent="0.3"/>
    <row r="180" spans="1:8" s="22" customFormat="1" x14ac:dyDescent="0.3"/>
    <row r="181" spans="1:8" s="22" customFormat="1" x14ac:dyDescent="0.3">
      <c r="A181" s="21" t="s">
        <v>182</v>
      </c>
      <c r="B181" s="21" t="s">
        <v>183</v>
      </c>
    </row>
    <row r="182" spans="1:8" s="22" customFormat="1" x14ac:dyDescent="0.3"/>
    <row r="183" spans="1:8" s="22" customFormat="1" ht="43.2" x14ac:dyDescent="0.3">
      <c r="A183" s="21" t="s">
        <v>28</v>
      </c>
    </row>
    <row r="184" spans="1:8" s="22" customFormat="1" ht="72" x14ac:dyDescent="0.3">
      <c r="A184" s="23" t="s">
        <v>29</v>
      </c>
      <c r="B184" s="23" t="s">
        <v>30</v>
      </c>
      <c r="C184" s="23" t="s">
        <v>31</v>
      </c>
      <c r="D184" s="23" t="s">
        <v>32</v>
      </c>
      <c r="E184" s="23" t="s">
        <v>33</v>
      </c>
      <c r="F184" s="23" t="s">
        <v>34</v>
      </c>
      <c r="G184" s="23" t="s">
        <v>35</v>
      </c>
      <c r="H184" s="23" t="s">
        <v>36</v>
      </c>
    </row>
    <row r="185" spans="1:8" s="22" customFormat="1" x14ac:dyDescent="0.3">
      <c r="A185" s="23" t="s">
        <v>184</v>
      </c>
      <c r="B185" s="23" t="s">
        <v>185</v>
      </c>
      <c r="C185" s="24"/>
      <c r="D185" s="24"/>
      <c r="E185" s="24"/>
      <c r="F185" s="24"/>
      <c r="G185" s="24"/>
      <c r="H185" s="24"/>
    </row>
    <row r="186" spans="1:8" s="22" customFormat="1" x14ac:dyDescent="0.3">
      <c r="A186" s="24" t="s">
        <v>186</v>
      </c>
      <c r="B186" s="24" t="s">
        <v>185</v>
      </c>
      <c r="C186" s="24">
        <v>1</v>
      </c>
      <c r="D186" s="24" t="s">
        <v>40</v>
      </c>
      <c r="E186" s="25">
        <v>2950</v>
      </c>
      <c r="F186" s="24">
        <f>IF(ISBLANK(E186),"", PRODUCT(C186,E186))</f>
        <v>2950</v>
      </c>
      <c r="G186" s="26" t="s">
        <v>362</v>
      </c>
      <c r="H186" s="24"/>
    </row>
    <row r="187" spans="1:8" s="22" customFormat="1" ht="28.8" x14ac:dyDescent="0.3">
      <c r="A187" s="24" t="s">
        <v>187</v>
      </c>
      <c r="B187" s="24" t="s">
        <v>188</v>
      </c>
      <c r="C187" s="24"/>
      <c r="D187" s="24"/>
      <c r="E187" s="24"/>
      <c r="F187" s="24"/>
      <c r="G187" s="24"/>
      <c r="H187" s="26" t="s">
        <v>363</v>
      </c>
    </row>
    <row r="188" spans="1:8" s="22" customFormat="1" x14ac:dyDescent="0.3">
      <c r="A188" s="24" t="s">
        <v>189</v>
      </c>
      <c r="B188" s="24" t="s">
        <v>190</v>
      </c>
      <c r="C188" s="24"/>
      <c r="D188" s="24"/>
      <c r="E188" s="24"/>
      <c r="F188" s="24"/>
      <c r="G188" s="24"/>
      <c r="H188" s="26" t="s">
        <v>364</v>
      </c>
    </row>
    <row r="189" spans="1:8" s="22" customFormat="1" x14ac:dyDescent="0.3">
      <c r="A189" s="24" t="s">
        <v>191</v>
      </c>
      <c r="B189" s="24" t="s">
        <v>74</v>
      </c>
      <c r="C189" s="24"/>
      <c r="D189" s="24"/>
      <c r="E189" s="24"/>
      <c r="F189" s="24"/>
      <c r="G189" s="24"/>
      <c r="H189" s="26" t="s">
        <v>74</v>
      </c>
    </row>
    <row r="190" spans="1:8" s="22" customFormat="1" x14ac:dyDescent="0.3">
      <c r="A190" s="24" t="s">
        <v>192</v>
      </c>
      <c r="B190" s="24" t="s">
        <v>193</v>
      </c>
      <c r="C190" s="24"/>
      <c r="D190" s="24"/>
      <c r="E190" s="24"/>
      <c r="F190" s="24"/>
      <c r="G190" s="24"/>
      <c r="H190" s="26" t="s">
        <v>193</v>
      </c>
    </row>
    <row r="191" spans="1:8" s="22" customFormat="1" x14ac:dyDescent="0.3">
      <c r="A191" s="24" t="s">
        <v>194</v>
      </c>
      <c r="B191" s="24" t="s">
        <v>54</v>
      </c>
      <c r="C191" s="24"/>
      <c r="D191" s="24"/>
      <c r="E191" s="24"/>
      <c r="F191" s="24"/>
      <c r="G191" s="24"/>
      <c r="H191" s="26" t="s">
        <v>54</v>
      </c>
    </row>
    <row r="192" spans="1:8" s="22" customFormat="1" x14ac:dyDescent="0.3">
      <c r="A192" s="24" t="s">
        <v>195</v>
      </c>
      <c r="B192" s="24" t="s">
        <v>131</v>
      </c>
      <c r="C192" s="24"/>
      <c r="D192" s="24"/>
      <c r="E192" s="24"/>
      <c r="F192" s="24"/>
      <c r="G192" s="24"/>
      <c r="H192" s="26" t="s">
        <v>350</v>
      </c>
    </row>
    <row r="193" spans="1:8" s="22" customFormat="1" x14ac:dyDescent="0.3">
      <c r="A193" s="24" t="s">
        <v>196</v>
      </c>
      <c r="B193" s="24" t="s">
        <v>197</v>
      </c>
      <c r="C193" s="24"/>
      <c r="D193" s="24"/>
      <c r="E193" s="24"/>
      <c r="F193" s="24"/>
      <c r="G193" s="24"/>
      <c r="H193" s="26" t="s">
        <v>365</v>
      </c>
    </row>
    <row r="194" spans="1:8" s="22" customFormat="1" x14ac:dyDescent="0.3">
      <c r="E194" s="23" t="s">
        <v>59</v>
      </c>
      <c r="F194" s="23">
        <f>IF((COUNT(C186:C193)&lt;&gt;COUNT(F186:F193)),"", ROUND(SUM(F186:F193),2))</f>
        <v>2950</v>
      </c>
      <c r="G194" s="27" t="str">
        <f>IF((COUNT(C186:C193)&lt;&gt;COUNT(F186:F193)),"Neužpildytos visų objektų kainos", "")</f>
        <v/>
      </c>
    </row>
    <row r="195" spans="1:8" s="22" customFormat="1" x14ac:dyDescent="0.3">
      <c r="C195" s="23" t="s">
        <v>60</v>
      </c>
      <c r="D195" s="26">
        <v>21</v>
      </c>
      <c r="E195" s="23" t="s">
        <v>61</v>
      </c>
      <c r="F195" s="23">
        <f>IF(OR(F194="",D195=""),"", ROUND(PRODUCT(D195,F194)/100,2))</f>
        <v>619.5</v>
      </c>
      <c r="G195" s="27" t="str">
        <f>IF(D195="", "Nurodykite taikomą PVM dydį", "")</f>
        <v/>
      </c>
    </row>
    <row r="196" spans="1:8" s="22" customFormat="1" x14ac:dyDescent="0.3">
      <c r="E196" s="23" t="s">
        <v>62</v>
      </c>
      <c r="F196" s="23">
        <f>IF(ISBLANK(F195), "", ROUND(SUM(F194:F195),2))</f>
        <v>3569.5</v>
      </c>
    </row>
    <row r="197" spans="1:8" s="22" customFormat="1" x14ac:dyDescent="0.3"/>
    <row r="198" spans="1:8" s="22" customFormat="1" x14ac:dyDescent="0.3"/>
    <row r="199" spans="1:8" s="22" customFormat="1" x14ac:dyDescent="0.3"/>
    <row r="200" spans="1:8" s="22" customFormat="1" x14ac:dyDescent="0.3">
      <c r="A200" s="21" t="s">
        <v>198</v>
      </c>
      <c r="B200" s="21" t="s">
        <v>199</v>
      </c>
    </row>
    <row r="201" spans="1:8" s="22" customFormat="1" x14ac:dyDescent="0.3"/>
    <row r="202" spans="1:8" s="22" customFormat="1" ht="43.2" x14ac:dyDescent="0.3">
      <c r="A202" s="21" t="s">
        <v>28</v>
      </c>
    </row>
    <row r="203" spans="1:8" s="22" customFormat="1" ht="72" x14ac:dyDescent="0.3">
      <c r="A203" s="23" t="s">
        <v>29</v>
      </c>
      <c r="B203" s="23" t="s">
        <v>30</v>
      </c>
      <c r="C203" s="23" t="s">
        <v>31</v>
      </c>
      <c r="D203" s="23" t="s">
        <v>32</v>
      </c>
      <c r="E203" s="23" t="s">
        <v>33</v>
      </c>
      <c r="F203" s="23" t="s">
        <v>34</v>
      </c>
      <c r="G203" s="23" t="s">
        <v>35</v>
      </c>
      <c r="H203" s="23" t="s">
        <v>36</v>
      </c>
    </row>
    <row r="204" spans="1:8" s="22" customFormat="1" x14ac:dyDescent="0.3">
      <c r="A204" s="23" t="s">
        <v>200</v>
      </c>
      <c r="B204" s="23" t="s">
        <v>201</v>
      </c>
      <c r="C204" s="24"/>
      <c r="D204" s="24"/>
      <c r="E204" s="24"/>
      <c r="F204" s="24"/>
      <c r="G204" s="24"/>
      <c r="H204" s="24"/>
    </row>
    <row r="205" spans="1:8" s="22" customFormat="1" x14ac:dyDescent="0.3">
      <c r="A205" s="24" t="s">
        <v>202</v>
      </c>
      <c r="B205" s="24" t="s">
        <v>201</v>
      </c>
      <c r="C205" s="24">
        <v>1</v>
      </c>
      <c r="D205" s="24" t="s">
        <v>40</v>
      </c>
      <c r="E205" s="25">
        <v>3350</v>
      </c>
      <c r="F205" s="24">
        <f>IF(ISBLANK(E205),"", PRODUCT(C205,E205))</f>
        <v>3350</v>
      </c>
      <c r="G205" s="26" t="s">
        <v>367</v>
      </c>
      <c r="H205" s="24"/>
    </row>
    <row r="206" spans="1:8" s="22" customFormat="1" ht="28.8" x14ac:dyDescent="0.3">
      <c r="A206" s="24" t="s">
        <v>203</v>
      </c>
      <c r="B206" s="24" t="s">
        <v>204</v>
      </c>
      <c r="C206" s="24"/>
      <c r="D206" s="24"/>
      <c r="E206" s="24"/>
      <c r="F206" s="24"/>
      <c r="G206" s="24"/>
      <c r="H206" s="26" t="s">
        <v>366</v>
      </c>
    </row>
    <row r="207" spans="1:8" s="22" customFormat="1" ht="28.8" x14ac:dyDescent="0.3">
      <c r="A207" s="24" t="s">
        <v>205</v>
      </c>
      <c r="B207" s="24" t="s">
        <v>206</v>
      </c>
      <c r="C207" s="24"/>
      <c r="D207" s="24"/>
      <c r="E207" s="24"/>
      <c r="F207" s="24"/>
      <c r="G207" s="24"/>
      <c r="H207" s="26" t="s">
        <v>368</v>
      </c>
    </row>
    <row r="208" spans="1:8" s="22" customFormat="1" x14ac:dyDescent="0.3">
      <c r="A208" s="24" t="s">
        <v>207</v>
      </c>
      <c r="B208" s="24" t="s">
        <v>208</v>
      </c>
      <c r="C208" s="24"/>
      <c r="D208" s="24"/>
      <c r="E208" s="24"/>
      <c r="F208" s="24"/>
      <c r="G208" s="24"/>
      <c r="H208" s="26" t="s">
        <v>369</v>
      </c>
    </row>
    <row r="209" spans="1:8" s="22" customFormat="1" x14ac:dyDescent="0.3">
      <c r="A209" s="24" t="s">
        <v>209</v>
      </c>
      <c r="B209" s="24" t="s">
        <v>74</v>
      </c>
      <c r="C209" s="24"/>
      <c r="D209" s="24"/>
      <c r="E209" s="24"/>
      <c r="F209" s="24"/>
      <c r="G209" s="24"/>
      <c r="H209" s="26" t="s">
        <v>74</v>
      </c>
    </row>
    <row r="210" spans="1:8" s="22" customFormat="1" x14ac:dyDescent="0.3">
      <c r="A210" s="24" t="s">
        <v>210</v>
      </c>
      <c r="B210" s="24" t="s">
        <v>211</v>
      </c>
      <c r="C210" s="24"/>
      <c r="D210" s="24"/>
      <c r="E210" s="24"/>
      <c r="F210" s="24"/>
      <c r="G210" s="24"/>
      <c r="H210" s="26" t="s">
        <v>370</v>
      </c>
    </row>
    <row r="211" spans="1:8" s="22" customFormat="1" x14ac:dyDescent="0.3">
      <c r="A211" s="24" t="s">
        <v>212</v>
      </c>
      <c r="B211" s="24" t="s">
        <v>54</v>
      </c>
      <c r="C211" s="24"/>
      <c r="D211" s="24"/>
      <c r="E211" s="24"/>
      <c r="F211" s="24"/>
      <c r="G211" s="24"/>
      <c r="H211" s="26" t="s">
        <v>54</v>
      </c>
    </row>
    <row r="212" spans="1:8" s="22" customFormat="1" x14ac:dyDescent="0.3">
      <c r="A212" s="24" t="s">
        <v>213</v>
      </c>
      <c r="B212" s="24" t="s">
        <v>214</v>
      </c>
      <c r="C212" s="24"/>
      <c r="D212" s="24"/>
      <c r="E212" s="24"/>
      <c r="F212" s="24"/>
      <c r="G212" s="24"/>
      <c r="H212" s="26" t="s">
        <v>371</v>
      </c>
    </row>
    <row r="213" spans="1:8" s="22" customFormat="1" x14ac:dyDescent="0.3">
      <c r="A213" s="24" t="s">
        <v>215</v>
      </c>
      <c r="B213" s="24" t="s">
        <v>216</v>
      </c>
      <c r="C213" s="24"/>
      <c r="D213" s="24"/>
      <c r="E213" s="24"/>
      <c r="F213" s="24"/>
      <c r="G213" s="24"/>
      <c r="H213" s="26" t="s">
        <v>372</v>
      </c>
    </row>
    <row r="214" spans="1:8" s="22" customFormat="1" x14ac:dyDescent="0.3">
      <c r="A214" s="24" t="s">
        <v>217</v>
      </c>
      <c r="B214" s="24" t="s">
        <v>166</v>
      </c>
      <c r="C214" s="24"/>
      <c r="D214" s="24"/>
      <c r="E214" s="24"/>
      <c r="F214" s="24"/>
      <c r="G214" s="24"/>
      <c r="H214" s="26" t="s">
        <v>358</v>
      </c>
    </row>
    <row r="215" spans="1:8" s="22" customFormat="1" x14ac:dyDescent="0.3">
      <c r="E215" s="23" t="s">
        <v>59</v>
      </c>
      <c r="F215" s="23">
        <f>IF((COUNT(C205:C214)&lt;&gt;COUNT(F205:F214)),"", ROUND(SUM(F205:F214),2))</f>
        <v>3350</v>
      </c>
      <c r="G215" s="27" t="str">
        <f>IF((COUNT(C205:C214)&lt;&gt;COUNT(F205:F214)),"Neužpildytos visų objektų kainos", "")</f>
        <v/>
      </c>
    </row>
    <row r="216" spans="1:8" s="22" customFormat="1" x14ac:dyDescent="0.3">
      <c r="C216" s="23" t="s">
        <v>60</v>
      </c>
      <c r="D216" s="26">
        <v>21</v>
      </c>
      <c r="E216" s="23" t="s">
        <v>61</v>
      </c>
      <c r="F216" s="23">
        <f>IF(OR(F215="",D216=""),"", ROUND(PRODUCT(D216,F215)/100,2))</f>
        <v>703.5</v>
      </c>
      <c r="G216" s="27" t="str">
        <f>IF(D216="", "Nurodykite taikomą PVM dydį", "")</f>
        <v/>
      </c>
    </row>
    <row r="217" spans="1:8" s="22" customFormat="1" x14ac:dyDescent="0.3">
      <c r="E217" s="23" t="s">
        <v>62</v>
      </c>
      <c r="F217" s="23">
        <f>IF(ISBLANK(F216), "", ROUND(SUM(F215:F216),2))</f>
        <v>4053.5</v>
      </c>
    </row>
    <row r="218" spans="1:8" s="22" customFormat="1" x14ac:dyDescent="0.3"/>
    <row r="219" spans="1:8" s="22" customFormat="1" x14ac:dyDescent="0.3"/>
    <row r="220" spans="1:8" s="22" customFormat="1" x14ac:dyDescent="0.3"/>
    <row r="221" spans="1:8" s="22" customFormat="1" x14ac:dyDescent="0.3">
      <c r="A221" s="21" t="s">
        <v>218</v>
      </c>
      <c r="B221" s="21" t="s">
        <v>219</v>
      </c>
    </row>
    <row r="222" spans="1:8" s="22" customFormat="1" x14ac:dyDescent="0.3"/>
    <row r="223" spans="1:8" s="22" customFormat="1" ht="43.2" x14ac:dyDescent="0.3">
      <c r="A223" s="21" t="s">
        <v>28</v>
      </c>
    </row>
    <row r="224" spans="1:8" s="22" customFormat="1" ht="72" x14ac:dyDescent="0.3">
      <c r="A224" s="23" t="s">
        <v>29</v>
      </c>
      <c r="B224" s="23" t="s">
        <v>30</v>
      </c>
      <c r="C224" s="23" t="s">
        <v>31</v>
      </c>
      <c r="D224" s="23" t="s">
        <v>32</v>
      </c>
      <c r="E224" s="23" t="s">
        <v>33</v>
      </c>
      <c r="F224" s="23" t="s">
        <v>34</v>
      </c>
      <c r="G224" s="23" t="s">
        <v>35</v>
      </c>
      <c r="H224" s="23" t="s">
        <v>36</v>
      </c>
    </row>
    <row r="225" spans="1:8" s="22" customFormat="1" x14ac:dyDescent="0.3">
      <c r="A225" s="23" t="s">
        <v>220</v>
      </c>
      <c r="B225" s="23" t="s">
        <v>221</v>
      </c>
      <c r="C225" s="24"/>
      <c r="D225" s="24"/>
      <c r="E225" s="24"/>
      <c r="F225" s="24"/>
      <c r="G225" s="24"/>
      <c r="H225" s="24"/>
    </row>
    <row r="226" spans="1:8" s="22" customFormat="1" x14ac:dyDescent="0.3">
      <c r="A226" s="24" t="s">
        <v>222</v>
      </c>
      <c r="B226" s="24" t="s">
        <v>221</v>
      </c>
      <c r="C226" s="24">
        <v>1</v>
      </c>
      <c r="D226" s="24" t="s">
        <v>40</v>
      </c>
      <c r="E226" s="25">
        <v>2950</v>
      </c>
      <c r="F226" s="24">
        <f>IF(ISBLANK(E226),"", PRODUCT(C226,E226))</f>
        <v>2950</v>
      </c>
      <c r="G226" s="26" t="s">
        <v>373</v>
      </c>
      <c r="H226" s="24"/>
    </row>
    <row r="227" spans="1:8" s="22" customFormat="1" ht="28.8" x14ac:dyDescent="0.3">
      <c r="A227" s="24" t="s">
        <v>223</v>
      </c>
      <c r="B227" s="24" t="s">
        <v>224</v>
      </c>
      <c r="C227" s="24"/>
      <c r="D227" s="24"/>
      <c r="E227" s="24"/>
      <c r="F227" s="24"/>
      <c r="G227" s="24"/>
      <c r="H227" s="26" t="s">
        <v>224</v>
      </c>
    </row>
    <row r="228" spans="1:8" s="22" customFormat="1" x14ac:dyDescent="0.3">
      <c r="A228" s="24" t="s">
        <v>225</v>
      </c>
      <c r="B228" s="24" t="s">
        <v>226</v>
      </c>
      <c r="C228" s="24"/>
      <c r="D228" s="24"/>
      <c r="E228" s="24"/>
      <c r="F228" s="24"/>
      <c r="G228" s="24"/>
      <c r="H228" s="26" t="s">
        <v>374</v>
      </c>
    </row>
    <row r="229" spans="1:8" s="22" customFormat="1" x14ac:dyDescent="0.3">
      <c r="A229" s="24" t="s">
        <v>227</v>
      </c>
      <c r="B229" s="24" t="s">
        <v>74</v>
      </c>
      <c r="C229" s="24"/>
      <c r="D229" s="24"/>
      <c r="E229" s="24"/>
      <c r="F229" s="24"/>
      <c r="G229" s="24"/>
      <c r="H229" s="26" t="s">
        <v>74</v>
      </c>
    </row>
    <row r="230" spans="1:8" s="22" customFormat="1" ht="28.8" x14ac:dyDescent="0.3">
      <c r="A230" s="24" t="s">
        <v>228</v>
      </c>
      <c r="B230" s="24" t="s">
        <v>229</v>
      </c>
      <c r="C230" s="24"/>
      <c r="D230" s="24"/>
      <c r="E230" s="24"/>
      <c r="F230" s="24"/>
      <c r="G230" s="24"/>
      <c r="H230" s="26" t="s">
        <v>375</v>
      </c>
    </row>
    <row r="231" spans="1:8" s="22" customFormat="1" x14ac:dyDescent="0.3">
      <c r="A231" s="24" t="s">
        <v>230</v>
      </c>
      <c r="B231" s="24" t="s">
        <v>54</v>
      </c>
      <c r="C231" s="24"/>
      <c r="D231" s="24"/>
      <c r="E231" s="24"/>
      <c r="F231" s="24"/>
      <c r="G231" s="24"/>
      <c r="H231" s="26" t="s">
        <v>54</v>
      </c>
    </row>
    <row r="232" spans="1:8" s="22" customFormat="1" x14ac:dyDescent="0.3">
      <c r="A232" s="24" t="s">
        <v>231</v>
      </c>
      <c r="B232" s="24" t="s">
        <v>111</v>
      </c>
      <c r="C232" s="24"/>
      <c r="D232" s="24"/>
      <c r="E232" s="24"/>
      <c r="F232" s="24"/>
      <c r="G232" s="24"/>
      <c r="H232" s="26" t="s">
        <v>346</v>
      </c>
    </row>
    <row r="233" spans="1:8" s="22" customFormat="1" x14ac:dyDescent="0.3">
      <c r="A233" s="24" t="s">
        <v>232</v>
      </c>
      <c r="B233" s="24" t="s">
        <v>233</v>
      </c>
      <c r="C233" s="24"/>
      <c r="D233" s="24"/>
      <c r="E233" s="24"/>
      <c r="F233" s="24"/>
      <c r="G233" s="24"/>
      <c r="H233" s="26" t="s">
        <v>376</v>
      </c>
    </row>
    <row r="234" spans="1:8" s="22" customFormat="1" x14ac:dyDescent="0.3">
      <c r="E234" s="23" t="s">
        <v>59</v>
      </c>
      <c r="F234" s="23">
        <f>IF((COUNT(C226:C233)&lt;&gt;COUNT(F226:F233)),"", ROUND(SUM(F226:F233),2))</f>
        <v>2950</v>
      </c>
      <c r="G234" s="27" t="str">
        <f>IF((COUNT(C226:C233)&lt;&gt;COUNT(F226:F233)),"Neužpildytos visų objektų kainos", "")</f>
        <v/>
      </c>
    </row>
    <row r="235" spans="1:8" s="22" customFormat="1" x14ac:dyDescent="0.3">
      <c r="C235" s="23" t="s">
        <v>60</v>
      </c>
      <c r="D235" s="26">
        <v>21</v>
      </c>
      <c r="E235" s="23" t="s">
        <v>61</v>
      </c>
      <c r="F235" s="23">
        <f>IF(OR(F234="",D235=""),"", ROUND(PRODUCT(D235,F234)/100,2))</f>
        <v>619.5</v>
      </c>
      <c r="G235" s="27" t="str">
        <f>IF(D235="", "Nurodykite taikomą PVM dydį", "")</f>
        <v/>
      </c>
    </row>
    <row r="236" spans="1:8" s="22" customFormat="1" x14ac:dyDescent="0.3">
      <c r="E236" s="23" t="s">
        <v>62</v>
      </c>
      <c r="F236" s="23">
        <f>IF(ISBLANK(F235), "", ROUND(SUM(F234:F235),2))</f>
        <v>3569.5</v>
      </c>
    </row>
    <row r="237" spans="1:8" s="22" customFormat="1" x14ac:dyDescent="0.3"/>
    <row r="238" spans="1:8" s="22" customFormat="1" x14ac:dyDescent="0.3"/>
    <row r="239" spans="1:8" s="22" customFormat="1" x14ac:dyDescent="0.3"/>
    <row r="240" spans="1:8" s="22" customFormat="1" x14ac:dyDescent="0.3">
      <c r="A240" s="21" t="s">
        <v>234</v>
      </c>
      <c r="B240" s="21" t="s">
        <v>235</v>
      </c>
    </row>
    <row r="241" spans="1:8" s="22" customFormat="1" x14ac:dyDescent="0.3"/>
    <row r="242" spans="1:8" s="22" customFormat="1" ht="43.2" x14ac:dyDescent="0.3">
      <c r="A242" s="21" t="s">
        <v>28</v>
      </c>
    </row>
    <row r="243" spans="1:8" s="22" customFormat="1" ht="72" x14ac:dyDescent="0.3">
      <c r="A243" s="23" t="s">
        <v>29</v>
      </c>
      <c r="B243" s="23" t="s">
        <v>30</v>
      </c>
      <c r="C243" s="23" t="s">
        <v>31</v>
      </c>
      <c r="D243" s="23" t="s">
        <v>32</v>
      </c>
      <c r="E243" s="23" t="s">
        <v>33</v>
      </c>
      <c r="F243" s="23" t="s">
        <v>34</v>
      </c>
      <c r="G243" s="23" t="s">
        <v>35</v>
      </c>
      <c r="H243" s="23" t="s">
        <v>36</v>
      </c>
    </row>
    <row r="244" spans="1:8" s="22" customFormat="1" x14ac:dyDescent="0.3">
      <c r="A244" s="23" t="s">
        <v>236</v>
      </c>
      <c r="B244" s="23" t="s">
        <v>237</v>
      </c>
      <c r="C244" s="24"/>
      <c r="D244" s="24"/>
      <c r="E244" s="24"/>
      <c r="F244" s="24"/>
      <c r="G244" s="24"/>
      <c r="H244" s="24"/>
    </row>
    <row r="245" spans="1:8" s="22" customFormat="1" x14ac:dyDescent="0.3">
      <c r="A245" s="24" t="s">
        <v>238</v>
      </c>
      <c r="B245" s="24" t="s">
        <v>237</v>
      </c>
      <c r="C245" s="24">
        <v>1</v>
      </c>
      <c r="D245" s="24" t="s">
        <v>40</v>
      </c>
      <c r="E245" s="25">
        <v>3350</v>
      </c>
      <c r="F245" s="24">
        <f>IF(ISBLANK(E245),"", PRODUCT(C245,E245))</f>
        <v>3350</v>
      </c>
      <c r="G245" s="26" t="s">
        <v>377</v>
      </c>
      <c r="H245" s="24"/>
    </row>
    <row r="246" spans="1:8" s="22" customFormat="1" x14ac:dyDescent="0.3">
      <c r="A246" s="24" t="s">
        <v>239</v>
      </c>
      <c r="B246" s="24" t="s">
        <v>240</v>
      </c>
      <c r="C246" s="24"/>
      <c r="D246" s="24"/>
      <c r="E246" s="24"/>
      <c r="F246" s="24"/>
      <c r="G246" s="24"/>
      <c r="H246" s="26" t="s">
        <v>237</v>
      </c>
    </row>
    <row r="247" spans="1:8" s="22" customFormat="1" x14ac:dyDescent="0.3">
      <c r="A247" s="24" t="s">
        <v>241</v>
      </c>
      <c r="B247" s="24" t="s">
        <v>242</v>
      </c>
      <c r="C247" s="24"/>
      <c r="D247" s="24"/>
      <c r="E247" s="24"/>
      <c r="F247" s="24"/>
      <c r="G247" s="24"/>
      <c r="H247" s="26" t="s">
        <v>378</v>
      </c>
    </row>
    <row r="248" spans="1:8" s="22" customFormat="1" x14ac:dyDescent="0.3">
      <c r="A248" s="24" t="s">
        <v>243</v>
      </c>
      <c r="B248" s="24" t="s">
        <v>244</v>
      </c>
      <c r="C248" s="24"/>
      <c r="D248" s="24"/>
      <c r="E248" s="24"/>
      <c r="F248" s="24"/>
      <c r="G248" s="24"/>
      <c r="H248" s="26" t="s">
        <v>244</v>
      </c>
    </row>
    <row r="249" spans="1:8" s="22" customFormat="1" ht="28.8" x14ac:dyDescent="0.3">
      <c r="A249" s="24" t="s">
        <v>245</v>
      </c>
      <c r="B249" s="24" t="s">
        <v>246</v>
      </c>
      <c r="C249" s="24"/>
      <c r="D249" s="24"/>
      <c r="E249" s="24"/>
      <c r="F249" s="24"/>
      <c r="G249" s="24"/>
      <c r="H249" s="26" t="s">
        <v>246</v>
      </c>
    </row>
    <row r="250" spans="1:8" s="22" customFormat="1" x14ac:dyDescent="0.3">
      <c r="A250" s="24" t="s">
        <v>247</v>
      </c>
      <c r="B250" s="24" t="s">
        <v>248</v>
      </c>
      <c r="C250" s="24"/>
      <c r="D250" s="24"/>
      <c r="E250" s="24"/>
      <c r="F250" s="24"/>
      <c r="G250" s="24"/>
      <c r="H250" s="26" t="s">
        <v>379</v>
      </c>
    </row>
    <row r="251" spans="1:8" s="22" customFormat="1" x14ac:dyDescent="0.3">
      <c r="A251" s="24" t="s">
        <v>249</v>
      </c>
      <c r="B251" s="24" t="s">
        <v>250</v>
      </c>
      <c r="C251" s="24"/>
      <c r="D251" s="24"/>
      <c r="E251" s="24"/>
      <c r="F251" s="24"/>
      <c r="G251" s="24"/>
      <c r="H251" s="26" t="s">
        <v>380</v>
      </c>
    </row>
    <row r="252" spans="1:8" s="22" customFormat="1" x14ac:dyDescent="0.3">
      <c r="A252" s="24" t="s">
        <v>251</v>
      </c>
      <c r="B252" s="24" t="s">
        <v>252</v>
      </c>
      <c r="C252" s="24"/>
      <c r="D252" s="24"/>
      <c r="E252" s="24"/>
      <c r="F252" s="24"/>
      <c r="G252" s="24"/>
      <c r="H252" s="26" t="s">
        <v>252</v>
      </c>
    </row>
    <row r="253" spans="1:8" s="22" customFormat="1" x14ac:dyDescent="0.3">
      <c r="E253" s="23" t="s">
        <v>59</v>
      </c>
      <c r="F253" s="23">
        <f>IF((COUNT(C245:C252)&lt;&gt;COUNT(F245:F252)),"", ROUND(SUM(F245:F252),2))</f>
        <v>3350</v>
      </c>
      <c r="G253" s="27" t="str">
        <f>IF((COUNT(C245:C252)&lt;&gt;COUNT(F245:F252)),"Neužpildytos visų objektų kainos", "")</f>
        <v/>
      </c>
    </row>
    <row r="254" spans="1:8" s="22" customFormat="1" x14ac:dyDescent="0.3">
      <c r="C254" s="23" t="s">
        <v>60</v>
      </c>
      <c r="D254" s="26">
        <v>21</v>
      </c>
      <c r="E254" s="23" t="s">
        <v>61</v>
      </c>
      <c r="F254" s="23">
        <f>IF(OR(F253="",D254=""),"", ROUND(PRODUCT(D254,F253)/100,2))</f>
        <v>703.5</v>
      </c>
      <c r="G254" s="27" t="str">
        <f>IF(D254="", "Nurodykite taikomą PVM dydį", "")</f>
        <v/>
      </c>
    </row>
    <row r="255" spans="1:8" s="22" customFormat="1" x14ac:dyDescent="0.3">
      <c r="E255" s="23" t="s">
        <v>62</v>
      </c>
      <c r="F255" s="23">
        <f>IF(ISBLANK(F254), "", ROUND(SUM(F253:F254),2))</f>
        <v>4053.5</v>
      </c>
    </row>
    <row r="256" spans="1:8" s="22" customFormat="1" x14ac:dyDescent="0.3"/>
    <row r="257" spans="1:8" s="22" customFormat="1" x14ac:dyDescent="0.3"/>
    <row r="258" spans="1:8" s="22" customFormat="1" x14ac:dyDescent="0.3"/>
    <row r="259" spans="1:8" s="22" customFormat="1" x14ac:dyDescent="0.3">
      <c r="A259" s="21" t="s">
        <v>253</v>
      </c>
      <c r="B259" s="21" t="s">
        <v>254</v>
      </c>
    </row>
    <row r="260" spans="1:8" s="22" customFormat="1" x14ac:dyDescent="0.3"/>
    <row r="261" spans="1:8" s="22" customFormat="1" ht="43.2" x14ac:dyDescent="0.3">
      <c r="A261" s="21" t="s">
        <v>28</v>
      </c>
    </row>
    <row r="262" spans="1:8" s="22" customFormat="1" ht="72" x14ac:dyDescent="0.3">
      <c r="A262" s="23" t="s">
        <v>29</v>
      </c>
      <c r="B262" s="23" t="s">
        <v>30</v>
      </c>
      <c r="C262" s="23" t="s">
        <v>31</v>
      </c>
      <c r="D262" s="23" t="s">
        <v>32</v>
      </c>
      <c r="E262" s="23" t="s">
        <v>33</v>
      </c>
      <c r="F262" s="23" t="s">
        <v>34</v>
      </c>
      <c r="G262" s="23" t="s">
        <v>35</v>
      </c>
      <c r="H262" s="23" t="s">
        <v>36</v>
      </c>
    </row>
    <row r="263" spans="1:8" s="22" customFormat="1" x14ac:dyDescent="0.3">
      <c r="A263" s="23" t="s">
        <v>255</v>
      </c>
      <c r="B263" s="23" t="s">
        <v>256</v>
      </c>
      <c r="C263" s="24"/>
      <c r="D263" s="24"/>
      <c r="E263" s="24"/>
      <c r="F263" s="24"/>
      <c r="G263" s="24"/>
      <c r="H263" s="24"/>
    </row>
    <row r="264" spans="1:8" s="22" customFormat="1" x14ac:dyDescent="0.3">
      <c r="A264" s="24" t="s">
        <v>257</v>
      </c>
      <c r="B264" s="24" t="s">
        <v>256</v>
      </c>
      <c r="C264" s="24">
        <v>1</v>
      </c>
      <c r="D264" s="24" t="s">
        <v>40</v>
      </c>
      <c r="E264" s="25">
        <v>2450</v>
      </c>
      <c r="F264" s="24">
        <f>IF(ISBLANK(E264),"", PRODUCT(C264,E264))</f>
        <v>2450</v>
      </c>
      <c r="G264" s="26" t="s">
        <v>381</v>
      </c>
      <c r="H264" s="24"/>
    </row>
    <row r="265" spans="1:8" s="22" customFormat="1" ht="28.8" x14ac:dyDescent="0.3">
      <c r="A265" s="24" t="s">
        <v>258</v>
      </c>
      <c r="B265" s="24" t="s">
        <v>259</v>
      </c>
      <c r="C265" s="24"/>
      <c r="D265" s="24"/>
      <c r="E265" s="24"/>
      <c r="F265" s="24"/>
      <c r="G265" s="24"/>
      <c r="H265" s="26" t="s">
        <v>382</v>
      </c>
    </row>
    <row r="266" spans="1:8" s="22" customFormat="1" x14ac:dyDescent="0.3">
      <c r="A266" s="24" t="s">
        <v>260</v>
      </c>
      <c r="B266" s="24" t="s">
        <v>261</v>
      </c>
      <c r="C266" s="24"/>
      <c r="D266" s="24"/>
      <c r="E266" s="24"/>
      <c r="F266" s="24"/>
      <c r="G266" s="24"/>
      <c r="H266" s="26" t="s">
        <v>383</v>
      </c>
    </row>
    <row r="267" spans="1:8" s="22" customFormat="1" x14ac:dyDescent="0.3">
      <c r="A267" s="24" t="s">
        <v>262</v>
      </c>
      <c r="B267" s="24" t="s">
        <v>263</v>
      </c>
      <c r="C267" s="24"/>
      <c r="D267" s="24"/>
      <c r="E267" s="24"/>
      <c r="F267" s="24"/>
      <c r="G267" s="24"/>
      <c r="H267" s="26" t="s">
        <v>263</v>
      </c>
    </row>
    <row r="268" spans="1:8" s="22" customFormat="1" x14ac:dyDescent="0.3">
      <c r="A268" s="24" t="s">
        <v>264</v>
      </c>
      <c r="B268" s="24" t="s">
        <v>265</v>
      </c>
      <c r="C268" s="24"/>
      <c r="D268" s="24"/>
      <c r="E268" s="24"/>
      <c r="F268" s="24"/>
      <c r="G268" s="24"/>
      <c r="H268" s="26" t="s">
        <v>384</v>
      </c>
    </row>
    <row r="269" spans="1:8" s="22" customFormat="1" x14ac:dyDescent="0.3">
      <c r="A269" s="24" t="s">
        <v>266</v>
      </c>
      <c r="B269" s="24" t="s">
        <v>267</v>
      </c>
      <c r="C269" s="24"/>
      <c r="D269" s="24"/>
      <c r="E269" s="24"/>
      <c r="F269" s="24"/>
      <c r="G269" s="24"/>
      <c r="H269" s="26" t="s">
        <v>385</v>
      </c>
    </row>
    <row r="270" spans="1:8" s="22" customFormat="1" x14ac:dyDescent="0.3">
      <c r="E270" s="23" t="s">
        <v>59</v>
      </c>
      <c r="F270" s="23">
        <f>IF((COUNT(C264:C269)&lt;&gt;COUNT(F264:F269)),"", ROUND(SUM(F264:F269),2))</f>
        <v>2450</v>
      </c>
      <c r="G270" s="27" t="str">
        <f>IF((COUNT(C264:C269)&lt;&gt;COUNT(F264:F269)),"Neužpildytos visų objektų kainos", "")</f>
        <v/>
      </c>
    </row>
    <row r="271" spans="1:8" s="22" customFormat="1" x14ac:dyDescent="0.3">
      <c r="C271" s="23" t="s">
        <v>60</v>
      </c>
      <c r="D271" s="26">
        <v>21</v>
      </c>
      <c r="E271" s="23" t="s">
        <v>61</v>
      </c>
      <c r="F271" s="23">
        <f>IF(OR(F270="",D271=""),"", ROUND(PRODUCT(D271,F270)/100,2))</f>
        <v>514.5</v>
      </c>
      <c r="G271" s="27" t="str">
        <f>IF(D271="", "Nurodykite taikomą PVM dydį", "")</f>
        <v/>
      </c>
    </row>
    <row r="272" spans="1:8" s="22" customFormat="1" x14ac:dyDescent="0.3">
      <c r="E272" s="23" t="s">
        <v>62</v>
      </c>
      <c r="F272" s="23">
        <f>IF(ISBLANK(F271), "", ROUND(SUM(F270:F271),2))</f>
        <v>2964.5</v>
      </c>
    </row>
    <row r="273" spans="1:8" s="22" customFormat="1" x14ac:dyDescent="0.3"/>
    <row r="274" spans="1:8" s="22" customFormat="1" x14ac:dyDescent="0.3"/>
    <row r="275" spans="1:8" s="22" customFormat="1" x14ac:dyDescent="0.3"/>
    <row r="276" spans="1:8" s="22" customFormat="1" x14ac:dyDescent="0.3">
      <c r="A276" s="21" t="s">
        <v>268</v>
      </c>
      <c r="B276" s="21" t="s">
        <v>269</v>
      </c>
    </row>
    <row r="277" spans="1:8" s="22" customFormat="1" x14ac:dyDescent="0.3"/>
    <row r="278" spans="1:8" s="22" customFormat="1" ht="43.2" x14ac:dyDescent="0.3">
      <c r="A278" s="21" t="s">
        <v>28</v>
      </c>
    </row>
    <row r="279" spans="1:8" s="22" customFormat="1" ht="72" x14ac:dyDescent="0.3">
      <c r="A279" s="23" t="s">
        <v>29</v>
      </c>
      <c r="B279" s="23" t="s">
        <v>30</v>
      </c>
      <c r="C279" s="23" t="s">
        <v>31</v>
      </c>
      <c r="D279" s="23" t="s">
        <v>32</v>
      </c>
      <c r="E279" s="23" t="s">
        <v>33</v>
      </c>
      <c r="F279" s="23" t="s">
        <v>34</v>
      </c>
      <c r="G279" s="23" t="s">
        <v>35</v>
      </c>
      <c r="H279" s="23" t="s">
        <v>36</v>
      </c>
    </row>
    <row r="280" spans="1:8" s="22" customFormat="1" x14ac:dyDescent="0.3">
      <c r="A280" s="23" t="s">
        <v>270</v>
      </c>
      <c r="B280" s="23" t="s">
        <v>271</v>
      </c>
      <c r="C280" s="24"/>
      <c r="D280" s="24"/>
      <c r="E280" s="24"/>
      <c r="F280" s="24"/>
      <c r="G280" s="24"/>
      <c r="H280" s="24"/>
    </row>
    <row r="281" spans="1:8" s="22" customFormat="1" x14ac:dyDescent="0.3">
      <c r="A281" s="24" t="s">
        <v>272</v>
      </c>
      <c r="B281" s="24" t="s">
        <v>271</v>
      </c>
      <c r="C281" s="24">
        <v>1</v>
      </c>
      <c r="D281" s="24" t="s">
        <v>40</v>
      </c>
      <c r="E281" s="25">
        <v>1480</v>
      </c>
      <c r="F281" s="24">
        <f>IF(ISBLANK(E281),"", PRODUCT(C281,E281))</f>
        <v>1480</v>
      </c>
      <c r="G281" s="26" t="s">
        <v>386</v>
      </c>
      <c r="H281" s="24"/>
    </row>
    <row r="282" spans="1:8" s="22" customFormat="1" ht="28.8" x14ac:dyDescent="0.3">
      <c r="A282" s="24" t="s">
        <v>273</v>
      </c>
      <c r="B282" s="24" t="s">
        <v>274</v>
      </c>
      <c r="C282" s="24"/>
      <c r="D282" s="24"/>
      <c r="E282" s="24"/>
      <c r="F282" s="24"/>
      <c r="G282" s="24"/>
      <c r="H282" s="26" t="s">
        <v>387</v>
      </c>
    </row>
    <row r="283" spans="1:8" s="22" customFormat="1" x14ac:dyDescent="0.3">
      <c r="A283" s="24" t="s">
        <v>275</v>
      </c>
      <c r="B283" s="24" t="s">
        <v>276</v>
      </c>
      <c r="C283" s="24"/>
      <c r="D283" s="24"/>
      <c r="E283" s="24"/>
      <c r="F283" s="24"/>
      <c r="G283" s="24"/>
      <c r="H283" s="26" t="s">
        <v>388</v>
      </c>
    </row>
    <row r="284" spans="1:8" s="22" customFormat="1" x14ac:dyDescent="0.3">
      <c r="A284" s="24" t="s">
        <v>277</v>
      </c>
      <c r="B284" s="24" t="s">
        <v>278</v>
      </c>
      <c r="C284" s="24"/>
      <c r="D284" s="24"/>
      <c r="E284" s="24"/>
      <c r="F284" s="24"/>
      <c r="G284" s="24"/>
      <c r="H284" s="26" t="s">
        <v>278</v>
      </c>
    </row>
    <row r="285" spans="1:8" s="22" customFormat="1" x14ac:dyDescent="0.3">
      <c r="A285" s="24" t="s">
        <v>279</v>
      </c>
      <c r="B285" s="24" t="s">
        <v>280</v>
      </c>
      <c r="C285" s="24"/>
      <c r="D285" s="24"/>
      <c r="E285" s="24"/>
      <c r="F285" s="24"/>
      <c r="G285" s="24"/>
      <c r="H285" s="26" t="s">
        <v>389</v>
      </c>
    </row>
    <row r="286" spans="1:8" s="22" customFormat="1" x14ac:dyDescent="0.3">
      <c r="A286" s="24" t="s">
        <v>281</v>
      </c>
      <c r="B286" s="24" t="s">
        <v>282</v>
      </c>
      <c r="C286" s="24"/>
      <c r="D286" s="24"/>
      <c r="E286" s="24"/>
      <c r="F286" s="24"/>
      <c r="G286" s="24"/>
      <c r="H286" s="26" t="s">
        <v>390</v>
      </c>
    </row>
    <row r="287" spans="1:8" s="22" customFormat="1" x14ac:dyDescent="0.3">
      <c r="E287" s="23" t="s">
        <v>59</v>
      </c>
      <c r="F287" s="23">
        <f>IF((COUNT(C281:C286)&lt;&gt;COUNT(F281:F286)),"", ROUND(SUM(F281:F286),2))</f>
        <v>1480</v>
      </c>
      <c r="G287" s="27" t="str">
        <f>IF((COUNT(C281:C286)&lt;&gt;COUNT(F281:F286)),"Neužpildytos visų objektų kainos", "")</f>
        <v/>
      </c>
    </row>
    <row r="288" spans="1:8" s="22" customFormat="1" x14ac:dyDescent="0.3">
      <c r="C288" s="23" t="s">
        <v>60</v>
      </c>
      <c r="D288" s="26">
        <v>21</v>
      </c>
      <c r="E288" s="23" t="s">
        <v>61</v>
      </c>
      <c r="F288" s="23">
        <f>IF(OR(F287="",D288=""),"", ROUND(PRODUCT(D288,F287)/100,2))</f>
        <v>310.8</v>
      </c>
      <c r="G288" s="27" t="str">
        <f>IF(D288="", "Nurodykite taikomą PVM dydį", "")</f>
        <v/>
      </c>
    </row>
    <row r="289" spans="1:8" s="22" customFormat="1" x14ac:dyDescent="0.3">
      <c r="E289" s="23" t="s">
        <v>62</v>
      </c>
      <c r="F289" s="23">
        <f>IF(ISBLANK(F288), "", ROUND(SUM(F287:F288),2))</f>
        <v>1790.8</v>
      </c>
    </row>
    <row r="290" spans="1:8" s="22" customFormat="1" x14ac:dyDescent="0.3"/>
    <row r="291" spans="1:8" s="22" customFormat="1" x14ac:dyDescent="0.3"/>
    <row r="292" spans="1:8" s="22" customFormat="1" x14ac:dyDescent="0.3"/>
    <row r="293" spans="1:8" s="22" customFormat="1" x14ac:dyDescent="0.3">
      <c r="A293" s="21" t="s">
        <v>283</v>
      </c>
      <c r="B293" s="21" t="s">
        <v>284</v>
      </c>
    </row>
    <row r="294" spans="1:8" s="22" customFormat="1" x14ac:dyDescent="0.3"/>
    <row r="295" spans="1:8" s="22" customFormat="1" ht="43.2" x14ac:dyDescent="0.3">
      <c r="A295" s="21" t="s">
        <v>28</v>
      </c>
    </row>
    <row r="296" spans="1:8" s="22" customFormat="1" ht="72" x14ac:dyDescent="0.3">
      <c r="A296" s="23" t="s">
        <v>29</v>
      </c>
      <c r="B296" s="23" t="s">
        <v>30</v>
      </c>
      <c r="C296" s="23" t="s">
        <v>31</v>
      </c>
      <c r="D296" s="23" t="s">
        <v>32</v>
      </c>
      <c r="E296" s="23" t="s">
        <v>33</v>
      </c>
      <c r="F296" s="23" t="s">
        <v>34</v>
      </c>
      <c r="G296" s="23" t="s">
        <v>35</v>
      </c>
      <c r="H296" s="23" t="s">
        <v>36</v>
      </c>
    </row>
    <row r="297" spans="1:8" s="22" customFormat="1" x14ac:dyDescent="0.3">
      <c r="A297" s="23" t="s">
        <v>285</v>
      </c>
      <c r="B297" s="23" t="s">
        <v>286</v>
      </c>
      <c r="C297" s="24"/>
      <c r="D297" s="24"/>
      <c r="E297" s="24"/>
      <c r="F297" s="24"/>
      <c r="G297" s="24"/>
      <c r="H297" s="24"/>
    </row>
    <row r="298" spans="1:8" s="22" customFormat="1" x14ac:dyDescent="0.3">
      <c r="A298" s="24" t="s">
        <v>287</v>
      </c>
      <c r="B298" s="24" t="s">
        <v>286</v>
      </c>
      <c r="C298" s="24">
        <v>1</v>
      </c>
      <c r="D298" s="24" t="s">
        <v>40</v>
      </c>
      <c r="E298" s="25">
        <v>5450</v>
      </c>
      <c r="F298" s="24">
        <f>IF(ISBLANK(E298),"", PRODUCT(C298,E298))</f>
        <v>5450</v>
      </c>
      <c r="G298" s="26" t="s">
        <v>391</v>
      </c>
      <c r="H298" s="24"/>
    </row>
    <row r="299" spans="1:8" s="22" customFormat="1" x14ac:dyDescent="0.3">
      <c r="A299" s="24" t="s">
        <v>288</v>
      </c>
      <c r="B299" s="24" t="s">
        <v>289</v>
      </c>
      <c r="C299" s="24"/>
      <c r="D299" s="24"/>
      <c r="E299" s="24"/>
      <c r="F299" s="24"/>
      <c r="G299" s="24"/>
      <c r="H299" s="26" t="s">
        <v>392</v>
      </c>
    </row>
    <row r="300" spans="1:8" s="22" customFormat="1" x14ac:dyDescent="0.3">
      <c r="A300" s="24" t="s">
        <v>290</v>
      </c>
      <c r="B300" s="24" t="s">
        <v>291</v>
      </c>
      <c r="C300" s="24"/>
      <c r="D300" s="24"/>
      <c r="E300" s="24"/>
      <c r="F300" s="24"/>
      <c r="G300" s="24"/>
      <c r="H300" s="26" t="s">
        <v>393</v>
      </c>
    </row>
    <row r="301" spans="1:8" s="22" customFormat="1" x14ac:dyDescent="0.3">
      <c r="A301" s="24" t="s">
        <v>292</v>
      </c>
      <c r="B301" s="24" t="s">
        <v>293</v>
      </c>
      <c r="C301" s="24"/>
      <c r="D301" s="24"/>
      <c r="E301" s="24"/>
      <c r="F301" s="24"/>
      <c r="G301" s="24"/>
      <c r="H301" s="26" t="s">
        <v>293</v>
      </c>
    </row>
    <row r="302" spans="1:8" s="22" customFormat="1" x14ac:dyDescent="0.3">
      <c r="A302" s="24" t="s">
        <v>294</v>
      </c>
      <c r="B302" s="24" t="s">
        <v>295</v>
      </c>
      <c r="C302" s="24"/>
      <c r="D302" s="24"/>
      <c r="E302" s="24"/>
      <c r="F302" s="24"/>
      <c r="G302" s="24"/>
      <c r="H302" s="26" t="s">
        <v>295</v>
      </c>
    </row>
    <row r="303" spans="1:8" s="22" customFormat="1" x14ac:dyDescent="0.3">
      <c r="A303" s="24" t="s">
        <v>296</v>
      </c>
      <c r="B303" s="24" t="s">
        <v>297</v>
      </c>
      <c r="C303" s="24"/>
      <c r="D303" s="24"/>
      <c r="E303" s="24"/>
      <c r="F303" s="24"/>
      <c r="G303" s="24"/>
      <c r="H303" s="26" t="s">
        <v>394</v>
      </c>
    </row>
    <row r="304" spans="1:8" s="22" customFormat="1" x14ac:dyDescent="0.3">
      <c r="A304" s="24" t="s">
        <v>298</v>
      </c>
      <c r="B304" s="24" t="s">
        <v>181</v>
      </c>
      <c r="C304" s="24"/>
      <c r="D304" s="24"/>
      <c r="E304" s="24"/>
      <c r="F304" s="24"/>
      <c r="G304" s="24"/>
      <c r="H304" s="26" t="s">
        <v>361</v>
      </c>
    </row>
    <row r="305" spans="3:7" s="22" customFormat="1" x14ac:dyDescent="0.3">
      <c r="E305" s="23" t="s">
        <v>59</v>
      </c>
      <c r="F305" s="23">
        <f>IF((COUNT(C298:C304)&lt;&gt;COUNT(F298:F304)),"", ROUND(SUM(F298:F304),2))</f>
        <v>5450</v>
      </c>
      <c r="G305" s="27" t="str">
        <f>IF((COUNT(C298:C304)&lt;&gt;COUNT(F298:F304)),"Neužpildytos visų objektų kainos", "")</f>
        <v/>
      </c>
    </row>
    <row r="306" spans="3:7" s="22" customFormat="1" x14ac:dyDescent="0.3">
      <c r="C306" s="23" t="s">
        <v>60</v>
      </c>
      <c r="D306" s="26">
        <v>21</v>
      </c>
      <c r="E306" s="23" t="s">
        <v>61</v>
      </c>
      <c r="F306" s="23">
        <f>IF(OR(F305="",D306=""),"", ROUND(PRODUCT(D306,F305)/100,2))</f>
        <v>1144.5</v>
      </c>
      <c r="G306" s="27" t="str">
        <f>IF(D306="", "Nurodykite taikomą PVM dydį", "")</f>
        <v/>
      </c>
    </row>
    <row r="307" spans="3:7" s="22" customFormat="1" x14ac:dyDescent="0.3">
      <c r="E307" s="23" t="s">
        <v>62</v>
      </c>
      <c r="F307" s="23">
        <f>IF(ISBLANK(F306), "", ROUND(SUM(F305:F306),2))</f>
        <v>6594.5</v>
      </c>
    </row>
    <row r="308" spans="3:7" s="22" customFormat="1" x14ac:dyDescent="0.3"/>
    <row r="309" spans="3:7" s="22" customFormat="1" x14ac:dyDescent="0.3"/>
    <row r="310" spans="3:7" s="22" customFormat="1" x14ac:dyDescent="0.3"/>
    <row r="311" spans="3:7" s="22" customFormat="1" x14ac:dyDescent="0.3"/>
    <row r="312" spans="3:7" s="22" customFormat="1" x14ac:dyDescent="0.3"/>
    <row r="313" spans="3:7" s="22" customFormat="1" x14ac:dyDescent="0.3"/>
  </sheetData>
  <sheetProtection algorithmName="SHA-512" hashValue="txl67MvTKKHcLFFBI83oZZxr5D8WJudswePSXktuIQgE9iuFov3prbfESGwRsETTtGodlqvsIvr3t4Bz8Peyaw==" saltValue="1aMrgNxs7DnoebqP6BYLVw=="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43" t="s">
        <v>299</v>
      </c>
      <c r="B2" s="28"/>
      <c r="C2" s="28"/>
      <c r="D2" s="28"/>
      <c r="E2" s="28"/>
      <c r="F2" s="28"/>
      <c r="G2" s="28"/>
      <c r="H2" s="28"/>
      <c r="I2" s="28"/>
      <c r="J2" s="28"/>
      <c r="K2" s="28"/>
    </row>
    <row r="3" spans="1:11" x14ac:dyDescent="0.3">
      <c r="A3" s="28"/>
      <c r="B3" s="28"/>
      <c r="C3" s="28"/>
      <c r="D3" s="28"/>
      <c r="E3" s="28"/>
      <c r="F3" s="28"/>
      <c r="G3" s="28"/>
      <c r="H3" s="28"/>
      <c r="I3" s="28"/>
      <c r="J3" s="28"/>
      <c r="K3" s="28"/>
    </row>
    <row r="4" spans="1:11" ht="16.2" customHeight="1" thickBot="1" x14ac:dyDescent="0.35">
      <c r="A4" s="7"/>
      <c r="B4" s="7"/>
      <c r="C4" s="7"/>
      <c r="D4" s="7"/>
      <c r="E4" s="7"/>
      <c r="F4" s="7"/>
      <c r="G4" s="7"/>
      <c r="H4" s="7"/>
      <c r="I4" s="7"/>
      <c r="J4" s="7"/>
    </row>
    <row r="5" spans="1:11" ht="48" customHeight="1" x14ac:dyDescent="0.3">
      <c r="A5" s="65" t="s">
        <v>300</v>
      </c>
      <c r="B5" s="54"/>
      <c r="C5" s="52" t="s">
        <v>301</v>
      </c>
      <c r="D5" s="53"/>
      <c r="E5" s="54"/>
      <c r="F5" s="52" t="s">
        <v>302</v>
      </c>
      <c r="G5" s="53"/>
      <c r="H5" s="54"/>
      <c r="I5" s="52" t="s">
        <v>303</v>
      </c>
      <c r="J5" s="54"/>
      <c r="K5" s="9" t="s">
        <v>304</v>
      </c>
    </row>
    <row r="6" spans="1:11" ht="49.2" customHeight="1" x14ac:dyDescent="0.3">
      <c r="A6" s="46"/>
      <c r="B6" s="33"/>
      <c r="C6" s="47"/>
      <c r="D6" s="45"/>
      <c r="E6" s="33"/>
      <c r="F6" s="47"/>
      <c r="G6" s="45"/>
      <c r="H6" s="33"/>
      <c r="I6" s="47"/>
      <c r="J6" s="33"/>
      <c r="K6" s="16"/>
    </row>
    <row r="7" spans="1:11" ht="49.2" customHeight="1" x14ac:dyDescent="0.3">
      <c r="A7" s="46"/>
      <c r="B7" s="33"/>
      <c r="C7" s="47"/>
      <c r="D7" s="45"/>
      <c r="E7" s="33"/>
      <c r="F7" s="47"/>
      <c r="G7" s="45"/>
      <c r="H7" s="33"/>
      <c r="I7" s="47"/>
      <c r="J7" s="33"/>
      <c r="K7" s="16"/>
    </row>
    <row r="8" spans="1:11" ht="49.2" customHeight="1" x14ac:dyDescent="0.3">
      <c r="A8" s="46"/>
      <c r="B8" s="33"/>
      <c r="C8" s="47"/>
      <c r="D8" s="45"/>
      <c r="E8" s="33"/>
      <c r="F8" s="47"/>
      <c r="G8" s="45"/>
      <c r="H8" s="33"/>
      <c r="I8" s="47"/>
      <c r="J8" s="33"/>
      <c r="K8" s="16"/>
    </row>
    <row r="9" spans="1:11" ht="49.2" customHeight="1" x14ac:dyDescent="0.3">
      <c r="A9" s="46"/>
      <c r="B9" s="33"/>
      <c r="C9" s="47"/>
      <c r="D9" s="45"/>
      <c r="E9" s="33"/>
      <c r="F9" s="47"/>
      <c r="G9" s="45"/>
      <c r="H9" s="33"/>
      <c r="I9" s="47"/>
      <c r="J9" s="33"/>
      <c r="K9" s="16"/>
    </row>
    <row r="10" spans="1:11" ht="49.2" customHeight="1" x14ac:dyDescent="0.3">
      <c r="A10" s="46"/>
      <c r="B10" s="33"/>
      <c r="C10" s="47"/>
      <c r="D10" s="45"/>
      <c r="E10" s="33"/>
      <c r="F10" s="47"/>
      <c r="G10" s="45"/>
      <c r="H10" s="33"/>
      <c r="I10" s="47"/>
      <c r="J10" s="33"/>
      <c r="K10" s="16"/>
    </row>
    <row r="11" spans="1:11" ht="49.2" customHeight="1" x14ac:dyDescent="0.3">
      <c r="A11" s="46"/>
      <c r="B11" s="33"/>
      <c r="C11" s="47"/>
      <c r="D11" s="45"/>
      <c r="E11" s="33"/>
      <c r="F11" s="47"/>
      <c r="G11" s="45"/>
      <c r="H11" s="33"/>
      <c r="I11" s="47"/>
      <c r="J11" s="33"/>
      <c r="K11" s="16"/>
    </row>
    <row r="12" spans="1:11" ht="49.2" customHeight="1" x14ac:dyDescent="0.3">
      <c r="A12" s="46"/>
      <c r="B12" s="33"/>
      <c r="C12" s="47"/>
      <c r="D12" s="45"/>
      <c r="E12" s="33"/>
      <c r="F12" s="47"/>
      <c r="G12" s="45"/>
      <c r="H12" s="33"/>
      <c r="I12" s="47"/>
      <c r="J12" s="33"/>
      <c r="K12" s="16"/>
    </row>
    <row r="13" spans="1:11" ht="49.2" customHeight="1" x14ac:dyDescent="0.3">
      <c r="A13" s="46"/>
      <c r="B13" s="33"/>
      <c r="C13" s="47"/>
      <c r="D13" s="45"/>
      <c r="E13" s="33"/>
      <c r="F13" s="47"/>
      <c r="G13" s="45"/>
      <c r="H13" s="33"/>
      <c r="I13" s="47"/>
      <c r="J13" s="33"/>
      <c r="K13" s="16"/>
    </row>
    <row r="14" spans="1:11" ht="49.2" customHeight="1" x14ac:dyDescent="0.3">
      <c r="A14" s="46"/>
      <c r="B14" s="33"/>
      <c r="C14" s="47"/>
      <c r="D14" s="45"/>
      <c r="E14" s="33"/>
      <c r="F14" s="47"/>
      <c r="G14" s="45"/>
      <c r="H14" s="33"/>
      <c r="I14" s="47"/>
      <c r="J14" s="33"/>
      <c r="K14" s="16"/>
    </row>
    <row r="15" spans="1:11" ht="48" customHeight="1" thickBot="1" x14ac:dyDescent="0.35">
      <c r="A15" s="70"/>
      <c r="B15" s="59"/>
      <c r="C15" s="64"/>
      <c r="D15" s="58"/>
      <c r="E15" s="59"/>
      <c r="F15" s="64"/>
      <c r="G15" s="58"/>
      <c r="H15" s="59"/>
      <c r="I15" s="64"/>
      <c r="J15" s="59"/>
      <c r="K15" s="17"/>
    </row>
    <row r="16" spans="1:11" ht="19.2" customHeight="1" x14ac:dyDescent="0.3">
      <c r="A16" s="10"/>
      <c r="B16" s="10"/>
      <c r="C16" s="10"/>
      <c r="D16" s="10"/>
      <c r="E16" s="10"/>
      <c r="F16" s="10"/>
      <c r="G16" s="10"/>
      <c r="H16" s="10"/>
      <c r="I16" s="10"/>
      <c r="J16" s="10"/>
      <c r="K16" s="11"/>
    </row>
    <row r="17" spans="1:11" ht="49.2" customHeight="1" x14ac:dyDescent="0.3">
      <c r="A17" s="55" t="s">
        <v>305</v>
      </c>
      <c r="B17" s="28"/>
      <c r="C17" s="28"/>
      <c r="D17" s="28"/>
      <c r="E17" s="28"/>
      <c r="F17" s="28"/>
      <c r="G17" s="28"/>
      <c r="H17" s="28"/>
      <c r="I17" s="28"/>
      <c r="J17" s="28"/>
      <c r="K17" s="28"/>
    </row>
    <row r="18" spans="1:11" ht="16.2" customHeight="1" thickBot="1" x14ac:dyDescent="0.35">
      <c r="A18" s="10"/>
      <c r="B18" s="10"/>
      <c r="C18" s="10"/>
      <c r="D18" s="10"/>
      <c r="E18" s="10"/>
      <c r="F18" s="10"/>
      <c r="G18" s="10"/>
      <c r="H18" s="10"/>
      <c r="I18" s="10"/>
      <c r="J18" s="10"/>
      <c r="K18" s="11"/>
    </row>
    <row r="19" spans="1:11" ht="49.2" customHeight="1" x14ac:dyDescent="0.3">
      <c r="A19" s="65" t="s">
        <v>30</v>
      </c>
      <c r="B19" s="54"/>
      <c r="C19" s="52" t="s">
        <v>301</v>
      </c>
      <c r="D19" s="53"/>
      <c r="E19" s="54"/>
      <c r="F19" s="52" t="s">
        <v>306</v>
      </c>
      <c r="G19" s="53"/>
      <c r="H19" s="54"/>
      <c r="I19" s="68" t="s">
        <v>303</v>
      </c>
      <c r="J19" s="69"/>
      <c r="K19" s="11"/>
    </row>
    <row r="20" spans="1:11" ht="49.2" customHeight="1" x14ac:dyDescent="0.3">
      <c r="A20" s="46"/>
      <c r="B20" s="33"/>
      <c r="C20" s="47"/>
      <c r="D20" s="45"/>
      <c r="E20" s="33"/>
      <c r="F20" s="47"/>
      <c r="G20" s="45"/>
      <c r="H20" s="33"/>
      <c r="I20" s="51"/>
      <c r="J20" s="50"/>
      <c r="K20" s="11"/>
    </row>
    <row r="21" spans="1:11" ht="49.2" customHeight="1" x14ac:dyDescent="0.3">
      <c r="A21" s="46"/>
      <c r="B21" s="33"/>
      <c r="C21" s="47"/>
      <c r="D21" s="45"/>
      <c r="E21" s="33"/>
      <c r="F21" s="47"/>
      <c r="G21" s="45"/>
      <c r="H21" s="33"/>
      <c r="I21" s="51"/>
      <c r="J21" s="50"/>
      <c r="K21" s="11"/>
    </row>
    <row r="22" spans="1:11" ht="49.2" customHeight="1" x14ac:dyDescent="0.3">
      <c r="A22" s="46"/>
      <c r="B22" s="33"/>
      <c r="C22" s="47"/>
      <c r="D22" s="45"/>
      <c r="E22" s="33"/>
      <c r="F22" s="47"/>
      <c r="G22" s="45"/>
      <c r="H22" s="33"/>
      <c r="I22" s="51"/>
      <c r="J22" s="50"/>
      <c r="K22" s="11"/>
    </row>
    <row r="23" spans="1:11" ht="49.2" customHeight="1" x14ac:dyDescent="0.3">
      <c r="A23" s="46"/>
      <c r="B23" s="33"/>
      <c r="C23" s="47"/>
      <c r="D23" s="45"/>
      <c r="E23" s="33"/>
      <c r="F23" s="47"/>
      <c r="G23" s="45"/>
      <c r="H23" s="33"/>
      <c r="I23" s="51"/>
      <c r="J23" s="50"/>
      <c r="K23" s="11"/>
    </row>
    <row r="24" spans="1:11" ht="49.2" customHeight="1" x14ac:dyDescent="0.3">
      <c r="A24" s="46"/>
      <c r="B24" s="33"/>
      <c r="C24" s="47"/>
      <c r="D24" s="45"/>
      <c r="E24" s="33"/>
      <c r="F24" s="47"/>
      <c r="G24" s="45"/>
      <c r="H24" s="33"/>
      <c r="I24" s="51"/>
      <c r="J24" s="50"/>
      <c r="K24" s="11"/>
    </row>
    <row r="25" spans="1:11" ht="49.2" customHeight="1" x14ac:dyDescent="0.3">
      <c r="A25" s="46"/>
      <c r="B25" s="33"/>
      <c r="C25" s="47"/>
      <c r="D25" s="45"/>
      <c r="E25" s="33"/>
      <c r="F25" s="47"/>
      <c r="G25" s="45"/>
      <c r="H25" s="33"/>
      <c r="I25" s="51"/>
      <c r="J25" s="50"/>
      <c r="K25" s="11"/>
    </row>
    <row r="26" spans="1:11" ht="49.2" customHeight="1" x14ac:dyDescent="0.3">
      <c r="A26" s="46"/>
      <c r="B26" s="33"/>
      <c r="C26" s="47"/>
      <c r="D26" s="45"/>
      <c r="E26" s="33"/>
      <c r="F26" s="47"/>
      <c r="G26" s="45"/>
      <c r="H26" s="33"/>
      <c r="I26" s="51"/>
      <c r="J26" s="50"/>
      <c r="K26" s="11"/>
    </row>
    <row r="27" spans="1:11" ht="49.2" customHeight="1" x14ac:dyDescent="0.3">
      <c r="A27" s="46"/>
      <c r="B27" s="33"/>
      <c r="C27" s="47"/>
      <c r="D27" s="45"/>
      <c r="E27" s="33"/>
      <c r="F27" s="47"/>
      <c r="G27" s="45"/>
      <c r="H27" s="33"/>
      <c r="I27" s="51"/>
      <c r="J27" s="50"/>
      <c r="K27" s="11"/>
    </row>
    <row r="28" spans="1:11" ht="49.2" customHeight="1" x14ac:dyDescent="0.3">
      <c r="A28" s="46"/>
      <c r="B28" s="33"/>
      <c r="C28" s="47"/>
      <c r="D28" s="45"/>
      <c r="E28" s="33"/>
      <c r="F28" s="47"/>
      <c r="G28" s="45"/>
      <c r="H28" s="33"/>
      <c r="I28" s="51"/>
      <c r="J28" s="50"/>
      <c r="K28" s="11"/>
    </row>
    <row r="29" spans="1:11" ht="49.2" customHeight="1" x14ac:dyDescent="0.3">
      <c r="A29" s="46"/>
      <c r="B29" s="33"/>
      <c r="C29" s="47"/>
      <c r="D29" s="45"/>
      <c r="E29" s="33"/>
      <c r="F29" s="47"/>
      <c r="G29" s="45"/>
      <c r="H29" s="33"/>
      <c r="I29" s="51"/>
      <c r="J29" s="50"/>
      <c r="K29" s="11"/>
    </row>
    <row r="31" spans="1:11" ht="33" customHeight="1" x14ac:dyDescent="0.3">
      <c r="A31" s="56"/>
      <c r="B31" s="28"/>
      <c r="C31" s="28"/>
      <c r="D31" s="28"/>
      <c r="E31" s="28"/>
      <c r="F31" s="28"/>
      <c r="G31" s="28"/>
      <c r="H31" s="28"/>
      <c r="I31" s="28"/>
      <c r="J31" s="28"/>
    </row>
    <row r="33" spans="1:10" ht="16.2" customHeight="1" x14ac:dyDescent="0.3">
      <c r="A33" s="67" t="s">
        <v>307</v>
      </c>
      <c r="B33" s="28"/>
      <c r="C33" s="28"/>
      <c r="D33" s="28"/>
      <c r="E33" s="28"/>
      <c r="F33" s="28"/>
      <c r="G33" s="28"/>
      <c r="H33" s="28"/>
      <c r="I33" s="28"/>
      <c r="J33" s="28"/>
    </row>
    <row r="34" spans="1:10" ht="16.2" customHeight="1" thickBot="1" x14ac:dyDescent="0.35"/>
    <row r="35" spans="1:10" ht="16.2" customHeight="1" x14ac:dyDescent="0.3">
      <c r="A35" s="8" t="s">
        <v>29</v>
      </c>
      <c r="B35" s="71" t="s">
        <v>308</v>
      </c>
      <c r="C35" s="53"/>
      <c r="D35" s="53"/>
      <c r="E35" s="53"/>
      <c r="F35" s="53"/>
      <c r="G35" s="54"/>
      <c r="H35" s="72" t="s">
        <v>309</v>
      </c>
      <c r="I35" s="53"/>
      <c r="J35" s="69"/>
    </row>
    <row r="36" spans="1:10" ht="48" customHeight="1" x14ac:dyDescent="0.3">
      <c r="A36" s="18" t="s">
        <v>310</v>
      </c>
      <c r="B36" s="48" t="s">
        <v>311</v>
      </c>
      <c r="C36" s="45"/>
      <c r="D36" s="45"/>
      <c r="E36" s="45"/>
      <c r="F36" s="45"/>
      <c r="G36" s="33"/>
      <c r="H36" s="49"/>
      <c r="I36" s="45"/>
      <c r="J36" s="50"/>
    </row>
    <row r="37" spans="1:10" ht="48" customHeight="1" x14ac:dyDescent="0.3">
      <c r="A37" s="18" t="s">
        <v>312</v>
      </c>
      <c r="B37" s="48" t="s">
        <v>313</v>
      </c>
      <c r="C37" s="45"/>
      <c r="D37" s="45"/>
      <c r="E37" s="45"/>
      <c r="F37" s="45"/>
      <c r="G37" s="33"/>
      <c r="H37" s="49"/>
      <c r="I37" s="45"/>
      <c r="J37" s="50"/>
    </row>
    <row r="38" spans="1:10" ht="48" customHeight="1" x14ac:dyDescent="0.3">
      <c r="A38" s="18" t="s">
        <v>314</v>
      </c>
      <c r="B38" s="48" t="s">
        <v>315</v>
      </c>
      <c r="C38" s="45"/>
      <c r="D38" s="45"/>
      <c r="E38" s="45"/>
      <c r="F38" s="45"/>
      <c r="G38" s="33"/>
      <c r="H38" s="49"/>
      <c r="I38" s="45"/>
      <c r="J38" s="50"/>
    </row>
    <row r="39" spans="1:10" ht="48" customHeight="1" x14ac:dyDescent="0.3">
      <c r="A39" s="18" t="s">
        <v>316</v>
      </c>
      <c r="B39" s="48" t="s">
        <v>317</v>
      </c>
      <c r="C39" s="45"/>
      <c r="D39" s="45"/>
      <c r="E39" s="45"/>
      <c r="F39" s="45"/>
      <c r="G39" s="33"/>
      <c r="H39" s="49"/>
      <c r="I39" s="45"/>
      <c r="J39" s="50"/>
    </row>
    <row r="40" spans="1:10" ht="48" customHeight="1" x14ac:dyDescent="0.3">
      <c r="A40" s="19"/>
      <c r="B40" s="44"/>
      <c r="C40" s="45"/>
      <c r="D40" s="45"/>
      <c r="E40" s="45"/>
      <c r="F40" s="45"/>
      <c r="G40" s="33"/>
      <c r="H40" s="49"/>
      <c r="I40" s="45"/>
      <c r="J40" s="50"/>
    </row>
    <row r="41" spans="1:10" ht="48" customHeight="1" x14ac:dyDescent="0.3">
      <c r="A41" s="19"/>
      <c r="B41" s="44"/>
      <c r="C41" s="45"/>
      <c r="D41" s="45"/>
      <c r="E41" s="45"/>
      <c r="F41" s="45"/>
      <c r="G41" s="33"/>
      <c r="H41" s="49"/>
      <c r="I41" s="45"/>
      <c r="J41" s="50"/>
    </row>
    <row r="42" spans="1:10" ht="48" customHeight="1" x14ac:dyDescent="0.3">
      <c r="A42" s="19"/>
      <c r="B42" s="44"/>
      <c r="C42" s="45"/>
      <c r="D42" s="45"/>
      <c r="E42" s="45"/>
      <c r="F42" s="45"/>
      <c r="G42" s="33"/>
      <c r="H42" s="49"/>
      <c r="I42" s="45"/>
      <c r="J42" s="50"/>
    </row>
    <row r="43" spans="1:10" ht="48" customHeight="1" x14ac:dyDescent="0.3">
      <c r="A43" s="19"/>
      <c r="B43" s="44"/>
      <c r="C43" s="45"/>
      <c r="D43" s="45"/>
      <c r="E43" s="45"/>
      <c r="F43" s="45"/>
      <c r="G43" s="33"/>
      <c r="H43" s="49"/>
      <c r="I43" s="45"/>
      <c r="J43" s="50"/>
    </row>
    <row r="44" spans="1:10" ht="48" customHeight="1" x14ac:dyDescent="0.3">
      <c r="A44" s="19"/>
      <c r="B44" s="44"/>
      <c r="C44" s="45"/>
      <c r="D44" s="45"/>
      <c r="E44" s="45"/>
      <c r="F44" s="45"/>
      <c r="G44" s="33"/>
      <c r="H44" s="49"/>
      <c r="I44" s="45"/>
      <c r="J44" s="50"/>
    </row>
    <row r="45" spans="1:10" ht="48" customHeight="1" x14ac:dyDescent="0.3">
      <c r="A45" s="19"/>
      <c r="B45" s="44"/>
      <c r="C45" s="45"/>
      <c r="D45" s="45"/>
      <c r="E45" s="45"/>
      <c r="F45" s="45"/>
      <c r="G45" s="33"/>
      <c r="H45" s="49"/>
      <c r="I45" s="45"/>
      <c r="J45" s="50"/>
    </row>
    <row r="46" spans="1:10" ht="49.2" customHeight="1" thickBot="1" x14ac:dyDescent="0.35">
      <c r="A46" s="20"/>
      <c r="B46" s="57"/>
      <c r="C46" s="58"/>
      <c r="D46" s="58"/>
      <c r="E46" s="58"/>
      <c r="F46" s="58"/>
      <c r="G46" s="59"/>
      <c r="H46" s="60"/>
      <c r="I46" s="61"/>
      <c r="J46" s="62"/>
    </row>
    <row r="48" spans="1:10" ht="102" customHeight="1" x14ac:dyDescent="0.3">
      <c r="A48" s="56" t="s">
        <v>318</v>
      </c>
      <c r="B48" s="28"/>
      <c r="C48" s="28"/>
      <c r="D48" s="28"/>
      <c r="E48" s="28"/>
      <c r="F48" s="28"/>
      <c r="G48" s="28"/>
      <c r="H48" s="28"/>
      <c r="I48" s="28"/>
      <c r="J48" s="28"/>
    </row>
    <row r="51" spans="1:10" x14ac:dyDescent="0.3">
      <c r="A51" s="63" t="s">
        <v>319</v>
      </c>
      <c r="B51" s="28"/>
      <c r="C51" s="28"/>
      <c r="D51" s="28"/>
      <c r="E51" s="66"/>
      <c r="F51" s="28"/>
      <c r="G51" s="28"/>
      <c r="H51" s="28"/>
      <c r="I51" s="28"/>
      <c r="J51" s="28"/>
    </row>
    <row r="53" spans="1:10" x14ac:dyDescent="0.3">
      <c r="A53" s="63" t="s">
        <v>320</v>
      </c>
      <c r="B53" s="28"/>
      <c r="C53" s="28"/>
      <c r="D53" s="28"/>
      <c r="E53" s="66"/>
      <c r="F53" s="28"/>
      <c r="G53" s="28"/>
      <c r="H53" s="28"/>
      <c r="I53" s="28"/>
      <c r="J53" s="28"/>
    </row>
    <row r="100" spans="1:1" ht="15.6" x14ac:dyDescent="0.3">
      <c r="A100" t="s">
        <v>321</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2025-12-13T10:44:42Z</dcterms:modified>
</cp:coreProperties>
</file>