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24/"/>
    </mc:Choice>
  </mc:AlternateContent>
  <xr:revisionPtr revIDLastSave="1" documentId="13_ncr:1_{1C7C9C24-58CA-400D-8BFD-AF3B64EC8B79}" xr6:coauthVersionLast="47" xr6:coauthVersionMax="47" xr10:uidLastSave="{90ABEE49-D804-4F1B-B468-80FCF4D9200F}"/>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H454" i="1" s="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OI438" i="1" s="1"/>
  <c r="Z452" i="1"/>
  <c r="OI417" i="1"/>
  <c r="Z417" i="1"/>
  <c r="Z174" i="1"/>
  <c r="OG442" i="1"/>
  <c r="OI442" i="1" s="1"/>
  <c r="AB186" i="1"/>
  <c r="OG186" i="1"/>
  <c r="OI186" i="1" s="1"/>
  <c r="OG434" i="1"/>
  <c r="OI434" i="1" s="1"/>
  <c r="Z170" i="1"/>
  <c r="OG174" i="1"/>
  <c r="OI174" i="1" s="1"/>
  <c r="OG170" i="1"/>
  <c r="OI170" i="1" s="1"/>
  <c r="AB170" i="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<sst xmlns="http://schemas.openxmlformats.org/spreadsheetml/2006/main" count="890" uniqueCount="424">
  <si>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</si>
  <si>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</si>
  <si>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</si>
  <si>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</si>
  <si>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</si>
  <si>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</si>
  <si>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</si>
  <si>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</si>
  <si>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</si>
  <si>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</si>
  <si>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</si>
  <si>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</si>
  <si>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</si>
  <si>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</si>
  <si>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</si>
  <si>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</si>
  <si>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</si>
  <si>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</si>
  <si>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</si>
  <si>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</si>
  <si>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</si>
  <si>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</si>
  <si>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</si>
  <si>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</si>
  <si>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</si>
  <si>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</si>
  <si>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</si>
  <si>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</si>
  <si>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</si>
  <si>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</si>
  <si>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</si>
  <si>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</si>
  <si>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</si>
  <si>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</si>
  <si>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</si>
  <si>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</si>
  <si>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</si>
  <si>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</si>
  <si>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</si>
  <si>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</si>
  <si>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</si>
  <si>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</si>
  <si>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</si>
  <si>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</si>
  <si>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</si>
  <si>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</si>
  <si>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</si>
  <si>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</si>
  <si>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</si>
  <si>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</si>
  <si>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</si>
  <si>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</si>
  <si>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</si>
  <si>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</si>
  <si>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</si>
  <si>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</si>
  <si>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</si>
  <si>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</si>
  <si>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</si>
  <si>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</si>
  <si>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</si>
  <si>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</si>
  <si>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</si>
  <si>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</si>
  <si>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</si>
  <si>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</si>
  <si>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</si>
  <si>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</si>
  <si>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</si>
  <si>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</si>
  <si>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</si>
  <si>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</si>
  <si>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</si>
  <si>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</si>
  <si>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</si>
  <si>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</si>
  <si>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</si>
  <si>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</si>
  <si>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</si>
  <si>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</si>
  <si>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</si>
  <si>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</si>
  <si>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</si>
  <si>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</si>
  <si>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</si>
  <si>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</si>
  <si>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</si>
  <si>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</si>
  <si>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</si>
  <si>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</si>
  <si>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</si>
  <si>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</si>
  <si>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</si>
  <si>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</si>
  <si>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</si>
  <si>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</si>
  <si>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</si>
  <si>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</si>
  <si>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</si>
  <si>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</si>
  <si>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</si>
  <si>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</si>
  <si>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</si>
  <si>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</si>
  <si>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</si>
  <si>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</si>
  <si>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</si>
  <si>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</si>
  <si>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</si>
  <si>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</si>
  <si>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</si>
  <si>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</si>
  <si>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</si>
  <si>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</si>
  <si>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</si>
  <si>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</si>
  <si>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</si>
  <si>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</si>
  <si>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</si>
  <si>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</si>
  <si>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</si>
  <si>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</si>
  <si>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</si>
  <si>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</si>
  <si>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</si>
  <si>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</si>
  <si>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</si>
  <si>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</si>
  <si>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</si>
  <si>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</si>
  <si>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</si>
  <si>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</si>
  <si>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</si>
  <si>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</si>
  <si>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</si>
  <si>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</si>
  <si>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</si>
  <si>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</si>
  <si>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</si>
  <si>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</si>
  <si>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</si>
  <si>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</si>
  <si>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</si>
  <si>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</si>
  <si>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</si>
  <si>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</si>
  <si>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</si>
  <si>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</si>
  <si>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</si>
  <si>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</si>
  <si>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</si>
  <si>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</si>
  <si>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</si>
  <si>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</si>
  <si>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</si>
  <si>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</si>
  <si>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</si>
  <si>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</si>
  <si>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</si>
  <si>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</si>
  <si>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</si>
  <si>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</si>
  <si>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</si>
  <si>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</si>
  <si>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</si>
  <si>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</si>
  <si>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</si>
  <si>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</si>
  <si>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</si>
  <si>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</si>
  <si>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</si>
  <si>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</si>
  <si>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</si>
  <si>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</si>
  <si>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</si>
  <si>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</si>
  <si>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</si>
  <si>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</si>
  <si>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</si>
  <si>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</si>
  <si>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</si>
  <si>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</si>
  <si>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</si>
  <si>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</si>
  <si>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</si>
  <si>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</si>
  <si>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</si>
  <si>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</si>
  <si>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</si>
  <si>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</si>
  <si>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</si>
  <si>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</si>
  <si>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</si>
  <si>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</si>
  <si>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</si>
  <si>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</si>
  <si>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</si>
  <si>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</si>
  <si>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</si>
  <si>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</si>
  <si>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</si>
  <si>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</si>
  <si>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</si>
  <si>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</si>
  <si>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</si>
  <si>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</si>
  <si>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</si>
  <si>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</si>
  <si>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</si>
  <si>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</si>
  <si>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</si>
  <si>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</si>
  <si>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</si>
  <si>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</si>
  <si>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</si>
  <si>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</si>
  <si>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</si>
  <si>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</si>
  <si>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</si>
  <si>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</si>
  <si>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</si>
  <si>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</si>
  <si>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</si>
  <si>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</si>
  <si>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</si>
  <si>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</si>
  <si>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</si>
  <si>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</si>
  <si>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</si>
  <si>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</si>
  <si>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</si>
  <si>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</si>
  <si>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</si>
  <si>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</si>
  <si>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</si>
  <si>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</si>
  <si>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</si>
  <si>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</si>
  <si>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</si>
  <si>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</si>
  <si>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</si>
  <si>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</si>
  <si>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</si>
  <si>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</si>
  <si>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</si>
  <si>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</si>
  <si>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</si>
  <si>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</si>
  <si>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</si>
  <si>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</si>
  <si>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</si>
  <si>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</si>
  <si>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</si>
  <si>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</si>
  <si>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</si>
  <si>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</si>
  <si>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</si>
  <si>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</si>
  <si>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</si>
  <si>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</si>
  <si>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</si>
  <si>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</si>
  <si>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</si>
  <si>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</si>
  <si>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</si>
  <si>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</si>
  <si>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</si>
  <si>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</si>
  <si>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</si>
  <si>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</si>
  <si>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</si>
  <si>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</si>
  <si>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</si>
  <si>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</si>
  <si>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</si>
  <si>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</si>
  <si>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</si>
  <si>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</si>
  <si>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</si>
  <si>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</si>
  <si>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</si>
  <si>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</si>
  <si>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</si>
  <si>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</si>
  <si>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</si>
  <si>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</si>
  <si>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</si>
  <si>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</si>
  <si>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</si>
  <si>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</si>
  <si>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</si>
  <si>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</si>
  <si>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</si>
  <si>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</si>
  <si>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</si>
  <si>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</si>
  <si>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</si>
  <si>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</si>
  <si>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</si>
  <si>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</si>
  <si>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</si>
  <si>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</si>
  <si>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</si>
  <si>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</si>
  <si>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</si>
  <si>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</si>
  <si>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</si>
  <si>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</si>
  <si>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</si>
  <si>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</si>
  <si>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</si>
  <si>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</si>
  <si>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</si>
  <si>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</si>
  <si>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</si>
  <si>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</si>
  <si>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</si>
  <si>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</si>
  <si>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</si>
  <si>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</si>
  <si>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</si>
  <si>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</si>
  <si>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</si>
  <si>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</si>
  <si>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</si>
  <si>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</si>
  <si>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</si>
  <si>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</si>
  <si>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</si>
  <si>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</si>
  <si>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</si>
  <si>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</si>
  <si>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</si>
  <si>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</si>
  <si>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</si>
  <si>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</si>
  <si>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</si>
  <si>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</si>
  <si>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</si>
  <si>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</si>
  <si>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</si>
  <si>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</si>
  <si>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</si>
  <si>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</si>
  <si>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</si>
  <si>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</si>
  <si>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</si>
  <si>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</si>
  <si>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</si>
  <si>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</si>
  <si>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</si>
  <si>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</si>
  <si>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</si>
  <si>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</si>
  <si>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</si>
  <si>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</si>
  <si>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</si>
  <si>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</si>
  <si>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</si>
  <si>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</si>
  <si>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</si>
  <si>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</si>
  <si>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</si>
  <si>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</si>
  <si>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</si>
  <si>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</si>
  <si>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</si>
  <si>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</si>
  <si>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</si>
  <si>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</si>
  <si>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</si>
  <si>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</si>
  <si>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</si>
  <si>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</si>
  <si>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</si>
  <si>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</si>
  <si>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</si>
  <si>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</si>
  <si>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</si>
  <si>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</si>
  <si>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</si>
  <si>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</si>
  <si>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</si>
  <si>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</si>
  <si>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</si>
  <si>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</si>
  <si>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</si>
  <si>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</si>
  <si>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</si>
  <si>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</si>
  <si>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</si>
  <si>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</si>
  <si>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</si>
  <si>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</si>
  <si>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</si>
  <si>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</si>
  <si>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</si>
  <si>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</si>
  <si>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</si>
  <si>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</si>
  <si>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</si>
  <si>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</si>
  <si>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</si>
  <si>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</si>
  <si>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</si>
  <si>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</si>
  <si>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</si>
  <si>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</si>
  <si>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</si>
  <si>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</si>
  <si>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</si>
  <si>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</si>
  <si>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</si>
  <si>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</si>
  <si>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</si>
  <si>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</si>
  <si>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</si>
  <si>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</si>
  <si>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</si>
  <si>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</si>
  <si>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MT-28 - KS/KAS-1.20 (L-100)</t>
  </si>
  <si>
    <t>MT-28 - KAS-2.11 (L-200)</t>
  </si>
  <si>
    <t>MT-28 - KAS-3.6.2 (L-300)</t>
  </si>
  <si>
    <t>0,4 kV OL L-100, L-200 ir L-300 iš KT-28 rekonstravimo darbai (Šiaulių reg., Kelmės raj.) (Inv. Nr. E1E4200035)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</si>
</sst>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Normal="100" workbookViewId="0">
      <pane ySplit="20" topLeftCell="A495" activePane="bottomLeft" state="frozen"/>
      <selection pane="bottomLeft" activeCell="E499" sqref="E49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9" t="s">
        <v>0</v>
      </c>
      <c r="B1" s="299"/>
      <c r="C1" s="299"/>
      <c r="D1" s="299"/>
      <c r="E1" s="299"/>
      <c r="F1" s="299"/>
      <c r="G1" s="299"/>
      <c r="H1" s="299"/>
      <c r="I1" s="95"/>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9" t="s">
        <v>423</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c r="FL2" s="299"/>
      <c r="FM2" s="299"/>
      <c r="FN2" s="299"/>
      <c r="FO2" s="299"/>
      <c r="FP2" s="299"/>
      <c r="FQ2" s="299"/>
      <c r="FR2" s="299"/>
      <c r="FS2" s="299"/>
      <c r="FT2" s="299"/>
      <c r="FU2" s="299"/>
      <c r="FV2" s="299"/>
      <c r="FW2" s="299"/>
      <c r="FX2" s="299"/>
      <c r="FY2" s="299"/>
      <c r="FZ2" s="299"/>
      <c r="GA2" s="299"/>
      <c r="GB2" s="299"/>
      <c r="GC2" s="299"/>
      <c r="GD2" s="299"/>
      <c r="GE2" s="299"/>
      <c r="GF2" s="299"/>
      <c r="GG2" s="299"/>
      <c r="GH2" s="299"/>
      <c r="GI2" s="299"/>
      <c r="GJ2" s="299"/>
      <c r="GK2" s="299"/>
      <c r="GL2" s="299"/>
      <c r="GM2" s="299"/>
      <c r="GN2" s="299"/>
      <c r="GO2" s="299"/>
      <c r="GP2" s="299"/>
      <c r="GQ2" s="299"/>
      <c r="GR2" s="299"/>
      <c r="GS2" s="299"/>
      <c r="GT2" s="299"/>
      <c r="GU2" s="299"/>
      <c r="GV2" s="299"/>
      <c r="GW2" s="299"/>
      <c r="GX2" s="299"/>
      <c r="GY2" s="299"/>
      <c r="GZ2" s="299"/>
      <c r="HA2" s="299"/>
      <c r="HB2" s="299"/>
      <c r="HC2" s="299"/>
      <c r="HD2" s="299"/>
      <c r="HE2" s="299"/>
      <c r="HF2" s="299"/>
      <c r="HG2" s="299"/>
      <c r="HH2" s="299"/>
      <c r="HI2" s="299"/>
      <c r="HJ2" s="299"/>
      <c r="HK2" s="299"/>
      <c r="HL2" s="299"/>
      <c r="HM2" s="299"/>
      <c r="HN2" s="299"/>
      <c r="HO2" s="299"/>
      <c r="HP2" s="299"/>
      <c r="HQ2" s="299"/>
      <c r="HR2" s="299"/>
      <c r="HS2" s="299"/>
      <c r="HT2" s="299"/>
      <c r="HU2" s="299"/>
      <c r="HV2" s="299"/>
      <c r="HW2" s="299"/>
      <c r="HX2" s="299"/>
      <c r="HY2" s="299"/>
      <c r="HZ2" s="299"/>
      <c r="IA2" s="299"/>
      <c r="IB2" s="299"/>
      <c r="IC2" s="299"/>
      <c r="ID2" s="299"/>
      <c r="IE2" s="299"/>
      <c r="IF2" s="299"/>
      <c r="IG2" s="299"/>
      <c r="IH2" s="299"/>
      <c r="II2" s="299"/>
      <c r="IJ2" s="299"/>
      <c r="IK2" s="299"/>
      <c r="IL2" s="299"/>
      <c r="IM2" s="299"/>
      <c r="IN2" s="299"/>
      <c r="IO2" s="299"/>
      <c r="IP2" s="299"/>
      <c r="IQ2" s="299"/>
      <c r="IR2" s="299"/>
      <c r="IS2" s="299"/>
      <c r="IT2" s="299"/>
      <c r="IU2" s="299"/>
      <c r="IV2" s="299"/>
      <c r="IW2" s="299"/>
      <c r="IX2" s="299"/>
      <c r="IY2" s="299"/>
      <c r="IZ2" s="299"/>
      <c r="JA2" s="299"/>
      <c r="JB2" s="299"/>
      <c r="JC2" s="299"/>
      <c r="JD2" s="299"/>
      <c r="JE2" s="299"/>
      <c r="JF2" s="299"/>
      <c r="JG2" s="299"/>
      <c r="JH2" s="299"/>
      <c r="JI2" s="299"/>
      <c r="JJ2" s="299"/>
      <c r="JK2" s="299"/>
      <c r="JL2" s="299"/>
      <c r="JM2" s="299"/>
      <c r="JN2" s="299"/>
      <c r="JO2" s="299"/>
      <c r="JP2" s="299"/>
      <c r="JQ2" s="299"/>
      <c r="JR2" s="299"/>
      <c r="JS2" s="299"/>
      <c r="JT2" s="299"/>
      <c r="JU2" s="299"/>
      <c r="JV2" s="299"/>
      <c r="JW2" s="299"/>
      <c r="JX2" s="299"/>
      <c r="JY2" s="299"/>
      <c r="JZ2" s="299"/>
      <c r="KA2" s="299"/>
      <c r="KB2" s="299"/>
      <c r="KC2" s="299"/>
      <c r="KD2" s="299"/>
      <c r="KE2" s="299"/>
      <c r="KF2" s="299"/>
      <c r="KG2" s="299"/>
      <c r="KH2" s="299"/>
      <c r="KI2" s="299"/>
      <c r="KJ2" s="299"/>
      <c r="KK2" s="299"/>
      <c r="KL2" s="299"/>
      <c r="KM2" s="299"/>
      <c r="KN2" s="299"/>
      <c r="KO2" s="299"/>
      <c r="KP2" s="299"/>
      <c r="KQ2" s="299"/>
      <c r="KR2" s="299"/>
      <c r="KS2" s="299"/>
      <c r="KT2" s="299"/>
      <c r="KU2" s="299"/>
      <c r="KV2" s="299"/>
      <c r="KW2" s="299"/>
      <c r="KX2" s="299"/>
      <c r="KY2" s="299"/>
      <c r="KZ2" s="299"/>
      <c r="LA2" s="299"/>
      <c r="LB2" s="299"/>
      <c r="LC2" s="299"/>
      <c r="LD2" s="299"/>
      <c r="LE2" s="299"/>
      <c r="LF2" s="299"/>
      <c r="LG2" s="299"/>
      <c r="LH2" s="299"/>
      <c r="LI2" s="299"/>
      <c r="LJ2" s="299"/>
      <c r="LK2" s="299"/>
      <c r="LL2" s="299"/>
      <c r="LM2" s="299"/>
      <c r="LN2" s="299"/>
      <c r="LO2" s="299"/>
      <c r="LP2" s="299"/>
      <c r="LQ2" s="299"/>
      <c r="LR2" s="299"/>
      <c r="LS2" s="299"/>
      <c r="LT2" s="299"/>
      <c r="LU2" s="299"/>
      <c r="LV2" s="299"/>
      <c r="LW2" s="299"/>
      <c r="LX2" s="299"/>
      <c r="LY2" s="299"/>
      <c r="LZ2" s="299"/>
      <c r="MA2" s="299"/>
      <c r="MB2" s="299"/>
      <c r="MC2" s="299"/>
      <c r="MD2" s="299"/>
      <c r="ME2" s="299"/>
      <c r="MF2" s="299"/>
      <c r="MG2" s="299"/>
      <c r="MH2" s="299"/>
      <c r="MI2" s="299"/>
      <c r="MJ2" s="299"/>
      <c r="MK2" s="299"/>
      <c r="ML2" s="299"/>
      <c r="MM2" s="299"/>
      <c r="MN2" s="299"/>
      <c r="MO2" s="299"/>
      <c r="MP2" s="299"/>
      <c r="MQ2" s="299"/>
      <c r="MR2" s="299"/>
      <c r="MS2" s="299"/>
      <c r="MT2" s="299"/>
      <c r="MU2" s="299"/>
      <c r="MV2" s="299"/>
      <c r="MW2" s="299"/>
      <c r="MX2" s="299"/>
      <c r="MY2" s="299"/>
      <c r="MZ2" s="299"/>
      <c r="NA2" s="299"/>
      <c r="NB2" s="299"/>
      <c r="NC2" s="299"/>
      <c r="ND2" s="299"/>
      <c r="NE2" s="299"/>
      <c r="NF2" s="299"/>
      <c r="NG2" s="299"/>
      <c r="NH2" s="299"/>
      <c r="NI2" s="299"/>
      <c r="NJ2" s="299"/>
      <c r="NK2" s="299"/>
      <c r="NL2" s="299"/>
      <c r="NM2" s="299"/>
      <c r="NN2" s="299"/>
      <c r="NO2" s="299"/>
      <c r="NP2" s="299"/>
      <c r="NQ2" s="299"/>
      <c r="NR2" s="299"/>
      <c r="NS2" s="299"/>
      <c r="NT2" s="299"/>
      <c r="NU2" s="299"/>
      <c r="NV2" s="299"/>
      <c r="NW2" s="299"/>
      <c r="NX2" s="299"/>
      <c r="NY2" s="299"/>
      <c r="NZ2" s="299"/>
      <c r="OA2" s="299"/>
      <c r="OB2" s="299"/>
      <c r="OC2" s="299"/>
      <c r="OD2" s="299"/>
      <c r="OE2" s="299"/>
      <c r="OF2" s="299"/>
      <c r="OG2" s="299"/>
      <c r="OH2" s="299"/>
      <c r="OI2" s="299"/>
      <c r="OJ2" s="299"/>
      <c r="OK2" s="299"/>
      <c r="OL2" s="299"/>
      <c r="OM2" s="299"/>
      <c r="ON2" s="299"/>
      <c r="OO2" s="299"/>
      <c r="OP2" s="299"/>
      <c r="OQ2" s="299"/>
      <c r="OR2" s="299"/>
      <c r="OS2" s="299"/>
      <c r="OT2" s="299"/>
      <c r="OU2" s="299"/>
      <c r="OV2" s="299"/>
      <c r="OW2" s="299"/>
      <c r="OX2" s="299"/>
      <c r="OY2" s="299"/>
    </row>
    <row r="3" spans="1:415" ht="16.5" customHeight="1" thickBot="1" x14ac:dyDescent="0.25">
      <c r="A3" s="299"/>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9"/>
      <c r="DX3" s="299"/>
      <c r="DY3" s="299"/>
      <c r="DZ3" s="299"/>
      <c r="EA3" s="299"/>
      <c r="EB3" s="299"/>
      <c r="EC3" s="299"/>
      <c r="ED3" s="299"/>
      <c r="EE3" s="299"/>
      <c r="EF3" s="299"/>
      <c r="EG3" s="299"/>
      <c r="EH3" s="299"/>
      <c r="EI3" s="299"/>
      <c r="EJ3" s="299"/>
      <c r="EK3" s="299"/>
      <c r="EL3" s="299"/>
      <c r="EM3" s="299"/>
      <c r="EN3" s="299"/>
      <c r="EO3" s="299"/>
      <c r="EP3" s="299"/>
      <c r="EQ3" s="299"/>
      <c r="ER3" s="299"/>
      <c r="ES3" s="299"/>
      <c r="ET3" s="299"/>
      <c r="EU3" s="299"/>
      <c r="EV3" s="299"/>
      <c r="EW3" s="299"/>
      <c r="EX3" s="299"/>
      <c r="EY3" s="299"/>
      <c r="EZ3" s="299"/>
      <c r="FA3" s="299"/>
      <c r="FB3" s="299"/>
      <c r="FC3" s="299"/>
      <c r="FD3" s="299"/>
      <c r="FE3" s="299"/>
      <c r="FF3" s="299"/>
      <c r="FG3" s="299"/>
      <c r="FH3" s="299"/>
      <c r="FI3" s="299"/>
      <c r="FJ3" s="299"/>
      <c r="FK3" s="299"/>
      <c r="FL3" s="299"/>
      <c r="FM3" s="299"/>
      <c r="FN3" s="299"/>
      <c r="FO3" s="299"/>
      <c r="FP3" s="299"/>
      <c r="FQ3" s="299"/>
      <c r="FR3" s="299"/>
      <c r="FS3" s="299"/>
      <c r="FT3" s="299"/>
      <c r="FU3" s="299"/>
      <c r="FV3" s="299"/>
      <c r="FW3" s="299"/>
      <c r="FX3" s="299"/>
      <c r="FY3" s="299"/>
      <c r="FZ3" s="299"/>
      <c r="GA3" s="299"/>
      <c r="GB3" s="299"/>
      <c r="GC3" s="299"/>
      <c r="GD3" s="299"/>
      <c r="GE3" s="299"/>
      <c r="GF3" s="299"/>
      <c r="GG3" s="299"/>
      <c r="GH3" s="299"/>
      <c r="GI3" s="299"/>
      <c r="GJ3" s="299"/>
      <c r="GK3" s="299"/>
      <c r="GL3" s="299"/>
      <c r="GM3" s="299"/>
      <c r="GN3" s="299"/>
      <c r="GO3" s="299"/>
      <c r="GP3" s="299"/>
      <c r="GQ3" s="299"/>
      <c r="GR3" s="299"/>
      <c r="GS3" s="299"/>
      <c r="GT3" s="299"/>
      <c r="GU3" s="299"/>
      <c r="GV3" s="299"/>
      <c r="GW3" s="299"/>
      <c r="GX3" s="299"/>
      <c r="GY3" s="299"/>
      <c r="GZ3" s="299"/>
      <c r="HA3" s="299"/>
      <c r="HB3" s="299"/>
      <c r="HC3" s="299"/>
      <c r="HD3" s="299"/>
      <c r="HE3" s="299"/>
      <c r="HF3" s="299"/>
      <c r="HG3" s="299"/>
      <c r="HH3" s="299"/>
      <c r="HI3" s="299"/>
      <c r="HJ3" s="299"/>
      <c r="HK3" s="299"/>
      <c r="HL3" s="299"/>
      <c r="HM3" s="299"/>
      <c r="HN3" s="299"/>
      <c r="HO3" s="299"/>
      <c r="HP3" s="299"/>
      <c r="HQ3" s="299"/>
      <c r="HR3" s="299"/>
      <c r="HS3" s="299"/>
      <c r="HT3" s="299"/>
      <c r="HU3" s="299"/>
      <c r="HV3" s="299"/>
      <c r="HW3" s="299"/>
      <c r="HX3" s="299"/>
      <c r="HY3" s="299"/>
      <c r="HZ3" s="299"/>
      <c r="IA3" s="299"/>
      <c r="IB3" s="299"/>
      <c r="IC3" s="299"/>
      <c r="ID3" s="299"/>
      <c r="IE3" s="299"/>
      <c r="IF3" s="299"/>
      <c r="IG3" s="299"/>
      <c r="IH3" s="299"/>
      <c r="II3" s="299"/>
      <c r="IJ3" s="299"/>
      <c r="IK3" s="299"/>
      <c r="IL3" s="299"/>
      <c r="IM3" s="299"/>
      <c r="IN3" s="299"/>
      <c r="IO3" s="299"/>
      <c r="IP3" s="299"/>
      <c r="IQ3" s="299"/>
      <c r="IR3" s="299"/>
      <c r="IS3" s="299"/>
      <c r="IT3" s="299"/>
      <c r="IU3" s="299"/>
      <c r="IV3" s="299"/>
      <c r="IW3" s="299"/>
      <c r="IX3" s="299"/>
      <c r="IY3" s="299"/>
      <c r="IZ3" s="299"/>
      <c r="JA3" s="299"/>
      <c r="JB3" s="299"/>
      <c r="JC3" s="299"/>
      <c r="JD3" s="299"/>
      <c r="JE3" s="299"/>
      <c r="JF3" s="299"/>
      <c r="JG3" s="299"/>
      <c r="JH3" s="299"/>
      <c r="JI3" s="299"/>
      <c r="JJ3" s="299"/>
      <c r="JK3" s="299"/>
      <c r="JL3" s="299"/>
      <c r="JM3" s="299"/>
      <c r="JN3" s="299"/>
      <c r="JO3" s="299"/>
      <c r="JP3" s="299"/>
      <c r="JQ3" s="299"/>
      <c r="JR3" s="299"/>
      <c r="JS3" s="299"/>
      <c r="JT3" s="299"/>
      <c r="JU3" s="299"/>
      <c r="JV3" s="299"/>
      <c r="JW3" s="299"/>
      <c r="JX3" s="299"/>
      <c r="JY3" s="299"/>
      <c r="JZ3" s="299"/>
      <c r="KA3" s="299"/>
      <c r="KB3" s="299"/>
      <c r="KC3" s="299"/>
      <c r="KD3" s="299"/>
      <c r="KE3" s="299"/>
      <c r="KF3" s="299"/>
      <c r="KG3" s="299"/>
      <c r="KH3" s="299"/>
      <c r="KI3" s="299"/>
      <c r="KJ3" s="299"/>
      <c r="KK3" s="299"/>
      <c r="KL3" s="299"/>
      <c r="KM3" s="299"/>
      <c r="KN3" s="299"/>
      <c r="KO3" s="299"/>
      <c r="KP3" s="299"/>
      <c r="KQ3" s="299"/>
      <c r="KR3" s="299"/>
      <c r="KS3" s="299"/>
      <c r="KT3" s="299"/>
      <c r="KU3" s="299"/>
      <c r="KV3" s="299"/>
      <c r="KW3" s="299"/>
      <c r="KX3" s="299"/>
      <c r="KY3" s="299"/>
      <c r="KZ3" s="299"/>
      <c r="LA3" s="299"/>
      <c r="LB3" s="299"/>
      <c r="LC3" s="299"/>
      <c r="LD3" s="299"/>
      <c r="LE3" s="299"/>
      <c r="LF3" s="299"/>
      <c r="LG3" s="299"/>
      <c r="LH3" s="299"/>
      <c r="LI3" s="299"/>
      <c r="LJ3" s="299"/>
      <c r="LK3" s="299"/>
      <c r="LL3" s="299"/>
      <c r="LM3" s="299"/>
      <c r="LN3" s="299"/>
      <c r="LO3" s="299"/>
      <c r="LP3" s="299"/>
      <c r="LQ3" s="299"/>
      <c r="LR3" s="299"/>
      <c r="LS3" s="299"/>
      <c r="LT3" s="299"/>
      <c r="LU3" s="299"/>
      <c r="LV3" s="299"/>
      <c r="LW3" s="299"/>
      <c r="LX3" s="299"/>
      <c r="LY3" s="299"/>
      <c r="LZ3" s="299"/>
      <c r="MA3" s="299"/>
      <c r="MB3" s="299"/>
      <c r="MC3" s="299"/>
      <c r="MD3" s="299"/>
      <c r="ME3" s="299"/>
      <c r="MF3" s="299"/>
      <c r="MG3" s="299"/>
      <c r="MH3" s="299"/>
      <c r="MI3" s="299"/>
      <c r="MJ3" s="299"/>
      <c r="MK3" s="299"/>
      <c r="ML3" s="299"/>
      <c r="MM3" s="299"/>
      <c r="MN3" s="299"/>
      <c r="MO3" s="299"/>
      <c r="MP3" s="299"/>
      <c r="MQ3" s="299"/>
      <c r="MR3" s="299"/>
      <c r="MS3" s="299"/>
      <c r="MT3" s="299"/>
      <c r="MU3" s="299"/>
      <c r="MV3" s="299"/>
      <c r="MW3" s="299"/>
      <c r="MX3" s="299"/>
      <c r="MY3" s="299"/>
      <c r="MZ3" s="299"/>
      <c r="NA3" s="299"/>
      <c r="NB3" s="299"/>
      <c r="NC3" s="299"/>
      <c r="ND3" s="299"/>
      <c r="NE3" s="299"/>
      <c r="NF3" s="299"/>
      <c r="NG3" s="299"/>
      <c r="NH3" s="299"/>
      <c r="NI3" s="299"/>
      <c r="NJ3" s="299"/>
      <c r="NK3" s="299"/>
      <c r="NL3" s="299"/>
      <c r="NM3" s="299"/>
      <c r="NN3" s="299"/>
      <c r="NO3" s="299"/>
      <c r="NP3" s="299"/>
      <c r="NQ3" s="299"/>
      <c r="NR3" s="299"/>
      <c r="NS3" s="299"/>
      <c r="NT3" s="299"/>
      <c r="NU3" s="299"/>
      <c r="NV3" s="299"/>
      <c r="NW3" s="299"/>
      <c r="NX3" s="299"/>
      <c r="NY3" s="299"/>
      <c r="NZ3" s="299"/>
      <c r="OA3" s="299"/>
      <c r="OB3" s="299"/>
      <c r="OC3" s="299"/>
      <c r="OD3" s="299"/>
      <c r="OE3" s="299"/>
      <c r="OF3" s="299"/>
      <c r="OG3" s="299"/>
      <c r="OH3" s="299"/>
      <c r="OI3" s="299"/>
      <c r="OJ3" s="299"/>
      <c r="OK3" s="299"/>
      <c r="OL3" s="299"/>
      <c r="OM3" s="299"/>
      <c r="ON3" s="299"/>
      <c r="OO3" s="299"/>
      <c r="OP3" s="299"/>
      <c r="OQ3" s="299"/>
      <c r="OR3" s="299"/>
      <c r="OS3" s="299"/>
      <c r="OT3" s="299"/>
      <c r="OU3" s="299"/>
      <c r="OV3" s="299"/>
      <c r="OW3" s="299"/>
      <c r="OX3" s="299"/>
      <c r="OY3" s="299"/>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9" t="s">
        <v>3</v>
      </c>
      <c r="D5" s="310"/>
      <c r="E5" s="310"/>
      <c r="F5" s="310"/>
      <c r="G5" s="310"/>
      <c r="H5" s="311"/>
      <c r="I5" s="97"/>
      <c r="J5" s="89" t="s">
        <v>4</v>
      </c>
      <c r="K5" s="13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08" t="s">
        <v>6</v>
      </c>
      <c r="D7" s="308"/>
      <c r="E7" s="308"/>
      <c r="F7" s="308"/>
      <c r="G7" s="308"/>
      <c r="H7" s="308"/>
      <c r="I7" s="207"/>
      <c r="J7" s="89"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03">
        <v>43466</v>
      </c>
      <c r="D8" s="304"/>
      <c r="E8" s="304"/>
      <c r="F8" s="304"/>
      <c r="G8" s="304"/>
      <c r="H8" s="304"/>
      <c r="I8" s="98"/>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295" t="s">
        <v>11</v>
      </c>
      <c r="D9" s="295"/>
      <c r="E9" s="295"/>
      <c r="F9" s="295"/>
      <c r="G9" s="295"/>
      <c r="H9" s="295"/>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295" t="s">
        <v>14</v>
      </c>
      <c r="D10" s="295"/>
      <c r="E10" s="295"/>
      <c r="F10" s="295"/>
      <c r="G10" s="295"/>
      <c r="H10" s="295"/>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06">
        <v>43466</v>
      </c>
      <c r="D11" s="307"/>
      <c r="E11" s="307"/>
      <c r="F11" s="307"/>
      <c r="G11" s="307"/>
      <c r="H11" s="307"/>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05" t="s">
        <v>17</v>
      </c>
      <c r="D12" s="305"/>
      <c r="E12" s="305"/>
      <c r="F12" s="305"/>
      <c r="G12" s="305"/>
      <c r="H12" s="305"/>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295" t="s">
        <v>17</v>
      </c>
      <c r="D13" s="295"/>
      <c r="E13" s="295"/>
      <c r="F13" s="295"/>
      <c r="G13" s="295"/>
      <c r="H13" s="295"/>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295" t="s">
        <v>17</v>
      </c>
      <c r="D14" s="295"/>
      <c r="E14" s="295"/>
      <c r="F14" s="295"/>
      <c r="G14" s="295"/>
      <c r="H14" s="295"/>
      <c r="I14" s="213"/>
      <c r="J14" s="211"/>
      <c r="K14" s="212">
        <v>7</v>
      </c>
      <c r="L14" s="88" t="s">
        <v>12</v>
      </c>
      <c r="M14" s="210"/>
      <c r="N14" s="210"/>
      <c r="O14" s="210"/>
      <c r="P14" s="210"/>
      <c r="Q14" s="210"/>
      <c r="R14" s="210"/>
      <c r="S14" s="210"/>
      <c r="T14" s="210"/>
      <c r="U14" s="210"/>
      <c r="V14" s="210"/>
      <c r="W14" s="210"/>
      <c r="X14" s="210"/>
      <c r="Y14" s="210"/>
      <c r="Z14" s="210"/>
      <c r="AA14" s="88"/>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296" t="s">
        <v>20</v>
      </c>
      <c r="B16" s="297"/>
      <c r="C16" s="297"/>
      <c r="D16" s="297"/>
      <c r="E16" s="297"/>
      <c r="F16" s="297"/>
      <c r="G16" s="297"/>
      <c r="H16" s="298"/>
      <c r="I16" s="292" t="s">
        <v>21</v>
      </c>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3"/>
      <c r="CD16" s="293"/>
      <c r="CE16" s="293"/>
      <c r="CF16" s="293"/>
      <c r="CG16" s="293"/>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293"/>
      <c r="DE16" s="293"/>
      <c r="DF16" s="293"/>
      <c r="DG16" s="293"/>
      <c r="DH16" s="293"/>
      <c r="DI16" s="293"/>
      <c r="DJ16" s="293"/>
      <c r="DK16" s="293"/>
      <c r="DL16" s="293"/>
      <c r="DM16" s="293"/>
      <c r="DN16" s="293"/>
      <c r="DO16" s="293"/>
      <c r="DP16" s="293"/>
      <c r="DQ16" s="293"/>
      <c r="DR16" s="293"/>
      <c r="DS16" s="293"/>
      <c r="DT16" s="293"/>
      <c r="DU16" s="293"/>
      <c r="DV16" s="293"/>
      <c r="DW16" s="293"/>
      <c r="DX16" s="293"/>
      <c r="DY16" s="293"/>
      <c r="DZ16" s="293"/>
      <c r="EA16" s="293"/>
      <c r="EB16" s="293"/>
      <c r="EC16" s="293"/>
      <c r="ED16" s="293"/>
      <c r="EE16" s="293"/>
      <c r="EF16" s="293"/>
      <c r="EG16" s="293"/>
      <c r="EH16" s="293"/>
      <c r="EI16" s="293"/>
      <c r="EJ16" s="293"/>
      <c r="EK16" s="293"/>
      <c r="EL16" s="293"/>
      <c r="EM16" s="293"/>
      <c r="EN16" s="293"/>
      <c r="EO16" s="293"/>
      <c r="EP16" s="293"/>
      <c r="EQ16" s="293"/>
      <c r="ER16" s="293"/>
      <c r="ES16" s="293"/>
      <c r="ET16" s="293"/>
      <c r="EU16" s="293"/>
      <c r="EV16" s="293"/>
      <c r="EW16" s="293"/>
      <c r="EX16" s="293"/>
      <c r="EY16" s="293"/>
      <c r="EZ16" s="293"/>
      <c r="FA16" s="293"/>
      <c r="FB16" s="293"/>
      <c r="FC16" s="293"/>
      <c r="FD16" s="293"/>
      <c r="FE16" s="293"/>
      <c r="FF16" s="293"/>
      <c r="FG16" s="293"/>
      <c r="FH16" s="293"/>
      <c r="FI16" s="293"/>
      <c r="FJ16" s="293"/>
      <c r="FK16" s="293"/>
      <c r="FL16" s="293"/>
      <c r="FM16" s="293"/>
      <c r="FN16" s="293"/>
      <c r="FO16" s="293"/>
      <c r="FP16" s="293"/>
      <c r="FQ16" s="293"/>
      <c r="FR16" s="293"/>
      <c r="FS16" s="293"/>
      <c r="FT16" s="293"/>
      <c r="FU16" s="293"/>
      <c r="FV16" s="293"/>
      <c r="FW16" s="293"/>
      <c r="FX16" s="293"/>
      <c r="FY16" s="293"/>
      <c r="FZ16" s="293"/>
      <c r="GA16" s="293"/>
      <c r="GB16" s="293"/>
      <c r="GC16" s="293"/>
      <c r="GD16" s="293"/>
      <c r="GE16" s="293"/>
      <c r="GF16" s="293"/>
      <c r="GG16" s="293"/>
      <c r="GH16" s="293"/>
      <c r="GI16" s="293"/>
      <c r="GJ16" s="293"/>
      <c r="GK16" s="293"/>
      <c r="GL16" s="293"/>
      <c r="GM16" s="293"/>
      <c r="GN16" s="293"/>
      <c r="GO16" s="293"/>
      <c r="GP16" s="293"/>
      <c r="GQ16" s="293"/>
      <c r="GR16" s="293"/>
      <c r="GS16" s="293"/>
      <c r="GT16" s="293"/>
      <c r="GU16" s="293"/>
      <c r="GV16" s="293"/>
      <c r="GW16" s="293"/>
      <c r="GX16" s="293"/>
      <c r="GY16" s="293"/>
      <c r="GZ16" s="293"/>
      <c r="HA16" s="293"/>
      <c r="HB16" s="293"/>
      <c r="HC16" s="293"/>
      <c r="HD16" s="293"/>
      <c r="HE16" s="293"/>
      <c r="HF16" s="293"/>
      <c r="HG16" s="293"/>
      <c r="HH16" s="293"/>
      <c r="HI16" s="293"/>
      <c r="HJ16" s="293"/>
      <c r="HK16" s="293"/>
      <c r="HL16" s="293"/>
      <c r="HM16" s="293"/>
      <c r="HN16" s="293"/>
      <c r="HO16" s="293"/>
      <c r="HP16" s="293"/>
      <c r="HQ16" s="293"/>
      <c r="HR16" s="293"/>
      <c r="HS16" s="293"/>
      <c r="HT16" s="293"/>
      <c r="HU16" s="293"/>
      <c r="HV16" s="293"/>
      <c r="HW16" s="293"/>
      <c r="HX16" s="293"/>
      <c r="HY16" s="293"/>
      <c r="HZ16" s="293"/>
      <c r="IA16" s="293"/>
      <c r="IB16" s="293"/>
      <c r="IC16" s="293"/>
      <c r="ID16" s="293"/>
      <c r="IE16" s="293"/>
      <c r="IF16" s="293"/>
      <c r="IG16" s="293"/>
      <c r="IH16" s="293"/>
      <c r="II16" s="293"/>
      <c r="IJ16" s="293"/>
      <c r="IK16" s="293"/>
      <c r="IL16" s="293"/>
      <c r="IM16" s="293"/>
      <c r="IN16" s="293"/>
      <c r="IO16" s="293"/>
      <c r="IP16" s="293"/>
      <c r="IQ16" s="293"/>
      <c r="IR16" s="293"/>
      <c r="IS16" s="293"/>
      <c r="IT16" s="293"/>
      <c r="IU16" s="293"/>
      <c r="IV16" s="293"/>
      <c r="IW16" s="293"/>
      <c r="IX16" s="293"/>
      <c r="IY16" s="293"/>
      <c r="IZ16" s="293"/>
      <c r="JA16" s="293"/>
      <c r="JB16" s="293"/>
      <c r="JC16" s="293"/>
      <c r="JD16" s="293"/>
      <c r="JE16" s="293"/>
      <c r="JF16" s="293"/>
      <c r="JG16" s="293"/>
      <c r="JH16" s="293"/>
      <c r="JI16" s="293"/>
      <c r="JJ16" s="293"/>
      <c r="JK16" s="293"/>
      <c r="JL16" s="293"/>
      <c r="JM16" s="293"/>
      <c r="JN16" s="293"/>
      <c r="JO16" s="293"/>
      <c r="JP16" s="293"/>
      <c r="JQ16" s="293"/>
      <c r="JR16" s="293"/>
      <c r="JS16" s="293"/>
      <c r="JT16" s="293"/>
      <c r="JU16" s="293"/>
      <c r="JV16" s="293"/>
      <c r="JW16" s="293"/>
      <c r="JX16" s="293"/>
      <c r="JY16" s="293"/>
      <c r="JZ16" s="293"/>
      <c r="KA16" s="293"/>
      <c r="KB16" s="293"/>
      <c r="KC16" s="293"/>
      <c r="KD16" s="293"/>
      <c r="KE16" s="293"/>
      <c r="KF16" s="293"/>
      <c r="KG16" s="293"/>
      <c r="KH16" s="293"/>
      <c r="KI16" s="293"/>
      <c r="KJ16" s="293"/>
      <c r="KK16" s="293"/>
      <c r="KL16" s="293"/>
      <c r="KM16" s="293"/>
      <c r="KN16" s="293"/>
      <c r="KO16" s="293"/>
      <c r="KP16" s="293"/>
      <c r="KQ16" s="293"/>
      <c r="KR16" s="293"/>
      <c r="KS16" s="293"/>
      <c r="KT16" s="293"/>
      <c r="KU16" s="293"/>
      <c r="KV16" s="293"/>
      <c r="KW16" s="293"/>
      <c r="KX16" s="293"/>
      <c r="KY16" s="293"/>
      <c r="KZ16" s="293"/>
      <c r="LA16" s="293"/>
      <c r="LB16" s="293"/>
      <c r="LC16" s="293"/>
      <c r="LD16" s="293"/>
      <c r="LE16" s="293"/>
      <c r="LF16" s="293"/>
      <c r="LG16" s="293"/>
      <c r="LH16" s="293"/>
      <c r="LI16" s="293"/>
      <c r="LJ16" s="293"/>
      <c r="LK16" s="293"/>
      <c r="LL16" s="293"/>
      <c r="LM16" s="293"/>
      <c r="LN16" s="293"/>
      <c r="LO16" s="293"/>
      <c r="LP16" s="293"/>
      <c r="LQ16" s="293"/>
      <c r="LR16" s="293"/>
      <c r="LS16" s="293"/>
      <c r="LT16" s="293"/>
      <c r="LU16" s="293"/>
      <c r="LV16" s="293"/>
      <c r="LW16" s="293"/>
      <c r="LX16" s="293"/>
      <c r="LY16" s="293"/>
      <c r="LZ16" s="293"/>
      <c r="MA16" s="293"/>
      <c r="MB16" s="293"/>
      <c r="MC16" s="293"/>
      <c r="MD16" s="293"/>
      <c r="ME16" s="293"/>
      <c r="MF16" s="293"/>
      <c r="MG16" s="293"/>
      <c r="MH16" s="293"/>
      <c r="MI16" s="293"/>
      <c r="MJ16" s="293"/>
      <c r="MK16" s="293"/>
      <c r="ML16" s="293"/>
      <c r="MM16" s="293"/>
      <c r="MN16" s="293"/>
      <c r="MO16" s="293"/>
      <c r="MP16" s="293"/>
      <c r="MQ16" s="293"/>
      <c r="MR16" s="293"/>
      <c r="MS16" s="293"/>
      <c r="MT16" s="293"/>
      <c r="MU16" s="293"/>
      <c r="MV16" s="293"/>
      <c r="MW16" s="293"/>
      <c r="MX16" s="293"/>
      <c r="MY16" s="293"/>
      <c r="MZ16" s="293"/>
      <c r="NA16" s="293"/>
      <c r="NB16" s="293"/>
      <c r="NC16" s="293"/>
      <c r="ND16" s="293"/>
      <c r="NE16" s="293"/>
      <c r="NF16" s="293"/>
      <c r="NG16" s="293"/>
      <c r="NH16" s="293"/>
      <c r="NI16" s="293"/>
      <c r="NJ16" s="293"/>
      <c r="NK16" s="293"/>
      <c r="NL16" s="293"/>
      <c r="NM16" s="293"/>
      <c r="NN16" s="293"/>
      <c r="NO16" s="293"/>
      <c r="NP16" s="293"/>
      <c r="NQ16" s="293"/>
      <c r="NR16" s="293"/>
      <c r="NS16" s="293"/>
      <c r="NT16" s="293"/>
      <c r="NU16" s="293"/>
      <c r="NV16" s="293"/>
      <c r="NW16" s="293"/>
      <c r="NX16" s="293"/>
      <c r="NY16" s="293"/>
      <c r="NZ16" s="293"/>
      <c r="OA16" s="293"/>
      <c r="OB16" s="293"/>
      <c r="OC16" s="293"/>
      <c r="OD16" s="293"/>
      <c r="OE16" s="294"/>
      <c r="OF16" s="300" t="s">
        <v>22</v>
      </c>
      <c r="OG16" s="301"/>
      <c r="OH16" s="301"/>
      <c r="OI16" s="301"/>
      <c r="OJ16" s="301"/>
      <c r="OK16" s="301"/>
      <c r="OL16" s="301"/>
      <c r="OM16" s="301"/>
      <c r="ON16" s="301"/>
      <c r="OO16" s="301"/>
      <c r="OP16" s="301"/>
      <c r="OQ16" s="301"/>
      <c r="OR16" s="301"/>
      <c r="OS16" s="301"/>
      <c r="OT16" s="301"/>
      <c r="OU16" s="301"/>
      <c r="OV16" s="301"/>
      <c r="OW16" s="301"/>
      <c r="OX16" s="301"/>
      <c r="OY16" s="302"/>
    </row>
    <row r="17" spans="1:415" ht="21.75" customHeight="1" x14ac:dyDescent="0.2">
      <c r="A17" s="323" t="s">
        <v>23</v>
      </c>
      <c r="B17" s="324"/>
      <c r="C17" s="324"/>
      <c r="D17" s="324"/>
      <c r="E17" s="324"/>
      <c r="F17" s="324"/>
      <c r="G17" s="324"/>
      <c r="H17" s="325"/>
      <c r="I17" s="99"/>
      <c r="J17" s="312" t="s">
        <v>24</v>
      </c>
      <c r="K17" s="313"/>
      <c r="L17" s="313"/>
      <c r="M17" s="313"/>
      <c r="N17" s="313"/>
      <c r="O17" s="313"/>
      <c r="P17" s="313"/>
      <c r="Q17" s="313"/>
      <c r="R17" s="313"/>
      <c r="S17" s="313"/>
      <c r="T17" s="313"/>
      <c r="U17" s="313"/>
      <c r="V17" s="313"/>
      <c r="W17" s="313"/>
      <c r="X17" s="313"/>
      <c r="Y17" s="313"/>
      <c r="Z17" s="313"/>
      <c r="AA17" s="313"/>
      <c r="AB17" s="313"/>
      <c r="AC17" s="314"/>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6"/>
      <c r="HO17" s="276"/>
      <c r="HP17" s="276"/>
      <c r="HQ17" s="276"/>
      <c r="HR17" s="276"/>
      <c r="HS17" s="276"/>
      <c r="HT17" s="276"/>
      <c r="HU17" s="276"/>
      <c r="HV17" s="276"/>
      <c r="HW17" s="276"/>
      <c r="HX17" s="276"/>
      <c r="HY17" s="276"/>
      <c r="HZ17" s="276"/>
      <c r="IA17" s="276"/>
      <c r="IB17" s="276"/>
      <c r="IC17" s="276"/>
      <c r="ID17" s="276"/>
      <c r="IE17" s="276"/>
      <c r="IF17" s="276"/>
      <c r="IG17" s="276"/>
      <c r="IH17" s="276"/>
      <c r="II17" s="276"/>
      <c r="IJ17" s="276"/>
      <c r="IK17" s="276"/>
      <c r="IL17" s="276"/>
      <c r="IM17" s="276"/>
      <c r="IN17" s="276"/>
      <c r="IO17" s="276"/>
      <c r="IP17" s="276"/>
      <c r="IQ17" s="276"/>
      <c r="IR17" s="276"/>
      <c r="IS17" s="276"/>
      <c r="IT17" s="276"/>
      <c r="IU17" s="276"/>
      <c r="IV17" s="276"/>
      <c r="IW17" s="276"/>
      <c r="IX17" s="276"/>
      <c r="IY17" s="276"/>
      <c r="IZ17" s="276"/>
      <c r="JA17" s="276"/>
      <c r="JB17" s="276"/>
      <c r="JC17" s="276"/>
      <c r="JD17" s="276"/>
      <c r="JE17" s="276"/>
      <c r="JF17" s="276"/>
      <c r="JG17" s="276"/>
      <c r="JH17" s="276"/>
      <c r="JI17" s="276"/>
      <c r="JJ17" s="276"/>
      <c r="JK17" s="276"/>
      <c r="JL17" s="276"/>
      <c r="JM17" s="276"/>
      <c r="JN17" s="276"/>
      <c r="JO17" s="276"/>
      <c r="JP17" s="276"/>
      <c r="JQ17" s="276"/>
      <c r="JR17" s="276"/>
      <c r="JS17" s="276"/>
      <c r="JT17" s="276"/>
      <c r="JU17" s="276"/>
      <c r="JV17" s="276"/>
      <c r="JW17" s="276"/>
      <c r="JX17" s="276"/>
      <c r="JY17" s="276"/>
      <c r="JZ17" s="276"/>
      <c r="KA17" s="276"/>
      <c r="KB17" s="276"/>
      <c r="KC17" s="276"/>
      <c r="KD17" s="276"/>
      <c r="KE17" s="276"/>
      <c r="KF17" s="276"/>
      <c r="KG17" s="276"/>
      <c r="KH17" s="276"/>
      <c r="KI17" s="276"/>
      <c r="KJ17" s="276"/>
      <c r="KK17" s="276"/>
      <c r="KL17" s="276"/>
      <c r="KM17" s="276"/>
      <c r="KN17" s="276"/>
      <c r="KO17" s="276"/>
      <c r="KP17" s="276"/>
      <c r="KQ17" s="276"/>
      <c r="KR17" s="276"/>
      <c r="KS17" s="276"/>
      <c r="KT17" s="276"/>
      <c r="KU17" s="276"/>
      <c r="KV17" s="276"/>
      <c r="KW17" s="276"/>
      <c r="KX17" s="276"/>
      <c r="KY17" s="276"/>
      <c r="KZ17" s="276"/>
      <c r="LA17" s="276"/>
      <c r="LB17" s="276"/>
      <c r="LC17" s="276"/>
      <c r="LD17" s="276"/>
      <c r="LE17" s="276"/>
      <c r="LF17" s="276"/>
      <c r="LG17" s="276"/>
      <c r="LH17" s="276"/>
      <c r="LI17" s="276"/>
      <c r="LJ17" s="276"/>
      <c r="LK17" s="276"/>
      <c r="LL17" s="276"/>
      <c r="LM17" s="276"/>
      <c r="LN17" s="276"/>
      <c r="LO17" s="276"/>
      <c r="LP17" s="276"/>
      <c r="LQ17" s="276"/>
      <c r="LR17" s="276"/>
      <c r="LS17" s="276"/>
      <c r="LT17" s="276"/>
      <c r="LU17" s="276"/>
      <c r="LV17" s="276"/>
      <c r="LW17" s="276"/>
      <c r="LX17" s="276"/>
      <c r="LY17" s="276"/>
      <c r="LZ17" s="276"/>
      <c r="MA17" s="276"/>
      <c r="MB17" s="276"/>
      <c r="MC17" s="276"/>
      <c r="MD17" s="276"/>
      <c r="ME17" s="276"/>
      <c r="MF17" s="276"/>
      <c r="MG17" s="276"/>
      <c r="MH17" s="276"/>
      <c r="MI17" s="276"/>
      <c r="MJ17" s="276"/>
      <c r="MK17" s="276"/>
      <c r="ML17" s="276"/>
      <c r="MM17" s="276"/>
      <c r="MN17" s="276"/>
      <c r="MO17" s="276"/>
      <c r="MP17" s="276"/>
      <c r="MQ17" s="276"/>
      <c r="MR17" s="276"/>
      <c r="MS17" s="276"/>
      <c r="MT17" s="276"/>
      <c r="MU17" s="276"/>
      <c r="MV17" s="276"/>
      <c r="MW17" s="276"/>
      <c r="MX17" s="276"/>
      <c r="MY17" s="276"/>
      <c r="MZ17" s="276"/>
      <c r="NA17" s="276"/>
      <c r="NB17" s="276"/>
      <c r="NC17" s="276"/>
      <c r="ND17" s="276"/>
      <c r="NE17" s="276"/>
      <c r="NF17" s="276"/>
      <c r="NG17" s="276"/>
      <c r="NH17" s="276"/>
      <c r="NI17" s="276"/>
      <c r="NJ17" s="276"/>
      <c r="NK17" s="276"/>
      <c r="NL17" s="276"/>
      <c r="NM17" s="276"/>
      <c r="NN17" s="276"/>
      <c r="NO17" s="276"/>
      <c r="NP17" s="276"/>
      <c r="NQ17" s="276"/>
      <c r="NR17" s="276"/>
      <c r="NS17" s="276"/>
      <c r="NT17" s="276"/>
      <c r="NU17" s="276"/>
      <c r="NV17" s="276"/>
      <c r="NW17" s="276"/>
      <c r="NX17" s="276"/>
      <c r="NY17" s="276"/>
      <c r="NZ17" s="276"/>
      <c r="OA17" s="276"/>
      <c r="OB17" s="276"/>
      <c r="OC17" s="276"/>
      <c r="OD17" s="276"/>
      <c r="OE17" s="181"/>
      <c r="OF17" s="280" t="s">
        <v>25</v>
      </c>
      <c r="OG17" s="281"/>
      <c r="OH17" s="281" t="s">
        <v>26</v>
      </c>
      <c r="OI17" s="281"/>
      <c r="OJ17" s="286" t="s">
        <v>27</v>
      </c>
      <c r="OK17" s="287"/>
      <c r="OL17" s="287"/>
      <c r="OM17" s="287"/>
      <c r="ON17" s="287"/>
      <c r="OO17" s="287"/>
      <c r="OP17" s="287"/>
      <c r="OQ17" s="287"/>
      <c r="OR17" s="287"/>
      <c r="OS17" s="287"/>
      <c r="OT17" s="287"/>
      <c r="OU17" s="287"/>
      <c r="OV17" s="287"/>
      <c r="OW17" s="287"/>
      <c r="OX17" s="287"/>
      <c r="OY17" s="183"/>
    </row>
    <row r="18" spans="1:415" ht="17.25" customHeight="1" x14ac:dyDescent="0.2">
      <c r="A18" s="326"/>
      <c r="B18" s="327"/>
      <c r="C18" s="327"/>
      <c r="D18" s="327"/>
      <c r="E18" s="327"/>
      <c r="F18" s="327"/>
      <c r="G18" s="327"/>
      <c r="H18" s="328"/>
      <c r="I18" s="100"/>
      <c r="J18" s="90" t="s">
        <v>28</v>
      </c>
      <c r="K18" s="315">
        <v>1</v>
      </c>
      <c r="L18" s="315"/>
      <c r="M18" s="315">
        <v>2</v>
      </c>
      <c r="N18" s="315"/>
      <c r="O18" s="315">
        <v>3</v>
      </c>
      <c r="P18" s="315"/>
      <c r="Q18" s="315">
        <v>4</v>
      </c>
      <c r="R18" s="315"/>
      <c r="S18" s="315">
        <v>5</v>
      </c>
      <c r="T18" s="315"/>
      <c r="U18" s="315">
        <v>6</v>
      </c>
      <c r="V18" s="315"/>
      <c r="W18" s="315">
        <v>7</v>
      </c>
      <c r="X18" s="315"/>
      <c r="Y18" s="316" t="s">
        <v>29</v>
      </c>
      <c r="Z18" s="317"/>
      <c r="AA18" s="315" t="s">
        <v>30</v>
      </c>
      <c r="AB18" s="318" t="s">
        <v>31</v>
      </c>
      <c r="AC18" s="315"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2"/>
      <c r="OG18" s="283"/>
      <c r="OH18" s="283"/>
      <c r="OI18" s="283"/>
      <c r="OJ18" s="90" t="s">
        <v>28</v>
      </c>
      <c r="OK18" s="279">
        <v>1</v>
      </c>
      <c r="OL18" s="279"/>
      <c r="OM18" s="279">
        <v>2</v>
      </c>
      <c r="ON18" s="279"/>
      <c r="OO18" s="279">
        <v>3</v>
      </c>
      <c r="OP18" s="279"/>
      <c r="OQ18" s="279">
        <v>4</v>
      </c>
      <c r="OR18" s="279"/>
      <c r="OS18" s="279">
        <v>5</v>
      </c>
      <c r="OT18" s="279"/>
      <c r="OU18" s="279">
        <v>6</v>
      </c>
      <c r="OV18" s="279"/>
      <c r="OW18" s="279">
        <v>7</v>
      </c>
      <c r="OX18" s="279"/>
      <c r="OY18" s="181"/>
    </row>
    <row r="19" spans="1:415" ht="21" customHeight="1" thickBot="1" x14ac:dyDescent="0.25">
      <c r="A19" s="329"/>
      <c r="B19" s="330"/>
      <c r="C19" s="330"/>
      <c r="D19" s="330"/>
      <c r="E19" s="330"/>
      <c r="F19" s="330"/>
      <c r="G19" s="330"/>
      <c r="H19" s="331"/>
      <c r="I19" s="100"/>
      <c r="J19" s="90" t="s">
        <v>7</v>
      </c>
      <c r="K19" s="290">
        <f>J8</f>
        <v>0</v>
      </c>
      <c r="L19" s="291"/>
      <c r="M19" s="290">
        <f>J9</f>
        <v>0</v>
      </c>
      <c r="N19" s="291"/>
      <c r="O19" s="290">
        <f>J10</f>
        <v>0</v>
      </c>
      <c r="P19" s="291"/>
      <c r="Q19" s="290">
        <f>J11</f>
        <v>0</v>
      </c>
      <c r="R19" s="291"/>
      <c r="S19" s="290">
        <f>J12</f>
        <v>0</v>
      </c>
      <c r="T19" s="291"/>
      <c r="U19" s="290">
        <f>J13</f>
        <v>0</v>
      </c>
      <c r="V19" s="291"/>
      <c r="W19" s="290">
        <f>J14</f>
        <v>0</v>
      </c>
      <c r="X19" s="291"/>
      <c r="Y19" s="312"/>
      <c r="Z19" s="314"/>
      <c r="AA19" s="315"/>
      <c r="AB19" s="318"/>
      <c r="AC19" s="315"/>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2"/>
      <c r="OG19" s="283"/>
      <c r="OH19" s="283"/>
      <c r="OI19" s="283"/>
      <c r="OJ19" s="90" t="s">
        <v>7</v>
      </c>
      <c r="OK19" s="284"/>
      <c r="OL19" s="285"/>
      <c r="OM19" s="284"/>
      <c r="ON19" s="285"/>
      <c r="OO19" s="284"/>
      <c r="OP19" s="285"/>
      <c r="OQ19" s="284"/>
      <c r="OR19" s="285"/>
      <c r="OS19" s="284"/>
      <c r="OT19" s="285"/>
      <c r="OU19" s="284"/>
      <c r="OV19" s="285"/>
      <c r="OW19" s="284"/>
      <c r="OX19" s="285"/>
      <c r="OY19" s="181"/>
    </row>
    <row r="20" spans="1:415" s="1" customFormat="1" ht="71.25" customHeight="1" x14ac:dyDescent="0.2">
      <c r="A20" s="80" t="s">
        <v>33</v>
      </c>
      <c r="B20" s="81" t="s">
        <v>34</v>
      </c>
      <c r="C20" s="82" t="s">
        <v>35</v>
      </c>
      <c r="D20" s="82" t="s">
        <v>36</v>
      </c>
      <c r="E20" s="82" t="s">
        <v>37</v>
      </c>
      <c r="F20" s="83" t="s">
        <v>38</v>
      </c>
      <c r="G20" s="83" t="s">
        <v>39</v>
      </c>
      <c r="H20" s="84" t="s">
        <v>40</v>
      </c>
      <c r="I20" s="101" t="s">
        <v>41</v>
      </c>
      <c r="J20" s="277" t="s">
        <v>35</v>
      </c>
      <c r="K20" s="277" t="s">
        <v>42</v>
      </c>
      <c r="L20" s="277" t="s">
        <v>43</v>
      </c>
      <c r="M20" s="277" t="s">
        <v>42</v>
      </c>
      <c r="N20" s="277" t="s">
        <v>43</v>
      </c>
      <c r="O20" s="277" t="s">
        <v>42</v>
      </c>
      <c r="P20" s="277" t="s">
        <v>43</v>
      </c>
      <c r="Q20" s="277" t="s">
        <v>42</v>
      </c>
      <c r="R20" s="277" t="s">
        <v>43</v>
      </c>
      <c r="S20" s="277" t="s">
        <v>42</v>
      </c>
      <c r="T20" s="277" t="s">
        <v>43</v>
      </c>
      <c r="U20" s="277" t="s">
        <v>42</v>
      </c>
      <c r="V20" s="277" t="s">
        <v>43</v>
      </c>
      <c r="W20" s="277" t="s">
        <v>42</v>
      </c>
      <c r="X20" s="277" t="s">
        <v>43</v>
      </c>
      <c r="Y20" s="277" t="s">
        <v>42</v>
      </c>
      <c r="Z20" s="277" t="s">
        <v>43</v>
      </c>
      <c r="AA20" s="315"/>
      <c r="AB20" s="318"/>
      <c r="AC20" s="31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78" t="s">
        <v>44</v>
      </c>
      <c r="OG20" s="278" t="s">
        <v>45</v>
      </c>
      <c r="OH20" s="278" t="s">
        <v>46</v>
      </c>
      <c r="OI20" s="278" t="s">
        <v>47</v>
      </c>
      <c r="OJ20" s="91" t="s">
        <v>35</v>
      </c>
      <c r="OK20" s="277" t="s">
        <v>42</v>
      </c>
      <c r="OL20" s="277" t="s">
        <v>43</v>
      </c>
      <c r="OM20" s="277" t="s">
        <v>42</v>
      </c>
      <c r="ON20" s="277" t="s">
        <v>43</v>
      </c>
      <c r="OO20" s="277" t="s">
        <v>42</v>
      </c>
      <c r="OP20" s="277" t="s">
        <v>43</v>
      </c>
      <c r="OQ20" s="277" t="s">
        <v>42</v>
      </c>
      <c r="OR20" s="277" t="s">
        <v>43</v>
      </c>
      <c r="OS20" s="277" t="s">
        <v>42</v>
      </c>
      <c r="OT20" s="277" t="s">
        <v>43</v>
      </c>
      <c r="OU20" s="277" t="s">
        <v>42</v>
      </c>
      <c r="OV20" s="277" t="s">
        <v>43</v>
      </c>
      <c r="OW20" s="277" t="s">
        <v>42</v>
      </c>
      <c r="OX20" s="277"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3">
        <v>0</v>
      </c>
      <c r="E22" s="26">
        <f>D22</f>
        <v>0</v>
      </c>
      <c r="F22" s="273"/>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2"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8"/>
      <c r="E23" s="78"/>
      <c r="F23" s="218"/>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2"/>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8"/>
      <c r="E24" s="78"/>
      <c r="F24" s="218"/>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2"/>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8"/>
      <c r="E25" s="78"/>
      <c r="F25" s="218"/>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2"/>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3">
        <v>0</v>
      </c>
      <c r="E26" s="26">
        <f>D26</f>
        <v>0</v>
      </c>
      <c r="F26" s="273"/>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2"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8"/>
      <c r="E27" s="78"/>
      <c r="F27" s="218"/>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2"/>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8"/>
      <c r="E28" s="78"/>
      <c r="F28" s="218"/>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2"/>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8"/>
      <c r="E29" s="78"/>
      <c r="F29" s="218"/>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2"/>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3">
        <v>0</v>
      </c>
      <c r="E31" s="26">
        <f>D31</f>
        <v>0</v>
      </c>
      <c r="F31" s="273"/>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2"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8"/>
      <c r="E32" s="78"/>
      <c r="F32" s="218"/>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2"/>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8"/>
      <c r="E33" s="78"/>
      <c r="F33" s="218"/>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2"/>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8"/>
      <c r="E34" s="78"/>
      <c r="F34" s="218"/>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2"/>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3">
        <v>0</v>
      </c>
      <c r="E35" s="26">
        <f>D35</f>
        <v>0</v>
      </c>
      <c r="F35" s="273"/>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2"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8"/>
      <c r="E36" s="78"/>
      <c r="F36" s="218"/>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2"/>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8"/>
      <c r="E37" s="78"/>
      <c r="F37" s="218"/>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2"/>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8"/>
      <c r="E38" s="78"/>
      <c r="F38" s="218"/>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2"/>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3">
        <v>0</v>
      </c>
      <c r="E39" s="26">
        <f>D39</f>
        <v>0</v>
      </c>
      <c r="F39" s="273"/>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2"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8"/>
      <c r="E40" s="78"/>
      <c r="F40" s="218"/>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2"/>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8"/>
      <c r="E41" s="78"/>
      <c r="F41" s="218"/>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2"/>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8"/>
      <c r="E42" s="78"/>
      <c r="F42" s="218"/>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2"/>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3">
        <v>0</v>
      </c>
      <c r="E43" s="26">
        <f>D43</f>
        <v>0</v>
      </c>
      <c r="F43" s="273"/>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2"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8"/>
      <c r="E44" s="78"/>
      <c r="F44" s="218"/>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2"/>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8"/>
      <c r="E45" s="78"/>
      <c r="F45" s="218"/>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2"/>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8"/>
      <c r="E46" s="78"/>
      <c r="F46" s="218"/>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2"/>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3">
        <v>0</v>
      </c>
      <c r="E47" s="26">
        <f t="shared" ref="E47" si="162">D47</f>
        <v>0</v>
      </c>
      <c r="F47" s="273"/>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2"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8"/>
      <c r="E48" s="78"/>
      <c r="F48" s="218"/>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2"/>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8"/>
      <c r="E49" s="78"/>
      <c r="F49" s="218"/>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2"/>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8"/>
      <c r="E50" s="78"/>
      <c r="F50" s="218"/>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2"/>
      <c r="OK50" s="29"/>
      <c r="OL50" s="29"/>
      <c r="OM50" s="29"/>
      <c r="ON50" s="29"/>
      <c r="OO50" s="28"/>
      <c r="OP50" s="29"/>
      <c r="OQ50" s="28"/>
      <c r="OR50" s="29"/>
      <c r="OS50" s="28"/>
      <c r="OT50" s="29"/>
      <c r="OU50" s="28"/>
      <c r="OV50" s="29"/>
      <c r="OW50" s="28"/>
      <c r="OX50" s="29"/>
      <c r="OY50" s="181"/>
    </row>
    <row r="51" spans="1:415" ht="12.75" collapsed="1" x14ac:dyDescent="0.2">
      <c r="A51" s="141" t="s">
        <v>69</v>
      </c>
      <c r="B51" s="79" t="s">
        <v>70</v>
      </c>
      <c r="C51" s="142" t="s">
        <v>68</v>
      </c>
      <c r="D51" s="93">
        <v>0</v>
      </c>
      <c r="E51" s="26">
        <f t="shared" ref="E51" si="167">D51</f>
        <v>0</v>
      </c>
      <c r="F51" s="273"/>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2"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8"/>
      <c r="E52" s="78"/>
      <c r="F52" s="218"/>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2"/>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8"/>
      <c r="E53" s="78"/>
      <c r="F53" s="218"/>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2"/>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8"/>
      <c r="E54" s="78"/>
      <c r="F54" s="218"/>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2"/>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73"/>
      <c r="G57" s="27">
        <f t="shared" ref="G57" si="212">ROUND(ROUND(D57,3)*$F57,2)</f>
        <v>0</v>
      </c>
      <c r="H57" s="85">
        <f t="shared" ref="H57" si="213">ROUND(ROUND(E57,3)*$F57,2)</f>
        <v>0</v>
      </c>
      <c r="I57" s="102"/>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2"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8"/>
      <c r="E58" s="78"/>
      <c r="F58" s="218"/>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2"/>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8"/>
      <c r="E59" s="78"/>
      <c r="F59" s="218"/>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2"/>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8"/>
      <c r="E60" s="78"/>
      <c r="F60" s="218"/>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2"/>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73"/>
      <c r="G61" s="27">
        <f t="shared" ref="G61" si="268">ROUND(ROUND(D61,3)*$F61,2)</f>
        <v>0</v>
      </c>
      <c r="H61" s="85">
        <f t="shared" ref="H61" si="269">ROUND(ROUND(E61,3)*$F61,2)</f>
        <v>0</v>
      </c>
      <c r="I61" s="102"/>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2"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8"/>
      <c r="E62" s="78"/>
      <c r="F62" s="218"/>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2"/>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8"/>
      <c r="E63" s="78"/>
      <c r="F63" s="218"/>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2"/>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8"/>
      <c r="E64" s="78"/>
      <c r="F64" s="218"/>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2"/>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73"/>
      <c r="G65" s="27">
        <f t="shared" ref="G65" si="303">ROUND(ROUND(D65,3)*$F65,2)</f>
        <v>0</v>
      </c>
      <c r="H65" s="85">
        <f t="shared" ref="H65" si="304">ROUND(ROUND(E65,3)*$F65,2)</f>
        <v>0</v>
      </c>
      <c r="I65" s="102"/>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2"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8"/>
      <c r="E66" s="78"/>
      <c r="F66" s="218"/>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2"/>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8"/>
      <c r="E67" s="78"/>
      <c r="F67" s="218"/>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2"/>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8"/>
      <c r="E68" s="78"/>
      <c r="F68" s="218"/>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2"/>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3">
        <v>0</v>
      </c>
      <c r="E70" s="26">
        <f>D70</f>
        <v>0</v>
      </c>
      <c r="F70" s="273"/>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2"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8"/>
      <c r="E71" s="78"/>
      <c r="F71" s="218"/>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2"/>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8"/>
      <c r="E72" s="78"/>
      <c r="F72" s="218"/>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2"/>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8"/>
      <c r="E73" s="78"/>
      <c r="F73" s="218"/>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2"/>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3">
        <v>0</v>
      </c>
      <c r="E74" s="26">
        <f>D74</f>
        <v>0</v>
      </c>
      <c r="F74" s="273"/>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2"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8"/>
      <c r="E75" s="78"/>
      <c r="F75" s="218"/>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2"/>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8"/>
      <c r="E76" s="78"/>
      <c r="F76" s="218"/>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2"/>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8"/>
      <c r="E77" s="78"/>
      <c r="F77" s="218"/>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2"/>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3">
        <v>0</v>
      </c>
      <c r="E78" s="26">
        <f>D78</f>
        <v>0</v>
      </c>
      <c r="F78" s="273"/>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2"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8"/>
      <c r="E79" s="78"/>
      <c r="F79" s="218"/>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2"/>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8"/>
      <c r="E80" s="78"/>
      <c r="F80" s="218"/>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2"/>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8"/>
      <c r="E81" s="78"/>
      <c r="F81" s="218"/>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2"/>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3">
        <v>0</v>
      </c>
      <c r="E82" s="26">
        <f>D82</f>
        <v>0</v>
      </c>
      <c r="F82" s="273"/>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2"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8"/>
      <c r="E83" s="78"/>
      <c r="F83" s="218"/>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2"/>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8"/>
      <c r="E84" s="78"/>
      <c r="F84" s="218"/>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2"/>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8"/>
      <c r="E85" s="78"/>
      <c r="F85" s="218"/>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2"/>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3">
        <v>0</v>
      </c>
      <c r="E86" s="26">
        <f>D86</f>
        <v>0</v>
      </c>
      <c r="F86" s="273"/>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2"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8"/>
      <c r="E87" s="78"/>
      <c r="F87" s="218"/>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2"/>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8"/>
      <c r="E88" s="78"/>
      <c r="F88" s="218"/>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2"/>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8"/>
      <c r="E89" s="78"/>
      <c r="F89" s="218"/>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2"/>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3">
        <v>0</v>
      </c>
      <c r="E90" s="26">
        <f>D90</f>
        <v>0</v>
      </c>
      <c r="F90" s="273"/>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2"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8"/>
      <c r="E91" s="78"/>
      <c r="F91" s="218"/>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2"/>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8"/>
      <c r="E92" s="78"/>
      <c r="F92" s="218"/>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2"/>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8"/>
      <c r="E93" s="78"/>
      <c r="F93" s="218"/>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2"/>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3">
        <v>0</v>
      </c>
      <c r="E94" s="26">
        <f>D94</f>
        <v>0</v>
      </c>
      <c r="F94" s="273"/>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2"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8"/>
      <c r="E95" s="78"/>
      <c r="F95" s="218"/>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2"/>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8"/>
      <c r="E96" s="78"/>
      <c r="F96" s="218"/>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2"/>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8"/>
      <c r="E97" s="78"/>
      <c r="F97" s="218"/>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2"/>
      <c r="OK97" s="29"/>
      <c r="OL97" s="29"/>
      <c r="OM97" s="29"/>
      <c r="ON97" s="29"/>
      <c r="OO97" s="28"/>
      <c r="OP97" s="29"/>
      <c r="OQ97" s="28"/>
      <c r="OR97" s="29"/>
      <c r="OS97" s="28"/>
      <c r="OT97" s="29"/>
      <c r="OU97" s="28"/>
      <c r="OV97" s="29"/>
      <c r="OW97" s="28"/>
      <c r="OX97" s="29"/>
      <c r="OY97" s="181"/>
    </row>
    <row r="98" spans="1:415" ht="44.65" customHeight="1" collapsed="1" x14ac:dyDescent="0.2">
      <c r="A98" s="141" t="s">
        <v>95</v>
      </c>
      <c r="B98" s="227" t="s">
        <v>96</v>
      </c>
      <c r="C98" s="142" t="s">
        <v>68</v>
      </c>
      <c r="D98" s="93">
        <v>0</v>
      </c>
      <c r="E98" s="26">
        <f t="shared" ref="E98" si="485">D98</f>
        <v>0</v>
      </c>
      <c r="F98" s="273"/>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2"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8"/>
      <c r="E99" s="78"/>
      <c r="F99" s="218"/>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2"/>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8"/>
      <c r="E100" s="78"/>
      <c r="F100" s="218"/>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2"/>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8"/>
      <c r="E101" s="78"/>
      <c r="F101" s="218"/>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2"/>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98</v>
      </c>
      <c r="C102" s="142" t="s">
        <v>68</v>
      </c>
      <c r="D102" s="93">
        <v>0</v>
      </c>
      <c r="E102" s="26">
        <f>IF(D102&lt;10,LEFT(ROUND(D102,1),1)+IF(LEN(D102)=1,0,RIGHT(ROUND(D102,1),1)),LEFT(ROUND(D102,1),2)+IF(LEN(D102)&lt;=2,0,RIGHT(ROUND(D102,1),1)))</f>
        <v>0</v>
      </c>
      <c r="F102" s="273"/>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2"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8"/>
      <c r="E103" s="78"/>
      <c r="F103" s="218"/>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2"/>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8"/>
      <c r="E104" s="78"/>
      <c r="F104" s="218"/>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2"/>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8"/>
      <c r="E105" s="78"/>
      <c r="F105" s="218"/>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2"/>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3">
        <v>0</v>
      </c>
      <c r="E106" s="26">
        <f>IF(D106&lt;10,LEFT(ROUND(D106,1),1)+IF(LEN(D106)=1,0,RIGHT(ROUND(D106,1),1)),LEFT(ROUND(D106,1),2)+IF(LEN(D106)&lt;=2,0,RIGHT(ROUND(D106,1),1)))</f>
        <v>0</v>
      </c>
      <c r="F106" s="273"/>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2"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8"/>
      <c r="E107" s="78"/>
      <c r="F107" s="218"/>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2"/>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8"/>
      <c r="E108" s="78"/>
      <c r="F108" s="218"/>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2"/>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8"/>
      <c r="E109" s="78"/>
      <c r="F109" s="218"/>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2"/>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3">
        <v>0</v>
      </c>
      <c r="E110" s="26">
        <f>IF(D110&lt;10,LEFT(ROUND(D110,1),1)+IF(LEN(D110)=1,0,RIGHT(ROUND(D110,1),1)),LEFT(ROUND(D110,1),2)+IF(LEN(D110)&lt;=2,0,RIGHT(ROUND(D110,1),1)))</f>
        <v>0</v>
      </c>
      <c r="F110" s="273"/>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2"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8"/>
      <c r="E111" s="78"/>
      <c r="F111" s="218"/>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2"/>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8"/>
      <c r="E112" s="78"/>
      <c r="F112" s="218"/>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2"/>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8"/>
      <c r="E113" s="78"/>
      <c r="F113" s="218"/>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2"/>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3">
        <v>0</v>
      </c>
      <c r="E114" s="26">
        <f>IF(D114&lt;10,LEFT(ROUND(D114,1),1)+IF(LEN(D114)=1,0,RIGHT(ROUND(D114,1),1)),LEFT(ROUND(D114,1),2)+IF(LEN(D114)&lt;=2,0,RIGHT(ROUND(D114,1),1)))</f>
        <v>0</v>
      </c>
      <c r="F114" s="273"/>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2"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8"/>
      <c r="E115" s="78"/>
      <c r="F115" s="218"/>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2"/>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8"/>
      <c r="E116" s="78"/>
      <c r="F116" s="218"/>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2"/>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8"/>
      <c r="E117" s="78"/>
      <c r="F117" s="218"/>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2"/>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3">
        <v>0</v>
      </c>
      <c r="E118" s="26">
        <f>IF(D118&lt;10,LEFT(ROUND(D118,1),1)+IF(LEN(D118)=1,0,RIGHT(ROUND(D118,1),1)),LEFT(ROUND(D118,1),2)+IF(LEN(D118)&lt;=2,0,RIGHT(ROUND(D118,1),1)))</f>
        <v>0</v>
      </c>
      <c r="F118" s="273"/>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2"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8"/>
      <c r="E119" s="78"/>
      <c r="F119" s="218"/>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2"/>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8"/>
      <c r="E120" s="78"/>
      <c r="F120" s="218"/>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2"/>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8"/>
      <c r="E121" s="78"/>
      <c r="F121" s="218"/>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2"/>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3">
        <v>0</v>
      </c>
      <c r="E122" s="26">
        <f>IF(D122&lt;10,LEFT(ROUND(D122,1),1)+IF(LEN(D122)=1,0,RIGHT(ROUND(D122,1),1)),LEFT(ROUND(D122,1),2)+IF(LEN(D122)&lt;=2,0,RIGHT(ROUND(D122,1),1)))</f>
        <v>0</v>
      </c>
      <c r="F122" s="273"/>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2"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8"/>
      <c r="E123" s="78"/>
      <c r="F123" s="218"/>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2"/>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8"/>
      <c r="E124" s="78"/>
      <c r="F124" s="218"/>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2"/>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8"/>
      <c r="E125" s="78"/>
      <c r="F125" s="218"/>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2"/>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3">
        <v>0</v>
      </c>
      <c r="E126" s="26">
        <f t="shared" ref="E126" si="595">D126</f>
        <v>0</v>
      </c>
      <c r="F126" s="273"/>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2"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8"/>
      <c r="E127" s="78"/>
      <c r="F127" s="218"/>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2"/>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8"/>
      <c r="E128" s="78"/>
      <c r="F128" s="218"/>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2"/>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8"/>
      <c r="E129" s="78"/>
      <c r="F129" s="218"/>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2"/>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3">
        <v>0</v>
      </c>
      <c r="E130" s="26">
        <f>IF(D130&lt;10,LEFT(ROUND(D130,1),1)+IF(LEN(D130)=1,0,RIGHT(ROUND(D130,1),1)),LEFT(ROUND(D130,1),2)+IF(LEN(D130)&lt;=2,0,RIGHT(ROUND(D130,1),1)))</f>
        <v>0</v>
      </c>
      <c r="F130" s="273"/>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2"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8"/>
      <c r="E131" s="78"/>
      <c r="F131" s="218"/>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2"/>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8"/>
      <c r="E132" s="78"/>
      <c r="F132" s="218"/>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2"/>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8"/>
      <c r="E133" s="78"/>
      <c r="F133" s="218"/>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2"/>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3">
        <v>0</v>
      </c>
      <c r="E134" s="26">
        <f>IF(D134&lt;10,LEFT(ROUND(D134,1),1)+IF(LEN(D134)=1,0,RIGHT(ROUND(D134,1),1)),LEFT(ROUND(D134,1),2)+IF(LEN(D134)&lt;=2,0,RIGHT(ROUND(D134,1),1)))</f>
        <v>0</v>
      </c>
      <c r="F134" s="273"/>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2"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8"/>
      <c r="E135" s="78"/>
      <c r="F135" s="218"/>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2"/>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8"/>
      <c r="E136" s="78"/>
      <c r="F136" s="218"/>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2"/>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8"/>
      <c r="E137" s="78"/>
      <c r="F137" s="218"/>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2"/>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3">
        <v>0</v>
      </c>
      <c r="E138" s="26">
        <f>IF(D138&lt;10,LEFT(ROUND(D138,1),1)+IF(LEN(D138)=1,0,RIGHT(ROUND(D138,1),1)),LEFT(ROUND(D138,1),2)+IF(LEN(D138)&lt;=2,0,RIGHT(ROUND(D138,1),1)))</f>
        <v>0</v>
      </c>
      <c r="F138" s="273"/>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2"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8"/>
      <c r="E139" s="78"/>
      <c r="F139" s="218"/>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2"/>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8"/>
      <c r="E140" s="78"/>
      <c r="F140" s="218"/>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2"/>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8"/>
      <c r="E141" s="78"/>
      <c r="F141" s="218"/>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2"/>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3">
        <v>0</v>
      </c>
      <c r="E142" s="26">
        <f>IF(D142&lt;10,LEFT(ROUND(D142,1),1)+IF(LEN(D142)=1,0,RIGHT(ROUND(D142,1),1)),LEFT(ROUND(D142,1),2)+IF(LEN(D142)&lt;=2,0,RIGHT(ROUND(D142,1),1)))</f>
        <v>0</v>
      </c>
      <c r="F142" s="273"/>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2"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8"/>
      <c r="E143" s="78"/>
      <c r="F143" s="218"/>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2"/>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8"/>
      <c r="E144" s="78"/>
      <c r="F144" s="218"/>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2"/>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8"/>
      <c r="E145" s="78"/>
      <c r="F145" s="218"/>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2"/>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3">
        <v>0</v>
      </c>
      <c r="E146" s="26">
        <f t="shared" ref="E146" si="670">D146</f>
        <v>0</v>
      </c>
      <c r="F146" s="273"/>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2"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8"/>
      <c r="E147" s="78"/>
      <c r="F147" s="218"/>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2"/>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8"/>
      <c r="E148" s="78"/>
      <c r="F148" s="218"/>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2"/>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8"/>
      <c r="E149" s="78"/>
      <c r="F149" s="218"/>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2"/>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3">
        <v>0</v>
      </c>
      <c r="E150" s="26">
        <f>IF(D150&lt;10,LEFT(ROUND(D150,1),1)+IF(LEN(D150)=1,0,RIGHT(ROUND(D150,1),1)),LEFT(ROUND(D150,1),2)+IF(LEN(D150)&lt;=2,0,RIGHT(ROUND(D150,1),1)))</f>
        <v>0</v>
      </c>
      <c r="F150" s="273"/>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2"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8"/>
      <c r="E151" s="78"/>
      <c r="F151" s="218"/>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2"/>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8"/>
      <c r="E152" s="78"/>
      <c r="F152" s="218"/>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2"/>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8"/>
      <c r="E153" s="78"/>
      <c r="F153" s="218"/>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2"/>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3">
        <v>0</v>
      </c>
      <c r="E154" s="26">
        <f>IF(D154&lt;10,LEFT(ROUND(D154,1),1)+IF(LEN(D154)=1,0,RIGHT(ROUND(D154,1),1)),LEFT(ROUND(D154,1),2)+IF(LEN(D154)&lt;=2,0,RIGHT(ROUND(D154,1),1)))</f>
        <v>0</v>
      </c>
      <c r="F154" s="273"/>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2"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8"/>
      <c r="E155" s="78"/>
      <c r="F155" s="218"/>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2"/>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8"/>
      <c r="E156" s="78"/>
      <c r="F156" s="218"/>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2"/>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8"/>
      <c r="E157" s="78"/>
      <c r="F157" s="218"/>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2"/>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3">
        <v>0</v>
      </c>
      <c r="E158" s="26">
        <f>IF(D158&lt;10,LEFT(ROUND(D158,1),1)+IF(LEN(D158)=1,0,RIGHT(ROUND(D158,1),1)),LEFT(ROUND(D158,1),2)+IF(LEN(D158)&lt;=2,0,RIGHT(ROUND(D158,1),1)))</f>
        <v>0</v>
      </c>
      <c r="F158" s="273"/>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2"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8"/>
      <c r="E159" s="78"/>
      <c r="F159" s="218"/>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2"/>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8"/>
      <c r="E160" s="78"/>
      <c r="F160" s="218"/>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2"/>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8"/>
      <c r="E161" s="78"/>
      <c r="F161" s="218"/>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2"/>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3">
        <v>0</v>
      </c>
      <c r="E162" s="26">
        <f>IF(D162&lt;10,LEFT(ROUND(D162,1),1)+IF(LEN(D162)=1,0,RIGHT(ROUND(D162,1),1)),LEFT(ROUND(D162,1),2)+IF(LEN(D162)&lt;=2,0,RIGHT(ROUND(D162,1),1)))</f>
        <v>0</v>
      </c>
      <c r="F162" s="273"/>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2"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8"/>
      <c r="E163" s="78"/>
      <c r="F163" s="218"/>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2"/>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8"/>
      <c r="E164" s="78"/>
      <c r="F164" s="218"/>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2"/>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8"/>
      <c r="E165" s="78"/>
      <c r="F165" s="218"/>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2"/>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3">
        <v>0</v>
      </c>
      <c r="E166" s="26">
        <f t="shared" ref="E166" si="744">D166</f>
        <v>0</v>
      </c>
      <c r="F166" s="273"/>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2"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8"/>
      <c r="E167" s="78"/>
      <c r="F167" s="218"/>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2"/>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8"/>
      <c r="E168" s="78"/>
      <c r="F168" s="218"/>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2"/>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8"/>
      <c r="E169" s="78"/>
      <c r="F169" s="218"/>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2"/>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3">
        <v>0</v>
      </c>
      <c r="E170" s="26">
        <f>IF(D170&lt;10,LEFT(ROUND(D170,1),1)+IF(LEN(D170)=1,0,RIGHT(ROUND(D170,1),1)),LEFT(ROUND(D170,1),2)+IF(LEN(D170)&lt;=2,0,RIGHT(ROUND(D170,1),1)))</f>
        <v>0</v>
      </c>
      <c r="F170" s="273"/>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2"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8"/>
      <c r="E171" s="78"/>
      <c r="F171" s="218"/>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2"/>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8"/>
      <c r="E172" s="78"/>
      <c r="F172" s="218"/>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2"/>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8"/>
      <c r="E173" s="78"/>
      <c r="F173" s="218"/>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2"/>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3">
        <v>0</v>
      </c>
      <c r="E174" s="26">
        <f>IF(D174&lt;10,LEFT(ROUND(D174,1),1)+IF(LEN(D174)=1,0,RIGHT(ROUND(D174,1),1)),LEFT(ROUND(D174,1),2)+IF(LEN(D174)&lt;=2,0,RIGHT(ROUND(D174,1),1)))</f>
        <v>0</v>
      </c>
      <c r="F174" s="273"/>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2"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8"/>
      <c r="E175" s="78"/>
      <c r="F175" s="218"/>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2"/>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8"/>
      <c r="E176" s="78"/>
      <c r="F176" s="218"/>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2"/>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8"/>
      <c r="E177" s="78"/>
      <c r="F177" s="218"/>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2"/>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3">
        <v>0</v>
      </c>
      <c r="E178" s="26">
        <f t="shared" ref="E178" si="791">D178</f>
        <v>0</v>
      </c>
      <c r="F178" s="273"/>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2"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8"/>
      <c r="E179" s="78"/>
      <c r="F179" s="218"/>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2"/>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8"/>
      <c r="E180" s="78"/>
      <c r="F180" s="218"/>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2"/>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8"/>
      <c r="E181" s="78"/>
      <c r="F181" s="218"/>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2"/>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3">
        <v>0</v>
      </c>
      <c r="E182" s="26">
        <f>IF(D182&lt;10,LEFT(ROUND(D182,1),1)+IF(LEN(D182)=1,0,RIGHT(ROUND(D182,1),1)),LEFT(ROUND(D182,1),2)+IF(LEN(D182)&lt;=2,0,RIGHT(ROUND(D182,1),1)))</f>
        <v>0</v>
      </c>
      <c r="F182" s="273"/>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2"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8"/>
      <c r="E183" s="78"/>
      <c r="F183" s="218"/>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2"/>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8"/>
      <c r="E184" s="78"/>
      <c r="F184" s="218"/>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2"/>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8"/>
      <c r="E185" s="78"/>
      <c r="F185" s="218"/>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2"/>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3">
        <v>0</v>
      </c>
      <c r="E186" s="26">
        <f>IF(D186&lt;10,LEFT(ROUND(D186,1),1)+IF(LEN(D186)=1,0,RIGHT(ROUND(D186,1),1)),LEFT(ROUND(D186,1),2)+IF(LEN(D186)&lt;=2,0,RIGHT(ROUND(D186,1),1)))</f>
        <v>0</v>
      </c>
      <c r="F186" s="273"/>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2"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8"/>
      <c r="E187" s="78"/>
      <c r="F187" s="218"/>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2"/>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8"/>
      <c r="E188" s="78"/>
      <c r="F188" s="218"/>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2"/>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8"/>
      <c r="E189" s="78"/>
      <c r="F189" s="218"/>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2"/>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3">
        <v>0</v>
      </c>
      <c r="E190" s="26">
        <f>D190</f>
        <v>0</v>
      </c>
      <c r="F190" s="273"/>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2"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8"/>
      <c r="E191" s="78"/>
      <c r="F191" s="218"/>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2"/>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8"/>
      <c r="E192" s="78"/>
      <c r="F192" s="218"/>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2"/>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8"/>
      <c r="E193" s="78"/>
      <c r="F193" s="218"/>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2"/>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3">
        <v>0</v>
      </c>
      <c r="E194" s="26">
        <f>D194</f>
        <v>0</v>
      </c>
      <c r="F194" s="273"/>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2"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8"/>
      <c r="E195" s="78"/>
      <c r="F195" s="218"/>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2"/>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8"/>
      <c r="E196" s="78"/>
      <c r="F196" s="218"/>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2"/>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8"/>
      <c r="E197" s="78"/>
      <c r="F197" s="218"/>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2"/>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3">
        <v>0</v>
      </c>
      <c r="E198" s="26">
        <f>D198</f>
        <v>0</v>
      </c>
      <c r="F198" s="273"/>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2"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8"/>
      <c r="E199" s="78"/>
      <c r="F199" s="218"/>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2"/>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8"/>
      <c r="E200" s="78"/>
      <c r="F200" s="218"/>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2"/>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8"/>
      <c r="E201" s="78"/>
      <c r="F201" s="218"/>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2"/>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3">
        <v>0</v>
      </c>
      <c r="E202" s="26">
        <f>D202</f>
        <v>0</v>
      </c>
      <c r="F202" s="273"/>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2"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8"/>
      <c r="E203" s="78"/>
      <c r="F203" s="218"/>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2"/>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8"/>
      <c r="E204" s="78"/>
      <c r="F204" s="218"/>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2"/>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8"/>
      <c r="E205" s="78"/>
      <c r="F205" s="218"/>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2"/>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3">
        <v>0</v>
      </c>
      <c r="E206" s="26">
        <f>D206</f>
        <v>0</v>
      </c>
      <c r="F206" s="273"/>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2"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8"/>
      <c r="E207" s="78"/>
      <c r="F207" s="218"/>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2"/>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8"/>
      <c r="E208" s="78"/>
      <c r="F208" s="218"/>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2"/>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8"/>
      <c r="E209" s="78"/>
      <c r="F209" s="218"/>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2"/>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3">
        <v>0</v>
      </c>
      <c r="E210" s="26">
        <f>D210</f>
        <v>0</v>
      </c>
      <c r="F210" s="273"/>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2"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8"/>
      <c r="E211" s="78"/>
      <c r="F211" s="218"/>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2"/>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8"/>
      <c r="E212" s="78"/>
      <c r="F212" s="218"/>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2"/>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8"/>
      <c r="E213" s="78"/>
      <c r="F213" s="218"/>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2"/>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3">
        <v>0</v>
      </c>
      <c r="E215" s="26">
        <f t="shared" ref="E215" si="942">D215</f>
        <v>0</v>
      </c>
      <c r="F215" s="273"/>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2"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8"/>
      <c r="E216" s="78"/>
      <c r="F216" s="218"/>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2"/>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8"/>
      <c r="E217" s="78"/>
      <c r="F217" s="218"/>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2"/>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8"/>
      <c r="E218" s="78"/>
      <c r="F218" s="218"/>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2"/>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3">
        <v>0</v>
      </c>
      <c r="E219" s="26">
        <f>D219</f>
        <v>0</v>
      </c>
      <c r="F219" s="273"/>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2"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8"/>
      <c r="E220" s="78"/>
      <c r="F220" s="218"/>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2"/>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8"/>
      <c r="E221" s="78"/>
      <c r="F221" s="218"/>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2"/>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8"/>
      <c r="E222" s="78"/>
      <c r="F222" s="218"/>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2"/>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3">
        <v>0</v>
      </c>
      <c r="E223" s="26">
        <f>D223</f>
        <v>0</v>
      </c>
      <c r="F223" s="273"/>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2"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8"/>
      <c r="E224" s="78"/>
      <c r="F224" s="218"/>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2"/>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8"/>
      <c r="E225" s="78"/>
      <c r="F225" s="218"/>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2"/>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8"/>
      <c r="E226" s="78"/>
      <c r="F226" s="218"/>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2"/>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3">
        <v>0</v>
      </c>
      <c r="E227" s="26">
        <f>D227</f>
        <v>0</v>
      </c>
      <c r="F227" s="273"/>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2"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8"/>
      <c r="E228" s="78"/>
      <c r="F228" s="218"/>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2"/>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8"/>
      <c r="E229" s="78"/>
      <c r="F229" s="218"/>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2"/>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8"/>
      <c r="E230" s="78"/>
      <c r="F230" s="218"/>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2"/>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3">
        <v>0</v>
      </c>
      <c r="E231" s="26">
        <f>D231</f>
        <v>0</v>
      </c>
      <c r="F231" s="273"/>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2"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8"/>
      <c r="E232" s="78"/>
      <c r="F232" s="218"/>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2"/>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8"/>
      <c r="E233" s="78"/>
      <c r="F233" s="218"/>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2"/>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8"/>
      <c r="E234" s="78"/>
      <c r="F234" s="218"/>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2"/>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3">
        <v>0</v>
      </c>
      <c r="E235" s="26">
        <f>D235</f>
        <v>0</v>
      </c>
      <c r="F235" s="273"/>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2"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8"/>
      <c r="E236" s="78"/>
      <c r="F236" s="218"/>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2"/>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8"/>
      <c r="E237" s="78"/>
      <c r="F237" s="218"/>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2"/>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8"/>
      <c r="E238" s="78"/>
      <c r="F238" s="218"/>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2"/>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3">
        <v>0</v>
      </c>
      <c r="E239" s="26">
        <f>IF(D239&lt;10,LEFT(ROUND(D239,1),1)+IF(LEN(D239)=1,0,RIGHT(ROUND(D239,1),1)),LEFT(ROUND(D239,1),2)+IF(LEN(D239)&lt;=2,0,RIGHT(ROUND(D239,1),1)))</f>
        <v>0</v>
      </c>
      <c r="F239" s="273"/>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2"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8"/>
      <c r="E240" s="78"/>
      <c r="F240" s="218"/>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2"/>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8"/>
      <c r="E241" s="78"/>
      <c r="F241" s="218"/>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2"/>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8"/>
      <c r="E242" s="78"/>
      <c r="F242" s="218"/>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2"/>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3">
        <v>0</v>
      </c>
      <c r="E243" s="26">
        <f>D243</f>
        <v>0</v>
      </c>
      <c r="F243" s="273"/>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2"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8"/>
      <c r="E244" s="78"/>
      <c r="F244" s="218"/>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2"/>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8"/>
      <c r="E245" s="78"/>
      <c r="F245" s="218"/>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2"/>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8"/>
      <c r="E246" s="78"/>
      <c r="F246" s="218"/>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2"/>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3">
        <v>0</v>
      </c>
      <c r="E247" s="26">
        <f>D247</f>
        <v>0</v>
      </c>
      <c r="F247" s="273"/>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2"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8"/>
      <c r="E248" s="78"/>
      <c r="F248" s="218"/>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2"/>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8"/>
      <c r="E249" s="78"/>
      <c r="F249" s="218"/>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2"/>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8"/>
      <c r="E250" s="78"/>
      <c r="F250" s="218"/>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2"/>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3">
        <v>0</v>
      </c>
      <c r="E251" s="26">
        <f t="shared" ref="E251" si="1079">D251</f>
        <v>0</v>
      </c>
      <c r="F251" s="273"/>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2"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8"/>
      <c r="E252" s="78"/>
      <c r="F252" s="218"/>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2"/>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8"/>
      <c r="E253" s="78"/>
      <c r="F253" s="218"/>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2"/>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8"/>
      <c r="E254" s="78"/>
      <c r="F254" s="218"/>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2"/>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3">
        <v>0</v>
      </c>
      <c r="E255" s="26">
        <f>D255</f>
        <v>0</v>
      </c>
      <c r="F255" s="273"/>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2"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8"/>
      <c r="E256" s="78"/>
      <c r="F256" s="218"/>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2"/>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8"/>
      <c r="E257" s="78"/>
      <c r="F257" s="218"/>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2"/>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8"/>
      <c r="E258" s="78"/>
      <c r="F258" s="218"/>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2"/>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3">
        <v>0</v>
      </c>
      <c r="E259" s="26">
        <f>IF(D259&lt;10,LEFT(ROUND(D259,1),1)+IF(LEN(D259)=1,0,RIGHT(ROUND(D259,1),1)),LEFT(ROUND(D259,1),2)+IF(LEN(D259)&lt;=2,0,RIGHT(ROUND(D259,1),1)))</f>
        <v>0</v>
      </c>
      <c r="F259" s="273"/>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2"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8"/>
      <c r="E260" s="78"/>
      <c r="F260" s="218"/>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2"/>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8"/>
      <c r="E261" s="78"/>
      <c r="F261" s="218"/>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2"/>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8"/>
      <c r="E262" s="78"/>
      <c r="F262" s="218"/>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2"/>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3">
        <v>0</v>
      </c>
      <c r="E263" s="26">
        <f t="shared" ref="E263" si="1128">D263</f>
        <v>0</v>
      </c>
      <c r="F263" s="273"/>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2"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8"/>
      <c r="E264" s="78"/>
      <c r="F264" s="218"/>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2"/>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8"/>
      <c r="E265" s="78"/>
      <c r="F265" s="218"/>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2"/>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8"/>
      <c r="E266" s="78"/>
      <c r="F266" s="218"/>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2"/>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141" t="s">
        <v>178</v>
      </c>
      <c r="B269" s="227" t="s">
        <v>179</v>
      </c>
      <c r="C269" s="142" t="s">
        <v>68</v>
      </c>
      <c r="D269" s="93">
        <v>0</v>
      </c>
      <c r="E269" s="26">
        <f t="shared" ref="E269:E284" si="1133">D269</f>
        <v>0</v>
      </c>
      <c r="F269" s="273"/>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2"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8"/>
      <c r="E270" s="26">
        <f t="shared" si="1133"/>
        <v>0</v>
      </c>
      <c r="F270" s="218"/>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2"/>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8"/>
      <c r="E271" s="26">
        <f t="shared" si="1133"/>
        <v>0</v>
      </c>
      <c r="F271" s="218"/>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2"/>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8"/>
      <c r="E272" s="26">
        <f t="shared" si="1133"/>
        <v>0</v>
      </c>
      <c r="F272" s="218"/>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2"/>
      <c r="OK272" s="29"/>
      <c r="OL272" s="29"/>
      <c r="OM272" s="29"/>
      <c r="ON272" s="29"/>
      <c r="OO272" s="28"/>
      <c r="OP272" s="29"/>
      <c r="OQ272" s="28"/>
      <c r="OR272" s="29"/>
      <c r="OS272" s="28"/>
      <c r="OT272" s="29"/>
      <c r="OU272" s="28"/>
      <c r="OV272" s="29"/>
      <c r="OW272" s="28"/>
      <c r="OX272" s="29"/>
      <c r="OY272" s="181"/>
    </row>
    <row r="273" spans="1:415" ht="12.75" collapsed="1" x14ac:dyDescent="0.2">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2"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2.75" hidden="1" outlineLevel="1" x14ac:dyDescent="0.2">
      <c r="A274" s="223"/>
      <c r="B274" s="144"/>
      <c r="C274" s="232"/>
      <c r="D274" s="78"/>
      <c r="E274" s="26">
        <f t="shared" si="1133"/>
        <v>0</v>
      </c>
      <c r="F274" s="218"/>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2"/>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8"/>
      <c r="E275" s="26">
        <f t="shared" si="1133"/>
        <v>0</v>
      </c>
      <c r="F275" s="218"/>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2"/>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8"/>
      <c r="E276" s="26">
        <f t="shared" si="1133"/>
        <v>0</v>
      </c>
      <c r="F276" s="218"/>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2"/>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3">
        <v>0</v>
      </c>
      <c r="E277" s="26">
        <f>IF(D277&lt;10,LEFT(ROUND(D277,1),1)+IF(LEN(D277)=1,0,RIGHT(ROUND(D277,1),1)),LEFT(ROUND(D277,1),2)+IF(LEN(D277)&lt;=2,0,RIGHT(ROUND(D277,1),1)))</f>
        <v>0</v>
      </c>
      <c r="F277" s="273"/>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2"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8"/>
      <c r="E278" s="26">
        <f t="shared" si="1133"/>
        <v>0</v>
      </c>
      <c r="F278" s="218"/>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2"/>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8"/>
      <c r="E279" s="26">
        <f t="shared" si="1133"/>
        <v>0</v>
      </c>
      <c r="F279" s="218"/>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2"/>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8"/>
      <c r="E280" s="26">
        <f t="shared" si="1133"/>
        <v>0</v>
      </c>
      <c r="F280" s="218"/>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2"/>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3">
        <v>0</v>
      </c>
      <c r="E281" s="26">
        <f>IF(D281&lt;10,LEFT(ROUND(D281,1),1)+IF(LEN(D281)=1,0,RIGHT(ROUND(D281,1),1)),LEFT(ROUND(D281,1),2)+IF(LEN(D281)&lt;=2,0,RIGHT(ROUND(D281,1),1)))</f>
        <v>0</v>
      </c>
      <c r="F281" s="273"/>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2"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8"/>
      <c r="E282" s="26">
        <f t="shared" si="1133"/>
        <v>0</v>
      </c>
      <c r="F282" s="218"/>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2"/>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8"/>
      <c r="E283" s="26">
        <f t="shared" si="1133"/>
        <v>0</v>
      </c>
      <c r="F283" s="218"/>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2"/>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8"/>
      <c r="E284" s="26">
        <f t="shared" si="1133"/>
        <v>0</v>
      </c>
      <c r="F284" s="218"/>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2"/>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3">
        <v>0</v>
      </c>
      <c r="E285" s="26">
        <f>IF(D285&lt;10,LEFT(ROUND(D285,1),1)+IF(LEN(D285)=1,0,RIGHT(ROUND(D285,1),1)),LEFT(ROUND(D285,1),2)+IF(LEN(D285)&lt;=2,0,RIGHT(ROUND(D285,1),1)))</f>
        <v>0</v>
      </c>
      <c r="F285" s="273"/>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2"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8"/>
      <c r="E286" s="78"/>
      <c r="F286" s="218"/>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2"/>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8"/>
      <c r="E287" s="78"/>
      <c r="F287" s="218"/>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2"/>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8"/>
      <c r="E288" s="78"/>
      <c r="F288" s="218"/>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2"/>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3">
        <v>0</v>
      </c>
      <c r="E290" s="26">
        <f t="shared" ref="E290" si="1220">D290</f>
        <v>0</v>
      </c>
      <c r="F290" s="273"/>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2"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8"/>
      <c r="E291" s="78"/>
      <c r="F291" s="218"/>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2"/>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8"/>
      <c r="E292" s="78"/>
      <c r="F292" s="218"/>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2"/>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8"/>
      <c r="E293" s="78"/>
      <c r="F293" s="218"/>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2"/>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3">
        <v>0</v>
      </c>
      <c r="E295" s="26">
        <f t="shared" ref="E295" si="1225">D295</f>
        <v>0</v>
      </c>
      <c r="F295" s="273"/>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2"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8"/>
      <c r="E296" s="78"/>
      <c r="F296" s="218"/>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2"/>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8"/>
      <c r="E297" s="78"/>
      <c r="F297" s="218"/>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2"/>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8"/>
      <c r="E298" s="78"/>
      <c r="F298" s="218"/>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2"/>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275"/>
      <c r="AE299" s="275"/>
      <c r="AF299" s="275"/>
      <c r="AG299" s="275"/>
      <c r="AH299" s="275"/>
      <c r="AI299" s="275"/>
      <c r="AJ299" s="275"/>
      <c r="AK299" s="275"/>
      <c r="AL299" s="275"/>
      <c r="AM299" s="275"/>
      <c r="AN299" s="275"/>
      <c r="AO299" s="275"/>
      <c r="AP299" s="275"/>
      <c r="AQ299" s="275"/>
      <c r="AR299" s="275"/>
      <c r="AS299" s="275"/>
      <c r="AT299" s="275"/>
      <c r="AU299" s="275"/>
      <c r="AV299" s="275"/>
      <c r="AW299" s="275"/>
      <c r="AX299" s="275"/>
      <c r="AY299" s="275"/>
      <c r="AZ299" s="275"/>
      <c r="BA299" s="275"/>
      <c r="BB299" s="275"/>
      <c r="BC299" s="275"/>
      <c r="BD299" s="275"/>
      <c r="BE299" s="275"/>
      <c r="BF299" s="275"/>
      <c r="BG299" s="275"/>
      <c r="BH299" s="275"/>
      <c r="BI299" s="275"/>
      <c r="BJ299" s="275"/>
      <c r="BK299" s="275"/>
      <c r="BL299" s="275"/>
      <c r="BM299" s="275"/>
      <c r="BN299" s="275"/>
      <c r="BO299" s="275"/>
      <c r="BP299" s="275"/>
      <c r="BQ299" s="275"/>
      <c r="BR299" s="275"/>
      <c r="BS299" s="275"/>
      <c r="BT299" s="275"/>
      <c r="BU299" s="275"/>
      <c r="BV299" s="275"/>
      <c r="BW299" s="275"/>
      <c r="BX299" s="275"/>
      <c r="BY299" s="275"/>
      <c r="BZ299" s="275"/>
      <c r="CA299" s="275"/>
      <c r="CB299" s="275"/>
      <c r="CC299" s="275"/>
      <c r="CD299" s="275"/>
      <c r="CE299" s="275"/>
      <c r="CF299" s="275"/>
      <c r="CG299" s="275"/>
      <c r="CH299" s="275"/>
      <c r="CI299" s="275"/>
      <c r="CJ299" s="275"/>
      <c r="CK299" s="275"/>
      <c r="CL299" s="275"/>
      <c r="CM299" s="275"/>
      <c r="CN299" s="275"/>
      <c r="CO299" s="275"/>
      <c r="CP299" s="275"/>
      <c r="CQ299" s="275"/>
      <c r="CR299" s="275"/>
      <c r="CS299" s="275"/>
      <c r="CT299" s="275"/>
      <c r="CU299" s="275"/>
      <c r="CV299" s="275"/>
      <c r="CW299" s="275"/>
      <c r="CX299" s="275"/>
      <c r="CY299" s="275"/>
      <c r="CZ299" s="275"/>
      <c r="DA299" s="275"/>
      <c r="DB299" s="275"/>
      <c r="DC299" s="275"/>
      <c r="DD299" s="275"/>
      <c r="DE299" s="275"/>
      <c r="DF299" s="275"/>
      <c r="DG299" s="275"/>
      <c r="DH299" s="275"/>
      <c r="DI299" s="275"/>
      <c r="DJ299" s="275"/>
      <c r="DK299" s="275"/>
      <c r="DL299" s="275"/>
      <c r="DM299" s="275"/>
      <c r="DN299" s="275"/>
      <c r="DO299" s="275"/>
      <c r="DP299" s="275"/>
      <c r="DQ299" s="275"/>
      <c r="DR299" s="275"/>
      <c r="DS299" s="275"/>
      <c r="DT299" s="275"/>
      <c r="DU299" s="275"/>
      <c r="DV299" s="275"/>
      <c r="DW299" s="275"/>
      <c r="DX299" s="275"/>
      <c r="DY299" s="275"/>
      <c r="DZ299" s="275"/>
      <c r="EA299" s="275"/>
      <c r="EB299" s="275"/>
      <c r="EC299" s="275"/>
      <c r="ED299" s="275"/>
      <c r="EE299" s="275"/>
      <c r="EF299" s="275"/>
      <c r="EG299" s="275"/>
      <c r="EH299" s="275"/>
      <c r="EI299" s="275"/>
      <c r="EJ299" s="275"/>
      <c r="EK299" s="275"/>
      <c r="EL299" s="275"/>
      <c r="EM299" s="275"/>
      <c r="EN299" s="275"/>
      <c r="EO299" s="275"/>
      <c r="EP299" s="275"/>
      <c r="EQ299" s="275"/>
      <c r="ER299" s="275"/>
      <c r="ES299" s="275"/>
      <c r="ET299" s="275"/>
      <c r="EU299" s="275"/>
      <c r="EV299" s="275"/>
      <c r="EW299" s="275"/>
      <c r="EX299" s="275"/>
      <c r="EY299" s="275"/>
      <c r="EZ299" s="275"/>
      <c r="FA299" s="275"/>
      <c r="FB299" s="275"/>
      <c r="FC299" s="275"/>
      <c r="FD299" s="275"/>
      <c r="FE299" s="275"/>
      <c r="FF299" s="275"/>
      <c r="FG299" s="275"/>
      <c r="FH299" s="275"/>
      <c r="FI299" s="275"/>
      <c r="FJ299" s="275"/>
      <c r="FK299" s="275"/>
      <c r="FL299" s="275"/>
      <c r="FM299" s="275"/>
      <c r="FN299" s="275"/>
      <c r="FO299" s="275"/>
      <c r="FP299" s="275"/>
      <c r="FQ299" s="275"/>
      <c r="FR299" s="275"/>
      <c r="FS299" s="275"/>
      <c r="FT299" s="275"/>
      <c r="FU299" s="275"/>
      <c r="FV299" s="275"/>
      <c r="FW299" s="275"/>
      <c r="FX299" s="275"/>
      <c r="FY299" s="275"/>
      <c r="FZ299" s="275"/>
      <c r="GA299" s="275"/>
      <c r="GB299" s="275"/>
      <c r="GC299" s="275"/>
      <c r="GD299" s="275"/>
      <c r="GE299" s="275"/>
      <c r="GF299" s="275"/>
      <c r="GG299" s="275"/>
      <c r="GH299" s="275"/>
      <c r="GI299" s="275"/>
      <c r="GJ299" s="275"/>
      <c r="GK299" s="275"/>
      <c r="GL299" s="275"/>
      <c r="GM299" s="275"/>
      <c r="GN299" s="275"/>
      <c r="GO299" s="275"/>
      <c r="GP299" s="275"/>
      <c r="GQ299" s="275"/>
      <c r="GR299" s="275"/>
      <c r="GS299" s="275"/>
      <c r="GT299" s="275"/>
      <c r="GU299" s="275"/>
      <c r="GV299" s="275"/>
      <c r="GW299" s="275"/>
      <c r="GX299" s="275"/>
      <c r="GY299" s="275"/>
      <c r="GZ299" s="275"/>
      <c r="HA299" s="275"/>
      <c r="HB299" s="275"/>
      <c r="HC299" s="275"/>
      <c r="HD299" s="275"/>
      <c r="HE299" s="275"/>
      <c r="HF299" s="275"/>
      <c r="HG299" s="275"/>
      <c r="HH299" s="275"/>
      <c r="HI299" s="275"/>
      <c r="HJ299" s="275"/>
      <c r="HK299" s="275"/>
      <c r="HL299" s="275"/>
      <c r="HM299" s="275"/>
      <c r="HN299" s="275"/>
      <c r="HO299" s="275"/>
      <c r="HP299" s="275"/>
      <c r="HQ299" s="275"/>
      <c r="HR299" s="275"/>
      <c r="HS299" s="275"/>
      <c r="HT299" s="275"/>
      <c r="HU299" s="275"/>
      <c r="HV299" s="275"/>
      <c r="HW299" s="275"/>
      <c r="HX299" s="275"/>
      <c r="HY299" s="275"/>
      <c r="HZ299" s="275"/>
      <c r="IA299" s="275"/>
      <c r="IB299" s="275"/>
      <c r="IC299" s="275"/>
      <c r="ID299" s="275"/>
      <c r="IE299" s="275"/>
      <c r="IF299" s="275"/>
      <c r="IG299" s="275"/>
      <c r="IH299" s="275"/>
      <c r="II299" s="275"/>
      <c r="IJ299" s="275"/>
      <c r="IK299" s="275"/>
      <c r="IL299" s="275"/>
      <c r="IM299" s="275"/>
      <c r="IN299" s="275"/>
      <c r="IO299" s="275"/>
      <c r="IP299" s="275"/>
      <c r="IQ299" s="275"/>
      <c r="IR299" s="275"/>
      <c r="IS299" s="275"/>
      <c r="IT299" s="275"/>
      <c r="IU299" s="275"/>
      <c r="IV299" s="275"/>
      <c r="IW299" s="275"/>
      <c r="IX299" s="275"/>
      <c r="IY299" s="275"/>
      <c r="IZ299" s="275"/>
      <c r="JA299" s="275"/>
      <c r="JB299" s="275"/>
      <c r="JC299" s="275"/>
      <c r="JD299" s="275"/>
      <c r="JE299" s="275"/>
      <c r="JF299" s="275"/>
      <c r="JG299" s="275"/>
      <c r="JH299" s="275"/>
      <c r="JI299" s="275"/>
      <c r="JJ299" s="275"/>
      <c r="JK299" s="275"/>
      <c r="JL299" s="275"/>
      <c r="JM299" s="275"/>
      <c r="JN299" s="275"/>
      <c r="JO299" s="275"/>
      <c r="JP299" s="275"/>
      <c r="JQ299" s="275"/>
      <c r="JR299" s="275"/>
      <c r="JS299" s="275"/>
      <c r="JT299" s="275"/>
      <c r="JU299" s="275"/>
      <c r="JV299" s="275"/>
      <c r="JW299" s="275"/>
      <c r="JX299" s="275"/>
      <c r="JY299" s="275"/>
      <c r="JZ299" s="275"/>
      <c r="KA299" s="275"/>
      <c r="KB299" s="275"/>
      <c r="KC299" s="275"/>
      <c r="KD299" s="275"/>
      <c r="KE299" s="275"/>
      <c r="KF299" s="275"/>
      <c r="KG299" s="275"/>
      <c r="KH299" s="275"/>
      <c r="KI299" s="275"/>
      <c r="KJ299" s="275"/>
      <c r="KK299" s="275"/>
      <c r="KL299" s="275"/>
      <c r="KM299" s="275"/>
      <c r="KN299" s="275"/>
      <c r="KO299" s="275"/>
      <c r="KP299" s="275"/>
      <c r="KQ299" s="275"/>
      <c r="KR299" s="275"/>
      <c r="KS299" s="275"/>
      <c r="KT299" s="275"/>
      <c r="KU299" s="275"/>
      <c r="KV299" s="275"/>
      <c r="KW299" s="275"/>
      <c r="KX299" s="275"/>
      <c r="KY299" s="275"/>
      <c r="KZ299" s="275"/>
      <c r="LA299" s="275"/>
      <c r="LB299" s="275"/>
      <c r="LC299" s="275"/>
      <c r="LD299" s="275"/>
      <c r="LE299" s="275"/>
      <c r="LF299" s="275"/>
      <c r="LG299" s="275"/>
      <c r="LH299" s="275"/>
      <c r="LI299" s="275"/>
      <c r="LJ299" s="275"/>
      <c r="LK299" s="275"/>
      <c r="LL299" s="275"/>
      <c r="LM299" s="275"/>
      <c r="LN299" s="275"/>
      <c r="LO299" s="275"/>
      <c r="LP299" s="275"/>
      <c r="LQ299" s="275"/>
      <c r="LR299" s="275"/>
      <c r="LS299" s="275"/>
      <c r="LT299" s="275"/>
      <c r="LU299" s="275"/>
      <c r="LV299" s="275"/>
      <c r="LW299" s="275"/>
      <c r="LX299" s="275"/>
      <c r="LY299" s="275"/>
      <c r="LZ299" s="275"/>
      <c r="MA299" s="275"/>
      <c r="MB299" s="275"/>
      <c r="MC299" s="275"/>
      <c r="MD299" s="275"/>
      <c r="ME299" s="275"/>
      <c r="MF299" s="275"/>
      <c r="MG299" s="275"/>
      <c r="MH299" s="275"/>
      <c r="MI299" s="275"/>
      <c r="MJ299" s="275"/>
      <c r="MK299" s="275"/>
      <c r="ML299" s="275"/>
      <c r="MM299" s="275"/>
      <c r="MN299" s="275"/>
      <c r="MO299" s="275"/>
      <c r="MP299" s="275"/>
      <c r="MQ299" s="275"/>
      <c r="MR299" s="275"/>
      <c r="MS299" s="275"/>
      <c r="MT299" s="275"/>
      <c r="MU299" s="275"/>
      <c r="MV299" s="275"/>
      <c r="MW299" s="275"/>
      <c r="MX299" s="275"/>
      <c r="MY299" s="275"/>
      <c r="MZ299" s="275"/>
      <c r="NA299" s="275"/>
      <c r="NB299" s="275"/>
      <c r="NC299" s="275"/>
      <c r="ND299" s="275"/>
      <c r="NE299" s="275"/>
      <c r="NF299" s="275"/>
      <c r="NG299" s="275"/>
      <c r="NH299" s="275"/>
      <c r="NI299" s="275"/>
      <c r="NJ299" s="275"/>
      <c r="NK299" s="275"/>
      <c r="NL299" s="275"/>
      <c r="NM299" s="275"/>
      <c r="NN299" s="275"/>
      <c r="NO299" s="275"/>
      <c r="NP299" s="275"/>
      <c r="NQ299" s="275"/>
      <c r="NR299" s="275"/>
      <c r="NS299" s="275"/>
      <c r="NT299" s="275"/>
      <c r="NU299" s="275"/>
      <c r="NV299" s="275"/>
      <c r="NW299" s="275"/>
      <c r="NX299" s="275"/>
      <c r="NY299" s="275"/>
      <c r="NZ299" s="275"/>
      <c r="OA299" s="275"/>
      <c r="OB299" s="275"/>
      <c r="OC299" s="275"/>
      <c r="OD299" s="275"/>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3">
        <v>0</v>
      </c>
      <c r="E300" s="26">
        <f>D300</f>
        <v>0</v>
      </c>
      <c r="F300" s="273"/>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2"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8"/>
      <c r="E301" s="78"/>
      <c r="F301" s="218"/>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2"/>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8"/>
      <c r="E302" s="78"/>
      <c r="F302" s="218"/>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2"/>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8"/>
      <c r="E303" s="78"/>
      <c r="F303" s="218"/>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2"/>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3">
        <v>0</v>
      </c>
      <c r="E304" s="26">
        <f t="shared" ref="E304" si="1258">D304</f>
        <v>0</v>
      </c>
      <c r="F304" s="273"/>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2"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8"/>
      <c r="E305" s="78"/>
      <c r="F305" s="218"/>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2"/>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8"/>
      <c r="E306" s="78"/>
      <c r="F306" s="218"/>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2"/>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8"/>
      <c r="E307" s="78"/>
      <c r="F307" s="218"/>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2"/>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3">
        <v>0</v>
      </c>
      <c r="E308" s="26">
        <f>D308</f>
        <v>0</v>
      </c>
      <c r="F308" s="273"/>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2"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8"/>
      <c r="E309" s="78"/>
      <c r="F309" s="218"/>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2"/>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8"/>
      <c r="E310" s="78"/>
      <c r="F310" s="218"/>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2"/>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8"/>
      <c r="E311" s="78"/>
      <c r="F311" s="218"/>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2"/>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3">
        <v>0</v>
      </c>
      <c r="E312" s="26">
        <f>D312</f>
        <v>0</v>
      </c>
      <c r="F312" s="273"/>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2"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8"/>
      <c r="E313" s="78"/>
      <c r="F313" s="218"/>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2"/>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8"/>
      <c r="E314" s="78"/>
      <c r="F314" s="218"/>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2"/>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8"/>
      <c r="E315" s="78"/>
      <c r="F315" s="218"/>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2"/>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3">
        <v>0</v>
      </c>
      <c r="E316" s="26">
        <f>D316</f>
        <v>0</v>
      </c>
      <c r="F316" s="273"/>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2"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8"/>
      <c r="E317" s="78"/>
      <c r="F317" s="218"/>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2"/>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8"/>
      <c r="E318" s="78"/>
      <c r="F318" s="218"/>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2"/>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8"/>
      <c r="E319" s="78"/>
      <c r="F319" s="218"/>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2"/>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3">
        <v>0</v>
      </c>
      <c r="E320" s="26">
        <f>D320</f>
        <v>0</v>
      </c>
      <c r="F320" s="273"/>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2"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8"/>
      <c r="E321" s="78"/>
      <c r="F321" s="218"/>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2"/>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8"/>
      <c r="E322" s="78"/>
      <c r="F322" s="218"/>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2"/>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8"/>
      <c r="E323" s="78"/>
      <c r="F323" s="218"/>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2"/>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3">
        <v>0</v>
      </c>
      <c r="E324" s="26">
        <f>D324</f>
        <v>0</v>
      </c>
      <c r="F324" s="273"/>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2"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8"/>
      <c r="E325" s="78"/>
      <c r="F325" s="218"/>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2"/>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8"/>
      <c r="E326" s="78"/>
      <c r="F326" s="218"/>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2"/>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8"/>
      <c r="E327" s="78"/>
      <c r="F327" s="218"/>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2"/>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3">
        <v>0</v>
      </c>
      <c r="E328" s="26">
        <f>D328</f>
        <v>0</v>
      </c>
      <c r="F328" s="273"/>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2"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8"/>
      <c r="E329" s="78"/>
      <c r="F329" s="218"/>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2"/>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8"/>
      <c r="E330" s="78"/>
      <c r="F330" s="218"/>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2"/>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8"/>
      <c r="E331" s="78"/>
      <c r="F331" s="218"/>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2"/>
      <c r="OK331" s="29"/>
      <c r="OL331" s="29"/>
      <c r="OM331" s="29"/>
      <c r="ON331" s="29"/>
      <c r="OO331" s="28"/>
      <c r="OP331" s="29"/>
      <c r="OQ331" s="28"/>
      <c r="OR331" s="29"/>
      <c r="OS331" s="28"/>
      <c r="OT331" s="29"/>
      <c r="OU331" s="28"/>
      <c r="OV331" s="29"/>
      <c r="OW331" s="28"/>
      <c r="OX331" s="29"/>
      <c r="OY331" s="181"/>
    </row>
    <row r="332" spans="1:415" ht="38.25" collapsed="1" x14ac:dyDescent="0.2">
      <c r="A332" s="261" t="s">
        <v>210</v>
      </c>
      <c r="B332" s="262" t="s">
        <v>211</v>
      </c>
      <c r="C332" s="263" t="s">
        <v>68</v>
      </c>
      <c r="D332" s="264">
        <v>83</v>
      </c>
      <c r="E332" s="264">
        <f t="shared" ref="E332" si="1335">D332</f>
        <v>83</v>
      </c>
      <c r="F332" s="265">
        <v>855</v>
      </c>
      <c r="G332" s="266">
        <f t="shared" ref="G332" si="1336">ROUND(ROUND(D332,3)*$F332,2)</f>
        <v>70965</v>
      </c>
      <c r="H332" s="267">
        <f t="shared" ref="H332" si="1337">ROUND(ROUND(E332,3)*$F332,2)</f>
        <v>70965</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83</v>
      </c>
      <c r="OI332" s="29">
        <f>G332-OG332</f>
        <v>70965</v>
      </c>
      <c r="OJ332" s="92"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8"/>
      <c r="E333" s="78"/>
      <c r="F333" s="218"/>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2"/>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8"/>
      <c r="E334" s="78"/>
      <c r="F334" s="218"/>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2"/>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8"/>
      <c r="E335" s="78"/>
      <c r="F335" s="218"/>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2"/>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73"/>
      <c r="G338" s="27">
        <f t="shared" ref="G338" si="1364">ROUND(ROUND(D338,3)*$F338,2)</f>
        <v>0</v>
      </c>
      <c r="H338" s="85">
        <f t="shared" ref="H338" si="1365">ROUND(ROUND(E338,3)*$F338,2)</f>
        <v>0</v>
      </c>
      <c r="I338" s="102"/>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2"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8"/>
      <c r="E339" s="78"/>
      <c r="F339" s="218"/>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2"/>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8"/>
      <c r="E340" s="78"/>
      <c r="F340" s="218"/>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2"/>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8"/>
      <c r="E341" s="78"/>
      <c r="F341" s="218"/>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2"/>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73"/>
      <c r="G342" s="27">
        <f t="shared" ref="G342" si="1392">ROUND(ROUND(D342,3)*$F342,2)</f>
        <v>0</v>
      </c>
      <c r="H342" s="85">
        <f t="shared" ref="H342" si="1393">ROUND(ROUND(E342,3)*$F342,2)</f>
        <v>0</v>
      </c>
      <c r="I342" s="102"/>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2"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8"/>
      <c r="E343" s="78"/>
      <c r="F343" s="218"/>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2"/>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8"/>
      <c r="E344" s="78"/>
      <c r="F344" s="218"/>
      <c r="G344" s="69"/>
      <c r="H344" s="86"/>
      <c r="I344" s="94" t="s">
        <v>53</v>
      </c>
      <c r="J344" s="87"/>
      <c r="K344" s="87"/>
      <c r="L344" s="87"/>
      <c r="M344" s="87"/>
      <c r="N344" s="87"/>
      <c r="O344" s="87"/>
      <c r="P344" s="87"/>
      <c r="Q344" s="87"/>
      <c r="R344" s="87"/>
      <c r="S344" s="87"/>
      <c r="T344" s="87"/>
      <c r="U344" s="87"/>
      <c r="V344" s="87"/>
      <c r="W344" s="87"/>
      <c r="X344" s="87"/>
      <c r="Y344" s="87"/>
      <c r="Z344" s="87"/>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2"/>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8"/>
      <c r="E345" s="78"/>
      <c r="F345" s="218"/>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2"/>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73"/>
      <c r="G346" s="27">
        <f t="shared" ref="G346" si="1396">ROUND(ROUND(D346,3)*$F346,2)</f>
        <v>0</v>
      </c>
      <c r="H346" s="85">
        <f t="shared" ref="H346" si="1397">ROUND(ROUND(E346,3)*$F346,2)</f>
        <v>0</v>
      </c>
      <c r="I346" s="102"/>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2"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8"/>
      <c r="E347" s="78"/>
      <c r="F347" s="218"/>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2"/>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8"/>
      <c r="E348" s="78"/>
      <c r="F348" s="218"/>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2"/>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8"/>
      <c r="E349" s="78"/>
      <c r="F349" s="218"/>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2"/>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73"/>
      <c r="G351" s="27">
        <f t="shared" ref="G351" si="1400">ROUND(ROUND(D351,3)*$F351,2)</f>
        <v>0</v>
      </c>
      <c r="H351" s="85">
        <f t="shared" ref="H351" si="1401">ROUND(ROUND(E351,3)*$F351,2)</f>
        <v>0</v>
      </c>
      <c r="I351" s="102"/>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2"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8"/>
      <c r="E352" s="78"/>
      <c r="F352" s="218"/>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2"/>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8"/>
      <c r="E353" s="78"/>
      <c r="F353" s="218"/>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2"/>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8"/>
      <c r="E354" s="78"/>
      <c r="F354" s="218"/>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2"/>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73"/>
      <c r="G355" s="27">
        <f t="shared" ref="G355" si="1428">ROUND(ROUND(D355,3)*$F355,2)</f>
        <v>0</v>
      </c>
      <c r="H355" s="85">
        <f t="shared" ref="H355" si="1429">ROUND(ROUND(E355,3)*$F355,2)</f>
        <v>0</v>
      </c>
      <c r="I355" s="102"/>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2"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8"/>
      <c r="E356" s="78"/>
      <c r="F356" s="218"/>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2"/>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8"/>
      <c r="E357" s="78"/>
      <c r="F357" s="218"/>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2"/>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8"/>
      <c r="E358" s="78"/>
      <c r="F358" s="218"/>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2"/>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73"/>
      <c r="G359" s="27">
        <f t="shared" ref="G359" si="1432">ROUND(ROUND(D359,3)*$F359,2)</f>
        <v>0</v>
      </c>
      <c r="H359" s="85">
        <f t="shared" ref="H359" si="1433">ROUND(ROUND(E359,3)*$F359,2)</f>
        <v>0</v>
      </c>
      <c r="I359" s="102"/>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2"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8"/>
      <c r="E360" s="78"/>
      <c r="F360" s="218"/>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2"/>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8"/>
      <c r="E361" s="78"/>
      <c r="F361" s="218"/>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2"/>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8"/>
      <c r="E362" s="78"/>
      <c r="F362" s="218"/>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2"/>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73"/>
      <c r="G364" s="27">
        <f t="shared" ref="G364" si="1436">ROUND(ROUND(D364,3)*$F364,2)</f>
        <v>0</v>
      </c>
      <c r="H364" s="85">
        <f t="shared" ref="H364" si="1437">ROUND(ROUND(E364,3)*$F364,2)</f>
        <v>0</v>
      </c>
      <c r="I364" s="102"/>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2"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8"/>
      <c r="E365" s="78"/>
      <c r="F365" s="218"/>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2"/>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8"/>
      <c r="E366" s="78"/>
      <c r="F366" s="218"/>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2"/>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8"/>
      <c r="E367" s="78"/>
      <c r="F367" s="218"/>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2"/>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73"/>
      <c r="G368" s="27">
        <f t="shared" ref="G368" si="1464">ROUND(ROUND(D368,3)*$F368,2)</f>
        <v>0</v>
      </c>
      <c r="H368" s="85">
        <f t="shared" ref="H368" si="1465">ROUND(ROUND(E368,3)*$F368,2)</f>
        <v>0</v>
      </c>
      <c r="I368" s="102"/>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2"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8"/>
      <c r="E369" s="78"/>
      <c r="F369" s="218"/>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2"/>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8"/>
      <c r="E370" s="78"/>
      <c r="F370" s="218"/>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2"/>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8"/>
      <c r="E371" s="78"/>
      <c r="F371" s="218"/>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2"/>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73"/>
      <c r="G372" s="27">
        <f t="shared" ref="G372" si="1468">ROUND(ROUND(D372,3)*$F372,2)</f>
        <v>0</v>
      </c>
      <c r="H372" s="85">
        <f t="shared" ref="H372" si="1469">ROUND(ROUND(E372,3)*$F372,2)</f>
        <v>0</v>
      </c>
      <c r="I372" s="102"/>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2"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8"/>
      <c r="E373" s="78"/>
      <c r="F373" s="218"/>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2"/>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8"/>
      <c r="E374" s="78"/>
      <c r="F374" s="218"/>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2"/>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8"/>
      <c r="E375" s="78"/>
      <c r="F375" s="218"/>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2"/>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73"/>
      <c r="G378" s="27">
        <f t="shared" ref="G378" si="1472">ROUND(ROUND(D378,3)*$F378,2)</f>
        <v>0</v>
      </c>
      <c r="H378" s="85">
        <f t="shared" ref="H378" si="1473">ROUND(ROUND(E378,3)*$F378,2)</f>
        <v>0</v>
      </c>
      <c r="I378" s="102"/>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2"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8"/>
      <c r="E379" s="78"/>
      <c r="F379" s="218"/>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2"/>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8"/>
      <c r="E380" s="78"/>
      <c r="F380" s="218"/>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2"/>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8"/>
      <c r="E381" s="78"/>
      <c r="F381" s="218"/>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2"/>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73"/>
      <c r="G382" s="27">
        <f t="shared" ref="G382" si="1500">ROUND(ROUND(D382,3)*$F382,2)</f>
        <v>0</v>
      </c>
      <c r="H382" s="85">
        <f t="shared" ref="H382" si="1501">ROUND(ROUND(E382,3)*$F382,2)</f>
        <v>0</v>
      </c>
      <c r="I382" s="102"/>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2"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8"/>
      <c r="E383" s="78"/>
      <c r="F383" s="218"/>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2"/>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8"/>
      <c r="E384" s="78"/>
      <c r="F384" s="218"/>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2"/>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8"/>
      <c r="E385" s="78"/>
      <c r="F385" s="218"/>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2"/>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73"/>
      <c r="G386" s="27">
        <f t="shared" ref="G386" si="1504">ROUND(ROUND(D386,3)*$F386,2)</f>
        <v>0</v>
      </c>
      <c r="H386" s="85">
        <f t="shared" ref="H386" si="1505">ROUND(ROUND(E386,3)*$F386,2)</f>
        <v>0</v>
      </c>
      <c r="I386" s="102"/>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2"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8"/>
      <c r="E387" s="78"/>
      <c r="F387" s="218"/>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2"/>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8"/>
      <c r="E388" s="78"/>
      <c r="F388" s="218"/>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2"/>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8"/>
      <c r="E389" s="78"/>
      <c r="F389" s="218"/>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2"/>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141" t="s">
        <v>238</v>
      </c>
      <c r="B391" s="198"/>
      <c r="C391" s="142" t="s">
        <v>76</v>
      </c>
      <c r="D391" s="188">
        <v>0</v>
      </c>
      <c r="E391" s="30">
        <f>D391*1.1</f>
        <v>0</v>
      </c>
      <c r="F391" s="273"/>
      <c r="G391" s="27">
        <f t="shared" ref="G391" si="1508">ROUND(ROUND(D391,3)*$F391,2)</f>
        <v>0</v>
      </c>
      <c r="H391" s="85">
        <f t="shared" ref="H391" si="1509">ROUND(ROUND(E391,3)*$F391,2)</f>
        <v>0</v>
      </c>
      <c r="I391" s="102"/>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v>
      </c>
      <c r="OI391" s="29">
        <f>G391-OG391</f>
        <v>0</v>
      </c>
      <c r="OJ391" s="92"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146"/>
      <c r="B392" s="144"/>
      <c r="C392" s="145"/>
      <c r="D392" s="78"/>
      <c r="E392" s="78"/>
      <c r="F392" s="218"/>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2"/>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146"/>
      <c r="B393" s="144"/>
      <c r="C393" s="145"/>
      <c r="D393" s="78"/>
      <c r="E393" s="78"/>
      <c r="F393" s="218"/>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2"/>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146"/>
      <c r="B394" s="144"/>
      <c r="C394" s="145"/>
      <c r="D394" s="78"/>
      <c r="E394" s="78"/>
      <c r="F394" s="218"/>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2"/>
      <c r="OK394" s="29"/>
      <c r="OL394" s="29"/>
      <c r="OM394" s="29"/>
      <c r="ON394" s="29"/>
      <c r="OO394" s="28"/>
      <c r="OP394" s="29"/>
      <c r="OQ394" s="28"/>
      <c r="OR394" s="29"/>
      <c r="OS394" s="28"/>
      <c r="OT394" s="29"/>
      <c r="OU394" s="28"/>
      <c r="OV394" s="29"/>
      <c r="OW394" s="28"/>
      <c r="OX394" s="29"/>
      <c r="OY394" s="181"/>
    </row>
    <row r="395" spans="1:415" ht="12.75" collapsed="1" x14ac:dyDescent="0.2">
      <c r="A395" s="141" t="s">
        <v>239</v>
      </c>
      <c r="B395" s="198"/>
      <c r="C395" s="142" t="s">
        <v>76</v>
      </c>
      <c r="D395" s="188">
        <v>0</v>
      </c>
      <c r="E395" s="30">
        <f>D395*1.1</f>
        <v>0</v>
      </c>
      <c r="F395" s="273"/>
      <c r="G395" s="27">
        <f t="shared" ref="G395" si="1536">ROUND(ROUND(D395,3)*$F395,2)</f>
        <v>0</v>
      </c>
      <c r="H395" s="85">
        <f t="shared" ref="H395" si="1537">ROUND(ROUND(E395,3)*$F395,2)</f>
        <v>0</v>
      </c>
      <c r="I395" s="102"/>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v>
      </c>
      <c r="OI395" s="29">
        <f>G395-OG395</f>
        <v>0</v>
      </c>
      <c r="OJ395" s="92"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6"/>
      <c r="B396" s="144"/>
      <c r="C396" s="145"/>
      <c r="D396" s="78"/>
      <c r="E396" s="78"/>
      <c r="F396" s="218"/>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2"/>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6"/>
      <c r="B397" s="144"/>
      <c r="C397" s="145"/>
      <c r="D397" s="78"/>
      <c r="E397" s="78"/>
      <c r="F397" s="218"/>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2"/>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6"/>
      <c r="B398" s="144"/>
      <c r="C398" s="145"/>
      <c r="D398" s="78"/>
      <c r="E398" s="78"/>
      <c r="F398" s="218"/>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2"/>
      <c r="OK398" s="29"/>
      <c r="OL398" s="29"/>
      <c r="OM398" s="29"/>
      <c r="ON398" s="29"/>
      <c r="OO398" s="28"/>
      <c r="OP398" s="29"/>
      <c r="OQ398" s="28"/>
      <c r="OR398" s="29"/>
      <c r="OS398" s="28"/>
      <c r="OT398" s="29"/>
      <c r="OU398" s="28"/>
      <c r="OV398" s="29"/>
      <c r="OW398" s="28"/>
      <c r="OX398" s="29"/>
      <c r="OY398" s="181"/>
    </row>
    <row r="399" spans="1:415" ht="12.75" collapsed="1" x14ac:dyDescent="0.2">
      <c r="A399" s="141" t="s">
        <v>240</v>
      </c>
      <c r="B399" s="198"/>
      <c r="C399" s="142" t="s">
        <v>76</v>
      </c>
      <c r="D399" s="188">
        <v>0</v>
      </c>
      <c r="E399" s="30">
        <f>D399*1.1</f>
        <v>0</v>
      </c>
      <c r="F399" s="273"/>
      <c r="G399" s="27">
        <f t="shared" ref="G399" si="1540">ROUND(ROUND(D399,3)*$F399,2)</f>
        <v>0</v>
      </c>
      <c r="H399" s="85">
        <f t="shared" ref="H399" si="1541">ROUND(ROUND(E399,3)*$F399,2)</f>
        <v>0</v>
      </c>
      <c r="I399" s="102"/>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2"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8"/>
      <c r="E400" s="78"/>
      <c r="F400" s="218"/>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2"/>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8"/>
      <c r="E401" s="78"/>
      <c r="F401" s="218"/>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2"/>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8"/>
      <c r="E402" s="78"/>
      <c r="F402" s="218"/>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2"/>
      <c r="OK402" s="29"/>
      <c r="OL402" s="29"/>
      <c r="OM402" s="29"/>
      <c r="ON402" s="29"/>
      <c r="OO402" s="28"/>
      <c r="OP402" s="29"/>
      <c r="OQ402" s="28"/>
      <c r="OR402" s="29"/>
      <c r="OS402" s="28"/>
      <c r="OT402" s="29"/>
      <c r="OU402" s="28"/>
      <c r="OV402" s="29"/>
      <c r="OW402" s="28"/>
      <c r="OX402" s="29"/>
      <c r="OY402" s="181"/>
    </row>
    <row r="403" spans="1:415" ht="12.75" collapsed="1" x14ac:dyDescent="0.2">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243</v>
      </c>
      <c r="B404" s="235" t="s">
        <v>98</v>
      </c>
      <c r="C404" s="231" t="s">
        <v>76</v>
      </c>
      <c r="D404" s="188">
        <v>0</v>
      </c>
      <c r="E404" s="30">
        <f>D404*1.1</f>
        <v>0</v>
      </c>
      <c r="F404" s="273"/>
      <c r="G404" s="27">
        <f t="shared" ref="G404" si="1544">ROUND(ROUND(D404,3)*$F404,2)</f>
        <v>0</v>
      </c>
      <c r="H404" s="85">
        <f t="shared" ref="H404" si="1545">ROUND(ROUND(E404,3)*$F404,2)</f>
        <v>0</v>
      </c>
      <c r="I404" s="102"/>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2"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8"/>
      <c r="B405" s="230"/>
      <c r="C405" s="232"/>
      <c r="D405" s="78"/>
      <c r="E405" s="78"/>
      <c r="F405" s="218"/>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2"/>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8"/>
      <c r="B406" s="230"/>
      <c r="C406" s="232"/>
      <c r="D406" s="78"/>
      <c r="E406" s="78"/>
      <c r="F406" s="218"/>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2"/>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8"/>
      <c r="B407" s="230"/>
      <c r="C407" s="232"/>
      <c r="D407" s="78"/>
      <c r="E407" s="78"/>
      <c r="F407" s="218"/>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2"/>
      <c r="OK407" s="29"/>
      <c r="OL407" s="29"/>
      <c r="OM407" s="29"/>
      <c r="ON407" s="29"/>
      <c r="OO407" s="28"/>
      <c r="OP407" s="29"/>
      <c r="OQ407" s="28"/>
      <c r="OR407" s="29"/>
      <c r="OS407" s="28"/>
      <c r="OT407" s="29"/>
      <c r="OU407" s="28"/>
      <c r="OV407" s="29"/>
      <c r="OW407" s="28"/>
      <c r="OX407" s="29"/>
      <c r="OY407" s="181"/>
    </row>
    <row r="408" spans="1:415" ht="12.75" collapsed="1" x14ac:dyDescent="0.2">
      <c r="A408" s="228" t="s">
        <v>244</v>
      </c>
      <c r="B408" s="235" t="s">
        <v>98</v>
      </c>
      <c r="C408" s="231" t="s">
        <v>76</v>
      </c>
      <c r="D408" s="188">
        <v>0</v>
      </c>
      <c r="E408" s="30">
        <f>D408*1.1</f>
        <v>0</v>
      </c>
      <c r="F408" s="273"/>
      <c r="G408" s="27">
        <f t="shared" ref="G408" si="1554">ROUND(ROUND(D408,3)*$F408,2)</f>
        <v>0</v>
      </c>
      <c r="H408" s="85">
        <f t="shared" ref="H408" si="1555">ROUND(ROUND(E408,3)*$F408,2)</f>
        <v>0</v>
      </c>
      <c r="I408" s="102"/>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2"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8"/>
      <c r="B409" s="230"/>
      <c r="C409" s="232"/>
      <c r="D409" s="78"/>
      <c r="E409" s="78"/>
      <c r="F409" s="218"/>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2"/>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8"/>
      <c r="B410" s="230"/>
      <c r="C410" s="232"/>
      <c r="D410" s="78"/>
      <c r="E410" s="78"/>
      <c r="F410" s="218"/>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2"/>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8"/>
      <c r="B411" s="230"/>
      <c r="C411" s="232"/>
      <c r="D411" s="78"/>
      <c r="E411" s="78"/>
      <c r="F411" s="218"/>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2"/>
      <c r="OK411" s="29"/>
      <c r="OL411" s="29"/>
      <c r="OM411" s="29"/>
      <c r="ON411" s="29"/>
      <c r="OO411" s="28"/>
      <c r="OP411" s="29"/>
      <c r="OQ411" s="28"/>
      <c r="OR411" s="29"/>
      <c r="OS411" s="28"/>
      <c r="OT411" s="29"/>
      <c r="OU411" s="28"/>
      <c r="OV411" s="29"/>
      <c r="OW411" s="28"/>
      <c r="OX411" s="29"/>
      <c r="OY411" s="181"/>
    </row>
    <row r="412" spans="1:415" ht="12.75" collapsed="1" x14ac:dyDescent="0.2">
      <c r="A412" s="228" t="s">
        <v>245</v>
      </c>
      <c r="B412" s="235"/>
      <c r="C412" s="231" t="s">
        <v>76</v>
      </c>
      <c r="D412" s="188">
        <v>0</v>
      </c>
      <c r="E412" s="30">
        <f>D412*1.1</f>
        <v>0</v>
      </c>
      <c r="F412" s="273"/>
      <c r="G412" s="27">
        <f t="shared" ref="G412" si="1583">ROUND(ROUND(D412,3)*$F412,2)</f>
        <v>0</v>
      </c>
      <c r="H412" s="85">
        <f t="shared" ref="H412" si="1584">ROUND(ROUND(E412,3)*$F412,2)</f>
        <v>0</v>
      </c>
      <c r="I412" s="102"/>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2"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8"/>
      <c r="B413" s="230"/>
      <c r="C413" s="232"/>
      <c r="D413" s="78"/>
      <c r="E413" s="78"/>
      <c r="F413" s="218"/>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2"/>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8"/>
      <c r="B414" s="230"/>
      <c r="C414" s="232"/>
      <c r="D414" s="78"/>
      <c r="E414" s="78"/>
      <c r="F414" s="218"/>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2"/>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8"/>
      <c r="B415" s="230"/>
      <c r="C415" s="232"/>
      <c r="D415" s="78"/>
      <c r="E415" s="78"/>
      <c r="F415" s="218"/>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2"/>
      <c r="OK415" s="29"/>
      <c r="OL415" s="29"/>
      <c r="OM415" s="29"/>
      <c r="ON415" s="29"/>
      <c r="OO415" s="28"/>
      <c r="OP415" s="29"/>
      <c r="OQ415" s="28"/>
      <c r="OR415" s="29"/>
      <c r="OS415" s="28"/>
      <c r="OT415" s="29"/>
      <c r="OU415" s="28"/>
      <c r="OV415" s="29"/>
      <c r="OW415" s="28"/>
      <c r="OX415" s="29"/>
      <c r="OY415" s="181"/>
    </row>
    <row r="416" spans="1:415" ht="12.75" collapsed="1" x14ac:dyDescent="0.2">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28" t="s">
        <v>248</v>
      </c>
      <c r="B417" s="235" t="s">
        <v>98</v>
      </c>
      <c r="C417" s="231" t="s">
        <v>76</v>
      </c>
      <c r="D417" s="188">
        <v>0</v>
      </c>
      <c r="E417" s="30">
        <f>D417*11</f>
        <v>0</v>
      </c>
      <c r="F417" s="273"/>
      <c r="G417" s="27">
        <f t="shared" ref="G417:G419" si="1597">ROUND(ROUND(D417,3)*$F417,2)</f>
        <v>0</v>
      </c>
      <c r="H417" s="85">
        <f t="shared" ref="H417:H419" si="1598">ROUND(ROUND(E417,3)*$F417,2)</f>
        <v>0</v>
      </c>
      <c r="I417" s="102"/>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0</v>
      </c>
      <c r="OI417" s="29">
        <f>G417-OG417</f>
        <v>0</v>
      </c>
      <c r="OJ417" s="92"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8" t="s">
        <v>249</v>
      </c>
      <c r="B418" s="235" t="s">
        <v>98</v>
      </c>
      <c r="C418" s="231" t="s">
        <v>76</v>
      </c>
      <c r="D418" s="188">
        <v>0</v>
      </c>
      <c r="E418" s="30">
        <f>D418*11</f>
        <v>0</v>
      </c>
      <c r="F418" s="273"/>
      <c r="G418" s="27">
        <f t="shared" si="1597"/>
        <v>0</v>
      </c>
      <c r="H418" s="85">
        <f t="shared" si="1598"/>
        <v>0</v>
      </c>
      <c r="I418" s="102"/>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2"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250</v>
      </c>
      <c r="B419" s="235"/>
      <c r="C419" s="231" t="s">
        <v>76</v>
      </c>
      <c r="D419" s="188">
        <v>0</v>
      </c>
      <c r="E419" s="30">
        <f>D419*11</f>
        <v>0</v>
      </c>
      <c r="F419" s="273"/>
      <c r="G419" s="27">
        <f t="shared" si="1597"/>
        <v>0</v>
      </c>
      <c r="H419" s="85">
        <f t="shared" si="1598"/>
        <v>0</v>
      </c>
      <c r="I419" s="102"/>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2"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261" t="s">
        <v>253</v>
      </c>
      <c r="B421" s="262" t="s">
        <v>420</v>
      </c>
      <c r="C421" s="263" t="s">
        <v>76</v>
      </c>
      <c r="D421" s="268">
        <v>1.944</v>
      </c>
      <c r="E421" s="268">
        <f>D421*1.1</f>
        <v>2.1384000000000003</v>
      </c>
      <c r="F421" s="265">
        <v>30000</v>
      </c>
      <c r="G421" s="266">
        <f t="shared" ref="G421" si="1608">ROUND(ROUND(D421,3)*$F421,2)</f>
        <v>58320</v>
      </c>
      <c r="H421" s="267">
        <f t="shared" ref="H421" si="1609">ROUND(ROUND(E421,3)*$F421,2)</f>
        <v>64140</v>
      </c>
      <c r="I421" s="102"/>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1.944</v>
      </c>
      <c r="OI421" s="29">
        <f>G421-OG421</f>
        <v>58320</v>
      </c>
      <c r="OJ421" s="92"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261"/>
      <c r="B422" s="262"/>
      <c r="C422" s="263"/>
      <c r="D422" s="264"/>
      <c r="E422" s="264"/>
      <c r="F422" s="269"/>
      <c r="G422" s="266"/>
      <c r="H422" s="267"/>
      <c r="I422" s="94" t="str">
        <f>B421</f>
        <v>MT-28 - KS/KAS-1.20 (L-100)</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2"/>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261"/>
      <c r="B423" s="262"/>
      <c r="C423" s="263"/>
      <c r="D423" s="264"/>
      <c r="E423" s="264"/>
      <c r="F423" s="269"/>
      <c r="G423" s="266"/>
      <c r="H423" s="267"/>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2"/>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261"/>
      <c r="B424" s="262"/>
      <c r="C424" s="263"/>
      <c r="D424" s="264"/>
      <c r="E424" s="264"/>
      <c r="F424" s="269"/>
      <c r="G424" s="266"/>
      <c r="H424" s="267"/>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2"/>
      <c r="OK424" s="29"/>
      <c r="OL424" s="29"/>
      <c r="OM424" s="29"/>
      <c r="ON424" s="29"/>
      <c r="OO424" s="28"/>
      <c r="OP424" s="29"/>
      <c r="OQ424" s="28"/>
      <c r="OR424" s="29"/>
      <c r="OS424" s="28"/>
      <c r="OT424" s="29"/>
      <c r="OU424" s="28"/>
      <c r="OV424" s="29"/>
      <c r="OW424" s="28"/>
      <c r="OX424" s="29"/>
      <c r="OY424" s="181"/>
    </row>
    <row r="425" spans="1:415" ht="12.75" collapsed="1" x14ac:dyDescent="0.2">
      <c r="A425" s="261" t="s">
        <v>254</v>
      </c>
      <c r="B425" s="262" t="s">
        <v>421</v>
      </c>
      <c r="C425" s="263" t="s">
        <v>76</v>
      </c>
      <c r="D425" s="268">
        <v>1.3779999999999999</v>
      </c>
      <c r="E425" s="268">
        <f>D425*1.1</f>
        <v>1.5158</v>
      </c>
      <c r="F425" s="265">
        <v>30000</v>
      </c>
      <c r="G425" s="266">
        <f t="shared" ref="G425" si="1636">ROUND(ROUND(D425,3)*$F425,2)</f>
        <v>41340</v>
      </c>
      <c r="H425" s="267">
        <f t="shared" ref="H425" si="1637">ROUND(ROUND(E425,3)*$F425,2)</f>
        <v>45480</v>
      </c>
      <c r="I425" s="102"/>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1.3779999999999999</v>
      </c>
      <c r="OI425" s="29">
        <f>G425-OG425</f>
        <v>41340</v>
      </c>
      <c r="OJ425" s="92"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261"/>
      <c r="B426" s="262"/>
      <c r="C426" s="263"/>
      <c r="D426" s="264"/>
      <c r="E426" s="264"/>
      <c r="F426" s="269"/>
      <c r="G426" s="266"/>
      <c r="H426" s="267"/>
      <c r="I426" s="94" t="str">
        <f>B425</f>
        <v>MT-28 - KAS-2.11 (L-200)</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2"/>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261"/>
      <c r="B427" s="262"/>
      <c r="C427" s="263"/>
      <c r="D427" s="264"/>
      <c r="E427" s="264"/>
      <c r="F427" s="269"/>
      <c r="G427" s="266"/>
      <c r="H427" s="267"/>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2"/>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261"/>
      <c r="B428" s="262"/>
      <c r="C428" s="263"/>
      <c r="D428" s="264"/>
      <c r="E428" s="264"/>
      <c r="F428" s="269"/>
      <c r="G428" s="266"/>
      <c r="H428" s="267"/>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2"/>
      <c r="OK428" s="29"/>
      <c r="OL428" s="29"/>
      <c r="OM428" s="29"/>
      <c r="ON428" s="29"/>
      <c r="OO428" s="28"/>
      <c r="OP428" s="29"/>
      <c r="OQ428" s="28"/>
      <c r="OR428" s="29"/>
      <c r="OS428" s="28"/>
      <c r="OT428" s="29"/>
      <c r="OU428" s="28"/>
      <c r="OV428" s="29"/>
      <c r="OW428" s="28"/>
      <c r="OX428" s="29"/>
      <c r="OY428" s="181"/>
    </row>
    <row r="429" spans="1:415" ht="12.75" collapsed="1" x14ac:dyDescent="0.2">
      <c r="A429" s="261" t="s">
        <v>255</v>
      </c>
      <c r="B429" s="262" t="s">
        <v>422</v>
      </c>
      <c r="C429" s="263" t="s">
        <v>76</v>
      </c>
      <c r="D429" s="268">
        <v>0.54900000000000004</v>
      </c>
      <c r="E429" s="268">
        <f>D429*1.1</f>
        <v>0.6039000000000001</v>
      </c>
      <c r="F429" s="265">
        <v>30000</v>
      </c>
      <c r="G429" s="266">
        <f t="shared" ref="G429" si="1640">ROUND(ROUND(D429,3)*$F429,2)</f>
        <v>16470</v>
      </c>
      <c r="H429" s="267">
        <f t="shared" ref="H429" si="1641">ROUND(ROUND(E429,3)*$F429,2)</f>
        <v>18120</v>
      </c>
      <c r="I429" s="102"/>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0.54900000000000004</v>
      </c>
      <c r="OI429" s="29">
        <f>G429-OG429</f>
        <v>16470</v>
      </c>
      <c r="OJ429" s="92"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6"/>
      <c r="B430" s="144"/>
      <c r="C430" s="145"/>
      <c r="D430" s="78"/>
      <c r="E430" s="78"/>
      <c r="F430" s="218"/>
      <c r="G430" s="69"/>
      <c r="H430" s="86"/>
      <c r="I430" s="94" t="str">
        <f>B429</f>
        <v>MT-28 - KAS-3.6.2 (L-300)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2"/>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8"/>
      <c r="E431" s="78"/>
      <c r="F431" s="218"/>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2"/>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8"/>
      <c r="E432" s="78"/>
      <c r="F432" s="218"/>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2"/>
      <c r="OK432" s="29"/>
      <c r="OL432" s="29"/>
      <c r="OM432" s="29"/>
      <c r="ON432" s="29"/>
      <c r="OO432" s="28"/>
      <c r="OP432" s="29"/>
      <c r="OQ432" s="28"/>
      <c r="OR432" s="29"/>
      <c r="OS432" s="28"/>
      <c r="OT432" s="29"/>
      <c r="OU432" s="28"/>
      <c r="OV432" s="29"/>
      <c r="OW432" s="28"/>
      <c r="OX432" s="29"/>
      <c r="OY432" s="181"/>
    </row>
    <row r="433" spans="1:415" ht="12.75" collapsed="1" x14ac:dyDescent="0.2">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28" t="s">
        <v>258</v>
      </c>
      <c r="B434" s="235" t="s">
        <v>98</v>
      </c>
      <c r="C434" s="142" t="s">
        <v>76</v>
      </c>
      <c r="D434" s="188">
        <v>0</v>
      </c>
      <c r="E434" s="30">
        <f>D434*1.1</f>
        <v>0</v>
      </c>
      <c r="F434" s="273"/>
      <c r="G434" s="27">
        <f t="shared" ref="G434" si="1644">ROUND(ROUND(D434,3)*$F434,2)</f>
        <v>0</v>
      </c>
      <c r="H434" s="85">
        <f t="shared" ref="H434" si="1645">ROUND(ROUND(E434,3)*$F434,2)</f>
        <v>0</v>
      </c>
      <c r="I434" s="102"/>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2"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108"/>
      <c r="B435" s="230"/>
      <c r="C435" s="145"/>
      <c r="D435" s="78"/>
      <c r="E435" s="78"/>
      <c r="F435" s="218"/>
      <c r="G435" s="69"/>
      <c r="H435" s="86"/>
      <c r="I435" s="94" t="str">
        <f>B434</f>
        <v>Pasirinkti</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2"/>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8"/>
      <c r="B436" s="230"/>
      <c r="C436" s="145"/>
      <c r="D436" s="78"/>
      <c r="E436" s="78"/>
      <c r="F436" s="218"/>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2"/>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08"/>
      <c r="B437" s="230"/>
      <c r="C437" s="145"/>
      <c r="D437" s="78"/>
      <c r="E437" s="78"/>
      <c r="F437" s="218"/>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2"/>
      <c r="OK437" s="29"/>
      <c r="OL437" s="29"/>
      <c r="OM437" s="29"/>
      <c r="ON437" s="29"/>
      <c r="OO437" s="28"/>
      <c r="OP437" s="29"/>
      <c r="OQ437" s="28"/>
      <c r="OR437" s="29"/>
      <c r="OS437" s="28"/>
      <c r="OT437" s="29"/>
      <c r="OU437" s="28"/>
      <c r="OV437" s="29"/>
      <c r="OW437" s="28"/>
      <c r="OX437" s="29"/>
      <c r="OY437" s="181"/>
    </row>
    <row r="438" spans="1:415" ht="12.75" collapsed="1" x14ac:dyDescent="0.2">
      <c r="A438" s="228" t="s">
        <v>259</v>
      </c>
      <c r="B438" s="235" t="s">
        <v>98</v>
      </c>
      <c r="C438" s="142" t="s">
        <v>76</v>
      </c>
      <c r="D438" s="188">
        <v>0</v>
      </c>
      <c r="E438" s="30">
        <f>D438*1.1</f>
        <v>0</v>
      </c>
      <c r="F438" s="273"/>
      <c r="G438" s="27">
        <f t="shared" ref="G438" si="1671">ROUND(ROUND(D438,3)*$F438,2)</f>
        <v>0</v>
      </c>
      <c r="H438" s="85">
        <f t="shared" ref="H438" si="1672">ROUND(ROUND(E438,3)*$F438,2)</f>
        <v>0</v>
      </c>
      <c r="I438" s="102"/>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2"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8"/>
      <c r="B439" s="230"/>
      <c r="C439" s="145"/>
      <c r="D439" s="78"/>
      <c r="E439" s="78"/>
      <c r="F439" s="218"/>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2"/>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8"/>
      <c r="B440" s="230"/>
      <c r="C440" s="145"/>
      <c r="D440" s="78"/>
      <c r="E440" s="78"/>
      <c r="F440" s="218"/>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2"/>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8"/>
      <c r="B441" s="230"/>
      <c r="C441" s="145"/>
      <c r="D441" s="78"/>
      <c r="E441" s="78"/>
      <c r="F441" s="218"/>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2"/>
      <c r="OK441" s="29"/>
      <c r="OL441" s="29"/>
      <c r="OM441" s="29"/>
      <c r="ON441" s="29"/>
      <c r="OO441" s="28"/>
      <c r="OP441" s="29"/>
      <c r="OQ441" s="28"/>
      <c r="OR441" s="29"/>
      <c r="OS441" s="28"/>
      <c r="OT441" s="29"/>
      <c r="OU441" s="28"/>
      <c r="OV441" s="29"/>
      <c r="OW441" s="28"/>
      <c r="OX441" s="29"/>
      <c r="OY441" s="181"/>
    </row>
    <row r="442" spans="1:415" ht="12.75" collapsed="1" x14ac:dyDescent="0.2">
      <c r="A442" s="228" t="s">
        <v>260</v>
      </c>
      <c r="B442" s="235" t="s">
        <v>98</v>
      </c>
      <c r="C442" s="142" t="s">
        <v>76</v>
      </c>
      <c r="D442" s="188">
        <v>0</v>
      </c>
      <c r="E442" s="30">
        <f>D442*1.1</f>
        <v>0</v>
      </c>
      <c r="F442" s="273"/>
      <c r="G442" s="27">
        <f t="shared" ref="G442" si="1675">ROUND(ROUND(D442,3)*$F442,2)</f>
        <v>0</v>
      </c>
      <c r="H442" s="85">
        <f t="shared" ref="H442" si="1676">ROUND(ROUND(E442,3)*$F442,2)</f>
        <v>0</v>
      </c>
      <c r="I442" s="102"/>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2"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8"/>
      <c r="B443" s="230"/>
      <c r="C443" s="145"/>
      <c r="D443" s="78"/>
      <c r="E443" s="78"/>
      <c r="F443" s="218"/>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2"/>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8"/>
      <c r="B444" s="230"/>
      <c r="C444" s="145"/>
      <c r="D444" s="78"/>
      <c r="E444" s="78"/>
      <c r="F444" s="218"/>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2"/>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8"/>
      <c r="B445" s="230"/>
      <c r="C445" s="145"/>
      <c r="D445" s="78"/>
      <c r="E445" s="78"/>
      <c r="F445" s="218"/>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2"/>
      <c r="OK445" s="29"/>
      <c r="OL445" s="29"/>
      <c r="OM445" s="29"/>
      <c r="ON445" s="29"/>
      <c r="OO445" s="28"/>
      <c r="OP445" s="29"/>
      <c r="OQ445" s="28"/>
      <c r="OR445" s="29"/>
      <c r="OS445" s="28"/>
      <c r="OT445" s="29"/>
      <c r="OU445" s="28"/>
      <c r="OV445" s="29"/>
      <c r="OW445" s="28"/>
      <c r="OX445" s="29"/>
      <c r="OY445" s="181"/>
    </row>
    <row r="446" spans="1:415" ht="12.75" collapsed="1" x14ac:dyDescent="0.2">
      <c r="A446" s="228" t="s">
        <v>261</v>
      </c>
      <c r="B446" s="235"/>
      <c r="C446" s="142" t="s">
        <v>76</v>
      </c>
      <c r="D446" s="188">
        <v>0</v>
      </c>
      <c r="E446" s="30">
        <f>D446*1.1</f>
        <v>0</v>
      </c>
      <c r="F446" s="273"/>
      <c r="G446" s="27">
        <f t="shared" ref="G446" si="1679">ROUND(ROUND(D446,3)*$F446,2)</f>
        <v>0</v>
      </c>
      <c r="H446" s="85">
        <f t="shared" ref="H446" si="1680">ROUND(ROUND(E446,3)*$F446,2)</f>
        <v>0</v>
      </c>
      <c r="I446" s="102"/>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2"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8"/>
      <c r="B447" s="230"/>
      <c r="C447" s="145"/>
      <c r="D447" s="78"/>
      <c r="E447" s="78"/>
      <c r="F447" s="218"/>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2"/>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8"/>
      <c r="B448" s="230"/>
      <c r="C448" s="145"/>
      <c r="D448" s="78"/>
      <c r="E448" s="78"/>
      <c r="F448" s="218"/>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2"/>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8"/>
      <c r="B449" s="230"/>
      <c r="C449" s="145"/>
      <c r="D449" s="78"/>
      <c r="E449" s="78"/>
      <c r="F449" s="218"/>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2"/>
      <c r="OK449" s="29"/>
      <c r="OL449" s="29"/>
      <c r="OM449" s="29"/>
      <c r="ON449" s="29"/>
      <c r="OO449" s="28"/>
      <c r="OP449" s="29"/>
      <c r="OQ449" s="28"/>
      <c r="OR449" s="29"/>
      <c r="OS449" s="28"/>
      <c r="OT449" s="29"/>
      <c r="OU449" s="28"/>
      <c r="OV449" s="29"/>
      <c r="OW449" s="28"/>
      <c r="OX449" s="29"/>
      <c r="OY449" s="181"/>
    </row>
    <row r="450" spans="1:415" ht="12.75" collapsed="1" x14ac:dyDescent="0.2">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70" t="s">
        <v>264</v>
      </c>
      <c r="B451" s="271" t="s">
        <v>357</v>
      </c>
      <c r="C451" s="263" t="s">
        <v>76</v>
      </c>
      <c r="D451" s="272">
        <v>0.26369999999999999</v>
      </c>
      <c r="E451" s="268">
        <f>D451*11</f>
        <v>2.9007000000000001</v>
      </c>
      <c r="F451" s="265">
        <v>16000</v>
      </c>
      <c r="G451" s="266">
        <f t="shared" ref="G451:G454" si="1695">ROUND(ROUND(D451,3)*$F451,2)</f>
        <v>4224</v>
      </c>
      <c r="H451" s="267">
        <f t="shared" ref="H451:H454" si="1696">ROUND(ROUND(E451,3)*$F451,2)</f>
        <v>46416</v>
      </c>
      <c r="I451" s="102"/>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0.26369999999999999</v>
      </c>
      <c r="OI451" s="29">
        <f>G451-OG451</f>
        <v>4224</v>
      </c>
      <c r="OJ451" s="92"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70" t="s">
        <v>265</v>
      </c>
      <c r="B452" s="271" t="s">
        <v>417</v>
      </c>
      <c r="C452" s="263" t="s">
        <v>76</v>
      </c>
      <c r="D452" s="272">
        <v>0.1234</v>
      </c>
      <c r="E452" s="268">
        <f>D452*11</f>
        <v>1.3573999999999999</v>
      </c>
      <c r="F452" s="265">
        <v>6800</v>
      </c>
      <c r="G452" s="266">
        <f t="shared" si="1695"/>
        <v>836.4</v>
      </c>
      <c r="H452" s="267">
        <f t="shared" si="1696"/>
        <v>9227.6</v>
      </c>
      <c r="I452" s="102"/>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0.1234</v>
      </c>
      <c r="OI452" s="29">
        <f>G452-OG452</f>
        <v>836.4</v>
      </c>
      <c r="OJ452" s="92"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8" t="s">
        <v>266</v>
      </c>
      <c r="B453" s="235" t="s">
        <v>98</v>
      </c>
      <c r="C453" s="142" t="s">
        <v>76</v>
      </c>
      <c r="D453" s="188">
        <v>0</v>
      </c>
      <c r="E453" s="30">
        <f>D453*11</f>
        <v>0</v>
      </c>
      <c r="F453" s="273"/>
      <c r="G453" s="27">
        <f t="shared" si="1695"/>
        <v>0</v>
      </c>
      <c r="H453" s="85">
        <f t="shared" si="1696"/>
        <v>0</v>
      </c>
      <c r="I453" s="102"/>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2"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collapsed="1" x14ac:dyDescent="0.2">
      <c r="A454" s="228" t="s">
        <v>267</v>
      </c>
      <c r="B454" s="235"/>
      <c r="C454" s="142" t="s">
        <v>76</v>
      </c>
      <c r="D454" s="188">
        <v>0</v>
      </c>
      <c r="E454" s="30">
        <f>D454*11</f>
        <v>0</v>
      </c>
      <c r="F454" s="273"/>
      <c r="G454" s="27">
        <f t="shared" si="1695"/>
        <v>0</v>
      </c>
      <c r="H454" s="85">
        <f t="shared" si="1696"/>
        <v>0</v>
      </c>
      <c r="I454" s="102"/>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2"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75" x14ac:dyDescent="0.2">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270</v>
      </c>
      <c r="B456" s="55" t="s">
        <v>271</v>
      </c>
      <c r="C456" s="142" t="s">
        <v>52</v>
      </c>
      <c r="D456" s="93">
        <v>0</v>
      </c>
      <c r="E456" s="26">
        <f>D456</f>
        <v>0</v>
      </c>
      <c r="F456" s="273"/>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2"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8"/>
      <c r="E457" s="78"/>
      <c r="F457" s="218"/>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2"/>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8"/>
      <c r="E458" s="78"/>
      <c r="F458" s="218"/>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2"/>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8"/>
      <c r="E459" s="78"/>
      <c r="F459" s="218"/>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2"/>
      <c r="OK459" s="29"/>
      <c r="OL459" s="29"/>
      <c r="OM459" s="29"/>
      <c r="ON459" s="29"/>
      <c r="OO459" s="28"/>
      <c r="OP459" s="29"/>
      <c r="OQ459" s="28"/>
      <c r="OR459" s="29"/>
      <c r="OS459" s="28"/>
      <c r="OT459" s="29"/>
      <c r="OU459" s="28"/>
      <c r="OV459" s="29"/>
      <c r="OW459" s="28"/>
      <c r="OX459" s="29"/>
      <c r="OY459" s="181"/>
    </row>
    <row r="460" spans="1:415" ht="25.5" collapsed="1" x14ac:dyDescent="0.2">
      <c r="A460" s="141" t="s">
        <v>272</v>
      </c>
      <c r="B460" s="55" t="s">
        <v>273</v>
      </c>
      <c r="C460" s="142" t="s">
        <v>52</v>
      </c>
      <c r="D460" s="93">
        <v>0</v>
      </c>
      <c r="E460" s="26">
        <f>D460</f>
        <v>0</v>
      </c>
      <c r="F460" s="273"/>
      <c r="G460" s="27">
        <f t="shared" ref="G460" si="1748">ROUND(ROUND(D460,3)*$F460,2)</f>
        <v>0</v>
      </c>
      <c r="H460" s="85">
        <f t="shared" ref="H460" si="1749">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0</v>
      </c>
      <c r="OI460" s="29">
        <f>G460-OG460</f>
        <v>0</v>
      </c>
      <c r="OJ460" s="92"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8"/>
      <c r="E461" s="78"/>
      <c r="F461" s="218"/>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2"/>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8"/>
      <c r="E462" s="78"/>
      <c r="F462" s="218"/>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2"/>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8"/>
      <c r="E463" s="78"/>
      <c r="F463" s="218"/>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2"/>
      <c r="OK463" s="29"/>
      <c r="OL463" s="29"/>
      <c r="OM463" s="29"/>
      <c r="ON463" s="29"/>
      <c r="OO463" s="28"/>
      <c r="OP463" s="29"/>
      <c r="OQ463" s="28"/>
      <c r="OR463" s="29"/>
      <c r="OS463" s="28"/>
      <c r="OT463" s="29"/>
      <c r="OU463" s="28"/>
      <c r="OV463" s="29"/>
      <c r="OW463" s="28"/>
      <c r="OX463" s="29"/>
      <c r="OY463" s="181"/>
    </row>
    <row r="464" spans="1:415" ht="25.5" collapsed="1" x14ac:dyDescent="0.2">
      <c r="A464" s="141" t="s">
        <v>274</v>
      </c>
      <c r="B464" s="55" t="s">
        <v>275</v>
      </c>
      <c r="C464" s="142" t="s">
        <v>52</v>
      </c>
      <c r="D464" s="93">
        <v>0</v>
      </c>
      <c r="E464" s="26">
        <f>D464</f>
        <v>0</v>
      </c>
      <c r="F464" s="273"/>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0</v>
      </c>
      <c r="OI464" s="29">
        <f>G464-OG464</f>
        <v>0</v>
      </c>
      <c r="OJ464" s="92"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8"/>
      <c r="E465" s="78"/>
      <c r="F465" s="218"/>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2"/>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8"/>
      <c r="E466" s="78"/>
      <c r="F466" s="218"/>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2"/>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8"/>
      <c r="E467" s="78"/>
      <c r="F467" s="218"/>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2"/>
      <c r="OK467" s="29"/>
      <c r="OL467" s="29"/>
      <c r="OM467" s="29"/>
      <c r="ON467" s="29"/>
      <c r="OO467" s="28"/>
      <c r="OP467" s="29"/>
      <c r="OQ467" s="28"/>
      <c r="OR467" s="29"/>
      <c r="OS467" s="28"/>
      <c r="OT467" s="29"/>
      <c r="OU467" s="28"/>
      <c r="OV467" s="29"/>
      <c r="OW467" s="28"/>
      <c r="OX467" s="29"/>
      <c r="OY467" s="181"/>
    </row>
    <row r="468" spans="1:415" ht="12.75" collapsed="1" x14ac:dyDescent="0.2">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278</v>
      </c>
      <c r="B469" s="55" t="s">
        <v>279</v>
      </c>
      <c r="C469" s="142" t="s">
        <v>52</v>
      </c>
      <c r="D469" s="93">
        <v>0</v>
      </c>
      <c r="E469" s="26">
        <f>D469</f>
        <v>0</v>
      </c>
      <c r="F469" s="273"/>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2"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8"/>
      <c r="E470" s="78"/>
      <c r="F470" s="218"/>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2"/>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8"/>
      <c r="E471" s="78"/>
      <c r="F471" s="218"/>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2"/>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8"/>
      <c r="E472" s="78"/>
      <c r="F472" s="218"/>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2"/>
      <c r="OK472" s="29"/>
      <c r="OL472" s="29"/>
      <c r="OM472" s="29"/>
      <c r="ON472" s="29"/>
      <c r="OO472" s="28"/>
      <c r="OP472" s="29"/>
      <c r="OQ472" s="28"/>
      <c r="OR472" s="29"/>
      <c r="OS472" s="28"/>
      <c r="OT472" s="29"/>
      <c r="OU472" s="28"/>
      <c r="OV472" s="29"/>
      <c r="OW472" s="28"/>
      <c r="OX472" s="29"/>
      <c r="OY472" s="181"/>
    </row>
    <row r="473" spans="1:415" ht="25.5" collapsed="1" x14ac:dyDescent="0.2">
      <c r="A473" s="141" t="s">
        <v>280</v>
      </c>
      <c r="B473" s="55" t="s">
        <v>281</v>
      </c>
      <c r="C473" s="142" t="s">
        <v>52</v>
      </c>
      <c r="D473" s="93">
        <v>0</v>
      </c>
      <c r="E473" s="26">
        <f>D473</f>
        <v>0</v>
      </c>
      <c r="F473" s="273"/>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2"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8"/>
      <c r="E474" s="78"/>
      <c r="F474" s="218"/>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2"/>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8"/>
      <c r="E475" s="78"/>
      <c r="F475" s="218"/>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2"/>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8"/>
      <c r="E476" s="78"/>
      <c r="F476" s="218"/>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2"/>
      <c r="OK476" s="29"/>
      <c r="OL476" s="29"/>
      <c r="OM476" s="29"/>
      <c r="ON476" s="29"/>
      <c r="OO476" s="28"/>
      <c r="OP476" s="29"/>
      <c r="OQ476" s="28"/>
      <c r="OR476" s="29"/>
      <c r="OS476" s="28"/>
      <c r="OT476" s="29"/>
      <c r="OU476" s="28"/>
      <c r="OV476" s="29"/>
      <c r="OW476" s="28"/>
      <c r="OX476" s="29"/>
      <c r="OY476" s="181"/>
    </row>
    <row r="477" spans="1:415" ht="25.5" collapsed="1" x14ac:dyDescent="0.2">
      <c r="A477" s="141" t="s">
        <v>282</v>
      </c>
      <c r="B477" s="55" t="s">
        <v>283</v>
      </c>
      <c r="C477" s="142" t="s">
        <v>52</v>
      </c>
      <c r="D477" s="93">
        <v>0</v>
      </c>
      <c r="E477" s="26">
        <f>D477</f>
        <v>0</v>
      </c>
      <c r="F477" s="273"/>
      <c r="G477" s="27">
        <f t="shared" ref="G477" si="1788">ROUND(ROUND(D477,3)*$F477,2)</f>
        <v>0</v>
      </c>
      <c r="H477" s="85">
        <f t="shared" ref="H477" si="178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2"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8"/>
      <c r="E478" s="78"/>
      <c r="F478" s="218"/>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2"/>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8"/>
      <c r="E479" s="78"/>
      <c r="F479" s="218"/>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2"/>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8"/>
      <c r="E480" s="78"/>
      <c r="F480" s="218"/>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2"/>
      <c r="OK480" s="29"/>
      <c r="OL480" s="29"/>
      <c r="OM480" s="29"/>
      <c r="ON480" s="29"/>
      <c r="OO480" s="28"/>
      <c r="OP480" s="29"/>
      <c r="OQ480" s="28"/>
      <c r="OR480" s="29"/>
      <c r="OS480" s="28"/>
      <c r="OT480" s="29"/>
      <c r="OU480" s="28"/>
      <c r="OV480" s="29"/>
      <c r="OW480" s="28"/>
      <c r="OX480" s="29"/>
      <c r="OY480" s="181"/>
    </row>
    <row r="481" spans="1:415" ht="12.75" collapsed="1" x14ac:dyDescent="0.2">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286</v>
      </c>
      <c r="B482" s="55" t="s">
        <v>287</v>
      </c>
      <c r="C482" s="142" t="s">
        <v>52</v>
      </c>
      <c r="D482" s="93">
        <v>0</v>
      </c>
      <c r="E482" s="26">
        <f>D482</f>
        <v>0</v>
      </c>
      <c r="F482" s="273"/>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2"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8"/>
      <c r="E483" s="78"/>
      <c r="F483" s="218"/>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2"/>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8"/>
      <c r="E484" s="78"/>
      <c r="F484" s="218"/>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2"/>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8"/>
      <c r="E485" s="78"/>
      <c r="F485" s="218"/>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2"/>
      <c r="OK485" s="29"/>
      <c r="OL485" s="29"/>
      <c r="OM485" s="29"/>
      <c r="ON485" s="29"/>
      <c r="OO485" s="28"/>
      <c r="OP485" s="29"/>
      <c r="OQ485" s="28"/>
      <c r="OR485" s="29"/>
      <c r="OS485" s="28"/>
      <c r="OT485" s="29"/>
      <c r="OU485" s="28"/>
      <c r="OV485" s="29"/>
      <c r="OW485" s="28"/>
      <c r="OX485" s="29"/>
      <c r="OY485" s="181"/>
    </row>
    <row r="486" spans="1:415" ht="12.75" collapsed="1" x14ac:dyDescent="0.2">
      <c r="A486" s="141" t="s">
        <v>288</v>
      </c>
      <c r="B486" s="55" t="s">
        <v>289</v>
      </c>
      <c r="C486" s="142" t="s">
        <v>52</v>
      </c>
      <c r="D486" s="93">
        <v>0</v>
      </c>
      <c r="E486" s="26">
        <f>D486</f>
        <v>0</v>
      </c>
      <c r="F486" s="273"/>
      <c r="G486" s="27">
        <f t="shared" ref="G486" si="1820">ROUND(ROUND(D486,3)*$F486,2)</f>
        <v>0</v>
      </c>
      <c r="H486" s="85">
        <f t="shared" ref="H486" si="1821">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0</v>
      </c>
      <c r="OI486" s="29">
        <f>G486-OG486</f>
        <v>0</v>
      </c>
      <c r="OJ486" s="92"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8"/>
      <c r="E487" s="78"/>
      <c r="F487" s="218"/>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2"/>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8"/>
      <c r="E488" s="78"/>
      <c r="F488" s="218"/>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2"/>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8"/>
      <c r="E489" s="78"/>
      <c r="F489" s="218"/>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2"/>
      <c r="OK489" s="29"/>
      <c r="OL489" s="29"/>
      <c r="OM489" s="29"/>
      <c r="ON489" s="29"/>
      <c r="OO489" s="28"/>
      <c r="OP489" s="29"/>
      <c r="OQ489" s="28"/>
      <c r="OR489" s="29"/>
      <c r="OS489" s="28"/>
      <c r="OT489" s="29"/>
      <c r="OU489" s="28"/>
      <c r="OV489" s="29"/>
      <c r="OW489" s="28"/>
      <c r="OX489" s="29"/>
      <c r="OY489" s="181"/>
    </row>
    <row r="490" spans="1:415" ht="12.75" collapsed="1" x14ac:dyDescent="0.2">
      <c r="A490" s="261" t="s">
        <v>290</v>
      </c>
      <c r="B490" s="262" t="s">
        <v>291</v>
      </c>
      <c r="C490" s="263" t="s">
        <v>52</v>
      </c>
      <c r="D490" s="264">
        <v>1</v>
      </c>
      <c r="E490" s="264">
        <f>D490</f>
        <v>1</v>
      </c>
      <c r="F490" s="265">
        <v>13000</v>
      </c>
      <c r="G490" s="266">
        <f t="shared" ref="G490" si="1824">ROUND(ROUND(D490,3)*$F490,2)</f>
        <v>13000</v>
      </c>
      <c r="H490" s="267">
        <f t="shared" ref="H490" si="1825">ROUND(ROUND(E490,3)*$F490,2)</f>
        <v>13000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1</v>
      </c>
      <c r="OI490" s="29">
        <f>G490-OG490</f>
        <v>13000</v>
      </c>
      <c r="OJ490" s="92"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8"/>
      <c r="E491" s="78"/>
      <c r="F491" s="218"/>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2"/>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8"/>
      <c r="E492" s="78"/>
      <c r="F492" s="218"/>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2"/>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8"/>
      <c r="E493" s="78"/>
      <c r="F493" s="218"/>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2"/>
      <c r="OK493" s="29"/>
      <c r="OL493" s="29"/>
      <c r="OM493" s="29"/>
      <c r="ON493" s="29"/>
      <c r="OO493" s="28"/>
      <c r="OP493" s="29"/>
      <c r="OQ493" s="28"/>
      <c r="OR493" s="29"/>
      <c r="OS493" s="28"/>
      <c r="OT493" s="29"/>
      <c r="OU493" s="28"/>
      <c r="OV493" s="29"/>
      <c r="OW493" s="28"/>
      <c r="OX493" s="29"/>
      <c r="OY493" s="181"/>
    </row>
    <row r="494" spans="1:415" ht="12.75" collapsed="1" x14ac:dyDescent="0.2">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294</v>
      </c>
      <c r="B495" s="55" t="s">
        <v>295</v>
      </c>
      <c r="C495" s="142" t="s">
        <v>52</v>
      </c>
      <c r="D495" s="93">
        <v>0</v>
      </c>
      <c r="E495" s="26">
        <f>D495</f>
        <v>0</v>
      </c>
      <c r="F495" s="273"/>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2"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8"/>
      <c r="E496" s="78"/>
      <c r="F496" s="218"/>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2"/>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8"/>
      <c r="E497" s="78"/>
      <c r="F497" s="218"/>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2"/>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8"/>
      <c r="E498" s="78"/>
      <c r="F498" s="218"/>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2"/>
      <c r="OK498" s="29"/>
      <c r="OL498" s="29"/>
      <c r="OM498" s="29"/>
      <c r="ON498" s="29"/>
      <c r="OO498" s="28"/>
      <c r="OP498" s="29"/>
      <c r="OQ498" s="28"/>
      <c r="OR498" s="29"/>
      <c r="OS498" s="28"/>
      <c r="OT498" s="29"/>
      <c r="OU498" s="28"/>
      <c r="OV498" s="29"/>
      <c r="OW498" s="28"/>
      <c r="OX498" s="29"/>
      <c r="OY498" s="181"/>
    </row>
    <row r="499" spans="1:415" ht="25.5" collapsed="1" x14ac:dyDescent="0.2">
      <c r="A499" s="141" t="s">
        <v>296</v>
      </c>
      <c r="B499" s="55" t="s">
        <v>297</v>
      </c>
      <c r="C499" s="142" t="s">
        <v>52</v>
      </c>
      <c r="D499" s="93">
        <v>0</v>
      </c>
      <c r="E499" s="26">
        <f>D499</f>
        <v>0</v>
      </c>
      <c r="F499" s="273"/>
      <c r="G499" s="27">
        <f t="shared" ref="G499" si="1856">ROUND(ROUND(D499,3)*$F499,2)</f>
        <v>0</v>
      </c>
      <c r="H499" s="85">
        <f t="shared" ref="H499" si="1857">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0</v>
      </c>
      <c r="OI499" s="29">
        <f>G499-OG499</f>
        <v>0</v>
      </c>
      <c r="OJ499" s="92"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146"/>
      <c r="B500" s="144"/>
      <c r="C500" s="145"/>
      <c r="D500" s="78"/>
      <c r="E500" s="78"/>
      <c r="F500" s="218"/>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2"/>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8"/>
      <c r="E501" s="78"/>
      <c r="F501" s="218"/>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2"/>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146"/>
      <c r="B502" s="144"/>
      <c r="C502" s="145"/>
      <c r="D502" s="78"/>
      <c r="E502" s="78"/>
      <c r="F502" s="218"/>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2"/>
      <c r="OK502" s="29"/>
      <c r="OL502" s="29"/>
      <c r="OM502" s="29"/>
      <c r="ON502" s="29"/>
      <c r="OO502" s="28"/>
      <c r="OP502" s="29"/>
      <c r="OQ502" s="28"/>
      <c r="OR502" s="29"/>
      <c r="OS502" s="28"/>
      <c r="OT502" s="29"/>
      <c r="OU502" s="28"/>
      <c r="OV502" s="29"/>
      <c r="OW502" s="28"/>
      <c r="OX502" s="29"/>
      <c r="OY502" s="181"/>
    </row>
    <row r="503" spans="1:415" ht="31.15" customHeight="1" collapsed="1" x14ac:dyDescent="0.2">
      <c r="A503" s="261" t="s">
        <v>298</v>
      </c>
      <c r="B503" s="262" t="s">
        <v>299</v>
      </c>
      <c r="C503" s="263" t="s">
        <v>52</v>
      </c>
      <c r="D503" s="264">
        <v>1</v>
      </c>
      <c r="E503" s="264">
        <f>D503</f>
        <v>1</v>
      </c>
      <c r="F503" s="265">
        <v>8000</v>
      </c>
      <c r="G503" s="266">
        <f t="shared" ref="G503" si="1860">ROUND(ROUND(D503,3)*$F503,2)</f>
        <v>8000</v>
      </c>
      <c r="H503" s="267">
        <f t="shared" ref="H503" si="1861">ROUND(ROUND(E503,3)*$F503,2)</f>
        <v>8000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1</v>
      </c>
      <c r="OI503" s="29">
        <f>G503-OG503</f>
        <v>8000</v>
      </c>
      <c r="OJ503" s="92"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8"/>
      <c r="E504" s="78"/>
      <c r="F504" s="218"/>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2"/>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8"/>
      <c r="E505" s="78"/>
      <c r="F505" s="218"/>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2"/>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8"/>
      <c r="E506" s="78"/>
      <c r="F506" s="218"/>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2"/>
      <c r="OK506" s="29"/>
      <c r="OL506" s="29"/>
      <c r="OM506" s="29"/>
      <c r="ON506" s="29"/>
      <c r="OO506" s="28"/>
      <c r="OP506" s="29"/>
      <c r="OQ506" s="28"/>
      <c r="OR506" s="29"/>
      <c r="OS506" s="28"/>
      <c r="OT506" s="29"/>
      <c r="OU506" s="28"/>
      <c r="OV506" s="29"/>
      <c r="OW506" s="28"/>
      <c r="OX506" s="29"/>
      <c r="OY506" s="181"/>
    </row>
    <row r="507" spans="1:415" ht="12.75" collapsed="1" x14ac:dyDescent="0.2">
      <c r="A507" s="129" t="s">
        <v>300</v>
      </c>
      <c r="B507" s="225" t="s">
        <v>301</v>
      </c>
      <c r="C507" s="155"/>
      <c r="D507" s="155"/>
      <c r="E507" s="155"/>
      <c r="F507" s="174"/>
      <c r="G507" s="155"/>
      <c r="H507" s="175"/>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2">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2.75" hidden="1" outlineLevel="1" x14ac:dyDescent="0.2">
      <c r="A508" s="147"/>
      <c r="B508" s="148"/>
      <c r="C508" s="149"/>
      <c r="D508" s="110"/>
      <c r="E508" s="110"/>
      <c r="F508" s="221"/>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2"/>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8"/>
      <c r="B509" s="77"/>
      <c r="C509" s="78"/>
      <c r="D509" s="78"/>
      <c r="E509" s="78"/>
      <c r="F509" s="218"/>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2"/>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1"/>
      <c r="B510" s="122"/>
      <c r="C510" s="123"/>
      <c r="D510" s="123"/>
      <c r="E510" s="123"/>
      <c r="F510" s="222"/>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09"/>
      <c r="OJ510" s="92"/>
      <c r="OK510" s="29"/>
      <c r="OL510" s="109"/>
      <c r="OM510" s="29"/>
      <c r="ON510" s="109"/>
      <c r="OO510" s="28"/>
      <c r="OP510" s="109"/>
      <c r="OQ510" s="28"/>
      <c r="OR510" s="109"/>
      <c r="OS510" s="28"/>
      <c r="OT510" s="109"/>
      <c r="OU510" s="28"/>
      <c r="OV510" s="109"/>
      <c r="OW510" s="28"/>
      <c r="OX510" s="109"/>
      <c r="OY510" s="184"/>
    </row>
    <row r="511" spans="1:415" ht="12.75" collapsed="1" x14ac:dyDescent="0.2">
      <c r="A511" s="228" t="s">
        <v>302</v>
      </c>
      <c r="B511" s="227" t="s">
        <v>303</v>
      </c>
      <c r="C511" s="231" t="s">
        <v>68</v>
      </c>
      <c r="D511" s="93">
        <v>0</v>
      </c>
      <c r="E511" s="26">
        <f t="shared" ref="E511" si="1866">D511</f>
        <v>0</v>
      </c>
      <c r="F511" s="274"/>
      <c r="G511" s="127">
        <f t="shared" ref="G511" si="1867">ROUND(ROUND(D511,3)*$F511,2)</f>
        <v>0</v>
      </c>
      <c r="H511" s="128">
        <f t="shared" ref="H511" si="1868">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2"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25">
      <c r="A512" s="236"/>
      <c r="B512" s="237"/>
      <c r="C512" s="238"/>
      <c r="D512" s="110"/>
      <c r="E512" s="110"/>
      <c r="F512" s="221"/>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2"/>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08"/>
      <c r="B513" s="227"/>
      <c r="C513" s="232"/>
      <c r="D513" s="78"/>
      <c r="E513" s="78"/>
      <c r="F513" s="218"/>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2"/>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1"/>
      <c r="B514" s="239"/>
      <c r="C514" s="240"/>
      <c r="D514" s="123"/>
      <c r="E514" s="123"/>
      <c r="F514" s="222"/>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09"/>
      <c r="OJ514" s="92"/>
      <c r="OK514" s="29"/>
      <c r="OL514" s="109"/>
      <c r="OM514" s="29"/>
      <c r="ON514" s="109"/>
      <c r="OO514" s="28"/>
      <c r="OP514" s="109"/>
      <c r="OQ514" s="28"/>
      <c r="OR514" s="109"/>
      <c r="OS514" s="28"/>
      <c r="OT514" s="109"/>
      <c r="OU514" s="28"/>
      <c r="OV514" s="109"/>
      <c r="OW514" s="28"/>
      <c r="OX514" s="109"/>
      <c r="OY514" s="184"/>
    </row>
    <row r="515" spans="1:415" ht="12.75" collapsed="1" x14ac:dyDescent="0.2">
      <c r="A515" s="228" t="s">
        <v>304</v>
      </c>
      <c r="B515" s="227" t="s">
        <v>301</v>
      </c>
      <c r="C515" s="231" t="s">
        <v>52</v>
      </c>
      <c r="D515" s="93">
        <v>0</v>
      </c>
      <c r="E515" s="26">
        <f t="shared" ref="E515" si="1889">D515</f>
        <v>0</v>
      </c>
      <c r="F515" s="274"/>
      <c r="G515" s="127">
        <f t="shared" ref="G515" si="1890">ROUND(ROUND(D515,3)*$F515,2)</f>
        <v>0</v>
      </c>
      <c r="H515" s="128">
        <f t="shared" ref="H515" si="1891">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0</v>
      </c>
      <c r="OI515" s="29">
        <f>G515-OG515</f>
        <v>0</v>
      </c>
      <c r="OJ515" s="92"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236"/>
      <c r="B516" s="237"/>
      <c r="C516" s="238"/>
      <c r="D516" s="110"/>
      <c r="E516" s="110"/>
      <c r="F516" s="221"/>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2"/>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8"/>
      <c r="B517" s="227"/>
      <c r="C517" s="232"/>
      <c r="D517" s="78"/>
      <c r="E517" s="78"/>
      <c r="F517" s="218"/>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2"/>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1"/>
      <c r="B518" s="239"/>
      <c r="C518" s="240"/>
      <c r="D518" s="123"/>
      <c r="E518" s="123"/>
      <c r="F518" s="222"/>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09"/>
      <c r="OJ518" s="92"/>
      <c r="OK518" s="29"/>
      <c r="OL518" s="109"/>
      <c r="OM518" s="29"/>
      <c r="ON518" s="109"/>
      <c r="OO518" s="28"/>
      <c r="OP518" s="109"/>
      <c r="OQ518" s="28"/>
      <c r="OR518" s="109"/>
      <c r="OS518" s="28"/>
      <c r="OT518" s="109"/>
      <c r="OU518" s="28"/>
      <c r="OV518" s="109"/>
      <c r="OW518" s="28"/>
      <c r="OX518" s="109"/>
      <c r="OY518" s="184"/>
    </row>
    <row r="519" spans="1:415" ht="13.5" collapsed="1" thickBot="1" x14ac:dyDescent="0.25">
      <c r="A519" s="228" t="s">
        <v>305</v>
      </c>
      <c r="B519" s="227" t="s">
        <v>301</v>
      </c>
      <c r="C519" s="231" t="s">
        <v>52</v>
      </c>
      <c r="D519" s="93">
        <v>0</v>
      </c>
      <c r="E519" s="26">
        <f t="shared" ref="E519" si="1900">D519</f>
        <v>0</v>
      </c>
      <c r="F519" s="274"/>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2"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2.75" hidden="1" outlineLevel="1" x14ac:dyDescent="0.2">
      <c r="A520" s="147"/>
      <c r="B520" s="148"/>
      <c r="C520" s="149"/>
      <c r="D520" s="110"/>
      <c r="E520" s="110"/>
      <c r="F520" s="221"/>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2"/>
      <c r="OK520" s="29"/>
      <c r="OL520" s="29"/>
      <c r="OM520" s="29"/>
      <c r="ON520" s="29"/>
      <c r="OO520" s="28"/>
      <c r="OP520" s="29"/>
      <c r="OQ520" s="28"/>
      <c r="OR520" s="29"/>
      <c r="OS520" s="28"/>
      <c r="OT520" s="29"/>
      <c r="OU520" s="28"/>
      <c r="OV520" s="29"/>
      <c r="OW520" s="28"/>
      <c r="OX520" s="29"/>
      <c r="OY520" s="181"/>
    </row>
    <row r="521" spans="1:415" s="63" customFormat="1" ht="12.75" hidden="1" outlineLevel="2" x14ac:dyDescent="0.2">
      <c r="A521" s="108"/>
      <c r="B521" s="77"/>
      <c r="C521" s="78"/>
      <c r="D521" s="78"/>
      <c r="E521" s="78"/>
      <c r="F521" s="218"/>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2"/>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1"/>
      <c r="B522" s="122"/>
      <c r="C522" s="123"/>
      <c r="D522" s="123"/>
      <c r="E522" s="123"/>
      <c r="F522" s="222"/>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09"/>
      <c r="OJ522" s="92"/>
      <c r="OK522" s="29"/>
      <c r="OL522" s="109"/>
      <c r="OM522" s="29"/>
      <c r="ON522" s="109"/>
      <c r="OO522" s="28"/>
      <c r="OP522" s="109"/>
      <c r="OQ522" s="28"/>
      <c r="OR522" s="109"/>
      <c r="OS522" s="28"/>
      <c r="OT522" s="109"/>
      <c r="OU522" s="28"/>
      <c r="OV522" s="109"/>
      <c r="OW522" s="28"/>
      <c r="OX522" s="109"/>
      <c r="OY522" s="184"/>
    </row>
    <row r="523" spans="1:415" ht="27.75" customHeight="1" collapsed="1" x14ac:dyDescent="0.2">
      <c r="A523" s="37"/>
      <c r="B523" s="31"/>
      <c r="C523" s="32"/>
      <c r="D523" s="241">
        <f>COUNTIF(D21:D519,"&gt;0")</f>
        <v>8</v>
      </c>
      <c r="E523" s="241">
        <f>COUNT(F21:F519)</f>
        <v>8</v>
      </c>
      <c r="F523" s="116" t="s">
        <v>306</v>
      </c>
      <c r="G523" s="117">
        <f>ROUND(SUM(G22:G519),2)</f>
        <v>213155.4</v>
      </c>
      <c r="H523" s="118">
        <f>ROUND(SUM(H22:H519),2)</f>
        <v>275348.59999999998</v>
      </c>
      <c r="I523" s="114"/>
      <c r="J523" s="115"/>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5"/>
      <c r="Y523" s="43" t="s">
        <v>308</v>
      </c>
      <c r="Z523" s="126">
        <f>ROUND(SUM(Z22:Z510),2)</f>
        <v>0</v>
      </c>
      <c r="AA523" s="131"/>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40"/>
      <c r="OF523" s="43" t="s">
        <v>308</v>
      </c>
      <c r="OG523" s="187">
        <f>ROUND(SUM(OG22:OG510),2)</f>
        <v>0</v>
      </c>
      <c r="OH523" s="136"/>
      <c r="OI523" s="132">
        <f>ROUND(SUM(OI22:OI510),2)</f>
        <v>213155.4</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44762.63</v>
      </c>
      <c r="H524" s="119">
        <f>ROUND(H523*0.21,2)</f>
        <v>57823.21</v>
      </c>
      <c r="I524" s="114"/>
      <c r="J524" s="115"/>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5"/>
      <c r="Y524" s="43" t="s">
        <v>310</v>
      </c>
      <c r="Z524" s="36">
        <f>ROUND(Z523*0.21,2)</f>
        <v>0</v>
      </c>
      <c r="AA524" s="131"/>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310</v>
      </c>
      <c r="OG524" s="134">
        <f>ROUND(OG523*0.21,2)</f>
        <v>0</v>
      </c>
      <c r="OH524" s="136"/>
      <c r="OI524" s="132">
        <f>ROUND(OI523*0.21,2)</f>
        <v>44762.63</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257918.03</v>
      </c>
      <c r="H525" s="120">
        <f>SUM(H523:H524)</f>
        <v>333171.81</v>
      </c>
      <c r="I525" s="114"/>
      <c r="J525" s="115"/>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5"/>
      <c r="Y525" s="43" t="s">
        <v>313</v>
      </c>
      <c r="Z525" s="40">
        <f>SUM(Z523:Z524)</f>
        <v>0</v>
      </c>
      <c r="AA525" s="131"/>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313</v>
      </c>
      <c r="OG525" s="135">
        <f>SUM(OG523:OG524)</f>
        <v>0</v>
      </c>
      <c r="OH525" s="136"/>
      <c r="OI525" s="132">
        <f>SUM(OI523:OI524)</f>
        <v>257918.03</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0" t="s">
        <v>314</v>
      </c>
      <c r="C527" s="49"/>
      <c r="D527" s="49"/>
      <c r="E527" s="49"/>
      <c r="F527" s="33"/>
      <c r="G527" s="50"/>
      <c r="H527" s="18"/>
      <c r="I527" s="150"/>
      <c r="J527" s="150"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316</v>
      </c>
    </row>
    <row r="528" spans="1:415" ht="34.5" customHeight="1" x14ac:dyDescent="0.2">
      <c r="A528" s="319" t="s">
        <v>418</v>
      </c>
      <c r="B528" s="319"/>
      <c r="C528" s="319"/>
      <c r="D528" s="319"/>
      <c r="E528" s="319"/>
      <c r="F528" s="319"/>
      <c r="G528" s="319"/>
      <c r="H528" s="319"/>
      <c r="I528" s="106"/>
      <c r="J528" s="289" t="s">
        <v>317</v>
      </c>
      <c r="K528" s="289"/>
      <c r="L528" s="289"/>
      <c r="M528" s="289"/>
      <c r="N528" s="289"/>
      <c r="O528" s="289"/>
      <c r="P528" s="289"/>
      <c r="Q528" s="289"/>
      <c r="R528" s="289"/>
      <c r="S528" s="289"/>
      <c r="T528" s="289"/>
      <c r="U528" s="289"/>
      <c r="V528" s="289"/>
      <c r="W528" s="289"/>
      <c r="X528" s="289"/>
      <c r="Y528" s="289"/>
      <c r="Z528" s="289"/>
      <c r="AA528" s="289"/>
      <c r="AB528" s="289"/>
      <c r="AC528" s="28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9" t="s">
        <v>317</v>
      </c>
      <c r="OG528" s="289"/>
      <c r="OH528" s="289"/>
      <c r="OI528" s="289"/>
      <c r="OJ528" s="289"/>
      <c r="OK528" s="289"/>
      <c r="OL528" s="289"/>
      <c r="OM528" s="289"/>
      <c r="ON528" s="289"/>
      <c r="OO528" s="289"/>
      <c r="OP528" s="289"/>
      <c r="OQ528" s="289"/>
      <c r="OR528" s="289"/>
      <c r="OS528" s="289"/>
      <c r="OT528" s="289"/>
      <c r="OU528" s="289"/>
      <c r="OV528" s="289"/>
      <c r="OW528" s="289"/>
      <c r="OX528" s="289"/>
    </row>
    <row r="529" spans="1:414" ht="34.5" customHeight="1" x14ac:dyDescent="0.2">
      <c r="A529" s="319" t="s">
        <v>419</v>
      </c>
      <c r="B529" s="319"/>
      <c r="C529" s="319"/>
      <c r="D529" s="319"/>
      <c r="E529" s="319"/>
      <c r="F529" s="319"/>
      <c r="G529" s="319"/>
      <c r="H529" s="319"/>
      <c r="I529" s="106"/>
      <c r="J529" s="289" t="s">
        <v>317</v>
      </c>
      <c r="K529" s="289"/>
      <c r="L529" s="289"/>
      <c r="M529" s="289"/>
      <c r="N529" s="289"/>
      <c r="O529" s="289"/>
      <c r="P529" s="289"/>
      <c r="Q529" s="289"/>
      <c r="R529" s="289"/>
      <c r="S529" s="289"/>
      <c r="T529" s="289"/>
      <c r="U529" s="289"/>
      <c r="V529" s="289"/>
      <c r="W529" s="289"/>
      <c r="X529" s="289"/>
      <c r="Y529" s="289"/>
      <c r="Z529" s="289"/>
      <c r="AA529" s="289"/>
      <c r="AB529" s="289"/>
      <c r="AC529" s="28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9" t="s">
        <v>317</v>
      </c>
      <c r="OG529" s="289"/>
      <c r="OH529" s="289"/>
      <c r="OI529" s="289"/>
      <c r="OJ529" s="289"/>
      <c r="OK529" s="289"/>
      <c r="OL529" s="289"/>
      <c r="OM529" s="289"/>
      <c r="ON529" s="289"/>
      <c r="OO529" s="289"/>
      <c r="OP529" s="289"/>
      <c r="OQ529" s="289"/>
      <c r="OR529" s="289"/>
      <c r="OS529" s="289"/>
      <c r="OT529" s="289"/>
      <c r="OU529" s="289"/>
      <c r="OV529" s="289"/>
      <c r="OW529" s="289"/>
      <c r="OX529" s="289"/>
    </row>
    <row r="530" spans="1:414" ht="12.75" customHeight="1" x14ac:dyDescent="0.2">
      <c r="A530" s="37"/>
      <c r="B530" s="48"/>
      <c r="C530" s="49"/>
      <c r="D530" s="49"/>
      <c r="E530" s="49"/>
      <c r="F530" s="33"/>
      <c r="G530" s="50"/>
      <c r="H530" s="18"/>
      <c r="I530" s="106"/>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88" t="s">
        <v>318</v>
      </c>
      <c r="C531" s="288"/>
      <c r="D531" s="288"/>
      <c r="E531" s="288"/>
      <c r="F531" s="288"/>
      <c r="G531" s="288"/>
      <c r="H531" s="288"/>
      <c r="I531" s="106"/>
      <c r="J531" s="152"/>
      <c r="K531" s="288" t="s">
        <v>319</v>
      </c>
      <c r="L531" s="288"/>
      <c r="M531" s="288"/>
      <c r="N531" s="288"/>
      <c r="O531" s="288"/>
      <c r="P531" s="288"/>
      <c r="Q531" s="288"/>
      <c r="R531" s="288"/>
      <c r="S531" s="288"/>
      <c r="T531" s="288"/>
      <c r="U531" s="288"/>
      <c r="V531" s="288"/>
      <c r="W531" s="288"/>
      <c r="X531" s="288"/>
      <c r="Y531" s="288"/>
      <c r="Z531" s="288"/>
      <c r="AA531" s="288"/>
      <c r="AB531" s="288"/>
      <c r="AC531" s="28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88" t="s">
        <v>320</v>
      </c>
      <c r="OH531" s="288"/>
      <c r="OI531" s="288"/>
      <c r="OJ531" s="288"/>
      <c r="OK531" s="288"/>
      <c r="OL531" s="288"/>
      <c r="OM531" s="288"/>
      <c r="ON531" s="288"/>
      <c r="OO531" s="288"/>
      <c r="OP531" s="288"/>
      <c r="OQ531" s="288"/>
      <c r="OR531" s="288"/>
      <c r="OS531" s="288"/>
      <c r="OT531" s="288"/>
      <c r="OU531" s="288"/>
      <c r="OV531" s="288"/>
      <c r="OW531" s="288"/>
      <c r="OX531" s="288"/>
    </row>
    <row r="532" spans="1:414" s="196" customFormat="1" ht="11.2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
      <c r="A533" s="151"/>
      <c r="B533" s="288" t="s">
        <v>321</v>
      </c>
      <c r="C533" s="288"/>
      <c r="D533" s="288"/>
      <c r="E533" s="288"/>
      <c r="F533" s="288"/>
      <c r="G533" s="288"/>
      <c r="H533" s="288"/>
      <c r="I533" s="106"/>
      <c r="J533" s="191"/>
      <c r="K533" s="288" t="s">
        <v>322</v>
      </c>
      <c r="L533" s="288"/>
      <c r="M533" s="288"/>
      <c r="N533" s="288"/>
      <c r="O533" s="288"/>
      <c r="P533" s="288"/>
      <c r="Q533" s="288"/>
      <c r="R533" s="288"/>
      <c r="S533" s="288"/>
      <c r="T533" s="288"/>
      <c r="U533" s="288"/>
      <c r="V533" s="288"/>
      <c r="W533" s="288"/>
      <c r="X533" s="288"/>
      <c r="Y533" s="288"/>
      <c r="Z533" s="288"/>
      <c r="AA533" s="288"/>
      <c r="AB533" s="288"/>
      <c r="AC533" s="28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88" t="s">
        <v>322</v>
      </c>
      <c r="OH533" s="288"/>
      <c r="OI533" s="288"/>
      <c r="OJ533" s="288"/>
      <c r="OK533" s="288"/>
      <c r="OL533" s="288"/>
      <c r="OM533" s="288"/>
      <c r="ON533" s="288"/>
      <c r="OO533" s="288"/>
      <c r="OP533" s="288"/>
      <c r="OQ533" s="288"/>
      <c r="OR533" s="288"/>
      <c r="OS533" s="288"/>
      <c r="OT533" s="288"/>
      <c r="OU533" s="288"/>
      <c r="OV533" s="288"/>
      <c r="OW533" s="288"/>
      <c r="OX533" s="288"/>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
      <c r="A536" s="242" t="s">
        <v>323</v>
      </c>
      <c r="B536" s="322" t="s">
        <v>324</v>
      </c>
      <c r="C536" s="322"/>
      <c r="D536" s="322"/>
      <c r="E536" s="322"/>
      <c r="F536" s="322"/>
      <c r="G536" s="322"/>
      <c r="H536" s="322"/>
      <c r="I536" s="106"/>
      <c r="J536" s="192"/>
      <c r="K536" s="288" t="s">
        <v>325</v>
      </c>
      <c r="L536" s="288"/>
      <c r="M536" s="288"/>
      <c r="N536" s="288"/>
      <c r="O536" s="288"/>
      <c r="P536" s="288"/>
      <c r="Q536" s="288"/>
      <c r="R536" s="288"/>
      <c r="S536" s="288"/>
      <c r="T536" s="288"/>
      <c r="U536" s="288"/>
      <c r="V536" s="288"/>
      <c r="W536" s="288"/>
      <c r="X536" s="288"/>
      <c r="Y536" s="288"/>
      <c r="Z536" s="288"/>
      <c r="AA536" s="288"/>
      <c r="AB536" s="288"/>
      <c r="AC536" s="28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88" t="s">
        <v>326</v>
      </c>
      <c r="OH536" s="288"/>
      <c r="OI536" s="288"/>
      <c r="OJ536" s="288"/>
      <c r="OK536" s="288"/>
      <c r="OL536" s="288"/>
      <c r="OM536" s="288"/>
      <c r="ON536" s="288"/>
      <c r="OO536" s="288"/>
      <c r="OP536" s="288"/>
      <c r="OQ536" s="288"/>
      <c r="OR536" s="288"/>
      <c r="OS536" s="288"/>
      <c r="OT536" s="288"/>
      <c r="OU536" s="288"/>
      <c r="OV536" s="288"/>
      <c r="OW536" s="288"/>
      <c r="OX536" s="288"/>
    </row>
    <row r="537" spans="1:414" ht="27.75" customHeight="1" x14ac:dyDescent="0.2">
      <c r="A537" s="37"/>
      <c r="B537" s="150" t="s">
        <v>327</v>
      </c>
      <c r="C537" s="49"/>
      <c r="D537" s="49"/>
      <c r="E537" s="49"/>
      <c r="F537" s="33"/>
      <c r="G537" s="50"/>
      <c r="H537" s="18"/>
      <c r="I537" s="106"/>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321" t="s">
        <v>329</v>
      </c>
      <c r="C538" s="321"/>
      <c r="D538" s="321"/>
      <c r="E538" s="321"/>
      <c r="F538" s="321"/>
      <c r="G538" s="321"/>
      <c r="H538" s="321"/>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321" t="s">
        <v>331</v>
      </c>
      <c r="C539" s="321"/>
      <c r="D539" s="321"/>
      <c r="E539" s="321"/>
      <c r="F539" s="321"/>
      <c r="G539" s="321"/>
      <c r="H539" s="321"/>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321" t="s">
        <v>333</v>
      </c>
      <c r="C540" s="321"/>
      <c r="D540" s="321"/>
      <c r="E540" s="321"/>
      <c r="F540" s="321"/>
      <c r="G540" s="321"/>
      <c r="H540" s="321"/>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321" t="s">
        <v>335</v>
      </c>
      <c r="C541" s="321"/>
      <c r="D541" s="321"/>
      <c r="E541" s="321"/>
      <c r="F541" s="321"/>
      <c r="G541" s="321"/>
      <c r="H541" s="321"/>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336</v>
      </c>
      <c r="B542" s="321" t="s">
        <v>337</v>
      </c>
      <c r="C542" s="321"/>
      <c r="D542" s="321"/>
      <c r="E542" s="321"/>
      <c r="F542" s="321"/>
      <c r="G542" s="321"/>
      <c r="H542" s="321"/>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7" t="s">
        <v>338</v>
      </c>
      <c r="B543" s="321" t="s">
        <v>339</v>
      </c>
      <c r="C543" s="321"/>
      <c r="D543" s="321"/>
      <c r="E543" s="321"/>
      <c r="F543" s="321"/>
      <c r="G543" s="321"/>
      <c r="H543" s="321"/>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7" t="s">
        <v>340</v>
      </c>
      <c r="B544" s="321" t="s">
        <v>341</v>
      </c>
      <c r="C544" s="321"/>
      <c r="D544" s="321"/>
      <c r="E544" s="321"/>
      <c r="F544" s="321"/>
      <c r="G544" s="321"/>
      <c r="H544" s="321"/>
      <c r="I544" s="104"/>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7" t="s">
        <v>342</v>
      </c>
      <c r="B545" s="320" t="s">
        <v>343</v>
      </c>
      <c r="C545" s="320"/>
      <c r="D545" s="320"/>
      <c r="E545" s="320"/>
      <c r="F545" s="320"/>
      <c r="G545" s="320"/>
      <c r="H545" s="320"/>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7" t="s">
        <v>344</v>
      </c>
      <c r="B546" s="320" t="s">
        <v>345</v>
      </c>
      <c r="C546" s="320"/>
      <c r="D546" s="320"/>
      <c r="E546" s="320"/>
      <c r="F546" s="320"/>
      <c r="G546" s="320"/>
      <c r="H546" s="320"/>
      <c r="I546" s="105"/>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B451:B453 B434:B442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2"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346</v>
      </c>
      <c r="C2" s="245" t="s">
        <v>347</v>
      </c>
      <c r="D2" s="245" t="s">
        <v>348</v>
      </c>
      <c r="E2" s="246" t="s">
        <v>349</v>
      </c>
      <c r="F2" s="246" t="s">
        <v>350</v>
      </c>
      <c r="G2" s="257" t="s">
        <v>351</v>
      </c>
    </row>
    <row r="3" spans="1:7" ht="60" x14ac:dyDescent="0.2">
      <c r="A3" s="247">
        <v>1</v>
      </c>
      <c r="B3" s="253" t="s">
        <v>352</v>
      </c>
      <c r="C3" s="249" t="s">
        <v>353</v>
      </c>
      <c r="D3" s="249" t="s">
        <v>354</v>
      </c>
      <c r="E3" s="258" t="s">
        <v>355</v>
      </c>
      <c r="F3" s="250" t="s">
        <v>356</v>
      </c>
      <c r="G3" s="251" t="s">
        <v>357</v>
      </c>
    </row>
    <row r="4" spans="1:7" ht="60" x14ac:dyDescent="0.2">
      <c r="A4" s="252">
        <v>2</v>
      </c>
      <c r="B4" s="253" t="s">
        <v>358</v>
      </c>
      <c r="C4" s="249" t="s">
        <v>359</v>
      </c>
      <c r="D4" s="249" t="s">
        <v>360</v>
      </c>
      <c r="E4" s="250" t="s">
        <v>361</v>
      </c>
      <c r="F4" s="250" t="s">
        <v>362</v>
      </c>
      <c r="G4" s="251" t="s">
        <v>363</v>
      </c>
    </row>
    <row r="5" spans="1:7" ht="60" x14ac:dyDescent="0.2">
      <c r="A5" s="252">
        <v>3</v>
      </c>
      <c r="B5" s="253" t="s">
        <v>364</v>
      </c>
      <c r="C5" s="249" t="s">
        <v>365</v>
      </c>
      <c r="D5" s="249" t="s">
        <v>366</v>
      </c>
      <c r="E5" s="248" t="s">
        <v>367</v>
      </c>
      <c r="F5" s="250" t="s">
        <v>368</v>
      </c>
      <c r="G5" s="251" t="s">
        <v>417</v>
      </c>
    </row>
    <row r="6" spans="1:7" ht="60" x14ac:dyDescent="0.2">
      <c r="A6" s="252">
        <v>4</v>
      </c>
      <c r="B6" s="253" t="s">
        <v>370</v>
      </c>
      <c r="C6" s="248" t="s">
        <v>371</v>
      </c>
      <c r="D6" s="249" t="s">
        <v>372</v>
      </c>
      <c r="E6" s="248" t="s">
        <v>373</v>
      </c>
      <c r="F6" s="250" t="s">
        <v>374</v>
      </c>
      <c r="G6" s="251" t="s">
        <v>369</v>
      </c>
    </row>
    <row r="7" spans="1:7" ht="60" x14ac:dyDescent="0.2">
      <c r="A7" s="252">
        <v>5</v>
      </c>
      <c r="B7" s="253" t="s">
        <v>376</v>
      </c>
      <c r="C7" s="248" t="s">
        <v>377</v>
      </c>
      <c r="D7" s="248" t="s">
        <v>378</v>
      </c>
      <c r="E7" s="253" t="s">
        <v>379</v>
      </c>
      <c r="F7" s="250" t="s">
        <v>380</v>
      </c>
      <c r="G7" s="251" t="s">
        <v>375</v>
      </c>
    </row>
    <row r="8" spans="1:7" ht="60" x14ac:dyDescent="0.2">
      <c r="A8" s="252">
        <v>6</v>
      </c>
      <c r="B8" s="253" t="s">
        <v>382</v>
      </c>
      <c r="C8" s="259" t="s">
        <v>383</v>
      </c>
      <c r="D8" s="253" t="s">
        <v>384</v>
      </c>
      <c r="E8" s="248" t="s">
        <v>385</v>
      </c>
      <c r="F8" s="250" t="s">
        <v>386</v>
      </c>
      <c r="G8" s="251" t="s">
        <v>381</v>
      </c>
    </row>
    <row r="9" spans="1:7" ht="60" x14ac:dyDescent="0.2">
      <c r="A9" s="252">
        <v>7</v>
      </c>
      <c r="B9" s="253" t="s">
        <v>388</v>
      </c>
      <c r="C9" s="254"/>
      <c r="D9" s="253" t="s">
        <v>389</v>
      </c>
      <c r="E9" s="250" t="s">
        <v>390</v>
      </c>
      <c r="F9" s="253" t="s">
        <v>391</v>
      </c>
      <c r="G9" s="251" t="s">
        <v>387</v>
      </c>
    </row>
    <row r="10" spans="1:7" ht="60" x14ac:dyDescent="0.2">
      <c r="A10" s="252">
        <v>8</v>
      </c>
      <c r="B10" s="253" t="s">
        <v>393</v>
      </c>
      <c r="C10" s="254"/>
      <c r="D10" s="253" t="s">
        <v>394</v>
      </c>
      <c r="E10" s="253" t="s">
        <v>395</v>
      </c>
      <c r="F10" s="253" t="s">
        <v>396</v>
      </c>
      <c r="G10" s="251" t="s">
        <v>392</v>
      </c>
    </row>
    <row r="11" spans="1:7" ht="60" x14ac:dyDescent="0.2">
      <c r="A11" s="252">
        <v>9</v>
      </c>
      <c r="B11" s="253" t="s">
        <v>398</v>
      </c>
      <c r="C11" s="254"/>
      <c r="D11" s="253" t="s">
        <v>399</v>
      </c>
      <c r="E11" s="253" t="s">
        <v>400</v>
      </c>
      <c r="G11" s="251" t="s">
        <v>397</v>
      </c>
    </row>
    <row r="12" spans="1:7" ht="48" x14ac:dyDescent="0.2">
      <c r="A12" s="252">
        <v>10</v>
      </c>
      <c r="B12" s="253" t="s">
        <v>402</v>
      </c>
      <c r="C12" s="254"/>
      <c r="D12" s="253" t="s">
        <v>403</v>
      </c>
      <c r="E12" s="253" t="s">
        <v>404</v>
      </c>
      <c r="G12" s="251" t="s">
        <v>401</v>
      </c>
    </row>
    <row r="13" spans="1:7" ht="36" x14ac:dyDescent="0.2">
      <c r="A13" s="252">
        <v>11</v>
      </c>
      <c r="B13" s="253" t="s">
        <v>405</v>
      </c>
      <c r="C13" s="254"/>
      <c r="D13" s="253" t="s">
        <v>406</v>
      </c>
    </row>
    <row r="14" spans="1:7" ht="36" x14ac:dyDescent="0.2">
      <c r="A14" s="252">
        <v>12</v>
      </c>
      <c r="B14" s="253" t="s">
        <v>407</v>
      </c>
      <c r="C14" s="254"/>
      <c r="D14" s="254"/>
    </row>
    <row r="15" spans="1:7" ht="36" x14ac:dyDescent="0.2">
      <c r="A15" s="252">
        <v>13</v>
      </c>
      <c r="B15" s="253" t="s">
        <v>408</v>
      </c>
      <c r="C15" s="254"/>
      <c r="D15" s="254"/>
    </row>
    <row r="16" spans="1:7" ht="36" x14ac:dyDescent="0.2">
      <c r="A16" s="252">
        <v>14</v>
      </c>
      <c r="B16" s="248" t="s">
        <v>409</v>
      </c>
      <c r="C16" s="254"/>
      <c r="D16" s="254"/>
      <c r="E16" s="258"/>
    </row>
    <row r="17" spans="1:5" ht="36" x14ac:dyDescent="0.2">
      <c r="A17" s="252">
        <v>15</v>
      </c>
      <c r="B17" s="253" t="s">
        <v>410</v>
      </c>
      <c r="C17" s="254"/>
      <c r="D17" s="254"/>
    </row>
    <row r="18" spans="1:5" ht="36" x14ac:dyDescent="0.2">
      <c r="A18" s="252">
        <v>16</v>
      </c>
      <c r="B18" s="253" t="s">
        <v>411</v>
      </c>
      <c r="C18" s="254"/>
      <c r="D18" s="254"/>
    </row>
    <row r="19" spans="1:5" ht="36" x14ac:dyDescent="0.2">
      <c r="A19" s="252">
        <v>17</v>
      </c>
      <c r="B19" s="253" t="s">
        <v>412</v>
      </c>
      <c r="C19" s="254"/>
      <c r="D19" s="254"/>
    </row>
    <row r="20" spans="1:5" ht="36" x14ac:dyDescent="0.2">
      <c r="A20" s="252">
        <v>18</v>
      </c>
      <c r="B20" s="253" t="s">
        <v>413</v>
      </c>
      <c r="C20" s="254"/>
      <c r="D20" s="254"/>
    </row>
    <row r="21" spans="1:5" ht="36" x14ac:dyDescent="0.2">
      <c r="A21" s="252">
        <v>19</v>
      </c>
      <c r="B21" s="253" t="s">
        <v>414</v>
      </c>
      <c r="C21" s="254"/>
      <c r="D21" s="254"/>
    </row>
    <row r="22" spans="1:5" ht="36" x14ac:dyDescent="0.2">
      <c r="A22" s="252">
        <v>20</v>
      </c>
      <c r="B22" s="253" t="s">
        <v>415</v>
      </c>
      <c r="C22" s="254"/>
      <c r="D22" s="254"/>
      <c r="E22" s="253"/>
    </row>
    <row r="23" spans="1:5" ht="36" x14ac:dyDescent="0.2">
      <c r="A23" s="252">
        <v>21</v>
      </c>
      <c r="B23" s="253" t="s">
        <v>416</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2024-03-04T12:25:26Z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