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simona.kiudyte\Desktop\Pirkimai 2021 M\Darbai\Supaprastinti\PK21-83. Jeruzalės siurblinė\Galutiniai pasiūlymai\SiemTecha\"/>
    </mc:Choice>
  </mc:AlternateContent>
  <xr:revisionPtr revIDLastSave="0" documentId="13_ncr:1_{3A66F2F0-FA3C-4D6D-A2D5-6610FA49AE0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4" i="1" l="1"/>
  <c r="H24" i="1" s="1"/>
  <c r="G23" i="1"/>
  <c r="G22" i="1"/>
  <c r="H22" i="1" s="1"/>
  <c r="G21" i="1"/>
  <c r="H21" i="1" s="1"/>
  <c r="G20" i="1"/>
  <c r="G17" i="1"/>
  <c r="H17" i="1" s="1"/>
  <c r="G16" i="1"/>
  <c r="H16" i="1" s="1"/>
  <c r="G13" i="1"/>
  <c r="H13" i="1" s="1"/>
  <c r="G12" i="1"/>
  <c r="H12" i="1" s="1"/>
  <c r="H9" i="1"/>
  <c r="H10" i="1"/>
  <c r="H11" i="1"/>
  <c r="H14" i="1"/>
  <c r="H15" i="1"/>
  <c r="H18" i="1"/>
  <c r="H19" i="1"/>
  <c r="H20" i="1"/>
  <c r="H23" i="1"/>
  <c r="G9" i="1"/>
  <c r="H8" i="1"/>
  <c r="G8" i="1"/>
  <c r="E20" i="1" l="1"/>
  <c r="E16" i="1"/>
  <c r="E12" i="1"/>
  <c r="E8" i="1"/>
  <c r="F21" i="1" l="1"/>
  <c r="F17" i="1"/>
  <c r="F13" i="1"/>
  <c r="F9" i="1"/>
  <c r="F22" i="1" l="1"/>
  <c r="F23" i="1" s="1"/>
  <c r="F24" i="1" s="1"/>
</calcChain>
</file>

<file path=xl/sharedStrings.xml><?xml version="1.0" encoding="utf-8"?>
<sst xmlns="http://schemas.openxmlformats.org/spreadsheetml/2006/main" count="80" uniqueCount="37">
  <si>
    <t xml:space="preserve">Darbų kainų žiniaraštis </t>
  </si>
  <si>
    <t>Eil. Nr.</t>
  </si>
  <si>
    <t>Pozicijos</t>
  </si>
  <si>
    <t>Mato vnt.</t>
  </si>
  <si>
    <t>Pagal sutartį</t>
  </si>
  <si>
    <t>Kiekis</t>
  </si>
  <si>
    <t>Vnt. kaina be PVM, Eur</t>
  </si>
  <si>
    <t>Suma, Eur</t>
  </si>
  <si>
    <t>BENDROJI DALIS</t>
  </si>
  <si>
    <t>kompl.</t>
  </si>
  <si>
    <t>1.</t>
  </si>
  <si>
    <t xml:space="preserve">Statinio techninio-darbo projekto parengimas </t>
  </si>
  <si>
    <t>Priedas Nr. 3</t>
  </si>
  <si>
    <t>1.1.</t>
  </si>
  <si>
    <t>2.</t>
  </si>
  <si>
    <t>2.1.</t>
  </si>
  <si>
    <t>3.</t>
  </si>
  <si>
    <t>3.1.</t>
  </si>
  <si>
    <t>Siurblių Nr.3 ir Nr.4 technologinės dalies kapitalinis remontas</t>
  </si>
  <si>
    <t>IŠ VISO: BENDROJI DALIS</t>
  </si>
  <si>
    <t>KAPITALINIO REMONTO DALIS: siurblių Nr. 3 ir Nr. 4 technologinės dalies kapitalinis remontas</t>
  </si>
  <si>
    <t xml:space="preserve">Esamų siurblių Nr. 3, Nr. 4 technologinių vamzdžių ir uždaromosios armatūros demontavimas. Siurblių Nr. 3, Nr. 4 naujo technologinio vamzdyno sumontavimas, įskaitant reikalingą uždaromąją, apsauginę armatūrą, visas sujungimo, tvirtinimo medžiagas, bandymus ir kita.  </t>
  </si>
  <si>
    <t xml:space="preserve">Esamų siurblių Nr. 1, Nr .2 technologinių vamzdžių ir uždaromosios armatūros demontavimas. Siurblių Nr. 1, Nr. 2 naujo technologinio vamzdyno sumontavimas, įskaitant  reikalingą uždaromąją, apsauginę armatūrą, visas sujungimo, tvirtinimo medžiagas, bandymus ir kita.  </t>
  </si>
  <si>
    <t>Siurblių Nr. 1 ir Nr. 2 technologinės dalies kapitalinis remontas</t>
  </si>
  <si>
    <t>KAPITALINIO REMONTO DALIS:  technologinės įrangos dalies kapitalinis remontas</t>
  </si>
  <si>
    <t>4.</t>
  </si>
  <si>
    <t>Esamos uždaromosios armatūros demontavimas. Naujos uždaromosios armatūros, technologinės įrangos sumontavimas, įskaitant visas reikalingas sujungimo, tvirtinimo medžiagas, bandymus ir kita.</t>
  </si>
  <si>
    <t>4.1.</t>
  </si>
  <si>
    <t xml:space="preserve"> Technologinės įrangos dalies kapitalinis remontas</t>
  </si>
  <si>
    <t>IŠ VISO: KAPITALINIO REMONTO DALIS (siurblių Nr. 3 ir Nr. 4 technologinės dalies kapitalinis remontas)</t>
  </si>
  <si>
    <t>IŠ VISO: KAPITALINIO REMONTO DALIS (siurblių Nr. 1 ir Nr. 2 technologinės dalies kapitalinis remontas)</t>
  </si>
  <si>
    <t>IŠ VISO: KAPITALINIO REMONTO DALIS (technologinės įrangos dalies kapitalinis remontas)</t>
  </si>
  <si>
    <t>KAPITALINIO REMONTO DALIS: siurblių Nr. 1 ir Nr. 2 technologinės dalies kapitalinis remontas</t>
  </si>
  <si>
    <t>IŠ VISO DARBAMS:</t>
  </si>
  <si>
    <t>PVM:</t>
  </si>
  <si>
    <t>IŠ VISO SU PVM:</t>
  </si>
  <si>
    <t>Sutartis: Nuotekų siurblinės Jeruzalės 63, Vilniaus m., kapitalinis remontas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</si>
</sst>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theme="1"/>
      <name val="Calibri Light"/>
      <family val="2"/>
      <charset val="186"/>
      <scheme val="major"/>
    </font>
    <font>
      <sz val="12"/>
      <color theme="1"/>
      <name val="Calibri Light"/>
      <family val="2"/>
      <charset val="186"/>
      <scheme val="major"/>
    </font>
    <font>
      <b/>
      <sz val="14"/>
      <name val="Calibri Light"/>
      <family val="2"/>
      <charset val="186"/>
      <scheme val="major"/>
    </font>
    <font>
      <b/>
      <sz val="14"/>
      <color indexed="8"/>
      <name val="Calibri Light"/>
      <family val="2"/>
      <charset val="186"/>
      <scheme val="major"/>
    </font>
    <font>
      <b/>
      <sz val="14"/>
      <color indexed="30"/>
      <name val="Calibri Light"/>
      <family val="2"/>
      <charset val="186"/>
      <scheme val="major"/>
    </font>
    <font>
      <b/>
      <sz val="12"/>
      <color indexed="8"/>
      <name val="Calibri Light"/>
      <family val="2"/>
      <charset val="186"/>
      <scheme val="major"/>
    </font>
    <font>
      <b/>
      <sz val="12"/>
      <name val="Calibri Light"/>
      <family val="2"/>
      <charset val="186"/>
      <scheme val="major"/>
    </font>
    <font>
      <b/>
      <sz val="12"/>
      <color theme="1"/>
      <name val="Calibri Light"/>
      <family val="2"/>
      <charset val="186"/>
      <scheme val="major"/>
    </font>
    <font>
      <sz val="12"/>
      <name val="Calibri Light"/>
      <family val="2"/>
      <charset val="186"/>
      <scheme val="major"/>
    </font>
    <font>
      <sz val="10"/>
      <name val="Calibri Light"/>
      <family val="2"/>
      <charset val="186"/>
      <scheme val="major"/>
    </font>
    <font>
      <strike/>
      <sz val="12"/>
      <color rgb="FFFF0000"/>
      <name val="Calibri Light"/>
      <family val="2"/>
      <charset val="186"/>
      <scheme val="major"/>
    </font>
    <font>
      <sz val="12"/>
      <color rgb="FFFF0000"/>
      <name val="Calibri Light"/>
      <family val="2"/>
      <charset val="186"/>
      <scheme val="major"/>
    </font>
    <font>
      <b/>
      <sz val="11"/>
      <color theme="1"/>
      <name val="Calibri Light"/>
      <family val="2"/>
      <charset val="186"/>
      <scheme val="major"/>
    </font>
    <font>
      <sz val="12"/>
      <color theme="1"/>
      <name val="Calibri Light"/>
      <family val="2"/>
      <scheme val="major"/>
    </font>
    <font>
      <sz val="11"/>
      <color theme="0"/>
      <name val="Calibri Light"/>
      <family val="2"/>
      <charset val="186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0" applyFont="1"/>
    <xf numFmtId="0" fontId="6" fillId="0" borderId="0" xfId="0" applyFont="1" applyBorder="1" applyAlignment="1" applyProtection="1">
      <alignment horizontal="left" vertical="center"/>
      <protection locked="0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4" fontId="11" fillId="0" borderId="1" xfId="1" applyNumberFormat="1" applyFont="1" applyBorder="1" applyAlignment="1" applyProtection="1">
      <alignment horizontal="right" vertical="center" wrapText="1"/>
      <protection locked="0"/>
    </xf>
    <xf numFmtId="4" fontId="10" fillId="0" borderId="1" xfId="1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/>
    </xf>
    <xf numFmtId="4" fontId="8" fillId="0" borderId="1" xfId="1" applyNumberFormat="1" applyFont="1" applyBorder="1" applyAlignment="1">
      <alignment horizontal="right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14" fillId="0" borderId="0" xfId="0" applyFont="1"/>
    <xf numFmtId="0" fontId="4" fillId="0" borderId="0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/>
    </xf>
    <xf numFmtId="0" fontId="4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justify" vertical="center"/>
    </xf>
    <xf numFmtId="0" fontId="7" fillId="0" borderId="1" xfId="0" applyFont="1" applyBorder="1" applyAlignment="1">
      <alignment horizontal="right" wrapText="1"/>
    </xf>
    <xf numFmtId="0" fontId="9" fillId="0" borderId="1" xfId="0" applyFont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center" vertical="center" wrapText="1"/>
    </xf>
    <xf numFmtId="1" fontId="13" fillId="0" borderId="1" xfId="1" applyNumberFormat="1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center"/>
    </xf>
    <xf numFmtId="1" fontId="3" fillId="0" borderId="0" xfId="0" applyNumberFormat="1" applyFont="1"/>
    <xf numFmtId="0" fontId="4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wrapText="1"/>
    </xf>
    <xf numFmtId="0" fontId="9" fillId="2" borderId="3" xfId="0" applyFont="1" applyFill="1" applyBorder="1" applyAlignment="1">
      <alignment horizontal="left" wrapText="1"/>
    </xf>
    <xf numFmtId="0" fontId="9" fillId="2" borderId="4" xfId="0" applyFont="1" applyFill="1" applyBorder="1" applyAlignment="1">
      <alignment horizontal="left" wrapText="1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16" fillId="0" borderId="0" xfId="0" applyFont="1"/>
    <xf numFmtId="4" fontId="16" fillId="0" borderId="0" xfId="0" applyNumberFormat="1" applyFont="1"/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tabSelected="1" topLeftCell="A13" zoomScale="96" zoomScaleNormal="96" workbookViewId="0">
      <selection activeCell="G13" sqref="G1:H1048576"/>
    </sheetView>
  </sheetViews>
  <sheetFormatPr defaultColWidth="9.109375" defaultRowHeight="15.6" x14ac:dyDescent="0.3"/>
  <cols>
    <col min="1" max="1" width="5.44140625" style="1" customWidth="1"/>
    <col min="2" max="2" width="59.33203125" style="1" customWidth="1"/>
    <col min="3" max="3" width="8.5546875" style="14" customWidth="1"/>
    <col min="4" max="4" width="15.6640625" style="28" customWidth="1"/>
    <col min="5" max="6" width="15.6640625" style="1" customWidth="1"/>
    <col min="7" max="7" width="9.109375" style="43"/>
    <col min="8" max="8" width="13.77734375" style="43" customWidth="1"/>
    <col min="9" max="16384" width="9.109375" style="1"/>
  </cols>
  <sheetData>
    <row r="1" spans="1:20" ht="18" x14ac:dyDescent="0.3">
      <c r="A1" s="29" t="s">
        <v>12</v>
      </c>
      <c r="B1" s="29"/>
      <c r="C1" s="29"/>
      <c r="D1" s="29"/>
      <c r="E1" s="29"/>
      <c r="F1" s="29"/>
    </row>
    <row r="2" spans="1:20" ht="18" x14ac:dyDescent="0.3">
      <c r="A2" s="33" t="s">
        <v>36</v>
      </c>
      <c r="B2" s="33"/>
      <c r="C2" s="33"/>
      <c r="D2" s="33"/>
      <c r="E2" s="33"/>
      <c r="F2" s="18"/>
    </row>
    <row r="4" spans="1:20" ht="18" x14ac:dyDescent="0.3">
      <c r="A4" s="12" t="s">
        <v>0</v>
      </c>
      <c r="B4" s="12"/>
      <c r="C4" s="30"/>
      <c r="D4" s="30"/>
      <c r="E4" s="2"/>
      <c r="F4" s="2"/>
    </row>
    <row r="5" spans="1:20" ht="22.5" customHeight="1" x14ac:dyDescent="0.3">
      <c r="A5" s="31" t="s">
        <v>1</v>
      </c>
      <c r="B5" s="32" t="s">
        <v>2</v>
      </c>
      <c r="C5" s="31" t="s">
        <v>3</v>
      </c>
      <c r="D5" s="32" t="s">
        <v>4</v>
      </c>
      <c r="E5" s="32"/>
      <c r="F5" s="32"/>
    </row>
    <row r="6" spans="1:20" ht="31.2" x14ac:dyDescent="0.3">
      <c r="A6" s="31"/>
      <c r="B6" s="32"/>
      <c r="C6" s="31"/>
      <c r="D6" s="24" t="s">
        <v>5</v>
      </c>
      <c r="E6" s="16" t="s">
        <v>6</v>
      </c>
      <c r="F6" s="16" t="s">
        <v>7</v>
      </c>
    </row>
    <row r="7" spans="1:20" x14ac:dyDescent="0.3">
      <c r="A7" s="22" t="s">
        <v>10</v>
      </c>
      <c r="B7" s="37" t="s">
        <v>8</v>
      </c>
      <c r="C7" s="38"/>
      <c r="D7" s="38"/>
      <c r="E7" s="38"/>
      <c r="F7" s="39"/>
    </row>
    <row r="8" spans="1:20" x14ac:dyDescent="0.3">
      <c r="A8" s="3" t="s">
        <v>13</v>
      </c>
      <c r="B8" s="4" t="s">
        <v>11</v>
      </c>
      <c r="C8" s="5" t="s">
        <v>9</v>
      </c>
      <c r="D8" s="25">
        <v>1</v>
      </c>
      <c r="E8" s="6">
        <f>F8</f>
        <v>7900</v>
      </c>
      <c r="F8" s="7">
        <v>7900</v>
      </c>
      <c r="G8" s="43">
        <f>D8*E8</f>
        <v>7900</v>
      </c>
      <c r="H8" s="44">
        <f>G8-F8</f>
        <v>0</v>
      </c>
    </row>
    <row r="9" spans="1:20" x14ac:dyDescent="0.3">
      <c r="A9" s="3"/>
      <c r="B9" s="20" t="s">
        <v>19</v>
      </c>
      <c r="C9" s="5"/>
      <c r="D9" s="25"/>
      <c r="E9" s="6"/>
      <c r="F9" s="9">
        <f>F8</f>
        <v>7900</v>
      </c>
      <c r="G9" s="43">
        <f>SUM(G8)</f>
        <v>7900</v>
      </c>
      <c r="H9" s="44">
        <f t="shared" ref="H9:H24" si="0">G9-F9</f>
        <v>0</v>
      </c>
    </row>
    <row r="10" spans="1:20" x14ac:dyDescent="0.3">
      <c r="A10" s="23" t="s">
        <v>14</v>
      </c>
      <c r="B10" s="40" t="s">
        <v>20</v>
      </c>
      <c r="C10" s="41"/>
      <c r="D10" s="41"/>
      <c r="E10" s="41"/>
      <c r="F10" s="42"/>
      <c r="H10" s="44">
        <f t="shared" si="0"/>
        <v>0</v>
      </c>
    </row>
    <row r="11" spans="1:20" ht="54" customHeight="1" x14ac:dyDescent="0.3">
      <c r="A11" s="34" t="s">
        <v>21</v>
      </c>
      <c r="B11" s="35"/>
      <c r="C11" s="35"/>
      <c r="D11" s="35"/>
      <c r="E11" s="35"/>
      <c r="F11" s="36"/>
      <c r="H11" s="44">
        <f t="shared" si="0"/>
        <v>0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</row>
    <row r="12" spans="1:20" x14ac:dyDescent="0.3">
      <c r="A12" s="3" t="s">
        <v>15</v>
      </c>
      <c r="B12" s="17" t="s">
        <v>18</v>
      </c>
      <c r="C12" s="5" t="s">
        <v>9</v>
      </c>
      <c r="D12" s="25">
        <v>1</v>
      </c>
      <c r="E12" s="6">
        <f>F12</f>
        <v>74400</v>
      </c>
      <c r="F12" s="7">
        <v>74400</v>
      </c>
      <c r="G12" s="43">
        <f>E12*D12</f>
        <v>74400</v>
      </c>
      <c r="H12" s="44">
        <f t="shared" si="0"/>
        <v>0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pans="1:20" ht="31.2" x14ac:dyDescent="0.3">
      <c r="A13" s="3"/>
      <c r="B13" s="21" t="s">
        <v>29</v>
      </c>
      <c r="C13" s="8"/>
      <c r="D13" s="26"/>
      <c r="E13" s="6"/>
      <c r="F13" s="9">
        <f>F12</f>
        <v>74400</v>
      </c>
      <c r="G13" s="43">
        <f>SUM(G12)</f>
        <v>74400</v>
      </c>
      <c r="H13" s="44">
        <f t="shared" si="0"/>
        <v>0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</row>
    <row r="14" spans="1:20" x14ac:dyDescent="0.3">
      <c r="A14" s="23" t="s">
        <v>16</v>
      </c>
      <c r="B14" s="40" t="s">
        <v>32</v>
      </c>
      <c r="C14" s="41"/>
      <c r="D14" s="41"/>
      <c r="E14" s="41"/>
      <c r="F14" s="42"/>
      <c r="H14" s="44">
        <f t="shared" si="0"/>
        <v>0</v>
      </c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</row>
    <row r="15" spans="1:20" ht="51.75" customHeight="1" x14ac:dyDescent="0.3">
      <c r="A15" s="34" t="s">
        <v>22</v>
      </c>
      <c r="B15" s="35"/>
      <c r="C15" s="35"/>
      <c r="D15" s="35"/>
      <c r="E15" s="35"/>
      <c r="F15" s="36"/>
      <c r="H15" s="44">
        <f t="shared" si="0"/>
        <v>0</v>
      </c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</row>
    <row r="16" spans="1:20" x14ac:dyDescent="0.3">
      <c r="A16" s="10" t="s">
        <v>17</v>
      </c>
      <c r="B16" s="17" t="s">
        <v>23</v>
      </c>
      <c r="C16" s="5" t="s">
        <v>9</v>
      </c>
      <c r="D16" s="25">
        <v>1</v>
      </c>
      <c r="E16" s="6">
        <f>F16</f>
        <v>72600</v>
      </c>
      <c r="F16" s="7">
        <v>72600</v>
      </c>
      <c r="G16" s="43">
        <f>E16*D16</f>
        <v>72600</v>
      </c>
      <c r="H16" s="44">
        <f t="shared" si="0"/>
        <v>0</v>
      </c>
    </row>
    <row r="17" spans="1:8" ht="31.2" x14ac:dyDescent="0.3">
      <c r="A17" s="3"/>
      <c r="B17" s="21" t="s">
        <v>30</v>
      </c>
      <c r="C17" s="5"/>
      <c r="D17" s="25"/>
      <c r="E17" s="6"/>
      <c r="F17" s="9">
        <f>F16</f>
        <v>72600</v>
      </c>
      <c r="G17" s="43">
        <f>SUM(G16)</f>
        <v>72600</v>
      </c>
      <c r="H17" s="44">
        <f t="shared" si="0"/>
        <v>0</v>
      </c>
    </row>
    <row r="18" spans="1:8" x14ac:dyDescent="0.3">
      <c r="A18" s="23" t="s">
        <v>25</v>
      </c>
      <c r="B18" s="40" t="s">
        <v>24</v>
      </c>
      <c r="C18" s="41"/>
      <c r="D18" s="41"/>
      <c r="E18" s="41"/>
      <c r="F18" s="42"/>
      <c r="H18" s="44">
        <f t="shared" si="0"/>
        <v>0</v>
      </c>
    </row>
    <row r="19" spans="1:8" ht="35.25" customHeight="1" x14ac:dyDescent="0.3">
      <c r="A19" s="34" t="s">
        <v>26</v>
      </c>
      <c r="B19" s="35"/>
      <c r="C19" s="35"/>
      <c r="D19" s="35"/>
      <c r="E19" s="35"/>
      <c r="F19" s="36"/>
      <c r="H19" s="44">
        <f t="shared" si="0"/>
        <v>0</v>
      </c>
    </row>
    <row r="20" spans="1:8" x14ac:dyDescent="0.3">
      <c r="A20" s="3" t="s">
        <v>27</v>
      </c>
      <c r="B20" s="19" t="s">
        <v>28</v>
      </c>
      <c r="C20" s="5" t="s">
        <v>9</v>
      </c>
      <c r="D20" s="25">
        <v>1</v>
      </c>
      <c r="E20" s="6">
        <f>F20</f>
        <v>42700</v>
      </c>
      <c r="F20" s="7">
        <v>42700</v>
      </c>
      <c r="G20" s="43">
        <f>E20*D20</f>
        <v>42700</v>
      </c>
      <c r="H20" s="44">
        <f t="shared" si="0"/>
        <v>0</v>
      </c>
    </row>
    <row r="21" spans="1:8" ht="31.2" x14ac:dyDescent="0.3">
      <c r="A21" s="3"/>
      <c r="B21" s="21" t="s">
        <v>31</v>
      </c>
      <c r="C21" s="5"/>
      <c r="D21" s="25"/>
      <c r="E21" s="6"/>
      <c r="F21" s="9">
        <f>F20</f>
        <v>42700</v>
      </c>
      <c r="G21" s="43">
        <f>SUM(G20)</f>
        <v>42700</v>
      </c>
      <c r="H21" s="44">
        <f t="shared" si="0"/>
        <v>0</v>
      </c>
    </row>
    <row r="22" spans="1:8" x14ac:dyDescent="0.3">
      <c r="A22" s="3"/>
      <c r="B22" s="13" t="s">
        <v>33</v>
      </c>
      <c r="C22" s="5"/>
      <c r="D22" s="25"/>
      <c r="E22" s="6"/>
      <c r="F22" s="9">
        <f>F9+F13+F17+F21</f>
        <v>197600</v>
      </c>
      <c r="G22" s="43">
        <f>SUM(G21+G17+G13+G9)</f>
        <v>197600</v>
      </c>
      <c r="H22" s="44">
        <f t="shared" si="0"/>
        <v>0</v>
      </c>
    </row>
    <row r="23" spans="1:8" x14ac:dyDescent="0.3">
      <c r="A23" s="3"/>
      <c r="B23" s="13" t="s">
        <v>34</v>
      </c>
      <c r="C23" s="5"/>
      <c r="D23" s="25"/>
      <c r="E23" s="6"/>
      <c r="F23" s="9">
        <f>F22*0.21</f>
        <v>41496</v>
      </c>
      <c r="G23" s="43">
        <f>0.21*G22</f>
        <v>41496</v>
      </c>
      <c r="H23" s="44">
        <f t="shared" si="0"/>
        <v>0</v>
      </c>
    </row>
    <row r="24" spans="1:8" x14ac:dyDescent="0.3">
      <c r="A24" s="3"/>
      <c r="B24" s="13" t="s">
        <v>35</v>
      </c>
      <c r="C24" s="5"/>
      <c r="D24" s="25"/>
      <c r="E24" s="6"/>
      <c r="F24" s="9">
        <f>F22+F23</f>
        <v>239096</v>
      </c>
      <c r="G24" s="43">
        <f>G22+G23</f>
        <v>239096</v>
      </c>
      <c r="H24" s="44">
        <f t="shared" si="0"/>
        <v>0</v>
      </c>
    </row>
    <row r="25" spans="1:8" x14ac:dyDescent="0.3">
      <c r="B25" s="11"/>
      <c r="D25" s="27"/>
    </row>
  </sheetData>
  <mergeCells count="14">
    <mergeCell ref="A11:F11"/>
    <mergeCell ref="A15:F15"/>
    <mergeCell ref="A19:F19"/>
    <mergeCell ref="B7:F7"/>
    <mergeCell ref="B10:F10"/>
    <mergeCell ref="B14:F14"/>
    <mergeCell ref="B18:F18"/>
    <mergeCell ref="A1:F1"/>
    <mergeCell ref="C4:D4"/>
    <mergeCell ref="A5:A6"/>
    <mergeCell ref="B5:B6"/>
    <mergeCell ref="C5:C6"/>
    <mergeCell ref="D5:F5"/>
    <mergeCell ref="A2:E2"/>
  </mergeCells>
  <pageMargins left="0.59055118110236227" right="0.19685039370078741" top="0.78740157480314965" bottom="0.39370078740157483" header="0.31496062992125984" footer="0.31496062992125984"/>
  <pageSetup paperSize="9" scale="8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B3D2E8B6F7C8447BDD56503D60EAC40" ma:contentTypeVersion="9" ma:contentTypeDescription="Kurkite naują dokumentą." ma:contentTypeScope="" ma:versionID="d9a8ee08b26c7f4b8dd57fe90b18922d">
  <xsd:schema xmlns:xsd="http://www.w3.org/2001/XMLSchema" xmlns:xs="http://www.w3.org/2001/XMLSchema" xmlns:p="http://schemas.microsoft.com/office/2006/metadata/properties" xmlns:ns2="60da2cae-3f3d-47cd-af26-4a5804e8a6e5" xmlns:ns3="caf4d439-d6d9-4f54-909c-aebbb5daece1" targetNamespace="http://schemas.microsoft.com/office/2006/metadata/properties" ma:root="true" ma:fieldsID="a591ff1dd142f9907f0fdc093eec1e56" ns2:_="" ns3:_="">
    <xsd:import namespace="60da2cae-3f3d-47cd-af26-4a5804e8a6e5"/>
    <xsd:import namespace="caf4d439-d6d9-4f54-909c-aebbb5daece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Time" minOccurs="0"/>
                <xsd:element ref="ns2:LastSharedByUser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da2cae-3f3d-47cd-af26-4a5804e8a6e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Time" ma:index="10" nillable="true" ma:displayName="Paskutinį kartą bendrinta pagal laiką" ma:internalName="LastSharedByTime" ma:readOnly="true">
      <xsd:simpleType>
        <xsd:restriction base="dms:DateTime"/>
      </xsd:simpleType>
    </xsd:element>
    <xsd:element name="LastSharedByUser" ma:index="11" nillable="true" ma:displayName="Paskutinį kartą bendrinta pagal vartotoją" ma:description="" ma:internalName="LastSharedByUse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4d439-d6d9-4f54-909c-aebbb5daec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37BE48C-C350-4221-8968-DA2D426C5C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1C1053-A287-43CC-A7F4-06D69E821D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da2cae-3f3d-47cd-af26-4a5804e8a6e5"/>
    <ds:schemaRef ds:uri="caf4d439-d6d9-4f54-909c-aebbb5daec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68B77A-6ABE-4867-8639-84B2510CCF22}">
  <ds:schemaRefs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caf4d439-d6d9-4f54-909c-aebbb5daece1"/>
    <ds:schemaRef ds:uri="60da2cae-3f3d-47cd-af26-4a5804e8a6e5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Jurgita Voronkiene</dc:creator>
  <cp:keywords/>
  <dc:description/>
  <cp:lastModifiedBy>Simona Kiudyte</cp:lastModifiedBy>
  <cp:revision/>
  <dcterms:created xsi:type="dcterms:W3CDTF">2017-02-27T06:43:29Z</dcterms:created>
  <dcterms:modified xsi:type="dcterms:W3CDTF">2021-05-28T07:55:29Z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0x0101008B3D2E8B6F7C8447BDD56503D60EAC40</vt:lpwstr>
  </property>
</Properties>
</file>