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LTVILN-001SV001\Vartotoju grupes\01 Rinkotyra\KONKURSAI\2023\LAKD_Kelias Nr. 4727 Trakai-Lentvaris-Mūrinė Vokė 12-13\Pasiūlymo dokumentai\"/>
    </mc:Choice>
  </mc:AlternateContent>
  <xr:revisionPtr revIDLastSave="0" documentId="8_{351415B7-4EEC-4F4A-859C-3E877620B4D4}" xr6:coauthVersionLast="47" xr6:coauthVersionMax="47" xr10:uidLastSave="{00000000-0000-0000-0000-000000000000}"/>
  <bookViews>
    <workbookView xWindow="1095" yWindow="0" windowWidth="14220" windowHeight="15600" firstSheet="3" activeTab="6" xr2:uid="{00000000-000D-0000-FFFF-FFFF00000000}"/>
  </bookViews>
  <sheets>
    <sheet name="1. S dalis" sheetId="1" r:id="rId1"/>
    <sheet name="2. SK dalis" sheetId="10" r:id="rId2"/>
    <sheet name="3. VN dalis" sheetId="5" r:id="rId3"/>
    <sheet name="4. E01 dalis" sheetId="6" r:id="rId4"/>
    <sheet name="5. ER dalis" sheetId="7" r:id="rId5"/>
    <sheet name="6. PVA dalis" sheetId="11" r:id="rId6"/>
    <sheet name="SANTRAUKA" sheetId="4" r:id="rId7"/>
  </sheets>
  <definedNames>
    <definedName name="_GoBack" localSheetId="0">'1. S dalis'!#REF!</definedName>
    <definedName name="_GoBack" localSheetId="1">'2. SK dalis'!#REF!</definedName>
    <definedName name="_GoBack" localSheetId="2">'3. VN dalis'!#REF!</definedName>
    <definedName name="_GoBack" localSheetId="3">'4. E01 dalis'!#REF!</definedName>
    <definedName name="_GoBack" localSheetId="4">'5. ER dalis'!#REF!</definedName>
    <definedName name="_GoBack" localSheetId="5">'6. PVA dalis'!#REF!</definedName>
    <definedName name="_xlnm.Print_Area" localSheetId="1">'2. SK dalis'!$A$1:$I$21</definedName>
    <definedName name="_xlnm.Print_Area" localSheetId="6">SANTRAUKA!$A$1:$C$22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3" i="1" l="1"/>
  <c r="G14" i="1"/>
  <c r="G15" i="1"/>
  <c r="G16" i="1"/>
  <c r="G17" i="1"/>
  <c r="G18" i="1"/>
  <c r="G19" i="1"/>
  <c r="G147" i="1"/>
  <c r="G148" i="1"/>
  <c r="G149" i="1"/>
  <c r="G150" i="1"/>
  <c r="G151" i="1"/>
  <c r="G152" i="1"/>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l="1"/>
  <c r="I45" i="6"/>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 i="10"/>
  <c r="G7" i="10"/>
  <c r="G8" i="10"/>
  <c r="G9" i="10"/>
  <c r="G10" i="10"/>
  <c r="G11" i="10"/>
  <c r="G12" i="10"/>
  <c r="G13" i="10"/>
  <c r="G14" i="10"/>
  <c r="G15" i="10"/>
  <c r="G16" i="10"/>
  <c r="G17" i="10"/>
  <c r="G18" i="10"/>
  <c r="G19" i="10"/>
  <c r="G20" i="10"/>
  <c r="A5" i="4"/>
  <c r="A6" i="4" s="1"/>
  <c r="A7" i="4" s="1"/>
  <c r="A8" i="4" s="1"/>
  <c r="A9" i="4" s="1"/>
  <c r="A10" i="4" s="1"/>
  <c r="A11" i="4" s="1"/>
  <c r="G6" i="5"/>
  <c r="G7" i="5"/>
  <c r="G8" i="5"/>
  <c r="G9" i="5"/>
  <c r="G10" i="5"/>
  <c r="G11" i="5"/>
  <c r="G12" i="5"/>
  <c r="G13" i="5"/>
  <c r="G14" i="5"/>
  <c r="G15" i="5"/>
  <c r="G16" i="5"/>
  <c r="G17" i="5"/>
  <c r="G18" i="5"/>
  <c r="G19" i="5"/>
  <c r="G20" i="5"/>
  <c r="G21" i="5"/>
  <c r="G22" i="5"/>
  <c r="G23" i="5"/>
  <c r="G24" i="5"/>
  <c r="G25" i="5"/>
  <c r="G26" i="5"/>
  <c r="G27" i="5"/>
  <c r="G72" i="11" l="1"/>
  <c r="G71" i="11"/>
  <c r="G70" i="11"/>
  <c r="G69" i="11"/>
  <c r="G68" i="11"/>
  <c r="G67" i="11"/>
  <c r="G66" i="11"/>
  <c r="G65" i="11"/>
  <c r="G64" i="11"/>
  <c r="G6" i="11"/>
  <c r="G5" i="11"/>
  <c r="G5" i="10"/>
  <c r="G139" i="1"/>
  <c r="G140" i="1"/>
  <c r="G141" i="1"/>
  <c r="G142" i="1"/>
  <c r="G143" i="1"/>
  <c r="G144" i="1"/>
  <c r="G145" i="1"/>
  <c r="G146" i="1"/>
  <c r="G153" i="1"/>
  <c r="G137" i="1"/>
  <c r="G138" i="1"/>
  <c r="G136" i="1"/>
  <c r="G132" i="1"/>
  <c r="G128" i="1"/>
  <c r="G124" i="1"/>
  <c r="G120" i="1"/>
  <c r="G116" i="1"/>
  <c r="G111" i="1"/>
  <c r="G107" i="1"/>
  <c r="G103" i="1"/>
  <c r="G99" i="1"/>
  <c r="G95" i="1"/>
  <c r="G91" i="1"/>
  <c r="G135" i="1"/>
  <c r="G134" i="1"/>
  <c r="G133" i="1"/>
  <c r="G131" i="1"/>
  <c r="G130" i="1"/>
  <c r="G129" i="1"/>
  <c r="G127" i="1"/>
  <c r="G126" i="1"/>
  <c r="G125" i="1"/>
  <c r="G123" i="1"/>
  <c r="G122" i="1"/>
  <c r="G121" i="1"/>
  <c r="G119" i="1"/>
  <c r="G118" i="1"/>
  <c r="G117" i="1"/>
  <c r="G115" i="1"/>
  <c r="G114" i="1"/>
  <c r="G113" i="1"/>
  <c r="G112" i="1"/>
  <c r="G110" i="1"/>
  <c r="G109" i="1"/>
  <c r="G108" i="1"/>
  <c r="G106" i="1"/>
  <c r="G105" i="1"/>
  <c r="G104" i="1"/>
  <c r="G102" i="1"/>
  <c r="G101" i="1"/>
  <c r="G100" i="1"/>
  <c r="G98" i="1"/>
  <c r="G97" i="1"/>
  <c r="G96" i="1"/>
  <c r="G94" i="1"/>
  <c r="G93" i="1"/>
  <c r="G92" i="1"/>
  <c r="G90" i="1"/>
  <c r="G78" i="1"/>
  <c r="G79" i="1"/>
  <c r="G80" i="1"/>
  <c r="G81" i="1"/>
  <c r="G82" i="1"/>
  <c r="G83" i="1"/>
  <c r="G84" i="1"/>
  <c r="G85" i="1"/>
  <c r="G86" i="1"/>
  <c r="G87" i="1"/>
  <c r="G88" i="1"/>
  <c r="G89" i="1"/>
  <c r="G69" i="1"/>
  <c r="G70" i="1"/>
  <c r="G71" i="1"/>
  <c r="G72" i="1"/>
  <c r="G73" i="1"/>
  <c r="G74" i="1"/>
  <c r="G75" i="1"/>
  <c r="G76" i="1"/>
  <c r="G53" i="1"/>
  <c r="G54" i="1"/>
  <c r="G55" i="1"/>
  <c r="G56" i="1"/>
  <c r="G57" i="1"/>
  <c r="G58" i="1"/>
  <c r="G59" i="1"/>
  <c r="G60" i="1"/>
  <c r="G61" i="1"/>
  <c r="G62" i="1"/>
  <c r="G63" i="1"/>
  <c r="G64" i="1"/>
  <c r="G65" i="1"/>
  <c r="G66" i="1"/>
  <c r="G67" i="1"/>
  <c r="G48" i="1"/>
  <c r="G49" i="1"/>
  <c r="G50" i="1"/>
  <c r="G51" i="1"/>
  <c r="G41" i="1"/>
  <c r="G42" i="1"/>
  <c r="G43" i="1"/>
  <c r="G30" i="1"/>
  <c r="G31" i="1"/>
  <c r="G32" i="1"/>
  <c r="G33" i="1"/>
  <c r="G34" i="1"/>
  <c r="G35" i="1"/>
  <c r="G36" i="1"/>
  <c r="G37" i="1"/>
  <c r="G38" i="1"/>
  <c r="I138" i="1" l="1"/>
  <c r="I63" i="11"/>
  <c r="G73" i="11"/>
  <c r="I72" i="11"/>
  <c r="I20" i="10"/>
  <c r="G21" i="10"/>
  <c r="I153" i="1"/>
  <c r="C9" i="4" l="1"/>
  <c r="C5" i="4"/>
  <c r="G9" i="7"/>
  <c r="G10" i="7"/>
  <c r="G11" i="7"/>
  <c r="G12" i="7"/>
  <c r="G13" i="7"/>
  <c r="G14" i="7"/>
  <c r="G15" i="7"/>
  <c r="G16" i="7"/>
  <c r="G8" i="7"/>
  <c r="G7" i="7"/>
  <c r="G6" i="7"/>
  <c r="G5" i="7"/>
  <c r="I27" i="6"/>
  <c r="G29" i="5"/>
  <c r="G30" i="5"/>
  <c r="G31" i="5"/>
  <c r="G32" i="5"/>
  <c r="G28" i="5"/>
  <c r="G5" i="5"/>
  <c r="I27" i="5" s="1"/>
  <c r="G6" i="1"/>
  <c r="G7" i="1"/>
  <c r="G8" i="1"/>
  <c r="G9" i="1"/>
  <c r="G10" i="1"/>
  <c r="G11" i="1"/>
  <c r="G12" i="1"/>
  <c r="G20" i="1"/>
  <c r="G21" i="1"/>
  <c r="G22" i="1"/>
  <c r="G23" i="1"/>
  <c r="G24" i="1"/>
  <c r="G25" i="1"/>
  <c r="G26" i="1"/>
  <c r="G27" i="1"/>
  <c r="G28" i="1"/>
  <c r="I32" i="5" l="1"/>
  <c r="G33" i="5"/>
  <c r="C6" i="4" s="1"/>
  <c r="I7" i="7"/>
  <c r="G17" i="7"/>
  <c r="C8" i="4" s="1"/>
  <c r="I16" i="7"/>
  <c r="C7" i="4"/>
  <c r="G155" i="1"/>
  <c r="G156" i="1"/>
  <c r="G157" i="1"/>
  <c r="G158" i="1"/>
  <c r="G159" i="1"/>
  <c r="G160" i="1"/>
  <c r="G161" i="1"/>
  <c r="G162" i="1"/>
  <c r="G154" i="1"/>
  <c r="G68" i="1"/>
  <c r="G77" i="1"/>
  <c r="G163" i="1" l="1"/>
  <c r="I163" i="1" s="1"/>
  <c r="G45" i="1"/>
  <c r="G46" i="1"/>
  <c r="G47" i="1"/>
  <c r="G52" i="1"/>
  <c r="G44" i="1"/>
  <c r="G40" i="1"/>
  <c r="G39" i="1"/>
  <c r="G29" i="1"/>
  <c r="I38" i="1" s="1"/>
  <c r="G5" i="1"/>
  <c r="I28" i="1" s="1"/>
  <c r="I135" i="1" l="1"/>
  <c r="I43" i="1"/>
  <c r="G164" i="1"/>
  <c r="C4" i="4" l="1"/>
  <c r="C12" i="4" s="1"/>
</calcChain>
</file>

<file path=xl/sharedStrings.xml><?xml version="1.0" encoding="utf-8"?>
<sst xmlns="http://schemas.openxmlformats.org/spreadsheetml/2006/main" count="1395" uniqueCount="533">
  <si>
    <t>Eilės Nr.</t>
  </si>
  <si>
    <t>Darbo pavadinimas, aprašymas</t>
  </si>
  <si>
    <t>Mato vnt.</t>
  </si>
  <si>
    <t>Kiekis</t>
  </si>
  <si>
    <t>Iš viso, Eur be PVM</t>
  </si>
  <si>
    <t>kompl.</t>
  </si>
  <si>
    <t>2. Žemės sankasa</t>
  </si>
  <si>
    <t>3. Vandens nuvedimas</t>
  </si>
  <si>
    <t>DARBŲ KIEKIŲ ŽINIARAŠTIS NR. 1 – SUSISIEKIMO DALIS</t>
  </si>
  <si>
    <t>Žiniaraštyje 4, Eur be PVM</t>
  </si>
  <si>
    <t>DARBŲ KIEKIŲ ŽINIARAŠČIŲ SANTRAUKA</t>
  </si>
  <si>
    <t>Darbų kiekių žin. nr.</t>
  </si>
  <si>
    <t>Žiniaraščio pavadinimas</t>
  </si>
  <si>
    <t>Vertė, EUR be PVM</t>
  </si>
  <si>
    <t>Vertės į pasiūlymo formą</t>
  </si>
  <si>
    <t>Susiekimo dalis</t>
  </si>
  <si>
    <t>Elektroninių ryšių dalis</t>
  </si>
  <si>
    <t>Žiniaraščio priedas</t>
  </si>
  <si>
    <t>Geodezinis trasos nužymėjimas</t>
  </si>
  <si>
    <t>km</t>
  </si>
  <si>
    <t>Minkštų veislių nuo 25 cm iki 32 cm skersmens medžių ir kelmų pašalinimas</t>
  </si>
  <si>
    <t>vnt.</t>
  </si>
  <si>
    <t>Minkštų veislių nuo 32 cm ir didesnio skersmens medžių ir kelmų pašalinimas</t>
  </si>
  <si>
    <t>Pašalintų kelmų išvežimas rangovo pasirinktu atstumu ir utilizavimas</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</si>
  <si>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t>
  </si>
  <si>
    <t>Krūmų kirtimas, smulkinimas ir išvežimas rangovo pasirinktu atstumu</t>
  </si>
  <si>
    <t>ha</t>
  </si>
  <si>
    <t>m²</t>
  </si>
  <si>
    <t>Esamų trinkelių/plytelių ardymas ir išvežimas rangovo pasirinktu atstumu</t>
  </si>
  <si>
    <t>Esamų kelio bordiūrų išardymas ir išvežimas rangovo pasirinktu atstumu</t>
  </si>
  <si>
    <t>m</t>
  </si>
  <si>
    <t>Esamų vejos bordiūrų išardymas ir išvežimas rangovo pasirinktu atstumu</t>
  </si>
  <si>
    <t>Augalinio grunto pašalinimas</t>
  </si>
  <si>
    <t>m³</t>
  </si>
  <si>
    <t>Augalinio grunto išvežimas į išlykį rangovo pasirinktu atstumu</t>
  </si>
  <si>
    <t>Vienstiebių kelio ženklų atramų išardymas ir išvežimas į Statytojo nurodytą sandėliavimo vietą</t>
  </si>
  <si>
    <t>Skydų nuėmimas nuo vienstiebių atramų ir išvežimas į Statytojo nurodytą sandėliavimo vietą</t>
  </si>
  <si>
    <t>Dvistiebių kelio ženklų atramų išardymas ir išvežimas į Statytojo nurodytą sandėliavimo vietą</t>
  </si>
  <si>
    <t>Skydų nuėmimas nuo dvistiebių atramų ir išvežimas į Statytojo nurodytą sandėliavimo vietą</t>
  </si>
  <si>
    <t>Žemės darbai - žemės sankasos formavimas iškasos</t>
  </si>
  <si>
    <t>Žemės darbai - grunto išvežimas į išlykį rangovo pasirinktu atstumu</t>
  </si>
  <si>
    <t>Žemės sankasos planiravimas mechanizuotai</t>
  </si>
  <si>
    <t>Žemės sankasos planiravimas rankiniu būdu</t>
  </si>
  <si>
    <t>Žemės sankasos tankinimas (h=0,3 m)</t>
  </si>
  <si>
    <t>4.1.1</t>
  </si>
  <si>
    <t>Skaldelė drenažui 5/8</t>
  </si>
  <si>
    <t>Skaldelė drenažui 11/16</t>
  </si>
  <si>
    <t>D315 drenažo šulinėlių įrengimas</t>
  </si>
  <si>
    <t>4.1.2</t>
  </si>
  <si>
    <t>Asfalto pagrindo-dangos sluoksnio iš mišinio AC 16 PD, h=0,08 m įrengimas</t>
  </si>
  <si>
    <t>Išlyginamojo sluoksnio iš dolomito skaldos atsijų 0/5 įrengimas h=0,03m</t>
  </si>
  <si>
    <t>Nuovažų suvedimas nesurištuoju mineralinių medžiagų mišiniu 0/32 h=0,10 m</t>
  </si>
  <si>
    <t>4.1.3</t>
  </si>
  <si>
    <t>Skaldos pagrindo sluoksnio iš nesurišto mineralinių medžiagų mišinio fr. 0/45 h=0,20 m įrengimas pridedant iki 20 % NAG</t>
  </si>
  <si>
    <t>Pagruntavimas bitumine emulsija tarp asfalto dangos sluoksnių</t>
  </si>
  <si>
    <t>Skersinių ir išilginių siūlių gruntavimas bitumine emulsija</t>
  </si>
  <si>
    <t>Polimerais modifikuotas bitumas temperatūrinėms siūlėms PMB 45/80-55</t>
  </si>
  <si>
    <t>Skersinių ir išilginių siūlių gruntavimas bitumine emulsija (suvedimui)</t>
  </si>
  <si>
    <t>Pagruntavimas bitumine emulsija tarp asfalto dangos sluoksnių (suvedimui)</t>
  </si>
  <si>
    <t>4.1.4</t>
  </si>
  <si>
    <t xml:space="preserve">Betoninių geltonos spalvos trinkelių (kauburėliai) 200x100x80 įrengimas </t>
  </si>
  <si>
    <t xml:space="preserve">Betoninių geltonos spalvos trinkelių (pailgos juostelės) 200x100x80 įrengimas </t>
  </si>
  <si>
    <t>Drenuojančio grunto įrengimas</t>
  </si>
  <si>
    <t>4.1.5</t>
  </si>
  <si>
    <t>Betoninių kelio bordiūrų 1000x150x300 mm įrengimas ant betono pagrindo</t>
  </si>
  <si>
    <t>Betoninių kelio bordiūrų (nuožulnių) 1000x150x220-150 mm įrengimas ant betono pagrindo</t>
  </si>
  <si>
    <t>Betoninių kelio bordiūrų (apvalių) 1000x150x220 įrengimas ant betono pagrindo</t>
  </si>
  <si>
    <t>Betoninių vejos bordiūrų 1000x80x200 įrengimas ant betono pagrindo</t>
  </si>
  <si>
    <t>Sandūrų izoliavimas sandarinimo juostomis</t>
  </si>
  <si>
    <t>4.2.1</t>
  </si>
  <si>
    <t>4.2.2</t>
  </si>
  <si>
    <t>4.2.3</t>
  </si>
  <si>
    <t>4.2.4</t>
  </si>
  <si>
    <t>4.2.5</t>
  </si>
  <si>
    <t>Pagruntavimas tarp asfalto dangos sluoksnių</t>
  </si>
  <si>
    <t>Suoliukų įrengimas</t>
  </si>
  <si>
    <t>Šiukšliadėžių įrengimas</t>
  </si>
  <si>
    <t>Kelio ženklų vienstiebių metalinių 76,1 mm skersmens atramų pastatymas</t>
  </si>
  <si>
    <t>Kelio ženklų bendras atramų stiebų ilgis vienstiebėms atramoms</t>
  </si>
  <si>
    <t>Kelio ženklų skydų montavimas prie vienstiebių atramų</t>
  </si>
  <si>
    <t>Kelio ženklų skydų montavimas prie apšvietimo atramų</t>
  </si>
  <si>
    <t>Kelio ženklų skydų plotas</t>
  </si>
  <si>
    <t>Horizontalusis ženklinimas termoplastinėmis arba reaktyviosiomis medžiagomis su stiklo rutuliukais 1.1</t>
  </si>
  <si>
    <t>Horizontalusis ženklinimas termoplastinėmis arba reaktyviosiomis medžiagomis su stiklo rutuliukais 1.7</t>
  </si>
  <si>
    <t>Horizontalusis ženklinimas termoplastinėmis arba reaktyviosiomis medžiagomis su stiklo rutuliukais 1.11</t>
  </si>
  <si>
    <t>Horizontalusis ženklinimas termoplastinėmis arba reaktyviosiomis medžiagomis su stiklo rutuliukais 1.12</t>
  </si>
  <si>
    <t>Horizontalusis ženklinimas termoplastinėmis arba reaktyviosiomis medžiagomis su stiklo rutuliukais 1.13.1</t>
  </si>
  <si>
    <t>Horizontalusis ženklinimas termoplastinėmis arba reaktyviosiomis medžiagomis su stiklo rutuliukais 1.25</t>
  </si>
  <si>
    <t xml:space="preserve">Savitakinio nuotakyno iš PP movinių vamzdžių DN 200 mm, su visomis reikalingomis jungtimis bei atramomis tiekimas, montavimas žemėje, pajungimas į šulinius, išbandymas ir pridavimas užsakovui. </t>
  </si>
  <si>
    <t>Naujų plastikinių d600 mm surinkimo šulinėlių, 1,50 – 2,50 m gylio, su visomis reikalingomis jungtimis (teleskopiniais adapteriais, betoniniais atraminiais žiedais, kinetėmis ir kt.) bei atramomis tiekimas, sumontavimas, išbandymas ir pridavimas užsakovui.</t>
  </si>
  <si>
    <t>Bordiūrinės ketinės grotelės lietaus surinkimo d600 mm šuliniams  su visomis reikalingomis jungtimis (teleskopiniu vamzdžiu, guminiu sandarinimo žiedu ir kt.), D400 apkrovos.  Tiekimas, sumontavimas, išbandymas, pridavimas užsakovui.</t>
  </si>
  <si>
    <t>Kvadratinės ketinės grotelės lietaus surinkimo d600 mm šuliniams  su visomis reikalingomis jungtimis (teleskopiniu vamzdžiu, guminiu sandarinimo žiedu ir kt.), D400 apkrovos.  Tiekimas, sumontavimas, išbandymas, pridavimas užsakovui.</t>
  </si>
  <si>
    <t xml:space="preserve">Tinklų nužymėjimo ženklai </t>
  </si>
  <si>
    <t>Lietaus nuotekų tinklų TV diagnostika ir praplovimas be dezinfikavimo</t>
  </si>
  <si>
    <t>Lietaus nuotekų tinklų hidraulinis bandymas</t>
  </si>
  <si>
    <t>Esamų komunikacijų šulinių dangčių keitimas</t>
  </si>
  <si>
    <t>Esamų šulinių pakėlimas (arba nuleidimas) iki projektuojamo žemės, gatvės, šaligatvio paviršiaus lygio (iki 0,20 cm)</t>
  </si>
  <si>
    <t>vnt</t>
  </si>
  <si>
    <t>kompl</t>
  </si>
  <si>
    <t xml:space="preserve">Smėlis vamzdžių pagrindui </t>
  </si>
  <si>
    <t>Smėlis pirminiam užpylimui, įskaitant sutankinimą</t>
  </si>
  <si>
    <t>Mechanizuotas tranšėjų iki 3,00 m gylio kasimas ir iškasto grunto laikinas sandėliavimas, bei galutinis tranšėjos užpylimas</t>
  </si>
  <si>
    <t>Tranšėjų sienų išramstymas</t>
  </si>
  <si>
    <t>Perteklinio grunto išvežimas užsakovo nurodymu</t>
  </si>
  <si>
    <t>1. Lietaus nuotekų tinklai</t>
  </si>
  <si>
    <t xml:space="preserve">Savitakinio nuotakyno iš PP movinių vamzdžių DN 300 mm, su visomis reikalingomis jungtimis bei atramomis tiekimas, montavimas žemėje, pajungimas į šulinius, išbandymas ir pridavimas užsakovui. </t>
  </si>
  <si>
    <t xml:space="preserve">Savitakinio nuotakyno iš PP movinių vamzdžių DN 400 mm, su visomis reikalingomis jungtimis bei atramomis tiekimas, montavimas žemėje, pajungimas į šulinius, išbandymas ir pridavimas užsakovui. </t>
  </si>
  <si>
    <t>Sudedamas vamzdis PVC D110x100x3000mm</t>
  </si>
  <si>
    <t>G/b paaukštinimo žiedas</t>
  </si>
  <si>
    <t>Grunto 1-2 kategorijos kasimas ir užkasimas rankiniu būdu, kai tranšėjos plotis iki 0,4 m</t>
  </si>
  <si>
    <t>Sudedamųjų kabelių apsaugos vamzdžių paklojimas paruoštoje tranšėjoje</t>
  </si>
  <si>
    <t>Polietileninių vamzdžių paklojimas paruoštoje tranšėjoje</t>
  </si>
  <si>
    <t>Šulinių angos paaukštinimas g/b žiedais</t>
  </si>
  <si>
    <t>Asbocementinio vamzdžio d100 demontavimas</t>
  </si>
  <si>
    <t>Šiukšlių išvežimas</t>
  </si>
  <si>
    <t>t.</t>
  </si>
  <si>
    <t xml:space="preserve">Požeminių komunikacijų išpildomoji geodezinė nuotrauka </t>
  </si>
  <si>
    <t>RKKS šulinio kortelė</t>
  </si>
  <si>
    <t>1. Medžiagų žiniaraštis</t>
  </si>
  <si>
    <t>2. Darbų žiniaraštis</t>
  </si>
  <si>
    <t>Vandentiekio ir nuotekų šalinimo dalis</t>
  </si>
  <si>
    <t>Elektrotechnikos (apšvietimo) dalis</t>
  </si>
  <si>
    <t>Iš viso žiniaraščiuose (Eur be PVM):</t>
  </si>
  <si>
    <t>1. Paruošiamieji darbai</t>
  </si>
  <si>
    <t>Minkštų veislių nuo 17 cm iki 24 cm skersmens medžių ir kelmų pašalinimas</t>
  </si>
  <si>
    <t>Medžių kamienų sandėliavimas ir apskaitymas statybvietėje</t>
  </si>
  <si>
    <t>Asfaltbetonio dangos hvid=0,07 m frezavimas, išvežimas ir permaišymas su įrengiamu skaldos pagrindo sluoksniu</t>
  </si>
  <si>
    <t>Augalinio grunto išvežimas į laikino sandėliavimo aikštelę</t>
  </si>
  <si>
    <t>Keleivių laukimo paviljonų su suoliukais išardymas ir išvežimas</t>
  </si>
  <si>
    <t>Šiukšliadėžių išardymas ir išvežimas</t>
  </si>
  <si>
    <t>Esamo informacinio ženklo su trimis vienstiebėmis bei dviem ramstinėmis atramomis perstatymas</t>
  </si>
  <si>
    <t>Akmenų grindinio išardymas ir išvežimas</t>
  </si>
  <si>
    <t>Esamos kelio dangos konstrukcijos pagrindų su skalda ardymas ir išvežimas</t>
  </si>
  <si>
    <t>Žemės darbai - žemės sankasos formavimas pylimai (panaudojant iškasų gruntą)</t>
  </si>
  <si>
    <t>Žemės sankasos kvalifikuotas pagerinimas kalkėmis h=0,25 m (rišiklio kiekis 3%) (rangovas gali pasirinkti kitą žemės sankasos apdorojimo būdą pagal KPT SDK 19 74p.)</t>
  </si>
  <si>
    <t>Žemės sankasos sustiprinimas cementu h=0,25 m (rišiklio kiekis 4-12%) (rangovas gali pasirinkti kitą sustiprinimo būdą pagal MN GPSR 12)</t>
  </si>
  <si>
    <t>Drenažo įrengimas iš perforuotų d113/126 vamzdžių su geotekstilės filtru</t>
  </si>
  <si>
    <t>Apsauginio šalčiui atsparaus sluoksnio kf≥1,5×10-5 m/s, h=0,42-0,44 m įrengimas</t>
  </si>
  <si>
    <t>Skaldos pagrindo sluoksnio iš nesurišto mineralinių medžiagų mišinio fr. 0/45 h=0,15 m įrengimas pridedant iki 20 % NAG (trinkelių dangos nuovažose)</t>
  </si>
  <si>
    <t>Skaldos pagrindo sluoksnio iš nesurišto mineralinių medžiagų mišinio fr. 0/45 h=0,20 m įrengimas pridedant iki 20 % NAG (asfalto dangos nuovažose)</t>
  </si>
  <si>
    <t>Betoninių raudonos spalvos trinkelių 200x100x80 įrengimas</t>
  </si>
  <si>
    <t>Asfalto pagrindo-dangos sluoksnio iš mišinio AC 16 PD, h=0,08 m įrengimas (dangų suvedimas)</t>
  </si>
  <si>
    <t>Apsauginio šalčiui atsparaus sluoksnio kf≥1,5×10-5 m/s, h=0,40 m įrengimas</t>
  </si>
  <si>
    <t>Asfalto pagrindo sluoksnio iš mišinio AC 22 PS, h=0,10 m įrengimas</t>
  </si>
  <si>
    <t>Asfalto apatinio sluoksnio iš mišinio AC 16 AS, h=0,06 m įrengimas</t>
  </si>
  <si>
    <t>Asfalto viršutinio sluoksnio iš mišinio SMA 8 S, h=0,04 m įrengimas</t>
  </si>
  <si>
    <t>Asfalto pagrindo sluoksnio iš mišinio AC 22 PS, h=0,10 m įrengimas (suvedimui)</t>
  </si>
  <si>
    <t>Asfalto apatinio sluoksnio iš mišinio AC 16 AS, h=0,06 m įrengimas (suvedimui)</t>
  </si>
  <si>
    <t>Asfalto viršutinio sluoksnio iš mišinio SMA 8 S, h=0,04 m įrengimas (suvedimui)</t>
  </si>
  <si>
    <t>Apsauginio šalčiui atsparaus sluoksnio kf≥1,5×10-5 m/s, h=0,47 m įrengimas</t>
  </si>
  <si>
    <t>Betono pagrindo sluoksnio iš C20/25-XC2-XF4 klasės betono h=0,25 m įrengimas</t>
  </si>
  <si>
    <t>Nerūdijančio plieno juostų temperatūrinėms siūlėms įrengimas 0,01x0,33</t>
  </si>
  <si>
    <t>Plieninių ankerių plieninėms juostoms įrengimas temperatūrinėms siūlėms 0,25x0,05x0,01</t>
  </si>
  <si>
    <t>Kietos gumos įdėklas temperatūrinėms siūlėms 0,01x0,33</t>
  </si>
  <si>
    <t>Išlyginamojo sluoksnio iš C20/25-XC2-XF4 klasės betono h=0,03 m įrengimas</t>
  </si>
  <si>
    <t>Granitinių grubiai skeltų trinkelių 100x100x100 mm įrengimas</t>
  </si>
  <si>
    <t>Granitinių trinkelių dangos 100x100x100 mm tarpų  užpildymas greitai kietėjančiu skiedinio mišiniu</t>
  </si>
  <si>
    <t>ŠNS kf≥1,5×10-5 m/s, h=0,19 m įrengimas</t>
  </si>
  <si>
    <t>Skaldos pagrindo iš nesurišto mineralinių medžiagų mišinio 0/45 h=0,15 m įrengimas pridedant iki 20 % NAG</t>
  </si>
  <si>
    <t>Išlyginamojo sluoksnio iš dolomito skaldos atsijų 0/5 įrengimas h=0,02-0,03m</t>
  </si>
  <si>
    <t>Betoninių pilkos spalvos plytelių 600x400x80 įrengimas</t>
  </si>
  <si>
    <t>Granitinių kelio bordiūrų 1000x150x300 mm įrengimas ant betono pagrindo</t>
  </si>
  <si>
    <t>Apsauginio šalčiui atsparaus sluoksnio kf≥1,5×10-5 m/s, h=0,39 m įrengimas</t>
  </si>
  <si>
    <t>Žvyro pagrindo sluoksnio iš nesurišto mineralinių medžiagų mišinio fr. 0/45 h=0,20 m įrengimas pridedant iki 20 % NAG (trinkelių dangos nuovažose)</t>
  </si>
  <si>
    <t>Žvyro pagrindo sluoksnio iš nesurišto mineralinių medžiagų mišinio fr. 0/45 h=0,25 m įrengimas pridedant iki 20 % NAG (asfalto dangos nuovažose)</t>
  </si>
  <si>
    <t>Nuovažų suvedimas nesurištuoju mineralinių medžiagų mišiniu 0/32 h=0,10m</t>
  </si>
  <si>
    <t>Apsauginio šalčiui atsparaus sluoksnio kf≥1,5×10-5 m/s, h=0,30 m įrengimas</t>
  </si>
  <si>
    <t>Žvyro pagrindo sluoksnio iš nesurišto mineralinių medžiagų mišinio fr. 0/45 h=0,30 m įrengimas pridedant iki 20 % NAG</t>
  </si>
  <si>
    <t>Betono pagrindo sluoksnio iš C30/37-XC2-XF4 klasės betono h=0,25 m įrengimas</t>
  </si>
  <si>
    <t>Granitinių trinkelių dangos 100x100x100 mm tarpų užpildymas greitai kietėjančiu skiedinio mišiniu</t>
  </si>
  <si>
    <t>ŠNS kf≥1,5×10-5 m/s, h=0,14 m įrengimas</t>
  </si>
  <si>
    <t>Žvyro pagrindo iš nesurišto mineralinių medžiagų mišinio 0/45 h=0,20 m įrengimas pridedant iki 20 % NAG</t>
  </si>
  <si>
    <t>7. Kiti darbai</t>
  </si>
  <si>
    <t>Keleivių laukimo paviljonų su integruotu suoliuku įrengimas</t>
  </si>
  <si>
    <t>Asfalto pagrindo sluoksnio iš mišinio AC 22 PS, h=0,08 m įrengimas</t>
  </si>
  <si>
    <t>Augalinio grunto užpylimas ir apsėjimas žole h=0,06 m (panaudojamas nuimtas augalinis gruntas)</t>
  </si>
  <si>
    <t>Medžių pasodinimas ir įtvirtinimas pririšant prie trijų medinių kuolų. Liepa mažalapė (Tilia cordata "Greenspire")</t>
  </si>
  <si>
    <t>Medžių pasodinimas ir įtvirtinimas pririšant prie trijų medinių kuolų. Ieva paprastoji (Prunus Padus "Watereri")</t>
  </si>
  <si>
    <t>Krūmų sodinimas ir įtvirtinimas dirvožemyje. Stefanandra karpytalapė (Stephanandra incisa)</t>
  </si>
  <si>
    <t>Krūmų sodinimas ir įtvirtinimas dirvožemyje. Šermukšnialapė lanksvūnė (Sorbaria sorbifolia)</t>
  </si>
  <si>
    <t>Krūmų sodinimas ir įtvirtinimas dirvožemyje. Lanksva japoninė (Spiraea japonica "Little princess")</t>
  </si>
  <si>
    <t>Krūmų sodinimas ir įtvirtinimas dirvožemyje. Smulkialapė alyva (Syringa microphylla "Superba")</t>
  </si>
  <si>
    <t>Medžių kamieno apsaugos</t>
  </si>
  <si>
    <t>Drenažiniai vamzdžiai su medžių šaknų laistymui įrengimas</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</si>
  <si>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 (1,8 ha).</t>
  </si>
  <si>
    <t>Plastikinis vamzdis D110mm  HDPE</t>
  </si>
  <si>
    <t>Grunto 1-2 kategorijos kasimas ir užkasimas rankiniu būdu, kai tranšėjos plotis iki 0,8 m</t>
  </si>
  <si>
    <t>Žiniaraštyje 6, Eur be PVM</t>
  </si>
  <si>
    <t>DARBŲ KIEKIŲ ŽINIARAŠTIS NR. 2 – KONSTRUKCIJŲ DALIS</t>
  </si>
  <si>
    <t>DARBŲ KIEKIŲ ŽINIARAŠTIS NR. 3 – VANDENTIEKIO IR NUOTEKŲ ŠALINIMO DALIS</t>
  </si>
  <si>
    <t>Valstybinės reikšmės rajoninio kelio Nr. 4727 ruožo nuo 5,31 iki 6,134 km kapitalinis remontas</t>
  </si>
  <si>
    <t xml:space="preserve">Slėginio nuotakyno iš PE100 PN10 vamzdžių DN160 mm, su visomis reikalingomis jungtimis bei atramomis tiekimas, montavimas žemėje, pajungimas į šulinius, išbandymas ir pridavimas užsakovui. </t>
  </si>
  <si>
    <t>Naujų plastikinių d600 mm apžiūros šulinių, 2,00 – 3,50 m gylio, su visomis reikalingomis jungtimis (teleskopiniais adapteriais, betoniniais atraminiais žiedais, kinetėmis ir kt.) bei atramomis tiekimas, sumontavimas, išbandymas ir pridavimas užsakovui.</t>
  </si>
  <si>
    <t>600 mm skersmens, plaukiojančio tipo, rakinami šulinių dangčiai  su visomis reikalingomis jungtimis (D 400). Tiekimas, sumontavimas, išbandymas, pridavimas užsakovui.</t>
  </si>
  <si>
    <t>nvnt</t>
  </si>
  <si>
    <t>Apvalus, g/b d=1500 mm skersmens, 3,00 – 4,00  m gylio nuotekų šulinys; nelaidus vandeniui, su viena d=0,7 m landa, karštai cinkuoto metalo arba gamykloje įlietomis ketinėmis lipynėmis, d=700 mm plaukiojančio tipo dangčiu, betoninėmis vamzdžių atramomis, protarpinėmis. Tiekimas, sumontavimas, išbandymas, pridavimas užsakovui.</t>
  </si>
  <si>
    <t>Apvalus, g/b d=2000 mm skersmens, 3,00 – 4,00  m gylio nuotekų šulinys; nelaidus vandeniui, su viena d=0,7 m landa, karštai cinkuoto metalo arba gamykloje įlietomis ketinėmis lipynėmis, d=700 mm plaukiojančio tipo dangčiu, betoninėmis vamzdžių atramomis, protarpinėmis. Tiekimas, sumontavimas, išbandymas, pridavimas užsakovui.</t>
  </si>
  <si>
    <t>Apvalus, g/b d=2000 mm skersmens, 2,00 – 3,00  m gylio slėginių nuotekų šulinys; nelaidus vandeniui, su viena d=0,7 m landa, karštai cinkuoto metalo arba gamykloje įlietomis ketinėmis lipynėmis, d=700 mm plaukiojančio tipo dangčiu, betoninėmis vamzdžių atramomis, protarpinėmis. Visa reikiama armatūra. Tiekimas, sumontavimas, išbandymas, pridavimas užsakovui.</t>
  </si>
  <si>
    <t>g/b DN1500 mm srauto slopinimo šulinys  dangčiai  su visomis reikalingomis jungtimis. Tiekimas, sumontavimas, išbandymas, pridavimas užsakovui.</t>
  </si>
  <si>
    <t>Naftos gaudyklė su integruota smėliagaude  su visomis reikalingomis komplekto detalėmis. Tiekimas, sumontavimas, išbandymas, pridavimas užsakovui.</t>
  </si>
  <si>
    <t>Lietaus nuotekų siurblinė su visomis reikalingomis komplekto detalėmis. Tiekimas, sumontavimas, išbandymas, pridavimas užsakovui. Q = 10 l/s; H = 8 m, 2,5 kW (P2)</t>
  </si>
  <si>
    <t xml:space="preserve">Savitakinio nuotakyno iš PP movinių vamzdžių DN 500 mm, su visomis reikalingomis jungtimis bei atramomis tiekimas, montavimas žemėje, pajungimas į šulinius, išbandymas ir pridavimas užsakovui. </t>
  </si>
  <si>
    <t xml:space="preserve">Slėginio nuotakyno iš PERC100 PN10 vamzdžių DN160 mm, su visomis reikalingomis jungtimis bei atramomis tiekimas, montavimas uždaru būdu, pajungimas į šulinius, išbandymas ir pridavimas užsakovui. </t>
  </si>
  <si>
    <t>Žiniaraštyje 5, Eur be PVM</t>
  </si>
  <si>
    <t>DARBŲ KIEKIŲ ŽINIARAŠTIS NR. 5 – ELEKTRONINIŲ RYŠIŲ (TELEKOMUNIKACIJŲ) DALIS</t>
  </si>
  <si>
    <t>Elektrotechnikos (siurblinės pajungimo) dalis*</t>
  </si>
  <si>
    <t>DARBŲ KIEKIŲ ŽINIARAŠTIS NR. 6 – PROCESŲ VALDYMO IR AUTOMATIZACIJOS DALIS</t>
  </si>
  <si>
    <t>Konstrukcijų dalis</t>
  </si>
  <si>
    <t>Procesų valdymo ir automatizacijos dalis</t>
  </si>
  <si>
    <t>DARBŲ KIEKIŲ ŽINIARAŠTIS NR. 4 – ELEKTROTECHNIKOS (APŠVIETIMO) DALIS</t>
  </si>
  <si>
    <t>Grunto kasimas ir išvežimas rangovo pasirinktu atstumu</t>
  </si>
  <si>
    <t>Gerai drenuojančio grunto supylimas ir sutankinimas</t>
  </si>
  <si>
    <t>Atraminių sienučių įrengimas monolitinant (betonas C35/45-XC4-XD3-XF4)</t>
  </si>
  <si>
    <t>Armatūros B 500B atraminėms sienutėms montavimas</t>
  </si>
  <si>
    <t>kg</t>
  </si>
  <si>
    <t>Grunto gręžimas iki 2,6 m gylio gręžtinių pamatų įrengimui ( Ø 450mm ) gruntą išvežant (7,44 m³)</t>
  </si>
  <si>
    <t>Polių (Ø 0,45m) h=2,6m betonavimas gręžiniuose C30/37-XC2 betonu</t>
  </si>
  <si>
    <t>Grunto gręžimas iki 2,1 m gylio gręžtinių pamatų įrengimui ( Ø 450mm ) gruntą išvežant (1,74 m³)</t>
  </si>
  <si>
    <t>Polių (Ø 0,45m) h=2,1 m betonavimas gręžiniuose C30/37-XC2 betonu</t>
  </si>
  <si>
    <t>Grunto gręžimas iki 1,5 m gylio gręžtinių pamatų įrengimui ( Ø 450mm ) gruntą išvežant (3,82 m³)</t>
  </si>
  <si>
    <t>Polių (Ø 0,45m) h=1,5 m betonavimas gręžiniuose C30/37-XC2 betonu</t>
  </si>
  <si>
    <t>Armatūros poliams montavimas</t>
  </si>
  <si>
    <t>Skalda fr. 22/32 sluoksnis įrengimas</t>
  </si>
  <si>
    <t xml:space="preserve">Plieninės karštai cinkuotos tvorelės montavimas (plienas S235J2) </t>
  </si>
  <si>
    <t>Teptinės hidroizoliacijos įrengimas (2 sluoksniai)</t>
  </si>
  <si>
    <t>Gelžbetoninių konstrukcijų padengimas apsaugine elastinių dažų sistema</t>
  </si>
  <si>
    <t>Deformacinės siūlės įrengimas</t>
  </si>
  <si>
    <t>Kiekis*</t>
  </si>
  <si>
    <t>AKUMULIATORINĖS BATARĖJOS 12V/7Ah</t>
  </si>
  <si>
    <t>LED šviestuvas 1x7W</t>
  </si>
  <si>
    <t>Srovės keitiklis 0...20mA</t>
  </si>
  <si>
    <t>Šviesos diodas LED 24VDC ŽALIAS</t>
  </si>
  <si>
    <t>REZISTORIUS 0,5W</t>
  </si>
  <si>
    <t>DIODAS</t>
  </si>
  <si>
    <t>Jungiklis 1-kl.IP44</t>
  </si>
  <si>
    <t>LAUKO SIRENA</t>
  </si>
  <si>
    <t>potencialų išlyginimo šyna</t>
  </si>
  <si>
    <t>Karštai cinkuoto metalo Pamatas išoriniam skydui</t>
  </si>
  <si>
    <t>EL.SKYDAS 1200X1200X400 Metalinis skydas dažytas milteliniu būdu korozijai atspariais dažais, užraktas -vidinė spyna ir išorinė pakabinama spyna IP44</t>
  </si>
  <si>
    <t>SKYDAS VIDINIS EL.SKYDAS 1000X800X300 IEC 60 529: IP54; IK08 Metalinis skydas dažytas milteliniu būdu korozijai atspariais dažais; su vidine montažine plokšte</t>
  </si>
  <si>
    <t>Centrinis procesorius (DC/DC/RELAY, ONBOARD I/O: 14 DI 24V DC; 10 DO RELAY 2A; 2 AI 0 – 10V DC,</t>
  </si>
  <si>
    <t>TEKSTINIS DISPLĖJUS 3“ colių ekranas</t>
  </si>
  <si>
    <t>IŠPLĖTIMAS SKAITMENINIAI ĮĖJIMAI DI 8 8DI, 24V DC</t>
  </si>
  <si>
    <t>IŠPLĖTIMAS ANALOGINIAI ĮĖJIMAI ANALOG INPUT, 4 AI, +/-10V, +/-5V, +/-2.5V, OR 0-20MA/4-20 MA,</t>
  </si>
  <si>
    <t>IŠPLĖTIMO RYŠIO MODULIS RS485</t>
  </si>
  <si>
    <t>GSM/GPRS TERMINALAS MODEMAS</t>
  </si>
  <si>
    <t>MAITINIMO ŠALTINIS 230ACV/DC24V su UPS Funkcija</t>
  </si>
  <si>
    <t>ŠILDYMO ELEMENTAS SU PE TE.ŠILDYTUVAS 100W/230V</t>
  </si>
  <si>
    <t>TEMPERATŪROS JUNGIKLIS 1-PRERJ TAŠKAS 0÷60°C</t>
  </si>
  <si>
    <t>MAGNETINIS GERKONINIS DAVIKLIS</t>
  </si>
  <si>
    <t>MAGNETINIS GERKONINIS DAVIKLIS MET-44</t>
  </si>
  <si>
    <t>Įtampos kontrolės rėlė 200…500VAC</t>
  </si>
  <si>
    <t>VIRŠĮTAMPIŲ RIBOTUVAS 4Poliai „B+C“</t>
  </si>
  <si>
    <t>4P 25A 30mA AC-tipo sr.nuotekio apsauga</t>
  </si>
  <si>
    <t>3P 13A C 10kA automat. Jungikilis</t>
  </si>
  <si>
    <t>3P 6A C 10kA automat. Jungiklis</t>
  </si>
  <si>
    <t>1P 6A C 10kA automat. Jungiklis</t>
  </si>
  <si>
    <t>DC24V RELĖS 2 GR. SU LIZDAIS</t>
  </si>
  <si>
    <t>DC24V RELĖS 4 GR. SU LIZDAIS</t>
  </si>
  <si>
    <t>LAIKO RELĖ 0÷15 MIN. DC24V</t>
  </si>
  <si>
    <t>Kontaktorius 4kW 24V D=&lt;2,4W mazo suvartojimo</t>
  </si>
  <si>
    <t>Variklinis Automatinis jungiklis 4÷6,3A</t>
  </si>
  <si>
    <t>Šviesos diodas LED 24VDC raudonas</t>
  </si>
  <si>
    <t>Šviesos diodas LED 24VDC BALTA</t>
  </si>
  <si>
    <t>Šviesos diodas LED 24VDC MĖLYNAS</t>
  </si>
  <si>
    <t>OT25F3C perjungiklis 25A 3P+NCA</t>
  </si>
  <si>
    <t>INKLO ANALIZATORIUS su Modbus sąsaja</t>
  </si>
  <si>
    <t>SROVĖS TRANSFORMATORIUS 40/5</t>
  </si>
  <si>
    <t>Perjungiklio galva 3pad. Su fiks; Mygtuko dalis ; 3 blok kontaktas 1NO</t>
  </si>
  <si>
    <t>Perjungiklio galva 2pad. Su fiks; Mygtuko dalis ; Papildomas blok kontaktas
1NO</t>
  </si>
  <si>
    <t>APSAUGINIS DIODAS viršįtampis 33V</t>
  </si>
  <si>
    <t>GNYBTYNAI SU PRIKLAUSINIAIS ANT DIN</t>
  </si>
  <si>
    <t>GNYBTAS SAUGIKLIS SU SAUGIKLIAIS(ŽUR.SCH)</t>
  </si>
  <si>
    <t>Lizdas-šakutė 16A 5P 6H400 IP44/skydinis</t>
  </si>
  <si>
    <t>Lizdas 16A 5P 400 IP44/virštinkinis</t>
  </si>
  <si>
    <t>KIŠTUKINIS LIZDAS IP44 1P+N+PE 16A ROZETĖ 230V</t>
  </si>
  <si>
    <t>MARKIRUOTĖS PO JUNGIKLIAIS KOMPLEKTAS</t>
  </si>
  <si>
    <t>SANDARIKLIŲ KOMPLEKTAS IP66/67</t>
  </si>
  <si>
    <t>MONTAŽINIŲ LAIDŲ IR KABELIŲ KOMPLEKTAS, ANTGALIŲ KOMPLEKTAS, DIN BĖGELIŲ KOMPLEKTAS, PVC PROFILINIŲ LOVELIŲ KOMPLEKTAS,
MARKIRAVIMO KOMPL VARŽTAI,VERŽEKLĖS, SRAIGTAI KOMPL</t>
  </si>
  <si>
    <t>HIDROSTATINIS LYGIO JUTIKLIS 0÷6m / 4-20mA 10 KABELIS</t>
  </si>
  <si>
    <t>Plūdiniai lygio jutikliai IP68 10m Kabelis Laikiklis dokumentams A4 fromat.</t>
  </si>
  <si>
    <t>KABELIS LANKSTUS Cu 2X0,75mm2</t>
  </si>
  <si>
    <t>KABELIS DEBITOMAČIO ANTRINIO PRIETAISO PAJUNGIMUI EKRANUOTAS Cu/e 3X1,5</t>
  </si>
  <si>
    <t>Debitomatis skirtaskomercinei apskaitai:
ANTRINIS SRAUTO DAVIKLIS DC24V ANTRINIO SRAUTO DAVIKLIO TVIRTINIMO MODULIS MODULIS RTU/RS485 PAPILDOMAS MODULIS
SRAUTO DAVIKLIS , IP67 SANDARINIMO PASTA DEBITOMAČIAMS SUKELTI APSAUGOS KLASE IP68</t>
  </si>
  <si>
    <t>ELEKTROTECHNINIS VAMZDIS d110</t>
  </si>
  <si>
    <t>Įžeminimo įgilinimo komplektas su revizijos dėže jungtimis</t>
  </si>
  <si>
    <t>Laikiklis dokumentams A4 fromat</t>
  </si>
  <si>
    <t>ĮŽEMINIMO ĮRENGINIO ĮRENGIMAS</t>
  </si>
  <si>
    <t>PALEIDIMO DERINIMO DARBAI</t>
  </si>
  <si>
    <t>SVAS SKYDO SURINKIMAS PASTATYMAS OBJEKTE</t>
  </si>
  <si>
    <t>TRANŠĖJŲ KABELIAMS PARUOŠIMAS IR PAKLOJUS EL.VAMZDŽIUS UŽKASIMAS</t>
  </si>
  <si>
    <t>PLŪDINIŲ JUNGIKLIŲ; HIDROSTATINIO JUNGIKLIO ; POTENCIALŲ ŠYNOS; SIGNALIZACIJOS JUTIKLIŲ MONTAVIMAS SIURBLINĖJE</t>
  </si>
  <si>
    <t>KABELIŲ ĮVERIMAS Į PAKLOTUS VAMZDŽIUS KABELIŲ PAJUNGIMAS SKYDE IR PRIE ĮRENGINIŲ</t>
  </si>
  <si>
    <t>ELEKTROTECHNINIAI MATAVIMAI IR ĮFORMINIMAS</t>
  </si>
  <si>
    <t>SIURBLINĖS SCADA SISTEMOS LANGŲ IŠPLĖTIMAS ĮNTEGRAVIMAS Į DISPEČERINĖS SCADA</t>
  </si>
  <si>
    <t>MOKYMAI EKSPLUATUOJANČIOS ĮMONĖS PERSONALUI</t>
  </si>
  <si>
    <t>2. Medžiagų ir įrengimų žiniaraštis</t>
  </si>
  <si>
    <t>1. Darbų kiekių žiniaraštis</t>
  </si>
  <si>
    <t>Tranšėjos kasimas ir užpylimas rankiniu būdu (1-2  kabeliui)</t>
  </si>
  <si>
    <t>Tranšėjos kasimas ir užpylimas mechaniniu būdu (1-2  kab.)</t>
  </si>
  <si>
    <t xml:space="preserve">Pagrindo  atramai montavimas </t>
  </si>
  <si>
    <t>Atramos montavimas</t>
  </si>
  <si>
    <t>Viengubų gembių įrengimas stulpų.</t>
  </si>
  <si>
    <t>Kabelių prijungimo gnybtų montavimas stulpe.</t>
  </si>
  <si>
    <t>Lauko apšvietimo šviestuvo montavimas</t>
  </si>
  <si>
    <t>Kabelinių linijų varžos matavimas</t>
  </si>
  <si>
    <t>Įžeminimo kontūro 10omų montavimas</t>
  </si>
  <si>
    <t>Įžeminimo kontūro 30omų montavimas</t>
  </si>
  <si>
    <t>Atramos prijungimas prie įžeminimo kontūro  cinkuota 25x4mm. juosta</t>
  </si>
  <si>
    <t>Įžeminimo kontūro varžos matavimas</t>
  </si>
  <si>
    <t>Išpildomosios toponuotraukos  parengimas</t>
  </si>
  <si>
    <t>Grandinės patikrinimas tarp įžemiklių ir įžeminimo elementų</t>
  </si>
  <si>
    <t>Grandinės “Fazė-nulis” varžos matavimas</t>
  </si>
  <si>
    <t xml:space="preserve">Signalinės juostos paklojimas </t>
  </si>
  <si>
    <t>Atramų numeravimas</t>
  </si>
  <si>
    <t>Apšvietimo valdymo spintos AVS su  pagrindu montavimas</t>
  </si>
  <si>
    <t xml:space="preserve">Kabelių įtraukimas į atramas,spintą 4x16mm2 </t>
  </si>
  <si>
    <t>Kabelių įtraukimas į atramas 3x1.5mm2</t>
  </si>
  <si>
    <t>Kabelio 4x16mm2, 1,0kV  tiesimas grunte apsauginiame vamzdyje</t>
  </si>
  <si>
    <t>Galinių movų montavimas kabeliui,4x16mm2,</t>
  </si>
  <si>
    <t>m.</t>
  </si>
  <si>
    <t>Kūginė atrama cinkuota, viršžeminės dalies aukštis h=6 m.</t>
  </si>
  <si>
    <t>Kūginė atrama cinkuota, viršžeminės dalies aukštis h=8 m.</t>
  </si>
  <si>
    <t xml:space="preserve">Cinkuoto plieno gembės 1 šviestuvui  H-1,0m.L-1.0m. &lt;0º   </t>
  </si>
  <si>
    <t>Betoninis pamatas saugiai įleidžiamai atramai</t>
  </si>
  <si>
    <t>LED gatvių ir magistralių apšvietimo šviestuvas 41W. Šviesos spektras 4000K .Apsaugos klase IP66/ 66. Atspara smūgiams :IK08</t>
  </si>
  <si>
    <t>Pėsčiųjų perėjų apšvietimo šviestuvas  II kl. pagal apsauga nuo elektros srovės poveikio, ne mažiau IP66/66, IK-0,8,  antivandalinis, beekspluatacinis, komplektacija gamyklinė, su LED šviesos šaltinių 72W, Šviesos spektras 5700K</t>
  </si>
  <si>
    <t>Kabelis aliuminio gyslomis 0.6/1kV, darbo temperatūra ne mažiau +90ºC, trumpo sujungimo temperatūra +250ºC,  4x16</t>
  </si>
  <si>
    <t>Kabelis vario gyslomis 0.6/1kV ,  darbo temperatūra ne mažiau +90ºC, 3x1.5</t>
  </si>
  <si>
    <t>Gnybtų komplektas JOR-99969 su saugikliu 6A arba analogas</t>
  </si>
  <si>
    <t>Galinė mova kabeliui 4x16mm²</t>
  </si>
  <si>
    <t>Cinkuota plienine juosta 25x4mm</t>
  </si>
  <si>
    <t>Plastmasinė signalinė juosta</t>
  </si>
  <si>
    <t>Atramų numeracijai skirti dažai(balonėlis 400mL)</t>
  </si>
  <si>
    <t>Kompl.</t>
  </si>
  <si>
    <t>Mato vnt</t>
  </si>
  <si>
    <t>Įžeminimo kontūras 10omų,sudarytas iš:
 -įžeminimo elektrodas 14mm. diam. L=3m  -5 vnt
-sujungimo mova                                                    -4vnt
-plieninis antgalis                                                  -1vnt
-įkalinimo galvutė                                                 -1vnt
-kryžmine jungtis juosta elektrodas                      -1vnt</t>
  </si>
  <si>
    <t>Įžeminimo kontūras 30omų,sudarytas iš:
 -įžeminimo elektrodas 14mm. diam. L=3m  -3 vnt
-sujungimo mova                                                    -2vnt
-plieninis antgalis                                                  -1vnt
-įkalinimo galvutė                                                 -1vnt
-kryžmine jungtis juosta elektrodas                      -1vnt</t>
  </si>
  <si>
    <t xml:space="preserve">Prijungimo valdymo spinta (PS,), cinkuota, su pamatu spintos montavimui , sandarumas IP 54,  komplekte:
- spintos metalinės konstrukcijos, cinkuotos,   
 išmatavimus tikslinti užsakymo metu       -1 vnt
- - tripolis kirtiklis, In 16 A                       - 1 vnt
- tripolis kontaktorius, In16A, Uv. 230V   -2 vnt
- 3-polis automatinis jungiklis 16A „C,     -2 vnt
- Trijų padėčių perjungimo raktas su fiksacija -2vnt
- astronominis laikrodis                             -1 vnt 
-jungiklis 220 V – 1 vnt
- Apšvietimo lempa – 1 vnt
- Saugiklis NH00/6A - 6vnt
- pamatai skydo montavimui  -1 vnt </t>
  </si>
  <si>
    <t>Vamzdžio d75, d110 paklojimas tranšėjoje</t>
  </si>
  <si>
    <t xml:space="preserve">Vamzdžis d75mm  </t>
  </si>
  <si>
    <t xml:space="preserve">Vamzdžis d110mm  </t>
  </si>
  <si>
    <t>Iš viso skyriuje 1, Eur be PVM</t>
  </si>
  <si>
    <t>Skyrius</t>
  </si>
  <si>
    <t>1.1</t>
  </si>
  <si>
    <t>1.2</t>
  </si>
  <si>
    <t>1.3</t>
  </si>
  <si>
    <t>1.4</t>
  </si>
  <si>
    <t>1.5</t>
  </si>
  <si>
    <t>1.6</t>
  </si>
  <si>
    <t>1.7</t>
  </si>
  <si>
    <t>1.8</t>
  </si>
  <si>
    <t>1.9</t>
  </si>
  <si>
    <t>1.10</t>
  </si>
  <si>
    <t>1.11</t>
  </si>
  <si>
    <t>1.12</t>
  </si>
  <si>
    <t>1.13</t>
  </si>
  <si>
    <t>1.14</t>
  </si>
  <si>
    <t>1.15</t>
  </si>
  <si>
    <t>1.16</t>
  </si>
  <si>
    <t>1.17</t>
  </si>
  <si>
    <t>1.18</t>
  </si>
  <si>
    <t>1.19</t>
  </si>
  <si>
    <t>1.20</t>
  </si>
  <si>
    <t>1.21</t>
  </si>
  <si>
    <t>1.22</t>
  </si>
  <si>
    <t>1.23</t>
  </si>
  <si>
    <t>2.1</t>
  </si>
  <si>
    <t>2.2</t>
  </si>
  <si>
    <t>2.3</t>
  </si>
  <si>
    <t>2.4</t>
  </si>
  <si>
    <t>Iš viso skyriuje 2, Eur be PVM</t>
  </si>
  <si>
    <t>2.5</t>
  </si>
  <si>
    <t>2.6</t>
  </si>
  <si>
    <t>2.7</t>
  </si>
  <si>
    <t>2.8</t>
  </si>
  <si>
    <t>2.9</t>
  </si>
  <si>
    <t>2.10</t>
  </si>
  <si>
    <t>3.1</t>
  </si>
  <si>
    <t>3.2</t>
  </si>
  <si>
    <t>3.3</t>
  </si>
  <si>
    <t>3.4</t>
  </si>
  <si>
    <t>3.5</t>
  </si>
  <si>
    <t>Iš viso skyriuje 3, Eur be PVM</t>
  </si>
  <si>
    <t>4.1.6</t>
  </si>
  <si>
    <t>4.1.7</t>
  </si>
  <si>
    <t>4.1.8</t>
  </si>
  <si>
    <t>4.2.6</t>
  </si>
  <si>
    <t>4.2.7</t>
  </si>
  <si>
    <t>4.2.8</t>
  </si>
  <si>
    <t>4.2.9</t>
  </si>
  <si>
    <t>4.2.10</t>
  </si>
  <si>
    <t>4.2.11</t>
  </si>
  <si>
    <t>4.2.12</t>
  </si>
  <si>
    <t>4.2.13</t>
  </si>
  <si>
    <t>4.2.14</t>
  </si>
  <si>
    <t>4.2.15</t>
  </si>
  <si>
    <t>4.2.16</t>
  </si>
  <si>
    <t>4.3.1</t>
  </si>
  <si>
    <t>4.3.2</t>
  </si>
  <si>
    <t>4.3.3</t>
  </si>
  <si>
    <t>4.3.4</t>
  </si>
  <si>
    <t>4.3.5</t>
  </si>
  <si>
    <t>4.3.6</t>
  </si>
  <si>
    <t>4.3.7</t>
  </si>
  <si>
    <t>4.3.8</t>
  </si>
  <si>
    <t>4.3.9</t>
  </si>
  <si>
    <t>4.4.1</t>
  </si>
  <si>
    <t>4.4.2</t>
  </si>
  <si>
    <t>4.4.3</t>
  </si>
  <si>
    <t>4.4.4</t>
  </si>
  <si>
    <t>4.4.5</t>
  </si>
  <si>
    <t>4.4.6</t>
  </si>
  <si>
    <t>4.4.7</t>
  </si>
  <si>
    <t>4.5.1</t>
  </si>
  <si>
    <t>4.5.2</t>
  </si>
  <si>
    <t>4.5.3</t>
  </si>
  <si>
    <t>4.5.4</t>
  </si>
  <si>
    <t>4.5.5</t>
  </si>
  <si>
    <t>4.5.6</t>
  </si>
  <si>
    <t>Iš viso skyriuje 4, Eur be PVM</t>
  </si>
  <si>
    <t>5.Autobusų aikštelės ir peronai</t>
  </si>
  <si>
    <t>5.1</t>
  </si>
  <si>
    <t>5.2</t>
  </si>
  <si>
    <t>5.3</t>
  </si>
  <si>
    <t>Iš viso skyriuje 5, Eur be PVM</t>
  </si>
  <si>
    <t>6.1.2</t>
  </si>
  <si>
    <t>6.1.3</t>
  </si>
  <si>
    <t>6.1.4</t>
  </si>
  <si>
    <t>6.1.5</t>
  </si>
  <si>
    <t>6.1.6</t>
  </si>
  <si>
    <t>6.2.1</t>
  </si>
  <si>
    <t>6.2.2</t>
  </si>
  <si>
    <t>6.2.3</t>
  </si>
  <si>
    <t>6.2.4</t>
  </si>
  <si>
    <t>6.2.5</t>
  </si>
  <si>
    <t>6.2.6</t>
  </si>
  <si>
    <t>6.3.1</t>
  </si>
  <si>
    <t>6.3.2</t>
  </si>
  <si>
    <t>6.3.3</t>
  </si>
  <si>
    <t>Iš viso skyriuje 6, Eur be PVM</t>
  </si>
  <si>
    <t>Rangovas įsivertina vieną iš pateiktų dviejų dangos konstrukcijos variantų: 1 variantą arba 2 variantą</t>
  </si>
  <si>
    <t>7.1</t>
  </si>
  <si>
    <t>7.2</t>
  </si>
  <si>
    <t>7.3</t>
  </si>
  <si>
    <t>7.4</t>
  </si>
  <si>
    <t>7.5</t>
  </si>
  <si>
    <t>7.6</t>
  </si>
  <si>
    <t>7.7</t>
  </si>
  <si>
    <t>7.8</t>
  </si>
  <si>
    <t>7.9</t>
  </si>
  <si>
    <t>7.10</t>
  </si>
  <si>
    <t>Iš viso skyriuje 7, Eur be PVM</t>
  </si>
  <si>
    <t>2. Žemės darbai tinklų klojimui</t>
  </si>
  <si>
    <t>2.11</t>
  </si>
  <si>
    <t>2.12</t>
  </si>
  <si>
    <t>2.13</t>
  </si>
  <si>
    <t>2.14</t>
  </si>
  <si>
    <t>2.15</t>
  </si>
  <si>
    <t>2.16</t>
  </si>
  <si>
    <t>2.17</t>
  </si>
  <si>
    <t>2.18</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</si>
  <si>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</si>
  <si>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</si>
  <si>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</si>
  <si>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</si>
  <si>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</si>
  <si>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</si>
  <si>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</si>
  <si>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</si>
  <si>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</si>
  <si>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</si>
  <si>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</si>
  <si>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</si>
  <si>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</si>
  <si>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</si>
  <si>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</si>
  <si>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</si>
  <si>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</si>
  <si>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</si>
  <si>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</si>
  <si>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</si>
  <si>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</si>
  <si>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</si>
  <si>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</si>
  <si>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</si>
  <si>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</si>
  <si>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</si>
  <si>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</si>
  <si>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</si>
  <si>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</si>
  <si>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</si>
  <si>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</si>
  <si>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</si>
  <si>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</si>
  <si>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</si>
  <si>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</si>
  <si>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</si>
  <si>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i/>
        <sz val="11"/>
        <rFont val="Open Sans"/>
        <family val="2"/>
      </rPr>
      <t>Vievio kelių tarnyba, Statybininkų g. 16, Vievis.</t>
    </r>
    <r>
      <rPr>
        <sz val="11"/>
        <rFont val="Open Sans"/>
        <family val="2"/>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</si>
  <si>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1"/>
        <rFont val="Open Sans"/>
        <family val="2"/>
      </rPr>
      <t>Statybinės atliekos</t>
    </r>
    <r>
      <rPr>
        <sz val="11"/>
        <rFont val="Open Sans"/>
        <family val="2"/>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</si>
  <si>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r>
      <t xml:space="preserve">Vieneto kaina, Eur be PVM  </t>
    </r>
    <r>
      <rPr>
        <b/>
        <sz val="11"/>
        <color rgb="FFFF0000"/>
        <rFont val="Open Sans"/>
        <family val="2"/>
      </rPr>
      <t>(pildo Tiekėjas)</t>
    </r>
  </si>
  <si>
    <r>
      <t>4. Kelio dangos konstrukcija (1 variantas).</t>
    </r>
    <r>
      <rPr>
        <i/>
        <sz val="11"/>
        <color rgb="FF002060"/>
        <rFont val="Open Sans"/>
        <family val="2"/>
      </rPr>
      <t xml:space="preserve"> </t>
    </r>
    <r>
      <rPr>
        <i/>
        <sz val="11"/>
        <color rgb="FF0070C0"/>
        <rFont val="Open Sans"/>
        <family val="2"/>
      </rPr>
      <t>DK 0,1 konstrukcijos įrengimas</t>
    </r>
  </si>
  <si>
    <r>
      <t xml:space="preserve">4. Kelio dangos konstrukcija (1 variantas). </t>
    </r>
    <r>
      <rPr>
        <i/>
        <sz val="11"/>
        <color rgb="FF0070C0"/>
        <rFont val="Open Sans"/>
        <family val="2"/>
      </rPr>
      <t>DK 3 konstrukcijos įrengimas</t>
    </r>
  </si>
  <si>
    <r>
      <t xml:space="preserve">4. Kelio dangos konstrukcija (1 variantas). </t>
    </r>
    <r>
      <rPr>
        <i/>
        <sz val="11"/>
        <color rgb="FF0070C0"/>
        <rFont val="Open Sans"/>
        <family val="2"/>
      </rPr>
      <t>DK 10 konstrukcijos įrengimas</t>
    </r>
  </si>
  <si>
    <r>
      <t xml:space="preserve">4. Kelio dangos konstrukcija (1 variantas). </t>
    </r>
    <r>
      <rPr>
        <i/>
        <sz val="11"/>
        <color rgb="FF0070C0"/>
        <rFont val="Open Sans"/>
        <family val="2"/>
      </rPr>
      <t>Takų įrengimas</t>
    </r>
  </si>
  <si>
    <r>
      <t xml:space="preserve">4. Kelio dangos konstrukcija (1 variantas). </t>
    </r>
    <r>
      <rPr>
        <i/>
        <sz val="11"/>
        <color rgb="FF0070C0"/>
        <rFont val="Open Sans"/>
        <family val="2"/>
      </rPr>
      <t>Bordiūrų įrengimas</t>
    </r>
  </si>
  <si>
    <r>
      <t xml:space="preserve">4. Kelio dangos konstrukcija </t>
    </r>
    <r>
      <rPr>
        <b/>
        <i/>
        <sz val="11"/>
        <color theme="1"/>
        <rFont val="Open Sans"/>
        <family val="2"/>
      </rPr>
      <t>(2 variantas)</t>
    </r>
    <r>
      <rPr>
        <i/>
        <sz val="11"/>
        <color theme="1"/>
        <rFont val="Open Sans"/>
        <family val="2"/>
      </rPr>
      <t xml:space="preserve">. </t>
    </r>
    <r>
      <rPr>
        <i/>
        <sz val="11"/>
        <color rgb="FF00B0F0"/>
        <rFont val="Open Sans"/>
        <family val="2"/>
      </rPr>
      <t>DK 0,1 konstrukcijos įrengimas</t>
    </r>
  </si>
  <si>
    <r>
      <t xml:space="preserve">4. Kelio dangos konstrukcija </t>
    </r>
    <r>
      <rPr>
        <b/>
        <i/>
        <sz val="11"/>
        <color theme="1"/>
        <rFont val="Open Sans"/>
        <family val="2"/>
      </rPr>
      <t>(2 variantas)</t>
    </r>
    <r>
      <rPr>
        <i/>
        <sz val="11"/>
        <color theme="1"/>
        <rFont val="Open Sans"/>
        <family val="2"/>
      </rPr>
      <t xml:space="preserve">. </t>
    </r>
    <r>
      <rPr>
        <i/>
        <sz val="11"/>
        <color rgb="FF00B0F0"/>
        <rFont val="Open Sans"/>
        <family val="2"/>
      </rPr>
      <t>DK 3 konstrukcijos įrengimas</t>
    </r>
  </si>
  <si>
    <r>
      <t xml:space="preserve">4. Kelio dangos konstrukcija </t>
    </r>
    <r>
      <rPr>
        <b/>
        <i/>
        <sz val="11"/>
        <color theme="1"/>
        <rFont val="Open Sans"/>
        <family val="2"/>
      </rPr>
      <t>(2 variantas)</t>
    </r>
    <r>
      <rPr>
        <i/>
        <sz val="11"/>
        <color theme="1"/>
        <rFont val="Open Sans"/>
        <family val="2"/>
      </rPr>
      <t xml:space="preserve">. </t>
    </r>
    <r>
      <rPr>
        <i/>
        <sz val="11"/>
        <color rgb="FF00B0F0"/>
        <rFont val="Open Sans"/>
        <family val="2"/>
      </rPr>
      <t>DK 10 konstrukcijos įrengimas</t>
    </r>
  </si>
  <si>
    <r>
      <t xml:space="preserve">4. Kelio dangos konstrukcija </t>
    </r>
    <r>
      <rPr>
        <b/>
        <i/>
        <sz val="11"/>
        <color theme="1"/>
        <rFont val="Open Sans"/>
        <family val="2"/>
      </rPr>
      <t>(2 variantas)</t>
    </r>
    <r>
      <rPr>
        <i/>
        <sz val="11"/>
        <color theme="1"/>
        <rFont val="Open Sans"/>
        <family val="2"/>
      </rPr>
      <t xml:space="preserve">. </t>
    </r>
    <r>
      <rPr>
        <i/>
        <sz val="11"/>
        <color rgb="FF00B0F0"/>
        <rFont val="Open Sans"/>
        <family val="2"/>
      </rPr>
      <t>Takų įrengimas</t>
    </r>
  </si>
  <si>
    <r>
      <t xml:space="preserve">4. Kelio dangos konstrukcija </t>
    </r>
    <r>
      <rPr>
        <b/>
        <i/>
        <sz val="11"/>
        <color theme="1"/>
        <rFont val="Open Sans"/>
        <family val="2"/>
      </rPr>
      <t>(2 variantas)</t>
    </r>
    <r>
      <rPr>
        <i/>
        <sz val="11"/>
        <color theme="1"/>
        <rFont val="Open Sans"/>
        <family val="2"/>
      </rPr>
      <t xml:space="preserve">. </t>
    </r>
    <r>
      <rPr>
        <i/>
        <sz val="11"/>
        <color rgb="FF00B0F0"/>
        <rFont val="Open Sans"/>
        <family val="2"/>
      </rPr>
      <t>Bordiūrų įrengimas</t>
    </r>
  </si>
  <si>
    <r>
      <t xml:space="preserve">6. Kelio apstatymas ir saugaus eismo organizavimas. </t>
    </r>
    <r>
      <rPr>
        <b/>
        <i/>
        <sz val="11"/>
        <color theme="1"/>
        <rFont val="Open Sans"/>
        <family val="2"/>
      </rPr>
      <t>Kelio ženklai</t>
    </r>
  </si>
  <si>
    <r>
      <t>6. Kelio apstatymas ir saugaus eismo organizavimas.</t>
    </r>
    <r>
      <rPr>
        <b/>
        <i/>
        <sz val="11"/>
        <color theme="1"/>
        <rFont val="Open Sans"/>
        <family val="2"/>
      </rPr>
      <t xml:space="preserve"> Dangos ženklinimas</t>
    </r>
  </si>
  <si>
    <r>
      <t>6. Kelio apstatymas ir saugaus eismo organizavimas.</t>
    </r>
    <r>
      <rPr>
        <b/>
        <i/>
        <sz val="11"/>
        <color theme="1"/>
        <rFont val="Open Sans"/>
        <family val="2"/>
      </rPr>
      <t xml:space="preserve"> Greičio mažinimo priemonių įrengimas</t>
    </r>
  </si>
  <si>
    <r>
      <t xml:space="preserve">Vieneto kaina, Eur be PVM  </t>
    </r>
    <r>
      <rPr>
        <b/>
        <sz val="11"/>
        <color rgb="FFFF0000"/>
        <rFont val="Opan sans"/>
        <charset val="186"/>
      </rPr>
      <t>(pildo Tiekėjas)</t>
    </r>
  </si>
  <si>
    <r>
      <t>m</t>
    </r>
    <r>
      <rPr>
        <vertAlign val="superscript"/>
        <sz val="11"/>
        <color theme="1"/>
        <rFont val="Open Sans"/>
        <family val="2"/>
      </rPr>
      <t>3</t>
    </r>
  </si>
  <si>
    <r>
      <t>m</t>
    </r>
    <r>
      <rPr>
        <vertAlign val="superscript"/>
        <sz val="11"/>
        <color theme="1"/>
        <rFont val="Open Sans"/>
        <family val="2"/>
      </rPr>
      <t>2</t>
    </r>
  </si>
  <si>
    <t>Elektrotechnikos (Elektros tinklų ir įrenginių perkėlimo (rekonstravimo) dalis*</t>
  </si>
  <si>
    <r>
      <rPr>
        <b/>
        <sz val="11"/>
        <rFont val="Open Sans"/>
        <family val="2"/>
      </rPr>
      <t>Grįžtamosios medžiagos</t>
    </r>
    <r>
      <rPr>
        <sz val="11"/>
        <rFont val="Open Sans"/>
        <family val="2"/>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</si>
  <si>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t>Žiniaraštyje 3, Eur be PVM:</t>
  </si>
  <si>
    <t>Žiniaraštyje  2,  Eur be PVM:</t>
  </si>
  <si>
    <t>Iš viso žiniaraštyje 1,  Eur be PVM:</t>
  </si>
  <si>
    <r>
      <t xml:space="preserve">Pastaba: </t>
    </r>
    <r>
      <rPr>
        <sz val="11"/>
        <color rgb="FFFF0000"/>
        <rFont val="Open sans"/>
        <family val="2"/>
      </rPr>
      <t>Rangovas turi įsivertinti vieną dangos konstrukciją iš pateiktų dviejų dangos konstrukcijos variantų.</t>
    </r>
  </si>
  <si>
    <r>
      <rPr>
        <b/>
        <i/>
        <sz val="11"/>
        <rFont val="Open Sans"/>
        <family val="2"/>
      </rPr>
      <t>*</t>
    </r>
    <r>
      <rPr>
        <b/>
        <i/>
        <u/>
        <sz val="11"/>
        <rFont val="Open sans"/>
        <family val="2"/>
      </rPr>
      <t>Pastaba dėl ESO</t>
    </r>
    <r>
      <rPr>
        <b/>
        <i/>
        <sz val="11"/>
        <rFont val="Open Sans"/>
        <family val="2"/>
      </rPr>
      <t>:</t>
    </r>
    <r>
      <rPr>
        <i/>
        <sz val="11"/>
        <rFont val="Open Sans"/>
        <family val="2"/>
      </rPr>
      <t xml:space="preserve"> Rangovas savo pasiūlyme turi įsivertinti eilutėje nurodytą sumą. Rangovas pasirašęs sutartį su Kelių direkcija dėl kelio remonto, turės sudaryti sutartį su AB „ESO“ dėl jiems priklausančių tinklų pertvarkymo. Kelių direkcija Rangovui už AB „ESO“ priklausančių tinklų pertvarkymą apmokės už faktiškai atliktus darbus.</t>
    </r>
  </si>
  <si>
    <r>
      <rPr>
        <b/>
        <i/>
        <sz val="11"/>
        <rFont val="Open Sans"/>
        <family val="2"/>
      </rPr>
      <t xml:space="preserve">Pastaba: </t>
    </r>
    <r>
      <rPr>
        <i/>
        <sz val="11"/>
        <rFont val="Open Sans"/>
        <family val="2"/>
      </rPr>
      <t>Rangovas statybvietės išlaidose arba laisvai pasirinktoje (-ose) darbų kiekių žiniaraščių eilutėje (-ėse) turi įsivertinti visus su sutarties vykdymu susijusius dokumentus (įskaitant deklaracijos apie statybos užbaigimą gavimą).</t>
    </r>
  </si>
  <si>
    <t>Paviršiaus šiurkštinimas 2/5 frakcijos skaldyta mineraline medžiaga - 1,0-2,0 kg/m2</t>
  </si>
  <si>
    <t>Paviršiaus šiurkštinimas 2/5 frakcijos skaldyta mineraline medžiaga - 1,0-2,0 kg/m2 (suvedimui)</t>
  </si>
  <si>
    <t>Geotekstilė drenažui ≥100 g/m²</t>
  </si>
  <si>
    <t>Infiltracinė talpa  su visomis reikalingomis komplekto detalėmis. Tiekimas, sumontavimas, išbandymas, pridavimas užsakovui</t>
  </si>
  <si>
    <t>Asfaltbetonio dangos hvid=0,07 m frezavimas ir sandėliavimas vietoje</t>
  </si>
  <si>
    <t>Asfaltbetonio danga (grįžtamoji medžiaga ne mažiau kaip 9,58 Eur/m3)</t>
  </si>
  <si>
    <t>Asfaltbetonio dangos  hvid=0,04 m frezavimas ir sandėliavimas vietoje</t>
  </si>
  <si>
    <t>6.3.4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</si>
</sst>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47">
    <font>
      <sz val="11"/>
      <color theme="1"/>
      <name val="Calibri"/>
      <family val="2"/>
      <charset val="186"/>
      <scheme val="minor"/>
    </font>
    <font>
      <sz val="11"/>
      <color rgb="FF000000"/>
      <name val="Calibri"/>
      <family val="2"/>
      <charset val="186"/>
    </font>
    <font>
      <b/>
      <sz val="11"/>
      <color rgb="FF000000"/>
      <name val="Times New Roman"/>
      <family val="1"/>
      <charset val="186"/>
    </font>
    <font>
      <sz val="11"/>
      <color theme="1"/>
      <name val="Times New Roman"/>
      <family val="1"/>
      <charset val="186"/>
    </font>
    <font>
      <sz val="8"/>
      <name val="Calibri"/>
      <family val="2"/>
      <charset val="186"/>
      <scheme val="minor"/>
    </font>
    <font>
      <sz val="10"/>
      <name val="Arial"/>
      <family val="2"/>
      <charset val="186"/>
    </font>
    <font>
      <b/>
      <sz val="12"/>
      <name val="Times New Roman"/>
      <family val="1"/>
      <charset val="186"/>
    </font>
    <font>
      <sz val="11"/>
      <color rgb="FF000000"/>
      <name val="Times New Roman"/>
      <family val="1"/>
      <charset val="186"/>
    </font>
    <font>
      <sz val="12"/>
      <color theme="1"/>
      <name val="Times New Roman"/>
      <family val="1"/>
      <charset val="186"/>
    </font>
    <font>
      <b/>
      <sz val="12"/>
      <color rgb="FF000000"/>
      <name val="Times New Roman"/>
      <family val="1"/>
      <charset val="186"/>
    </font>
    <font>
      <sz val="12"/>
      <color rgb="FF000000"/>
      <name val="Times New Roman"/>
      <family val="1"/>
      <charset val="186"/>
    </font>
    <font>
      <sz val="12"/>
      <name val="Times New Roman"/>
      <family val="1"/>
      <charset val="186"/>
    </font>
    <font>
      <i/>
      <sz val="12"/>
      <color theme="1"/>
      <name val="Times New Roman"/>
      <family val="1"/>
      <charset val="186"/>
    </font>
    <font>
      <b/>
      <sz val="11"/>
      <name val="Open Sans"/>
      <family val="2"/>
    </font>
    <font>
      <sz val="11"/>
      <name val="Open Sans"/>
      <family val="2"/>
    </font>
    <font>
      <i/>
      <sz val="11"/>
      <name val="Open Sans"/>
      <family val="2"/>
    </font>
    <font>
      <b/>
      <i/>
      <sz val="11"/>
      <name val="Open Sans"/>
      <family val="2"/>
    </font>
    <font>
      <sz val="11"/>
      <color theme="1"/>
      <name val="Open Sans"/>
      <family val="2"/>
    </font>
    <font>
      <b/>
      <sz val="11"/>
      <color rgb="FF000000"/>
      <name val="Open Sans"/>
      <family val="2"/>
    </font>
    <font>
      <sz val="11"/>
      <color rgb="FF000000"/>
      <name val="Open Sans"/>
      <family val="2"/>
    </font>
    <font>
      <b/>
      <sz val="11"/>
      <color rgb="FFFF0000"/>
      <name val="Open Sans"/>
      <family val="2"/>
    </font>
    <font>
      <b/>
      <sz val="11"/>
      <color theme="1"/>
      <name val="Open Sans"/>
      <family val="2"/>
    </font>
    <font>
      <b/>
      <i/>
      <sz val="11"/>
      <color rgb="FFFF0000"/>
      <name val="Open Sans"/>
      <family val="2"/>
    </font>
    <font>
      <i/>
      <sz val="11"/>
      <color theme="1"/>
      <name val="Open Sans"/>
      <family val="2"/>
    </font>
    <font>
      <i/>
      <sz val="11"/>
      <color rgb="FF002060"/>
      <name val="Open Sans"/>
      <family val="2"/>
    </font>
    <font>
      <i/>
      <sz val="11"/>
      <color rgb="FF0070C0"/>
      <name val="Open Sans"/>
      <family val="2"/>
    </font>
    <font>
      <b/>
      <i/>
      <sz val="11"/>
      <color theme="1"/>
      <name val="Open Sans"/>
      <family val="2"/>
    </font>
    <font>
      <i/>
      <sz val="11"/>
      <color rgb="FF00B0F0"/>
      <name val="Open Sans"/>
      <family val="2"/>
    </font>
    <font>
      <b/>
      <sz val="11"/>
      <color rgb="FF000000"/>
      <name val="Opan sans"/>
      <charset val="186"/>
    </font>
    <font>
      <sz val="12"/>
      <color theme="1"/>
      <name val="Opan sans"/>
      <charset val="186"/>
    </font>
    <font>
      <b/>
      <sz val="12"/>
      <color theme="1"/>
      <name val="Opan sans"/>
      <charset val="186"/>
    </font>
    <font>
      <b/>
      <sz val="11"/>
      <color rgb="FFFF0000"/>
      <name val="Opan sans"/>
      <charset val="186"/>
    </font>
    <font>
      <i/>
      <sz val="11"/>
      <color theme="1"/>
      <name val="Opan sans"/>
      <charset val="186"/>
    </font>
    <font>
      <sz val="11"/>
      <name val="Opan sans"/>
      <charset val="186"/>
    </font>
    <font>
      <b/>
      <sz val="11"/>
      <name val="Opan sans"/>
      <charset val="186"/>
    </font>
    <font>
      <b/>
      <sz val="12"/>
      <color theme="1"/>
      <name val="Open Sans"/>
      <family val="2"/>
    </font>
    <font>
      <vertAlign val="superscript"/>
      <sz val="11"/>
      <color theme="1"/>
      <name val="Open Sans"/>
      <family val="2"/>
    </font>
    <font>
      <b/>
      <sz val="11"/>
      <name val="Open sans"/>
      <family val="2"/>
    </font>
    <font>
      <sz val="11"/>
      <name val="Open sans"/>
      <family val="2"/>
    </font>
    <font>
      <b/>
      <sz val="11"/>
      <color theme="1"/>
      <name val="Open Sans"/>
      <family val="2"/>
    </font>
    <font>
      <sz val="11"/>
      <color theme="1"/>
      <name val="Open Sans"/>
      <family val="2"/>
      <charset val="186"/>
    </font>
    <font>
      <sz val="11"/>
      <color theme="1"/>
      <name val="Opan sans"/>
      <charset val="186"/>
    </font>
    <font>
      <sz val="11"/>
      <color theme="1"/>
      <name val="Open sans"/>
      <family val="2"/>
    </font>
    <font>
      <sz val="11"/>
      <color rgb="FFFF0000"/>
      <name val="Open sans"/>
      <family val="2"/>
    </font>
    <font>
      <b/>
      <sz val="11"/>
      <color rgb="FFFF0000"/>
      <name val="Open Sans"/>
      <family val="2"/>
    </font>
    <font>
      <b/>
      <i/>
      <u/>
      <sz val="11"/>
      <name val="Open sans"/>
      <family val="2"/>
    </font>
    <font>
      <i/>
      <sz val="11"/>
      <name val="Open sans"/>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rgb="FFFFFFFF"/>
      </patternFill>
    </fill>
    <fill>
      <patternFill patternType="solid">
        <fgColor rgb="FFFF00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5" fillId="0" borderId="0"/>
  </cellStyleXfs>
  <cellXfs count="302">
    <xf numFmtId="0" fontId="0" fillId="0" borderId="0" xfId="0"/>
    <xf numFmtId="0" fontId="0" fillId="0" borderId="0" xfId="0" applyProtection="1">
      <protection locked="0"/>
    </xf>
    <xf numFmtId="0" fontId="2" fillId="0" borderId="0" xfId="1" applyFont="1" applyAlignment="1" applyProtection="1">
      <alignment horizontal="center" vertical="center" wrapText="1"/>
    </xf>
    <xf numFmtId="0" fontId="2" fillId="0" borderId="0" xfId="1" applyNumberFormat="1" applyFont="1" applyAlignment="1" applyProtection="1">
      <alignment horizontal="center" vertical="center" wrapText="1"/>
    </xf>
    <xf numFmtId="0" fontId="3" fillId="0" borderId="0" xfId="0" applyFont="1" applyAlignment="1" applyProtection="1">
      <alignment horizontal="center" vertical="center"/>
      <protection locked="0"/>
    </xf>
    <xf numFmtId="0" fontId="7" fillId="0" borderId="0" xfId="1" applyFont="1" applyAlignment="1" applyProtection="1">
      <alignment horizontal="center" vertical="center" wrapText="1"/>
    </xf>
    <xf numFmtId="0" fontId="0" fillId="0" borderId="0" xfId="0" applyAlignment="1">
      <alignment horizontal="center" vertical="center"/>
    </xf>
    <xf numFmtId="0" fontId="8" fillId="0" borderId="0" xfId="0" applyFont="1" applyAlignment="1">
      <alignment horizontal="center" vertical="center"/>
    </xf>
    <xf numFmtId="0" fontId="9" fillId="0" borderId="0" xfId="1" applyFont="1" applyAlignment="1" applyProtection="1">
      <alignment horizontal="left" vertical="center" wrapText="1"/>
    </xf>
    <xf numFmtId="0" fontId="8" fillId="0" borderId="0" xfId="0" applyFont="1" applyProtection="1">
      <protection locked="0"/>
    </xf>
    <xf numFmtId="0" fontId="9" fillId="0" borderId="0" xfId="1" applyFont="1" applyAlignment="1" applyProtection="1">
      <alignment horizontal="center" vertical="center" wrapText="1"/>
    </xf>
    <xf numFmtId="0" fontId="9" fillId="0" borderId="0" xfId="1" applyNumberFormat="1" applyFont="1" applyAlignment="1" applyProtection="1">
      <alignment horizontal="center" vertical="center" wrapText="1"/>
    </xf>
    <xf numFmtId="0" fontId="10" fillId="0" borderId="0" xfId="1" applyFont="1" applyAlignment="1" applyProtection="1">
      <alignment horizontal="center" vertical="center" wrapText="1"/>
    </xf>
    <xf numFmtId="0" fontId="6" fillId="0" borderId="0" xfId="4" applyFont="1" applyAlignment="1">
      <alignment horizontal="center" vertical="center"/>
    </xf>
    <xf numFmtId="0" fontId="6" fillId="0" borderId="0" xfId="4" applyFont="1" applyAlignment="1">
      <alignment horizontal="left" vertical="center" wrapText="1"/>
    </xf>
    <xf numFmtId="0" fontId="11" fillId="0" borderId="0" xfId="4" applyFont="1" applyAlignment="1">
      <alignment horizontal="center" vertical="center"/>
    </xf>
    <xf numFmtId="4" fontId="6" fillId="0" borderId="0" xfId="3" applyNumberFormat="1" applyFont="1" applyAlignment="1">
      <alignment horizontal="center" vertical="center" wrapText="1"/>
    </xf>
    <xf numFmtId="0" fontId="8" fillId="0" borderId="0" xfId="0" applyFont="1" applyAlignment="1">
      <alignment horizontal="center"/>
    </xf>
    <xf numFmtId="0" fontId="8" fillId="0" borderId="0" xfId="0" applyFont="1" applyAlignment="1">
      <alignment horizontal="left" vertical="center" wrapText="1"/>
    </xf>
    <xf numFmtId="0" fontId="8" fillId="0" borderId="0" xfId="0" applyFont="1"/>
    <xf numFmtId="0" fontId="12" fillId="0" borderId="0" xfId="0" applyFont="1" applyAlignment="1">
      <alignment horizontal="left" vertical="center" wrapText="1"/>
    </xf>
    <xf numFmtId="0" fontId="12" fillId="0" borderId="0" xfId="0" applyFont="1" applyAlignment="1">
      <alignment horizontal="center" vertical="center"/>
    </xf>
    <xf numFmtId="0" fontId="12" fillId="0" borderId="0" xfId="0" applyFont="1" applyAlignment="1">
      <alignment vertical="center"/>
    </xf>
    <xf numFmtId="0" fontId="8" fillId="0" borderId="0" xfId="0" applyFont="1" applyAlignment="1" applyProtection="1">
      <alignment horizontal="center" vertical="center"/>
      <protection locked="0"/>
    </xf>
    <xf numFmtId="0" fontId="14" fillId="0" borderId="0" xfId="0" applyFont="1"/>
    <xf numFmtId="0" fontId="13"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vertical="center"/>
    </xf>
    <xf numFmtId="4" fontId="14" fillId="0" borderId="1" xfId="0" applyNumberFormat="1" applyFont="1" applyBorder="1" applyAlignment="1">
      <alignment horizontal="center" vertical="center"/>
    </xf>
    <xf numFmtId="0" fontId="14" fillId="0" borderId="1" xfId="0" applyFont="1" applyBorder="1" applyAlignment="1">
      <alignment vertical="center" wrapText="1"/>
    </xf>
    <xf numFmtId="3" fontId="14" fillId="0" borderId="4" xfId="0" applyNumberFormat="1" applyFont="1" applyBorder="1" applyAlignment="1">
      <alignment horizontal="center" vertical="center"/>
    </xf>
    <xf numFmtId="4" fontId="14" fillId="0" borderId="4" xfId="0" applyNumberFormat="1" applyFont="1" applyBorder="1" applyAlignment="1">
      <alignment horizontal="center" vertical="center"/>
    </xf>
    <xf numFmtId="0" fontId="13" fillId="0" borderId="1" xfId="0" applyFont="1" applyBorder="1" applyAlignment="1">
      <alignment horizontal="right"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14" fillId="0" borderId="0" xfId="0" applyFont="1" applyAlignment="1">
      <alignment horizontal="left" vertical="center"/>
    </xf>
    <xf numFmtId="0" fontId="17" fillId="0" borderId="0" xfId="0" applyFont="1"/>
    <xf numFmtId="0" fontId="17" fillId="0" borderId="0" xfId="0" applyFont="1" applyProtection="1">
      <protection locked="0"/>
    </xf>
    <xf numFmtId="0" fontId="18" fillId="0" borderId="0" xfId="1" applyFont="1" applyAlignment="1" applyProtection="1">
      <alignment horizontal="center" vertical="center" wrapText="1"/>
    </xf>
    <xf numFmtId="0" fontId="18" fillId="0" borderId="0" xfId="1" applyNumberFormat="1" applyFont="1" applyAlignment="1" applyProtection="1">
      <alignment horizontal="center" vertical="center" wrapText="1"/>
    </xf>
    <xf numFmtId="0" fontId="19" fillId="0" borderId="0" xfId="1" applyFont="1" applyAlignment="1" applyProtection="1">
      <alignment horizontal="center" vertical="center" wrapText="1"/>
    </xf>
    <xf numFmtId="0" fontId="14" fillId="0" borderId="20" xfId="0" applyFont="1" applyBorder="1" applyAlignment="1">
      <alignment horizontal="center" vertical="center"/>
    </xf>
    <xf numFmtId="0" fontId="14" fillId="0" borderId="9" xfId="0" applyFont="1" applyBorder="1" applyAlignment="1">
      <alignment horizontal="center" vertical="center"/>
    </xf>
    <xf numFmtId="4" fontId="14" fillId="0" borderId="10" xfId="0" applyNumberFormat="1" applyFont="1" applyBorder="1" applyAlignment="1">
      <alignment horizontal="center" vertical="center" wrapText="1"/>
    </xf>
    <xf numFmtId="0" fontId="14" fillId="0" borderId="17" xfId="0" applyFont="1" applyBorder="1" applyAlignment="1">
      <alignment horizontal="center" vertical="center"/>
    </xf>
    <xf numFmtId="0" fontId="14" fillId="0" borderId="1" xfId="4" applyFont="1" applyBorder="1" applyAlignment="1">
      <alignment horizontal="center" vertical="center"/>
    </xf>
    <xf numFmtId="4" fontId="14" fillId="0" borderId="12" xfId="0" applyNumberFormat="1" applyFont="1" applyBorder="1" applyAlignment="1">
      <alignment horizontal="center" vertical="center" wrapText="1"/>
    </xf>
    <xf numFmtId="0" fontId="14" fillId="0" borderId="22" xfId="0" applyFont="1" applyBorder="1" applyAlignment="1">
      <alignment horizontal="center" vertical="center"/>
    </xf>
    <xf numFmtId="0" fontId="14" fillId="0" borderId="14" xfId="4" applyFont="1" applyBorder="1" applyAlignment="1">
      <alignment horizontal="center" vertical="center"/>
    </xf>
    <xf numFmtId="0" fontId="14" fillId="0" borderId="14" xfId="0" applyFont="1" applyBorder="1" applyAlignment="1">
      <alignment horizontal="center" vertical="center"/>
    </xf>
    <xf numFmtId="4" fontId="14" fillId="0" borderId="15" xfId="0" applyNumberFormat="1" applyFont="1" applyBorder="1" applyAlignment="1">
      <alignment horizontal="center" vertical="center" wrapText="1"/>
    </xf>
    <xf numFmtId="0" fontId="21" fillId="0" borderId="16" xfId="0" applyFont="1" applyBorder="1" applyAlignment="1" applyProtection="1">
      <alignment wrapText="1"/>
      <protection locked="0"/>
    </xf>
    <xf numFmtId="4" fontId="21" fillId="0" borderId="7" xfId="0" applyNumberFormat="1" applyFont="1" applyBorder="1" applyAlignment="1" applyProtection="1">
      <alignment horizontal="center" vertical="center"/>
      <protection locked="0"/>
    </xf>
    <xf numFmtId="49" fontId="14" fillId="0" borderId="9" xfId="0" applyNumberFormat="1" applyFont="1" applyBorder="1" applyAlignment="1">
      <alignment horizontal="center" vertical="center"/>
    </xf>
    <xf numFmtId="49" fontId="14" fillId="0" borderId="9" xfId="0" applyNumberFormat="1" applyFont="1" applyBorder="1" applyAlignment="1">
      <alignment horizontal="center" vertical="center" wrapText="1"/>
    </xf>
    <xf numFmtId="164" fontId="14" fillId="2" borderId="9" xfId="0" applyNumberFormat="1" applyFont="1" applyFill="1" applyBorder="1" applyAlignment="1" applyProtection="1">
      <alignment horizontal="center" vertical="center"/>
      <protection locked="0"/>
    </xf>
    <xf numFmtId="0" fontId="17" fillId="0" borderId="0" xfId="0" applyFont="1" applyAlignment="1" applyProtection="1">
      <alignment wrapText="1"/>
      <protection locked="0"/>
    </xf>
    <xf numFmtId="49" fontId="14" fillId="0" borderId="1" xfId="0" applyNumberFormat="1" applyFont="1" applyBorder="1" applyAlignment="1">
      <alignment horizontal="center" vertical="center"/>
    </xf>
    <xf numFmtId="49" fontId="14" fillId="0" borderId="1" xfId="0" applyNumberFormat="1" applyFont="1" applyBorder="1" applyAlignment="1">
      <alignment horizontal="center" vertical="center" wrapText="1"/>
    </xf>
    <xf numFmtId="164" fontId="14" fillId="2" borderId="1" xfId="0" applyNumberFormat="1" applyFont="1" applyFill="1" applyBorder="1" applyAlignment="1" applyProtection="1">
      <alignment horizontal="center" vertical="center"/>
      <protection locked="0"/>
    </xf>
    <xf numFmtId="49" fontId="14" fillId="0" borderId="5" xfId="0" applyNumberFormat="1" applyFont="1" applyBorder="1" applyAlignment="1">
      <alignment horizontal="center" vertical="center"/>
    </xf>
    <xf numFmtId="49" fontId="14"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164" fontId="14" fillId="2" borderId="5" xfId="0" applyNumberFormat="1" applyFont="1" applyFill="1" applyBorder="1" applyAlignment="1" applyProtection="1">
      <alignment horizontal="center" vertical="center"/>
      <protection locked="0"/>
    </xf>
    <xf numFmtId="4" fontId="14" fillId="0" borderId="26" xfId="0" applyNumberFormat="1" applyFont="1" applyBorder="1" applyAlignment="1">
      <alignment horizontal="center" vertical="center" wrapText="1"/>
    </xf>
    <xf numFmtId="0" fontId="21" fillId="0" borderId="23" xfId="0" applyFont="1" applyBorder="1" applyAlignment="1" applyProtection="1">
      <alignment wrapText="1"/>
      <protection locked="0"/>
    </xf>
    <xf numFmtId="49" fontId="14" fillId="0" borderId="14" xfId="0" applyNumberFormat="1" applyFont="1" applyBorder="1" applyAlignment="1">
      <alignment horizontal="center" vertical="center"/>
    </xf>
    <xf numFmtId="49" fontId="14" fillId="0" borderId="14" xfId="0" applyNumberFormat="1" applyFont="1" applyBorder="1" applyAlignment="1">
      <alignment horizontal="left" vertical="center" wrapText="1"/>
    </xf>
    <xf numFmtId="49" fontId="14" fillId="0" borderId="14" xfId="0" applyNumberFormat="1" applyFont="1" applyBorder="1" applyAlignment="1">
      <alignment horizontal="center" vertical="center" wrapText="1"/>
    </xf>
    <xf numFmtId="4" fontId="14" fillId="3" borderId="10" xfId="0" applyNumberFormat="1" applyFont="1" applyFill="1" applyBorder="1" applyAlignment="1">
      <alignment horizontal="center" vertical="center" wrapText="1"/>
    </xf>
    <xf numFmtId="4" fontId="14" fillId="3" borderId="12" xfId="0" applyNumberFormat="1" applyFont="1" applyFill="1" applyBorder="1" applyAlignment="1">
      <alignment horizontal="center" vertical="center" wrapText="1"/>
    </xf>
    <xf numFmtId="4" fontId="14" fillId="3" borderId="26" xfId="0" applyNumberFormat="1" applyFont="1" applyFill="1" applyBorder="1" applyAlignment="1">
      <alignment horizontal="center" vertical="center" wrapText="1"/>
    </xf>
    <xf numFmtId="49" fontId="14" fillId="0" borderId="9" xfId="4" applyNumberFormat="1" applyFont="1" applyBorder="1" applyAlignment="1">
      <alignment horizontal="center" vertical="center"/>
    </xf>
    <xf numFmtId="0" fontId="14" fillId="0" borderId="9" xfId="4" applyFont="1" applyBorder="1" applyAlignment="1">
      <alignment horizontal="center" vertical="center"/>
    </xf>
    <xf numFmtId="49" fontId="14" fillId="0" borderId="1" xfId="4" applyNumberFormat="1" applyFont="1" applyBorder="1" applyAlignment="1">
      <alignment horizontal="center" vertical="center"/>
    </xf>
    <xf numFmtId="49" fontId="14" fillId="0" borderId="14" xfId="4" applyNumberFormat="1" applyFont="1" applyBorder="1" applyAlignment="1">
      <alignment horizontal="center" vertical="center"/>
    </xf>
    <xf numFmtId="0" fontId="14" fillId="0" borderId="1" xfId="4" applyFont="1" applyBorder="1" applyAlignment="1">
      <alignment horizontal="center" vertical="center" wrapText="1"/>
    </xf>
    <xf numFmtId="0" fontId="14" fillId="0" borderId="9" xfId="4" applyFont="1" applyBorder="1" applyAlignment="1">
      <alignment horizontal="center" vertical="center" wrapText="1"/>
    </xf>
    <xf numFmtId="0" fontId="14" fillId="0" borderId="14" xfId="4" applyFont="1" applyBorder="1" applyAlignment="1">
      <alignment horizontal="center" vertical="center" wrapText="1"/>
    </xf>
    <xf numFmtId="0" fontId="14" fillId="0" borderId="14" xfId="0" applyFont="1" applyBorder="1" applyAlignment="1">
      <alignment horizontal="center" vertical="center" wrapText="1"/>
    </xf>
    <xf numFmtId="4" fontId="13" fillId="0" borderId="7" xfId="3" applyNumberFormat="1" applyFont="1" applyBorder="1" applyAlignment="1">
      <alignment horizontal="center" vertical="center" wrapText="1"/>
    </xf>
    <xf numFmtId="0" fontId="13" fillId="0" borderId="0" xfId="4" applyFont="1" applyAlignment="1">
      <alignment horizontal="center" vertical="center"/>
    </xf>
    <xf numFmtId="0" fontId="14" fillId="0" borderId="0" xfId="4" applyFont="1" applyAlignment="1">
      <alignment horizontal="center" vertical="center"/>
    </xf>
    <xf numFmtId="4" fontId="13" fillId="0" borderId="0" xfId="3" applyNumberFormat="1" applyFont="1" applyAlignment="1">
      <alignment horizontal="center" vertical="center" wrapText="1"/>
    </xf>
    <xf numFmtId="0" fontId="17" fillId="0" borderId="0" xfId="0" applyFont="1" applyAlignment="1">
      <alignment horizont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29" fillId="0" borderId="0" xfId="0" applyFont="1" applyProtection="1">
      <protection locked="0"/>
    </xf>
    <xf numFmtId="4" fontId="33" fillId="2" borderId="9" xfId="3" applyNumberFormat="1" applyFont="1" applyFill="1" applyBorder="1" applyAlignment="1" applyProtection="1">
      <alignment horizontal="center" vertical="center" wrapText="1"/>
      <protection locked="0"/>
    </xf>
    <xf numFmtId="4" fontId="33" fillId="0" borderId="10" xfId="0" applyNumberFormat="1" applyFont="1" applyBorder="1" applyAlignment="1">
      <alignment horizontal="center" vertical="center" wrapText="1"/>
    </xf>
    <xf numFmtId="4" fontId="33" fillId="2" borderId="1" xfId="3" applyNumberFormat="1" applyFont="1" applyFill="1" applyBorder="1" applyAlignment="1" applyProtection="1">
      <alignment horizontal="center" vertical="center" wrapText="1"/>
      <protection locked="0"/>
    </xf>
    <xf numFmtId="4" fontId="33" fillId="0" borderId="12" xfId="0" applyNumberFormat="1" applyFont="1" applyBorder="1" applyAlignment="1">
      <alignment horizontal="center" vertical="center" wrapText="1"/>
    </xf>
    <xf numFmtId="4" fontId="33" fillId="2" borderId="14" xfId="3" applyNumberFormat="1" applyFont="1" applyFill="1" applyBorder="1" applyAlignment="1" applyProtection="1">
      <alignment horizontal="center" vertical="center" wrapText="1"/>
      <protection locked="0"/>
    </xf>
    <xf numFmtId="4" fontId="33" fillId="0" borderId="15" xfId="0" applyNumberFormat="1" applyFont="1" applyBorder="1" applyAlignment="1">
      <alignment horizontal="center" vertical="center" wrapText="1"/>
    </xf>
    <xf numFmtId="0" fontId="34" fillId="0" borderId="6" xfId="4" applyFont="1" applyBorder="1" applyAlignment="1">
      <alignment horizontal="center" vertical="center"/>
    </xf>
    <xf numFmtId="0" fontId="34" fillId="0" borderId="29" xfId="4" applyFont="1" applyBorder="1" applyAlignment="1">
      <alignment horizontal="left" vertical="center" wrapText="1"/>
    </xf>
    <xf numFmtId="4" fontId="34" fillId="0" borderId="7" xfId="3" applyNumberFormat="1" applyFont="1" applyBorder="1" applyAlignment="1">
      <alignment horizontal="center" vertical="center" wrapText="1"/>
    </xf>
    <xf numFmtId="0" fontId="17" fillId="0" borderId="9" xfId="0" applyFont="1" applyBorder="1" applyAlignment="1">
      <alignment horizontal="center" vertical="center" wrapText="1"/>
    </xf>
    <xf numFmtId="0" fontId="17" fillId="0" borderId="9"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0" borderId="14" xfId="0" applyFont="1" applyBorder="1" applyAlignment="1">
      <alignment horizontal="center" vertical="center" wrapText="1"/>
    </xf>
    <xf numFmtId="0" fontId="17" fillId="0" borderId="14" xfId="0" applyFont="1" applyBorder="1" applyAlignment="1">
      <alignment horizontal="justify" vertical="center" wrapText="1"/>
    </xf>
    <xf numFmtId="164" fontId="14" fillId="2" borderId="14" xfId="0" applyNumberFormat="1" applyFont="1" applyFill="1" applyBorder="1" applyAlignment="1" applyProtection="1">
      <alignment horizontal="center" vertical="center"/>
      <protection locked="0"/>
    </xf>
    <xf numFmtId="0" fontId="21" fillId="0" borderId="23" xfId="0" applyFont="1" applyBorder="1" applyAlignment="1" applyProtection="1">
      <alignment horizontal="center" vertical="center" wrapText="1"/>
      <protection locked="0"/>
    </xf>
    <xf numFmtId="0" fontId="23" fillId="0" borderId="8" xfId="0" applyFont="1" applyBorder="1" applyProtection="1">
      <protection locked="0"/>
    </xf>
    <xf numFmtId="0" fontId="23" fillId="0" borderId="11" xfId="0" applyFont="1" applyBorder="1" applyProtection="1">
      <protection locked="0"/>
    </xf>
    <xf numFmtId="0" fontId="14" fillId="0" borderId="6" xfId="0" applyFont="1" applyBorder="1" applyAlignment="1">
      <alignment horizontal="center" vertical="center"/>
    </xf>
    <xf numFmtId="0" fontId="14" fillId="0" borderId="33" xfId="0" applyFont="1" applyBorder="1" applyAlignment="1">
      <alignment horizontal="center" vertical="center"/>
    </xf>
    <xf numFmtId="0" fontId="21" fillId="0" borderId="6" xfId="0" applyFont="1" applyBorder="1"/>
    <xf numFmtId="0" fontId="17" fillId="0" borderId="29" xfId="0" applyFont="1" applyBorder="1"/>
    <xf numFmtId="0" fontId="17" fillId="0" borderId="16" xfId="0" applyFont="1" applyBorder="1" applyAlignment="1">
      <alignment horizontal="center" vertical="center"/>
    </xf>
    <xf numFmtId="0" fontId="21" fillId="0" borderId="19" xfId="0" applyFont="1" applyBorder="1" applyAlignment="1">
      <alignment horizontal="center" vertical="center"/>
    </xf>
    <xf numFmtId="0" fontId="17" fillId="0" borderId="19" xfId="0" applyFont="1" applyBorder="1" applyAlignment="1">
      <alignment horizontal="center" vertical="center"/>
    </xf>
    <xf numFmtId="0" fontId="17" fillId="0" borderId="9" xfId="0" applyFont="1" applyBorder="1" applyAlignment="1">
      <alignment vertical="center" wrapText="1"/>
    </xf>
    <xf numFmtId="164" fontId="14" fillId="2" borderId="20" xfId="0" applyNumberFormat="1" applyFont="1" applyFill="1" applyBorder="1" applyAlignment="1" applyProtection="1">
      <alignment horizontal="center" vertical="center"/>
      <protection locked="0"/>
    </xf>
    <xf numFmtId="0" fontId="17" fillId="0" borderId="1" xfId="0" applyFont="1" applyBorder="1" applyAlignment="1">
      <alignment vertical="center" wrapText="1"/>
    </xf>
    <xf numFmtId="164" fontId="14" fillId="2" borderId="4" xfId="0" applyNumberFormat="1" applyFont="1" applyFill="1" applyBorder="1" applyAlignment="1" applyProtection="1">
      <alignment horizontal="center" vertical="center"/>
      <protection locked="0"/>
    </xf>
    <xf numFmtId="0" fontId="19" fillId="0" borderId="1" xfId="0" applyFont="1" applyBorder="1" applyAlignment="1">
      <alignment horizontal="center" vertical="center" wrapText="1"/>
    </xf>
    <xf numFmtId="0" fontId="23" fillId="0" borderId="13" xfId="0" applyFont="1" applyBorder="1" applyAlignment="1" applyProtection="1">
      <alignment vertical="center"/>
      <protection locked="0"/>
    </xf>
    <xf numFmtId="0" fontId="17" fillId="0" borderId="14" xfId="0" applyFont="1" applyBorder="1" applyAlignment="1">
      <alignment vertical="center" wrapText="1"/>
    </xf>
    <xf numFmtId="0" fontId="19" fillId="0" borderId="14" xfId="0" applyFont="1" applyBorder="1" applyAlignment="1">
      <alignment horizontal="center" vertical="center" wrapText="1"/>
    </xf>
    <xf numFmtId="164" fontId="14" fillId="2" borderId="34" xfId="0" applyNumberFormat="1" applyFont="1" applyFill="1" applyBorder="1" applyAlignment="1" applyProtection="1">
      <alignment horizontal="center" vertical="center"/>
      <protection locked="0"/>
    </xf>
    <xf numFmtId="0" fontId="23" fillId="0" borderId="11" xfId="0" applyFont="1" applyBorder="1" applyAlignment="1" applyProtection="1">
      <alignment vertical="center"/>
      <protection locked="0"/>
    </xf>
    <xf numFmtId="0" fontId="17" fillId="0" borderId="21" xfId="0" applyFont="1" applyBorder="1" applyAlignment="1">
      <alignment horizontal="center" vertical="center"/>
    </xf>
    <xf numFmtId="0" fontId="21" fillId="0" borderId="33" xfId="0" applyFont="1" applyBorder="1" applyAlignment="1">
      <alignment horizontal="center" vertical="center"/>
    </xf>
    <xf numFmtId="0" fontId="17" fillId="0" borderId="33" xfId="0" applyFont="1" applyBorder="1" applyAlignment="1">
      <alignment horizontal="center" vertical="center"/>
    </xf>
    <xf numFmtId="4" fontId="13" fillId="0" borderId="28" xfId="3" applyNumberFormat="1" applyFont="1" applyBorder="1" applyAlignment="1">
      <alignment horizontal="center" vertical="center" wrapText="1"/>
    </xf>
    <xf numFmtId="49" fontId="14" fillId="0" borderId="9" xfId="0" applyNumberFormat="1" applyFont="1" applyBorder="1" applyAlignment="1">
      <alignment horizontal="left" vertical="top" wrapText="1"/>
    </xf>
    <xf numFmtId="49" fontId="14" fillId="0" borderId="1" xfId="0" applyNumberFormat="1" applyFont="1" applyBorder="1" applyAlignment="1">
      <alignment horizontal="left" vertical="top" wrapText="1"/>
    </xf>
    <xf numFmtId="0" fontId="23" fillId="0" borderId="8" xfId="0" applyFont="1" applyBorder="1" applyAlignment="1" applyProtection="1">
      <alignment vertical="center"/>
      <protection locked="0"/>
    </xf>
    <xf numFmtId="0" fontId="21" fillId="0" borderId="1" xfId="0" applyFont="1" applyBorder="1"/>
    <xf numFmtId="0" fontId="17" fillId="0" borderId="2" xfId="0" applyFont="1" applyBorder="1"/>
    <xf numFmtId="0" fontId="19" fillId="0" borderId="9" xfId="0" applyFont="1" applyBorder="1" applyAlignment="1">
      <alignment vertical="center" wrapText="1"/>
    </xf>
    <xf numFmtId="0" fontId="19" fillId="0" borderId="1" xfId="0" applyFont="1" applyBorder="1" applyAlignment="1">
      <alignment vertical="center" wrapText="1"/>
    </xf>
    <xf numFmtId="0" fontId="19" fillId="0" borderId="5" xfId="0" applyFont="1" applyBorder="1" applyAlignment="1">
      <alignment vertical="center" wrapText="1"/>
    </xf>
    <xf numFmtId="0" fontId="17" fillId="0" borderId="5" xfId="0" applyFont="1" applyBorder="1" applyAlignment="1">
      <alignment horizontal="center" vertical="center" wrapText="1"/>
    </xf>
    <xf numFmtId="0" fontId="19" fillId="0" borderId="14" xfId="0" applyFont="1" applyBorder="1" applyAlignment="1">
      <alignment vertical="center" wrapText="1"/>
    </xf>
    <xf numFmtId="0" fontId="15" fillId="0" borderId="0" xfId="0" applyFont="1" applyAlignment="1">
      <alignment horizontal="right"/>
    </xf>
    <xf numFmtId="0" fontId="35" fillId="3" borderId="35" xfId="0" applyFont="1" applyFill="1" applyBorder="1" applyAlignment="1" applyProtection="1">
      <alignment horizontal="center" vertical="center"/>
      <protection locked="0"/>
    </xf>
    <xf numFmtId="0" fontId="18" fillId="3" borderId="36" xfId="2" applyFont="1" applyFill="1" applyBorder="1" applyAlignment="1" applyProtection="1">
      <alignment horizontal="center" vertical="center" wrapText="1"/>
    </xf>
    <xf numFmtId="0" fontId="18" fillId="3" borderId="36" xfId="2" applyNumberFormat="1" applyFont="1" applyFill="1" applyBorder="1" applyAlignment="1" applyProtection="1">
      <alignment horizontal="center" vertical="center" wrapText="1"/>
    </xf>
    <xf numFmtId="0" fontId="18" fillId="3" borderId="36" xfId="1" applyFont="1" applyFill="1" applyBorder="1" applyAlignment="1" applyProtection="1">
      <alignment horizontal="center" vertical="center" wrapText="1"/>
    </xf>
    <xf numFmtId="0" fontId="18" fillId="3" borderId="37" xfId="1" applyFont="1" applyFill="1" applyBorder="1" applyAlignment="1" applyProtection="1">
      <alignment horizontal="center" vertical="center" wrapText="1"/>
    </xf>
    <xf numFmtId="0" fontId="18" fillId="3" borderId="19" xfId="2" applyFont="1" applyFill="1" applyBorder="1" applyAlignment="1" applyProtection="1">
      <alignment horizontal="center" vertical="center" wrapText="1"/>
    </xf>
    <xf numFmtId="0" fontId="18" fillId="3" borderId="19" xfId="2" applyNumberFormat="1" applyFont="1" applyFill="1" applyBorder="1" applyAlignment="1" applyProtection="1">
      <alignment horizontal="center" vertical="center" wrapText="1"/>
    </xf>
    <xf numFmtId="0" fontId="18" fillId="3" borderId="19" xfId="1" applyFont="1" applyFill="1" applyBorder="1" applyAlignment="1" applyProtection="1">
      <alignment horizontal="center" vertical="center" wrapText="1"/>
    </xf>
    <xf numFmtId="0" fontId="18" fillId="3" borderId="7" xfId="1" applyFont="1" applyFill="1" applyBorder="1" applyAlignment="1" applyProtection="1">
      <alignment horizontal="center" vertical="center" wrapText="1"/>
    </xf>
    <xf numFmtId="0" fontId="0" fillId="0" borderId="0" xfId="0" applyAlignment="1" applyProtection="1">
      <alignment wrapText="1"/>
      <protection locked="0"/>
    </xf>
    <xf numFmtId="0" fontId="35" fillId="3" borderId="16" xfId="0" applyFont="1" applyFill="1" applyBorder="1" applyAlignment="1" applyProtection="1">
      <alignment horizontal="center" vertical="center" wrapText="1"/>
      <protection locked="0"/>
    </xf>
    <xf numFmtId="164" fontId="14" fillId="2" borderId="9" xfId="0" applyNumberFormat="1" applyFont="1" applyFill="1" applyBorder="1" applyAlignment="1" applyProtection="1">
      <alignment horizontal="center" vertical="center" wrapText="1"/>
      <protection locked="0"/>
    </xf>
    <xf numFmtId="164" fontId="14" fillId="2" borderId="1" xfId="0" applyNumberFormat="1" applyFont="1" applyFill="1" applyBorder="1" applyAlignment="1" applyProtection="1">
      <alignment horizontal="center" vertical="center" wrapText="1"/>
      <protection locked="0"/>
    </xf>
    <xf numFmtId="164" fontId="14" fillId="2" borderId="14" xfId="0" applyNumberFormat="1" applyFont="1" applyFill="1" applyBorder="1" applyAlignment="1" applyProtection="1">
      <alignment horizontal="center" vertical="center" wrapText="1"/>
      <protection locked="0"/>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3" fillId="0" borderId="0" xfId="0" applyFont="1" applyAlignment="1" applyProtection="1">
      <alignment horizontal="center" vertical="center" wrapText="1"/>
      <protection locked="0"/>
    </xf>
    <xf numFmtId="0" fontId="14" fillId="0" borderId="38" xfId="0" applyFont="1" applyBorder="1" applyAlignment="1">
      <alignment horizontal="center" vertical="center" wrapText="1"/>
    </xf>
    <xf numFmtId="0" fontId="17" fillId="0" borderId="5" xfId="0" applyFont="1" applyBorder="1" applyAlignment="1">
      <alignment horizontal="justify" vertical="center" wrapText="1"/>
    </xf>
    <xf numFmtId="164" fontId="14" fillId="2" borderId="5" xfId="0" applyNumberFormat="1" applyFont="1" applyFill="1" applyBorder="1" applyAlignment="1" applyProtection="1">
      <alignment horizontal="center" vertical="center" wrapText="1"/>
      <protection locked="0"/>
    </xf>
    <xf numFmtId="0" fontId="40" fillId="0" borderId="0" xfId="0" applyFont="1" applyAlignment="1" applyProtection="1">
      <alignment wrapText="1"/>
      <protection locked="0"/>
    </xf>
    <xf numFmtId="0" fontId="40" fillId="0" borderId="23" xfId="0" applyFont="1" applyBorder="1" applyAlignment="1" applyProtection="1">
      <alignment horizontal="center" vertical="center" wrapText="1"/>
      <protection locked="0"/>
    </xf>
    <xf numFmtId="4" fontId="40" fillId="0" borderId="7" xfId="0" applyNumberFormat="1" applyFont="1" applyBorder="1" applyAlignment="1" applyProtection="1">
      <alignment horizontal="center" vertical="center" wrapText="1"/>
      <protection locked="0"/>
    </xf>
    <xf numFmtId="0" fontId="0" fillId="0" borderId="0" xfId="0" applyAlignment="1" applyProtection="1">
      <alignment horizontal="left" vertical="top" wrapText="1"/>
      <protection locked="0"/>
    </xf>
    <xf numFmtId="0" fontId="23" fillId="0" borderId="24"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3" fillId="0" borderId="13"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25" xfId="0" applyFont="1" applyBorder="1" applyAlignment="1" applyProtection="1">
      <alignment horizontal="left" vertical="top" wrapText="1"/>
      <protection locked="0"/>
    </xf>
    <xf numFmtId="0" fontId="30" fillId="3" borderId="16" xfId="0" applyFont="1" applyFill="1" applyBorder="1" applyAlignment="1" applyProtection="1">
      <alignment horizontal="center" vertical="center"/>
      <protection locked="0"/>
    </xf>
    <xf numFmtId="0" fontId="28" fillId="3" borderId="19" xfId="2" applyFont="1" applyFill="1" applyBorder="1" applyAlignment="1" applyProtection="1">
      <alignment horizontal="center" vertical="center" wrapText="1"/>
    </xf>
    <xf numFmtId="0" fontId="28" fillId="3" borderId="19" xfId="2" applyFont="1" applyFill="1" applyBorder="1" applyAlignment="1" applyProtection="1">
      <alignment horizontal="left" vertical="center" wrapText="1"/>
    </xf>
    <xf numFmtId="0" fontId="28" fillId="3" borderId="19" xfId="2" applyNumberFormat="1" applyFont="1" applyFill="1" applyBorder="1" applyAlignment="1" applyProtection="1">
      <alignment horizontal="center" vertical="center" wrapText="1"/>
    </xf>
    <xf numFmtId="0" fontId="28" fillId="3" borderId="19" xfId="1" applyFont="1" applyFill="1" applyBorder="1" applyAlignment="1" applyProtection="1">
      <alignment horizontal="center" vertical="center" wrapText="1"/>
    </xf>
    <xf numFmtId="0" fontId="28" fillId="3" borderId="7" xfId="1" applyFont="1" applyFill="1" applyBorder="1" applyAlignment="1" applyProtection="1">
      <alignment horizontal="center" vertical="center" wrapText="1"/>
    </xf>
    <xf numFmtId="0" fontId="33"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4" applyFont="1" applyBorder="1" applyAlignment="1">
      <alignment horizontal="center" vertical="center" wrapText="1"/>
    </xf>
    <xf numFmtId="0" fontId="33" fillId="0" borderId="14" xfId="0" applyFont="1" applyBorder="1" applyAlignment="1">
      <alignment horizontal="center" vertical="center" wrapText="1"/>
    </xf>
    <xf numFmtId="0" fontId="33" fillId="0" borderId="14" xfId="4" applyFont="1" applyBorder="1" applyAlignment="1">
      <alignment horizontal="center" vertical="center" wrapText="1"/>
    </xf>
    <xf numFmtId="0" fontId="33" fillId="0" borderId="9" xfId="0" applyFont="1" applyBorder="1" applyAlignment="1">
      <alignment horizontal="center" vertical="top" wrapText="1"/>
    </xf>
    <xf numFmtId="0" fontId="33" fillId="0" borderId="9" xfId="0" applyFont="1" applyBorder="1" applyAlignment="1">
      <alignment horizontal="left" vertical="top" wrapText="1"/>
    </xf>
    <xf numFmtId="0" fontId="33" fillId="0" borderId="1" xfId="0" applyFont="1" applyBorder="1" applyAlignment="1">
      <alignment horizontal="center" vertical="top" wrapText="1"/>
    </xf>
    <xf numFmtId="0" fontId="33" fillId="0" borderId="1" xfId="0" applyFont="1" applyBorder="1" applyAlignment="1">
      <alignment horizontal="left" vertical="top" wrapText="1"/>
    </xf>
    <xf numFmtId="49" fontId="33" fillId="0" borderId="1" xfId="0" applyNumberFormat="1" applyFont="1" applyBorder="1" applyAlignment="1" applyProtection="1">
      <alignment horizontal="left" vertical="top" wrapText="1"/>
      <protection locked="0"/>
    </xf>
    <xf numFmtId="0" fontId="33" fillId="0" borderId="14" xfId="0" applyFont="1" applyBorder="1" applyAlignment="1">
      <alignment horizontal="center" vertical="top" wrapText="1"/>
    </xf>
    <xf numFmtId="0" fontId="33" fillId="0" borderId="14" xfId="0" applyFont="1" applyBorder="1" applyAlignment="1">
      <alignment horizontal="left" vertical="top" wrapText="1"/>
    </xf>
    <xf numFmtId="0" fontId="32" fillId="0" borderId="8" xfId="0" applyFont="1" applyBorder="1" applyAlignment="1" applyProtection="1">
      <alignment horizontal="left" vertical="top" wrapText="1"/>
      <protection locked="0"/>
    </xf>
    <xf numFmtId="0" fontId="32" fillId="0" borderId="11" xfId="0" applyFont="1" applyBorder="1" applyAlignment="1" applyProtection="1">
      <alignment horizontal="left" vertical="top" wrapText="1"/>
      <protection locked="0"/>
    </xf>
    <xf numFmtId="0" fontId="32" fillId="0" borderId="13" xfId="0" applyFont="1" applyBorder="1" applyAlignment="1" applyProtection="1">
      <alignment horizontal="left" vertical="top" wrapText="1"/>
      <protection locked="0"/>
    </xf>
    <xf numFmtId="0" fontId="41" fillId="0" borderId="23" xfId="0" applyFont="1" applyBorder="1" applyAlignment="1" applyProtection="1">
      <alignment horizontal="center" vertical="center" wrapText="1"/>
      <protection locked="0"/>
    </xf>
    <xf numFmtId="4" fontId="41" fillId="0" borderId="7" xfId="0" applyNumberFormat="1" applyFont="1" applyBorder="1" applyAlignment="1" applyProtection="1">
      <alignment horizontal="center" vertical="center"/>
      <protection locked="0"/>
    </xf>
    <xf numFmtId="0" fontId="17" fillId="0" borderId="0" xfId="0" applyFont="1" applyAlignment="1" applyProtection="1">
      <alignment horizontal="left" vertical="top" wrapText="1"/>
      <protection locked="0"/>
    </xf>
    <xf numFmtId="0" fontId="23" fillId="0" borderId="18" xfId="0"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18" fillId="0" borderId="0" xfId="1" applyFont="1" applyAlignment="1" applyProtection="1">
      <alignment horizontal="left" vertical="top" wrapText="1"/>
    </xf>
    <xf numFmtId="0" fontId="14" fillId="0" borderId="9" xfId="0" applyFont="1" applyBorder="1" applyAlignment="1">
      <alignment horizontal="left" vertical="top" wrapText="1"/>
    </xf>
    <xf numFmtId="0" fontId="14" fillId="0" borderId="1" xfId="0" applyFont="1" applyBorder="1" applyAlignment="1">
      <alignment horizontal="left" vertical="top" wrapText="1"/>
    </xf>
    <xf numFmtId="49" fontId="14" fillId="0" borderId="1" xfId="0" applyNumberFormat="1" applyFont="1" applyBorder="1" applyAlignment="1" applyProtection="1">
      <alignment horizontal="left" vertical="top" wrapText="1"/>
      <protection locked="0"/>
    </xf>
    <xf numFmtId="0" fontId="14" fillId="0" borderId="14" xfId="0" applyFont="1" applyBorder="1" applyAlignment="1">
      <alignment horizontal="left" vertical="top" wrapText="1"/>
    </xf>
    <xf numFmtId="49" fontId="14" fillId="0" borderId="5" xfId="0" applyNumberFormat="1" applyFont="1" applyBorder="1" applyAlignment="1">
      <alignment horizontal="left" vertical="top" wrapText="1"/>
    </xf>
    <xf numFmtId="49" fontId="14" fillId="0" borderId="14" xfId="0" applyNumberFormat="1" applyFont="1" applyBorder="1" applyAlignment="1">
      <alignment horizontal="left" vertical="top" wrapText="1"/>
    </xf>
    <xf numFmtId="49" fontId="14" fillId="0" borderId="9" xfId="4" applyNumberFormat="1" applyFont="1" applyBorder="1" applyAlignment="1">
      <alignment horizontal="left" vertical="top" wrapText="1"/>
    </xf>
    <xf numFmtId="49" fontId="14" fillId="0" borderId="1" xfId="4" applyNumberFormat="1" applyFont="1" applyBorder="1" applyAlignment="1">
      <alignment horizontal="left" vertical="top" wrapText="1"/>
    </xf>
    <xf numFmtId="49" fontId="14" fillId="0" borderId="14" xfId="4" applyNumberFormat="1" applyFont="1" applyBorder="1" applyAlignment="1">
      <alignment horizontal="left" vertical="top" wrapText="1"/>
    </xf>
    <xf numFmtId="0" fontId="14" fillId="0" borderId="9" xfId="4" applyFont="1" applyBorder="1" applyAlignment="1">
      <alignment horizontal="left" vertical="top" wrapText="1"/>
    </xf>
    <xf numFmtId="0" fontId="14" fillId="0" borderId="1" xfId="4" applyFont="1" applyBorder="1" applyAlignment="1">
      <alignment horizontal="left" vertical="top" wrapText="1"/>
    </xf>
    <xf numFmtId="0" fontId="14" fillId="0" borderId="14" xfId="4" applyFont="1" applyBorder="1" applyAlignment="1">
      <alignment horizontal="left" vertical="top" wrapText="1"/>
    </xf>
    <xf numFmtId="0" fontId="13" fillId="0" borderId="0" xfId="4" applyFont="1" applyAlignment="1">
      <alignment horizontal="left" vertical="top" wrapText="1"/>
    </xf>
    <xf numFmtId="0" fontId="17" fillId="0" borderId="0" xfId="0" applyFont="1" applyAlignment="1">
      <alignment horizontal="left" vertical="top" wrapText="1"/>
    </xf>
    <xf numFmtId="4" fontId="42" fillId="0" borderId="7" xfId="0" applyNumberFormat="1" applyFont="1" applyBorder="1" applyAlignment="1" applyProtection="1">
      <alignment horizontal="center" vertical="center"/>
      <protection locked="0"/>
    </xf>
    <xf numFmtId="0" fontId="42" fillId="0" borderId="23" xfId="0" applyFont="1" applyBorder="1" applyAlignment="1" applyProtection="1">
      <alignment vertical="center" wrapText="1"/>
      <protection locked="0"/>
    </xf>
    <xf numFmtId="0" fontId="21" fillId="3" borderId="16" xfId="0" applyFont="1" applyFill="1" applyBorder="1" applyAlignment="1" applyProtection="1">
      <alignment horizontal="center" vertical="center" wrapText="1"/>
      <protection locked="0"/>
    </xf>
    <xf numFmtId="4" fontId="14" fillId="3" borderId="9" xfId="3" applyNumberFormat="1" applyFont="1" applyFill="1" applyBorder="1" applyAlignment="1" applyProtection="1">
      <alignment horizontal="center" vertical="center" wrapText="1"/>
      <protection locked="0"/>
    </xf>
    <xf numFmtId="4" fontId="14" fillId="3" borderId="1" xfId="3" applyNumberFormat="1" applyFont="1" applyFill="1" applyBorder="1" applyAlignment="1" applyProtection="1">
      <alignment horizontal="center" vertical="center" wrapText="1"/>
      <protection locked="0"/>
    </xf>
    <xf numFmtId="4" fontId="14" fillId="3" borderId="1" xfId="3" applyNumberFormat="1" applyFont="1" applyFill="1" applyBorder="1" applyAlignment="1">
      <alignment horizontal="center" vertical="center" wrapText="1"/>
    </xf>
    <xf numFmtId="4" fontId="14" fillId="3" borderId="14" xfId="3" applyNumberFormat="1" applyFont="1" applyFill="1" applyBorder="1" applyAlignment="1" applyProtection="1">
      <alignment horizontal="center" vertical="center" wrapText="1"/>
      <protection locked="0"/>
    </xf>
    <xf numFmtId="164" fontId="14" fillId="3" borderId="9" xfId="0" applyNumberFormat="1" applyFont="1" applyFill="1" applyBorder="1" applyAlignment="1" applyProtection="1">
      <alignment horizontal="center" vertical="center"/>
      <protection locked="0"/>
    </xf>
    <xf numFmtId="164" fontId="14" fillId="3" borderId="1" xfId="0" applyNumberFormat="1" applyFont="1" applyFill="1" applyBorder="1" applyAlignment="1" applyProtection="1">
      <alignment horizontal="center" vertical="center"/>
      <protection locked="0"/>
    </xf>
    <xf numFmtId="164" fontId="14" fillId="3" borderId="5" xfId="0" applyNumberFormat="1" applyFont="1" applyFill="1" applyBorder="1" applyAlignment="1" applyProtection="1">
      <alignment horizontal="center" vertical="center"/>
      <protection locked="0"/>
    </xf>
    <xf numFmtId="4" fontId="14" fillId="3" borderId="9" xfId="4" applyNumberFormat="1" applyFont="1" applyFill="1" applyBorder="1" applyAlignment="1" applyProtection="1">
      <alignment horizontal="center" vertical="center" wrapText="1"/>
      <protection locked="0"/>
    </xf>
    <xf numFmtId="4" fontId="14" fillId="3" borderId="1" xfId="4" applyNumberFormat="1" applyFont="1" applyFill="1" applyBorder="1" applyAlignment="1" applyProtection="1">
      <alignment horizontal="center" vertical="center" wrapText="1"/>
      <protection locked="0"/>
    </xf>
    <xf numFmtId="4" fontId="14" fillId="3" borderId="14" xfId="4" applyNumberFormat="1" applyFont="1" applyFill="1" applyBorder="1" applyAlignment="1" applyProtection="1">
      <alignment horizontal="center" vertical="center" wrapText="1"/>
      <protection locked="0"/>
    </xf>
    <xf numFmtId="4" fontId="14" fillId="3" borderId="5" xfId="4" applyNumberFormat="1" applyFont="1" applyFill="1" applyBorder="1" applyAlignment="1" applyProtection="1">
      <alignment horizontal="center" vertical="center" wrapText="1"/>
      <protection locked="0"/>
    </xf>
    <xf numFmtId="4" fontId="14" fillId="3" borderId="1" xfId="4" applyNumberFormat="1" applyFont="1" applyFill="1" applyBorder="1" applyAlignment="1">
      <alignment horizontal="center" vertical="center" wrapText="1"/>
    </xf>
    <xf numFmtId="0" fontId="44" fillId="0" borderId="0" xfId="4" applyFont="1" applyAlignment="1">
      <alignment horizontal="left" vertical="center"/>
    </xf>
    <xf numFmtId="0" fontId="13" fillId="3" borderId="1" xfId="0" applyFont="1" applyFill="1" applyBorder="1" applyAlignment="1">
      <alignment horizontal="center" vertical="center" wrapText="1"/>
    </xf>
    <xf numFmtId="0" fontId="2" fillId="4" borderId="30" xfId="1" applyFont="1" applyFill="1" applyBorder="1" applyAlignment="1" applyProtection="1">
      <alignment vertical="center"/>
    </xf>
    <xf numFmtId="0" fontId="2" fillId="4" borderId="31" xfId="1" applyFont="1" applyFill="1" applyBorder="1" applyAlignment="1" applyProtection="1">
      <alignment vertical="center"/>
    </xf>
    <xf numFmtId="0" fontId="2" fillId="4" borderId="32" xfId="1" applyFont="1" applyFill="1" applyBorder="1" applyAlignment="1" applyProtection="1">
      <alignment vertical="center"/>
    </xf>
    <xf numFmtId="0" fontId="18" fillId="3" borderId="30" xfId="1" applyFont="1" applyFill="1" applyBorder="1" applyAlignment="1" applyProtection="1">
      <alignment vertical="center"/>
    </xf>
    <xf numFmtId="0" fontId="18" fillId="3" borderId="31" xfId="1" applyFont="1" applyFill="1" applyBorder="1" applyAlignment="1" applyProtection="1">
      <alignment vertical="center"/>
    </xf>
    <xf numFmtId="0" fontId="18" fillId="3" borderId="32" xfId="1" applyFont="1" applyFill="1" applyBorder="1" applyAlignment="1" applyProtection="1">
      <alignment vertical="center"/>
    </xf>
    <xf numFmtId="0" fontId="23" fillId="0" borderId="24" xfId="0" applyFont="1" applyBorder="1" applyAlignment="1" applyProtection="1">
      <alignment wrapText="1"/>
      <protection locked="0"/>
    </xf>
    <xf numFmtId="0" fontId="23" fillId="0" borderId="11" xfId="0" applyFont="1" applyBorder="1" applyAlignment="1" applyProtection="1">
      <alignment wrapText="1"/>
      <protection locked="0"/>
    </xf>
    <xf numFmtId="0" fontId="23" fillId="0" borderId="13" xfId="0" applyFont="1" applyBorder="1" applyAlignment="1" applyProtection="1">
      <alignment vertical="center" wrapText="1"/>
      <protection locked="0"/>
    </xf>
    <xf numFmtId="0" fontId="23" fillId="0" borderId="8" xfId="0" applyFont="1" applyBorder="1" applyAlignment="1" applyProtection="1">
      <alignment wrapText="1"/>
      <protection locked="0"/>
    </xf>
    <xf numFmtId="0" fontId="23" fillId="0" borderId="11" xfId="0" applyFont="1" applyBorder="1" applyAlignment="1" applyProtection="1">
      <alignment vertical="center" wrapText="1"/>
      <protection locked="0"/>
    </xf>
    <xf numFmtId="0" fontId="23" fillId="0" borderId="11"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wrapText="1"/>
      <protection locked="0"/>
    </xf>
    <xf numFmtId="0" fontId="23" fillId="0" borderId="5" xfId="0" applyFont="1" applyBorder="1" applyAlignment="1" applyProtection="1">
      <alignment vertical="center" wrapText="1"/>
      <protection locked="0"/>
    </xf>
    <xf numFmtId="0" fontId="23" fillId="0" borderId="8" xfId="0" applyFont="1" applyBorder="1" applyAlignment="1" applyProtection="1">
      <alignment vertical="center" wrapText="1"/>
      <protection locked="0"/>
    </xf>
    <xf numFmtId="0" fontId="14" fillId="5" borderId="1" xfId="0" applyFont="1" applyFill="1" applyBorder="1" applyAlignment="1">
      <alignment horizontal="center" vertical="center"/>
    </xf>
    <xf numFmtId="49" fontId="14" fillId="5" borderId="1" xfId="0" applyNumberFormat="1" applyFont="1" applyFill="1" applyBorder="1" applyAlignment="1">
      <alignment horizontal="left" vertical="top" wrapText="1"/>
    </xf>
    <xf numFmtId="49" fontId="14" fillId="5" borderId="1" xfId="0" applyNumberFormat="1" applyFont="1" applyFill="1" applyBorder="1" applyAlignment="1">
      <alignment horizontal="center" vertical="center" wrapText="1"/>
    </xf>
    <xf numFmtId="0" fontId="17" fillId="5" borderId="14" xfId="0" applyFont="1" applyFill="1" applyBorder="1" applyAlignment="1">
      <alignment horizontal="justify" vertical="center" wrapText="1"/>
    </xf>
    <xf numFmtId="49" fontId="14" fillId="0" borderId="33" xfId="4" applyNumberFormat="1" applyFont="1" applyBorder="1" applyAlignment="1">
      <alignment horizontal="center" vertical="center"/>
    </xf>
    <xf numFmtId="0" fontId="23" fillId="5" borderId="18" xfId="0" applyFont="1" applyFill="1" applyBorder="1" applyAlignment="1" applyProtection="1">
      <alignment horizontal="left" vertical="top" wrapText="1"/>
      <protection locked="0"/>
    </xf>
    <xf numFmtId="0" fontId="14" fillId="5" borderId="17" xfId="0" applyFont="1" applyFill="1" applyBorder="1" applyAlignment="1">
      <alignment horizontal="center" vertical="center"/>
    </xf>
    <xf numFmtId="0" fontId="14" fillId="5" borderId="1" xfId="0" applyFont="1" applyFill="1" applyBorder="1" applyAlignment="1">
      <alignment horizontal="left" vertical="top" wrapText="1"/>
    </xf>
    <xf numFmtId="0" fontId="14" fillId="5" borderId="1" xfId="4" applyFont="1" applyFill="1" applyBorder="1" applyAlignment="1">
      <alignment horizontal="center" vertical="center"/>
    </xf>
    <xf numFmtId="0" fontId="23" fillId="5" borderId="11" xfId="0" applyFont="1" applyFill="1" applyBorder="1" applyAlignment="1" applyProtection="1">
      <alignment horizontal="left" vertical="top" wrapText="1"/>
      <protection locked="0"/>
    </xf>
    <xf numFmtId="49" fontId="14" fillId="5" borderId="1" xfId="4" applyNumberFormat="1" applyFont="1" applyFill="1" applyBorder="1" applyAlignment="1">
      <alignment horizontal="center" vertical="center"/>
    </xf>
    <xf numFmtId="49" fontId="14" fillId="5" borderId="1" xfId="4" applyNumberFormat="1" applyFont="1" applyFill="1" applyBorder="1" applyAlignment="1">
      <alignment horizontal="left" vertical="top" wrapText="1"/>
    </xf>
    <xf numFmtId="0" fontId="18" fillId="3" borderId="16" xfId="1" applyFont="1" applyFill="1" applyBorder="1" applyAlignment="1" applyProtection="1">
      <alignment horizontal="center" vertical="center"/>
    </xf>
    <xf numFmtId="0" fontId="18" fillId="3" borderId="19" xfId="1" applyFont="1" applyFill="1" applyBorder="1" applyAlignment="1" applyProtection="1">
      <alignment horizontal="center" vertical="center"/>
    </xf>
    <xf numFmtId="0" fontId="18" fillId="3" borderId="7" xfId="1" applyFont="1" applyFill="1" applyBorder="1" applyAlignment="1" applyProtection="1">
      <alignment horizontal="center" vertical="center"/>
    </xf>
    <xf numFmtId="0" fontId="18" fillId="3" borderId="30" xfId="1" applyFont="1" applyFill="1" applyBorder="1" applyAlignment="1" applyProtection="1">
      <alignment horizontal="center" vertical="center"/>
    </xf>
    <xf numFmtId="0" fontId="18" fillId="3" borderId="31" xfId="1" applyFont="1" applyFill="1" applyBorder="1" applyAlignment="1" applyProtection="1">
      <alignment horizontal="center" vertical="center"/>
    </xf>
    <xf numFmtId="0" fontId="18" fillId="3" borderId="32" xfId="1" applyFont="1" applyFill="1" applyBorder="1" applyAlignment="1" applyProtection="1">
      <alignment horizontal="center" vertical="center"/>
    </xf>
    <xf numFmtId="0" fontId="22" fillId="0" borderId="27"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37" fillId="0" borderId="30" xfId="4" applyFont="1" applyBorder="1" applyAlignment="1">
      <alignment horizontal="right" vertical="center"/>
    </xf>
    <xf numFmtId="0" fontId="13" fillId="0" borderId="31" xfId="4" applyFont="1" applyBorder="1" applyAlignment="1">
      <alignment horizontal="right" vertical="center"/>
    </xf>
    <xf numFmtId="0" fontId="13" fillId="0" borderId="23" xfId="4" applyFont="1" applyBorder="1" applyAlignment="1">
      <alignment horizontal="right" vertical="center"/>
    </xf>
    <xf numFmtId="0" fontId="28" fillId="3" borderId="30" xfId="1" applyFont="1" applyFill="1" applyBorder="1" applyAlignment="1" applyProtection="1">
      <alignment horizontal="left" vertical="center"/>
    </xf>
    <xf numFmtId="0" fontId="28" fillId="3" borderId="31" xfId="1" applyFont="1" applyFill="1" applyBorder="1" applyAlignment="1" applyProtection="1">
      <alignment horizontal="left" vertical="center"/>
    </xf>
    <xf numFmtId="0" fontId="28" fillId="3" borderId="32" xfId="1" applyFont="1" applyFill="1" applyBorder="1" applyAlignment="1" applyProtection="1">
      <alignment horizontal="left" vertical="center"/>
    </xf>
    <xf numFmtId="0" fontId="9" fillId="3" borderId="30" xfId="1" applyFont="1" applyFill="1" applyBorder="1" applyAlignment="1" applyProtection="1">
      <alignment horizontal="center" vertical="center"/>
    </xf>
    <xf numFmtId="0" fontId="9" fillId="3" borderId="31" xfId="1" applyFont="1" applyFill="1" applyBorder="1" applyAlignment="1" applyProtection="1">
      <alignment horizontal="center" vertical="center"/>
    </xf>
    <xf numFmtId="0" fontId="9" fillId="3" borderId="32" xfId="1" applyFont="1" applyFill="1" applyBorder="1" applyAlignment="1" applyProtection="1">
      <alignment horizontal="center" vertical="center"/>
    </xf>
    <xf numFmtId="0" fontId="34" fillId="0" borderId="30" xfId="4" applyFont="1" applyBorder="1" applyAlignment="1">
      <alignment horizontal="right" vertical="center"/>
    </xf>
    <xf numFmtId="0" fontId="34" fillId="0" borderId="31" xfId="4" applyFont="1" applyBorder="1" applyAlignment="1">
      <alignment horizontal="right" vertical="center"/>
    </xf>
    <xf numFmtId="0" fontId="34" fillId="0" borderId="23" xfId="4" applyFont="1" applyBorder="1" applyAlignment="1">
      <alignment horizontal="right" vertical="center"/>
    </xf>
    <xf numFmtId="0" fontId="18" fillId="3" borderId="30" xfId="1" applyFont="1" applyFill="1" applyBorder="1" applyAlignment="1" applyProtection="1">
      <alignment horizontal="center" vertical="top"/>
    </xf>
    <xf numFmtId="0" fontId="18" fillId="3" borderId="31" xfId="1" applyFont="1" applyFill="1" applyBorder="1" applyAlignment="1" applyProtection="1">
      <alignment horizontal="center" vertical="top"/>
    </xf>
    <xf numFmtId="0" fontId="18" fillId="3" borderId="32" xfId="1" applyFont="1" applyFill="1" applyBorder="1" applyAlignment="1" applyProtection="1">
      <alignment horizontal="center" vertical="top"/>
    </xf>
    <xf numFmtId="0" fontId="2" fillId="3" borderId="30" xfId="1" applyFont="1" applyFill="1" applyBorder="1" applyAlignment="1" applyProtection="1">
      <alignment horizontal="center" vertical="top"/>
    </xf>
    <xf numFmtId="0" fontId="2" fillId="3" borderId="31" xfId="1" applyFont="1" applyFill="1" applyBorder="1" applyAlignment="1" applyProtection="1">
      <alignment horizontal="center" vertical="top"/>
    </xf>
    <xf numFmtId="0" fontId="2" fillId="3" borderId="32" xfId="1" applyFont="1" applyFill="1" applyBorder="1" applyAlignment="1" applyProtection="1">
      <alignment horizontal="center" vertical="top"/>
    </xf>
    <xf numFmtId="0" fontId="39" fillId="0" borderId="16" xfId="0" applyFont="1" applyBorder="1" applyAlignment="1">
      <alignment horizontal="right" vertical="center" wrapText="1"/>
    </xf>
    <xf numFmtId="0" fontId="21" fillId="0" borderId="19" xfId="0" applyFont="1" applyBorder="1" applyAlignment="1">
      <alignment horizontal="right" vertical="center" wrapText="1"/>
    </xf>
    <xf numFmtId="0" fontId="2" fillId="4" borderId="30" xfId="1" applyFont="1" applyFill="1" applyBorder="1" applyAlignment="1" applyProtection="1">
      <alignment horizontal="center" vertical="center"/>
    </xf>
    <xf numFmtId="0" fontId="2" fillId="4" borderId="31" xfId="1" applyFont="1" applyFill="1" applyBorder="1" applyAlignment="1" applyProtection="1">
      <alignment horizontal="center" vertical="center"/>
    </xf>
    <xf numFmtId="0" fontId="2" fillId="4" borderId="32" xfId="1" applyFont="1" applyFill="1" applyBorder="1" applyAlignment="1" applyProtection="1">
      <alignment horizontal="center" vertical="center"/>
    </xf>
    <xf numFmtId="0" fontId="18" fillId="3" borderId="30" xfId="1" applyFont="1" applyFill="1" applyBorder="1" applyAlignment="1" applyProtection="1">
      <alignment horizontal="left" vertical="center"/>
    </xf>
    <xf numFmtId="0" fontId="18" fillId="3" borderId="31" xfId="1" applyFont="1" applyFill="1" applyBorder="1" applyAlignment="1" applyProtection="1">
      <alignment horizontal="left" vertical="center"/>
    </xf>
    <xf numFmtId="0" fontId="18" fillId="3" borderId="32" xfId="1" applyFont="1" applyFill="1" applyBorder="1" applyAlignment="1" applyProtection="1">
      <alignment horizontal="left" vertical="center"/>
    </xf>
    <xf numFmtId="0" fontId="18" fillId="4" borderId="30" xfId="1" applyFont="1" applyFill="1" applyBorder="1" applyAlignment="1" applyProtection="1">
      <alignment horizontal="center" vertical="center"/>
    </xf>
    <xf numFmtId="0" fontId="18" fillId="4" borderId="31" xfId="1" applyFont="1" applyFill="1" applyBorder="1" applyAlignment="1" applyProtection="1">
      <alignment horizontal="center" vertical="center"/>
    </xf>
    <xf numFmtId="0" fontId="18" fillId="4" borderId="32" xfId="1" applyFont="1" applyFill="1" applyBorder="1" applyAlignment="1" applyProtection="1">
      <alignment horizontal="center"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8" fillId="0" borderId="0" xfId="0" applyFont="1" applyAlignment="1">
      <alignment horizontal="left" wrapText="1"/>
    </xf>
    <xf numFmtId="0" fontId="14" fillId="0" borderId="0" xfId="0" applyFont="1" applyAlignment="1">
      <alignment horizontal="left"/>
    </xf>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46" fillId="0" borderId="0" xfId="0" applyFont="1" applyAlignment="1">
      <alignment horizontal="left" vertical="center" wrapText="1"/>
    </xf>
    <xf numFmtId="0" fontId="15" fillId="0" borderId="0" xfId="0" applyFont="1" applyAlignment="1">
      <alignment horizontal="left" vertical="center" wrapText="1"/>
    </xf>
  </cellXfs>
  <cellStyles count="6">
    <cellStyle name="Įprastas 2" xfId="5" xr:uid="{00000000-0005-0000-0000-000001000000}"/>
    <cellStyle name="Normal" xfId="0" builtinId="0"/>
    <cellStyle name="Normal 2 2" xfId="1" xr:uid="{00000000-0005-0000-0000-000002000000}"/>
    <cellStyle name="Normal 3" xfId="4" xr:uid="{00000000-0005-0000-0000-000003000000}"/>
    <cellStyle name="TableStyleLight1" xfId="3" xr:uid="{00000000-0005-0000-0000-000004000000}"/>
    <cellStyle name="TableStyleLight1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7"/>
  <sheetViews>
    <sheetView topLeftCell="A154" zoomScale="70" zoomScaleNormal="70" zoomScaleSheetLayoutView="115" workbookViewId="0">
      <selection activeCell="F152" sqref="F152:F163"/>
    </sheetView>
  </sheetViews>
  <sheetFormatPr defaultColWidth="9.28515625" defaultRowHeight="16.5"/>
  <cols>
    <col min="1" max="1" width="36.28515625" style="193" customWidth="1"/>
    <col min="2" max="2" width="7" style="84" customWidth="1"/>
    <col min="3" max="3" width="67.28515625" style="210" customWidth="1"/>
    <col min="4" max="4" width="9.28515625" style="85"/>
    <col min="5" max="5" width="16.28515625" style="85" customWidth="1"/>
    <col min="6" max="6" width="16.7109375" style="86" customWidth="1"/>
    <col min="7" max="7" width="16.5703125" style="36" customWidth="1"/>
    <col min="8" max="8" width="17.7109375" style="37" customWidth="1"/>
    <col min="9" max="9" width="16.28515625" style="37" customWidth="1"/>
    <col min="10" max="16384" width="9.28515625" style="37"/>
  </cols>
  <sheetData>
    <row r="1" spans="1:7" ht="17.25" thickBot="1">
      <c r="A1" s="258" t="s">
        <v>190</v>
      </c>
      <c r="B1" s="259"/>
      <c r="C1" s="259"/>
      <c r="D1" s="259"/>
      <c r="E1" s="259"/>
      <c r="F1" s="259"/>
      <c r="G1" s="260"/>
    </row>
    <row r="2" spans="1:7" ht="17.25" thickBot="1">
      <c r="B2" s="38"/>
      <c r="C2" s="196"/>
      <c r="D2" s="38"/>
      <c r="E2" s="39"/>
      <c r="F2" s="40"/>
      <c r="G2" s="38"/>
    </row>
    <row r="3" spans="1:7" ht="17.25" thickBot="1">
      <c r="A3" s="255" t="s">
        <v>8</v>
      </c>
      <c r="B3" s="256"/>
      <c r="C3" s="256"/>
      <c r="D3" s="256"/>
      <c r="E3" s="256"/>
      <c r="F3" s="256"/>
      <c r="G3" s="257"/>
    </row>
    <row r="4" spans="1:7" ht="66.75" thickBot="1">
      <c r="A4" s="213" t="s">
        <v>343</v>
      </c>
      <c r="B4" s="144" t="s">
        <v>0</v>
      </c>
      <c r="C4" s="144" t="s">
        <v>1</v>
      </c>
      <c r="D4" s="144" t="s">
        <v>2</v>
      </c>
      <c r="E4" s="145" t="s">
        <v>3</v>
      </c>
      <c r="F4" s="146" t="s">
        <v>500</v>
      </c>
      <c r="G4" s="147" t="s">
        <v>4</v>
      </c>
    </row>
    <row r="5" spans="1:7">
      <c r="A5" s="168" t="s">
        <v>123</v>
      </c>
      <c r="B5" s="41" t="s">
        <v>344</v>
      </c>
      <c r="C5" s="197" t="s">
        <v>18</v>
      </c>
      <c r="D5" s="42" t="s">
        <v>19</v>
      </c>
      <c r="E5" s="42">
        <v>0.81799999999999995</v>
      </c>
      <c r="F5" s="214">
        <v>737.69</v>
      </c>
      <c r="G5" s="43">
        <f>ROUND((E5*F5),2)</f>
        <v>603.42999999999995</v>
      </c>
    </row>
    <row r="6" spans="1:7" ht="33">
      <c r="A6" s="194" t="s">
        <v>123</v>
      </c>
      <c r="B6" s="44" t="s">
        <v>345</v>
      </c>
      <c r="C6" s="198" t="s">
        <v>124</v>
      </c>
      <c r="D6" s="45" t="s">
        <v>21</v>
      </c>
      <c r="E6" s="26">
        <v>2</v>
      </c>
      <c r="F6" s="215">
        <v>78.92</v>
      </c>
      <c r="G6" s="46">
        <f t="shared" ref="G6:G28" si="0">ROUND((E6*F6),2)</f>
        <v>157.84</v>
      </c>
    </row>
    <row r="7" spans="1:7" ht="33">
      <c r="A7" s="194" t="s">
        <v>123</v>
      </c>
      <c r="B7" s="44" t="s">
        <v>346</v>
      </c>
      <c r="C7" s="198" t="s">
        <v>20</v>
      </c>
      <c r="D7" s="45" t="s">
        <v>21</v>
      </c>
      <c r="E7" s="26">
        <v>6</v>
      </c>
      <c r="F7" s="215">
        <v>110.72</v>
      </c>
      <c r="G7" s="46">
        <f t="shared" si="0"/>
        <v>664.32</v>
      </c>
    </row>
    <row r="8" spans="1:7" ht="33">
      <c r="A8" s="194" t="s">
        <v>123</v>
      </c>
      <c r="B8" s="44" t="s">
        <v>347</v>
      </c>
      <c r="C8" s="198" t="s">
        <v>22</v>
      </c>
      <c r="D8" s="45" t="s">
        <v>21</v>
      </c>
      <c r="E8" s="26">
        <v>22</v>
      </c>
      <c r="F8" s="215">
        <v>206.12</v>
      </c>
      <c r="G8" s="46">
        <f t="shared" si="0"/>
        <v>4534.6400000000003</v>
      </c>
    </row>
    <row r="9" spans="1:7">
      <c r="A9" s="194" t="s">
        <v>123</v>
      </c>
      <c r="B9" s="44" t="s">
        <v>348</v>
      </c>
      <c r="C9" s="198" t="s">
        <v>125</v>
      </c>
      <c r="D9" s="45" t="s">
        <v>21</v>
      </c>
      <c r="E9" s="26">
        <v>30</v>
      </c>
      <c r="F9" s="215">
        <v>22.38</v>
      </c>
      <c r="G9" s="46">
        <f t="shared" si="0"/>
        <v>671.4</v>
      </c>
    </row>
    <row r="10" spans="1:7" ht="33">
      <c r="A10" s="194" t="s">
        <v>123</v>
      </c>
      <c r="B10" s="44" t="s">
        <v>349</v>
      </c>
      <c r="C10" s="198" t="s">
        <v>23</v>
      </c>
      <c r="D10" s="45" t="s">
        <v>21</v>
      </c>
      <c r="E10" s="26">
        <v>30</v>
      </c>
      <c r="F10" s="215">
        <v>32.979999999999997</v>
      </c>
      <c r="G10" s="46">
        <f t="shared" si="0"/>
        <v>989.4</v>
      </c>
    </row>
    <row r="11" spans="1:7" ht="33">
      <c r="A11" s="194" t="s">
        <v>123</v>
      </c>
      <c r="B11" s="44" t="s">
        <v>350</v>
      </c>
      <c r="C11" s="198" t="s">
        <v>25</v>
      </c>
      <c r="D11" s="45" t="s">
        <v>26</v>
      </c>
      <c r="E11" s="26">
        <v>0.03</v>
      </c>
      <c r="F11" s="215">
        <v>3239.1</v>
      </c>
      <c r="G11" s="46">
        <f t="shared" si="0"/>
        <v>97.17</v>
      </c>
    </row>
    <row r="12" spans="1:7" ht="99">
      <c r="A12" s="194" t="s">
        <v>123</v>
      </c>
      <c r="B12" s="44" t="s">
        <v>351</v>
      </c>
      <c r="C12" s="199" t="s">
        <v>24</v>
      </c>
      <c r="D12" s="45" t="s">
        <v>5</v>
      </c>
      <c r="E12" s="26">
        <v>1</v>
      </c>
      <c r="F12" s="215">
        <v>294.45999999999998</v>
      </c>
      <c r="G12" s="46">
        <f t="shared" si="0"/>
        <v>294.45999999999998</v>
      </c>
    </row>
    <row r="13" spans="1:7" ht="33">
      <c r="A13" s="194" t="s">
        <v>123</v>
      </c>
      <c r="B13" s="44" t="s">
        <v>352</v>
      </c>
      <c r="C13" s="198" t="s">
        <v>126</v>
      </c>
      <c r="D13" s="45" t="s">
        <v>27</v>
      </c>
      <c r="E13" s="26">
        <v>3957</v>
      </c>
      <c r="F13" s="215">
        <v>2.62</v>
      </c>
      <c r="G13" s="46">
        <f t="shared" si="0"/>
        <v>10367.34</v>
      </c>
    </row>
    <row r="14" spans="1:7" ht="33">
      <c r="A14" s="248" t="s">
        <v>123</v>
      </c>
      <c r="B14" s="249" t="s">
        <v>353</v>
      </c>
      <c r="C14" s="250" t="s">
        <v>529</v>
      </c>
      <c r="D14" s="251" t="s">
        <v>27</v>
      </c>
      <c r="E14" s="243">
        <v>1696</v>
      </c>
      <c r="F14" s="215">
        <v>2.62</v>
      </c>
      <c r="G14" s="46">
        <f t="shared" si="0"/>
        <v>4443.5200000000004</v>
      </c>
    </row>
    <row r="15" spans="1:7" ht="33">
      <c r="A15" s="194" t="s">
        <v>123</v>
      </c>
      <c r="B15" s="44" t="s">
        <v>354</v>
      </c>
      <c r="C15" s="250" t="s">
        <v>530</v>
      </c>
      <c r="D15" s="26" t="s">
        <v>33</v>
      </c>
      <c r="E15" s="26">
        <v>118.7</v>
      </c>
      <c r="F15" s="216">
        <v>-9.58</v>
      </c>
      <c r="G15" s="46">
        <f t="shared" si="0"/>
        <v>-1137.1500000000001</v>
      </c>
    </row>
    <row r="16" spans="1:7" ht="33">
      <c r="A16" s="194" t="s">
        <v>123</v>
      </c>
      <c r="B16" s="44" t="s">
        <v>355</v>
      </c>
      <c r="C16" s="198" t="s">
        <v>28</v>
      </c>
      <c r="D16" s="26" t="s">
        <v>27</v>
      </c>
      <c r="E16" s="26">
        <v>340</v>
      </c>
      <c r="F16" s="215">
        <v>5.61</v>
      </c>
      <c r="G16" s="46">
        <f t="shared" si="0"/>
        <v>1907.4</v>
      </c>
    </row>
    <row r="17" spans="1:9" ht="33">
      <c r="A17" s="194" t="s">
        <v>123</v>
      </c>
      <c r="B17" s="44" t="s">
        <v>356</v>
      </c>
      <c r="C17" s="198" t="s">
        <v>29</v>
      </c>
      <c r="D17" s="45" t="s">
        <v>30</v>
      </c>
      <c r="E17" s="26">
        <v>255</v>
      </c>
      <c r="F17" s="215">
        <v>8.6999999999999993</v>
      </c>
      <c r="G17" s="46">
        <f t="shared" si="0"/>
        <v>2218.5</v>
      </c>
    </row>
    <row r="18" spans="1:9" ht="33">
      <c r="A18" s="194" t="s">
        <v>123</v>
      </c>
      <c r="B18" s="44" t="s">
        <v>357</v>
      </c>
      <c r="C18" s="198" t="s">
        <v>31</v>
      </c>
      <c r="D18" s="26" t="s">
        <v>30</v>
      </c>
      <c r="E18" s="26">
        <v>242</v>
      </c>
      <c r="F18" s="215">
        <v>4.8899999999999997</v>
      </c>
      <c r="G18" s="46">
        <f t="shared" si="0"/>
        <v>1183.3800000000001</v>
      </c>
    </row>
    <row r="19" spans="1:9">
      <c r="A19" s="194" t="s">
        <v>123</v>
      </c>
      <c r="B19" s="44" t="s">
        <v>358</v>
      </c>
      <c r="C19" s="198" t="s">
        <v>32</v>
      </c>
      <c r="D19" s="26" t="s">
        <v>33</v>
      </c>
      <c r="E19" s="26">
        <v>740</v>
      </c>
      <c r="F19" s="215">
        <v>5.96</v>
      </c>
      <c r="G19" s="46">
        <f t="shared" si="0"/>
        <v>4410.3999999999996</v>
      </c>
    </row>
    <row r="20" spans="1:9">
      <c r="A20" s="194" t="s">
        <v>123</v>
      </c>
      <c r="B20" s="44" t="s">
        <v>359</v>
      </c>
      <c r="C20" s="198" t="s">
        <v>127</v>
      </c>
      <c r="D20" s="26" t="s">
        <v>33</v>
      </c>
      <c r="E20" s="26">
        <v>136</v>
      </c>
      <c r="F20" s="215">
        <v>6.49</v>
      </c>
      <c r="G20" s="46">
        <f t="shared" si="0"/>
        <v>882.64</v>
      </c>
    </row>
    <row r="21" spans="1:9">
      <c r="A21" s="194" t="s">
        <v>123</v>
      </c>
      <c r="B21" s="44" t="s">
        <v>360</v>
      </c>
      <c r="C21" s="198" t="s">
        <v>34</v>
      </c>
      <c r="D21" s="26" t="s">
        <v>33</v>
      </c>
      <c r="E21" s="26">
        <v>604</v>
      </c>
      <c r="F21" s="215">
        <v>5.73</v>
      </c>
      <c r="G21" s="46">
        <f t="shared" si="0"/>
        <v>3460.92</v>
      </c>
    </row>
    <row r="22" spans="1:9" ht="33">
      <c r="A22" s="194" t="s">
        <v>123</v>
      </c>
      <c r="B22" s="44" t="s">
        <v>361</v>
      </c>
      <c r="C22" s="198" t="s">
        <v>35</v>
      </c>
      <c r="D22" s="26" t="s">
        <v>21</v>
      </c>
      <c r="E22" s="26">
        <v>24</v>
      </c>
      <c r="F22" s="215">
        <v>26.64</v>
      </c>
      <c r="G22" s="46">
        <f t="shared" si="0"/>
        <v>639.36</v>
      </c>
    </row>
    <row r="23" spans="1:9" ht="33">
      <c r="A23" s="194" t="s">
        <v>123</v>
      </c>
      <c r="B23" s="44" t="s">
        <v>362</v>
      </c>
      <c r="C23" s="198" t="s">
        <v>36</v>
      </c>
      <c r="D23" s="26" t="s">
        <v>21</v>
      </c>
      <c r="E23" s="26">
        <v>29</v>
      </c>
      <c r="F23" s="215">
        <v>10.27</v>
      </c>
      <c r="G23" s="46">
        <f t="shared" si="0"/>
        <v>297.83</v>
      </c>
    </row>
    <row r="24" spans="1:9" ht="33">
      <c r="A24" s="194" t="s">
        <v>123</v>
      </c>
      <c r="B24" s="44" t="s">
        <v>363</v>
      </c>
      <c r="C24" s="198" t="s">
        <v>37</v>
      </c>
      <c r="D24" s="26" t="s">
        <v>21</v>
      </c>
      <c r="E24" s="26">
        <v>1</v>
      </c>
      <c r="F24" s="215">
        <v>44.4</v>
      </c>
      <c r="G24" s="46">
        <f t="shared" si="0"/>
        <v>44.4</v>
      </c>
    </row>
    <row r="25" spans="1:9" ht="33">
      <c r="A25" s="194" t="s">
        <v>123</v>
      </c>
      <c r="B25" s="44" t="s">
        <v>364</v>
      </c>
      <c r="C25" s="198" t="s">
        <v>38</v>
      </c>
      <c r="D25" s="45" t="s">
        <v>21</v>
      </c>
      <c r="E25" s="26">
        <v>1</v>
      </c>
      <c r="F25" s="215">
        <v>20.54</v>
      </c>
      <c r="G25" s="46">
        <f t="shared" si="0"/>
        <v>20.54</v>
      </c>
    </row>
    <row r="26" spans="1:9">
      <c r="A26" s="194" t="s">
        <v>123</v>
      </c>
      <c r="B26" s="44" t="s">
        <v>365</v>
      </c>
      <c r="C26" s="198" t="s">
        <v>128</v>
      </c>
      <c r="D26" s="45" t="s">
        <v>21</v>
      </c>
      <c r="E26" s="26">
        <v>2</v>
      </c>
      <c r="F26" s="215">
        <v>1164.29</v>
      </c>
      <c r="G26" s="46">
        <f t="shared" si="0"/>
        <v>2328.58</v>
      </c>
    </row>
    <row r="27" spans="1:9" ht="17.25" thickBot="1">
      <c r="A27" s="194" t="s">
        <v>123</v>
      </c>
      <c r="B27" s="47" t="s">
        <v>366</v>
      </c>
      <c r="C27" s="198" t="s">
        <v>129</v>
      </c>
      <c r="D27" s="45" t="s">
        <v>21</v>
      </c>
      <c r="E27" s="26">
        <v>2</v>
      </c>
      <c r="F27" s="215">
        <v>29.44</v>
      </c>
      <c r="G27" s="46">
        <f t="shared" si="0"/>
        <v>58.88</v>
      </c>
    </row>
    <row r="28" spans="1:9" ht="33.75" thickBot="1">
      <c r="A28" s="195" t="s">
        <v>123</v>
      </c>
      <c r="B28" s="47" t="s">
        <v>462</v>
      </c>
      <c r="C28" s="200" t="s">
        <v>130</v>
      </c>
      <c r="D28" s="48" t="s">
        <v>21</v>
      </c>
      <c r="E28" s="49">
        <v>1</v>
      </c>
      <c r="F28" s="217">
        <v>1515.74</v>
      </c>
      <c r="G28" s="50">
        <f t="shared" si="0"/>
        <v>1515.74</v>
      </c>
      <c r="H28" s="51" t="s">
        <v>342</v>
      </c>
      <c r="I28" s="52">
        <f>ROUND(SUM(G5:G28),2)</f>
        <v>40654.94</v>
      </c>
    </row>
    <row r="29" spans="1:9" s="56" customFormat="1">
      <c r="A29" s="165" t="s">
        <v>6</v>
      </c>
      <c r="B29" s="53" t="s">
        <v>367</v>
      </c>
      <c r="C29" s="128" t="s">
        <v>39</v>
      </c>
      <c r="D29" s="54" t="s">
        <v>33</v>
      </c>
      <c r="E29" s="42">
        <v>7275</v>
      </c>
      <c r="F29" s="218">
        <v>2.67</v>
      </c>
      <c r="G29" s="43">
        <f t="shared" ref="G29:G38" si="1">ROUND((E29*F29),2)</f>
        <v>19424.25</v>
      </c>
    </row>
    <row r="30" spans="1:9" s="56" customFormat="1">
      <c r="A30" s="166" t="s">
        <v>6</v>
      </c>
      <c r="B30" s="57" t="s">
        <v>368</v>
      </c>
      <c r="C30" s="129" t="s">
        <v>131</v>
      </c>
      <c r="D30" s="58" t="s">
        <v>33</v>
      </c>
      <c r="E30" s="26">
        <v>148</v>
      </c>
      <c r="F30" s="219">
        <v>16.59</v>
      </c>
      <c r="G30" s="46">
        <f t="shared" si="1"/>
        <v>2455.3200000000002</v>
      </c>
    </row>
    <row r="31" spans="1:9" s="56" customFormat="1" ht="33">
      <c r="A31" s="166" t="s">
        <v>6</v>
      </c>
      <c r="B31" s="57" t="s">
        <v>369</v>
      </c>
      <c r="C31" s="129" t="s">
        <v>132</v>
      </c>
      <c r="D31" s="58" t="s">
        <v>33</v>
      </c>
      <c r="E31" s="26">
        <v>460</v>
      </c>
      <c r="F31" s="219">
        <v>10.45</v>
      </c>
      <c r="G31" s="46">
        <f t="shared" si="1"/>
        <v>4807</v>
      </c>
    </row>
    <row r="32" spans="1:9" s="56" customFormat="1" ht="33">
      <c r="A32" s="166" t="s">
        <v>6</v>
      </c>
      <c r="B32" s="57" t="s">
        <v>370</v>
      </c>
      <c r="C32" s="129" t="s">
        <v>133</v>
      </c>
      <c r="D32" s="58" t="s">
        <v>33</v>
      </c>
      <c r="E32" s="26">
        <v>115</v>
      </c>
      <c r="F32" s="219">
        <v>9.67</v>
      </c>
      <c r="G32" s="46">
        <f t="shared" si="1"/>
        <v>1112.05</v>
      </c>
    </row>
    <row r="33" spans="1:9" s="56" customFormat="1" ht="33">
      <c r="A33" s="166" t="s">
        <v>6</v>
      </c>
      <c r="B33" s="57" t="s">
        <v>372</v>
      </c>
      <c r="C33" s="129" t="s">
        <v>40</v>
      </c>
      <c r="D33" s="58" t="s">
        <v>33</v>
      </c>
      <c r="E33" s="26">
        <v>7160</v>
      </c>
      <c r="F33" s="219">
        <v>6.21</v>
      </c>
      <c r="G33" s="46">
        <f t="shared" si="1"/>
        <v>44463.6</v>
      </c>
    </row>
    <row r="34" spans="1:9" s="56" customFormat="1" ht="49.5">
      <c r="A34" s="166" t="s">
        <v>6</v>
      </c>
      <c r="B34" s="57" t="s">
        <v>373</v>
      </c>
      <c r="C34" s="129" t="s">
        <v>134</v>
      </c>
      <c r="D34" s="58" t="s">
        <v>27</v>
      </c>
      <c r="E34" s="26">
        <v>705</v>
      </c>
      <c r="F34" s="219">
        <v>6.01</v>
      </c>
      <c r="G34" s="46">
        <f t="shared" si="1"/>
        <v>4237.05</v>
      </c>
    </row>
    <row r="35" spans="1:9" s="56" customFormat="1" ht="49.5">
      <c r="A35" s="166" t="s">
        <v>6</v>
      </c>
      <c r="B35" s="57" t="s">
        <v>374</v>
      </c>
      <c r="C35" s="129" t="s">
        <v>135</v>
      </c>
      <c r="D35" s="58" t="s">
        <v>27</v>
      </c>
      <c r="E35" s="26">
        <v>6625</v>
      </c>
      <c r="F35" s="219">
        <v>6.01</v>
      </c>
      <c r="G35" s="46">
        <f t="shared" si="1"/>
        <v>39816.25</v>
      </c>
    </row>
    <row r="36" spans="1:9" s="56" customFormat="1">
      <c r="A36" s="166" t="s">
        <v>6</v>
      </c>
      <c r="B36" s="57" t="s">
        <v>375</v>
      </c>
      <c r="C36" s="129" t="s">
        <v>41</v>
      </c>
      <c r="D36" s="58" t="s">
        <v>27</v>
      </c>
      <c r="E36" s="26">
        <v>13042</v>
      </c>
      <c r="F36" s="219">
        <v>0.54</v>
      </c>
      <c r="G36" s="46">
        <f t="shared" si="1"/>
        <v>7042.68</v>
      </c>
    </row>
    <row r="37" spans="1:9" s="56" customFormat="1" ht="17.25" thickBot="1">
      <c r="A37" s="166" t="s">
        <v>6</v>
      </c>
      <c r="B37" s="57" t="s">
        <v>376</v>
      </c>
      <c r="C37" s="129" t="s">
        <v>42</v>
      </c>
      <c r="D37" s="58" t="s">
        <v>27</v>
      </c>
      <c r="E37" s="26">
        <v>1449</v>
      </c>
      <c r="F37" s="219">
        <v>0.99</v>
      </c>
      <c r="G37" s="46">
        <f t="shared" si="1"/>
        <v>1434.51</v>
      </c>
    </row>
    <row r="38" spans="1:9" s="56" customFormat="1" ht="33.75" thickBot="1">
      <c r="A38" s="169" t="s">
        <v>6</v>
      </c>
      <c r="B38" s="60" t="s">
        <v>377</v>
      </c>
      <c r="C38" s="201" t="s">
        <v>43</v>
      </c>
      <c r="D38" s="61" t="s">
        <v>27</v>
      </c>
      <c r="E38" s="62">
        <v>14490</v>
      </c>
      <c r="F38" s="220">
        <v>0.51</v>
      </c>
      <c r="G38" s="64">
        <f t="shared" si="1"/>
        <v>7389.9</v>
      </c>
      <c r="H38" s="65" t="s">
        <v>371</v>
      </c>
      <c r="I38" s="52">
        <f>ROUND(SUM(G29:G38),2)</f>
        <v>132182.60999999999</v>
      </c>
    </row>
    <row r="39" spans="1:9" s="56" customFormat="1" ht="33">
      <c r="A39" s="168" t="s">
        <v>7</v>
      </c>
      <c r="B39" s="53" t="s">
        <v>378</v>
      </c>
      <c r="C39" s="128" t="s">
        <v>136</v>
      </c>
      <c r="D39" s="54" t="s">
        <v>30</v>
      </c>
      <c r="E39" s="42">
        <v>1638</v>
      </c>
      <c r="F39" s="221">
        <v>24.46</v>
      </c>
      <c r="G39" s="43">
        <f t="shared" ref="G39:G43" si="2">ROUND((E39*F39),2)</f>
        <v>40065.480000000003</v>
      </c>
    </row>
    <row r="40" spans="1:9" s="56" customFormat="1">
      <c r="A40" s="166" t="s">
        <v>7</v>
      </c>
      <c r="B40" s="57" t="s">
        <v>379</v>
      </c>
      <c r="C40" s="244" t="s">
        <v>527</v>
      </c>
      <c r="D40" s="58" t="s">
        <v>27</v>
      </c>
      <c r="E40" s="26">
        <v>3276</v>
      </c>
      <c r="F40" s="222">
        <v>1.06</v>
      </c>
      <c r="G40" s="46">
        <f t="shared" si="2"/>
        <v>3472.56</v>
      </c>
    </row>
    <row r="41" spans="1:9" s="56" customFormat="1">
      <c r="A41" s="166" t="s">
        <v>7</v>
      </c>
      <c r="B41" s="57" t="s">
        <v>380</v>
      </c>
      <c r="C41" s="129" t="s">
        <v>45</v>
      </c>
      <c r="D41" s="58" t="s">
        <v>33</v>
      </c>
      <c r="E41" s="26">
        <v>82</v>
      </c>
      <c r="F41" s="222">
        <v>38.57</v>
      </c>
      <c r="G41" s="46">
        <f t="shared" si="2"/>
        <v>3162.74</v>
      </c>
    </row>
    <row r="42" spans="1:9" s="56" customFormat="1" ht="17.25" thickBot="1">
      <c r="A42" s="166" t="s">
        <v>7</v>
      </c>
      <c r="B42" s="57" t="s">
        <v>381</v>
      </c>
      <c r="C42" s="129" t="s">
        <v>46</v>
      </c>
      <c r="D42" s="58" t="s">
        <v>33</v>
      </c>
      <c r="E42" s="26">
        <v>246</v>
      </c>
      <c r="F42" s="222">
        <v>39.75</v>
      </c>
      <c r="G42" s="46">
        <f t="shared" si="2"/>
        <v>9778.5</v>
      </c>
    </row>
    <row r="43" spans="1:9" s="56" customFormat="1" ht="33.75" thickBot="1">
      <c r="A43" s="167" t="s">
        <v>7</v>
      </c>
      <c r="B43" s="66" t="s">
        <v>382</v>
      </c>
      <c r="C43" s="202" t="s">
        <v>47</v>
      </c>
      <c r="D43" s="68" t="s">
        <v>21</v>
      </c>
      <c r="E43" s="49">
        <v>2</v>
      </c>
      <c r="F43" s="223">
        <v>577.22</v>
      </c>
      <c r="G43" s="50">
        <f t="shared" si="2"/>
        <v>1154.44</v>
      </c>
      <c r="H43" s="51" t="s">
        <v>383</v>
      </c>
      <c r="I43" s="52">
        <f>ROUND(SUM(G39:G43),2)</f>
        <v>57633.72</v>
      </c>
    </row>
    <row r="44" spans="1:9" s="56" customFormat="1" ht="49.5">
      <c r="A44" s="168" t="s">
        <v>501</v>
      </c>
      <c r="B44" s="42" t="s">
        <v>44</v>
      </c>
      <c r="C44" s="128" t="s">
        <v>137</v>
      </c>
      <c r="D44" s="54" t="s">
        <v>33</v>
      </c>
      <c r="E44" s="42">
        <v>335</v>
      </c>
      <c r="F44" s="221">
        <v>31.93</v>
      </c>
      <c r="G44" s="43">
        <f t="shared" ref="G44:G89" si="3">ROUND((E44*F44),2)</f>
        <v>10696.55</v>
      </c>
      <c r="H44" s="261" t="s">
        <v>441</v>
      </c>
    </row>
    <row r="45" spans="1:9" s="56" customFormat="1" ht="49.5">
      <c r="A45" s="166" t="s">
        <v>501</v>
      </c>
      <c r="B45" s="26" t="s">
        <v>48</v>
      </c>
      <c r="C45" s="129" t="s">
        <v>138</v>
      </c>
      <c r="D45" s="58" t="s">
        <v>27</v>
      </c>
      <c r="E45" s="26">
        <v>662</v>
      </c>
      <c r="F45" s="222">
        <v>19</v>
      </c>
      <c r="G45" s="46">
        <f t="shared" si="3"/>
        <v>12578</v>
      </c>
      <c r="H45" s="261"/>
    </row>
    <row r="46" spans="1:9" s="56" customFormat="1" ht="49.5">
      <c r="A46" s="166" t="s">
        <v>501</v>
      </c>
      <c r="B46" s="26" t="s">
        <v>52</v>
      </c>
      <c r="C46" s="129" t="s">
        <v>139</v>
      </c>
      <c r="D46" s="58" t="s">
        <v>27</v>
      </c>
      <c r="E46" s="26">
        <v>43</v>
      </c>
      <c r="F46" s="222">
        <v>21.35</v>
      </c>
      <c r="G46" s="46">
        <f t="shared" si="3"/>
        <v>918.05</v>
      </c>
      <c r="H46" s="261"/>
    </row>
    <row r="47" spans="1:9" s="56" customFormat="1" ht="49.5">
      <c r="A47" s="166" t="s">
        <v>501</v>
      </c>
      <c r="B47" s="26" t="s">
        <v>59</v>
      </c>
      <c r="C47" s="129" t="s">
        <v>50</v>
      </c>
      <c r="D47" s="58" t="s">
        <v>27</v>
      </c>
      <c r="E47" s="26">
        <v>662</v>
      </c>
      <c r="F47" s="222">
        <v>9.31</v>
      </c>
      <c r="G47" s="46">
        <f t="shared" si="3"/>
        <v>6163.22</v>
      </c>
      <c r="H47" s="261"/>
    </row>
    <row r="48" spans="1:9" s="56" customFormat="1" ht="49.5">
      <c r="A48" s="166" t="s">
        <v>501</v>
      </c>
      <c r="B48" s="26" t="s">
        <v>63</v>
      </c>
      <c r="C48" s="129" t="s">
        <v>140</v>
      </c>
      <c r="D48" s="58" t="s">
        <v>27</v>
      </c>
      <c r="E48" s="26">
        <v>662</v>
      </c>
      <c r="F48" s="222">
        <v>39.71</v>
      </c>
      <c r="G48" s="46">
        <f t="shared" si="3"/>
        <v>26288.02</v>
      </c>
      <c r="H48" s="261"/>
    </row>
    <row r="49" spans="1:8" s="56" customFormat="1" ht="49.5">
      <c r="A49" s="166" t="s">
        <v>501</v>
      </c>
      <c r="B49" s="26" t="s">
        <v>384</v>
      </c>
      <c r="C49" s="129" t="s">
        <v>49</v>
      </c>
      <c r="D49" s="58" t="s">
        <v>27</v>
      </c>
      <c r="E49" s="26">
        <v>43</v>
      </c>
      <c r="F49" s="222">
        <v>38.68</v>
      </c>
      <c r="G49" s="46">
        <f t="shared" si="3"/>
        <v>1663.24</v>
      </c>
      <c r="H49" s="261"/>
    </row>
    <row r="50" spans="1:8" s="56" customFormat="1" ht="49.5">
      <c r="A50" s="166" t="s">
        <v>501</v>
      </c>
      <c r="B50" s="26" t="s">
        <v>385</v>
      </c>
      <c r="C50" s="129" t="s">
        <v>141</v>
      </c>
      <c r="D50" s="58" t="s">
        <v>27</v>
      </c>
      <c r="E50" s="26">
        <v>3</v>
      </c>
      <c r="F50" s="222">
        <v>57.86</v>
      </c>
      <c r="G50" s="46">
        <f t="shared" si="3"/>
        <v>173.58</v>
      </c>
      <c r="H50" s="261"/>
    </row>
    <row r="51" spans="1:8" s="56" customFormat="1" ht="49.5">
      <c r="A51" s="166" t="s">
        <v>501</v>
      </c>
      <c r="B51" s="26" t="s">
        <v>386</v>
      </c>
      <c r="C51" s="129" t="s">
        <v>51</v>
      </c>
      <c r="D51" s="58" t="s">
        <v>27</v>
      </c>
      <c r="E51" s="26">
        <v>30</v>
      </c>
      <c r="F51" s="222">
        <v>6.43</v>
      </c>
      <c r="G51" s="46">
        <f t="shared" si="3"/>
        <v>192.9</v>
      </c>
      <c r="H51" s="261"/>
    </row>
    <row r="52" spans="1:8" s="56" customFormat="1" ht="49.5">
      <c r="A52" s="166" t="s">
        <v>502</v>
      </c>
      <c r="B52" s="26" t="s">
        <v>69</v>
      </c>
      <c r="C52" s="129" t="s">
        <v>142</v>
      </c>
      <c r="D52" s="58" t="s">
        <v>33</v>
      </c>
      <c r="E52" s="26">
        <v>3309</v>
      </c>
      <c r="F52" s="222">
        <v>15.87</v>
      </c>
      <c r="G52" s="46">
        <f t="shared" si="3"/>
        <v>52513.83</v>
      </c>
      <c r="H52" s="261"/>
    </row>
    <row r="53" spans="1:8" s="56" customFormat="1" ht="49.5">
      <c r="A53" s="166" t="s">
        <v>502</v>
      </c>
      <c r="B53" s="26" t="s">
        <v>70</v>
      </c>
      <c r="C53" s="129" t="s">
        <v>53</v>
      </c>
      <c r="D53" s="58" t="s">
        <v>27</v>
      </c>
      <c r="E53" s="26">
        <v>6852</v>
      </c>
      <c r="F53" s="222">
        <v>12.47</v>
      </c>
      <c r="G53" s="46">
        <f t="shared" si="3"/>
        <v>85444.44</v>
      </c>
      <c r="H53" s="261"/>
    </row>
    <row r="54" spans="1:8" s="56" customFormat="1" ht="49.5">
      <c r="A54" s="166" t="s">
        <v>502</v>
      </c>
      <c r="B54" s="26" t="s">
        <v>71</v>
      </c>
      <c r="C54" s="129" t="s">
        <v>143</v>
      </c>
      <c r="D54" s="58" t="s">
        <v>27</v>
      </c>
      <c r="E54" s="26">
        <v>6364</v>
      </c>
      <c r="F54" s="222">
        <v>21.34</v>
      </c>
      <c r="G54" s="46">
        <f t="shared" si="3"/>
        <v>135807.76</v>
      </c>
      <c r="H54" s="261"/>
    </row>
    <row r="55" spans="1:8" s="56" customFormat="1" ht="49.5">
      <c r="A55" s="166" t="s">
        <v>502</v>
      </c>
      <c r="B55" s="26" t="s">
        <v>72</v>
      </c>
      <c r="C55" s="129" t="s">
        <v>54</v>
      </c>
      <c r="D55" s="58" t="s">
        <v>27</v>
      </c>
      <c r="E55" s="243">
        <v>6364</v>
      </c>
      <c r="F55" s="222">
        <v>0.95</v>
      </c>
      <c r="G55" s="46">
        <f t="shared" si="3"/>
        <v>6045.8</v>
      </c>
      <c r="H55" s="261"/>
    </row>
    <row r="56" spans="1:8" s="56" customFormat="1" ht="49.5">
      <c r="A56" s="166" t="s">
        <v>502</v>
      </c>
      <c r="B56" s="26" t="s">
        <v>73</v>
      </c>
      <c r="C56" s="129" t="s">
        <v>144</v>
      </c>
      <c r="D56" s="58" t="s">
        <v>27</v>
      </c>
      <c r="E56" s="26">
        <v>6364</v>
      </c>
      <c r="F56" s="222">
        <v>17.8</v>
      </c>
      <c r="G56" s="46">
        <f t="shared" si="3"/>
        <v>113279.2</v>
      </c>
      <c r="H56" s="261"/>
    </row>
    <row r="57" spans="1:8" s="56" customFormat="1" ht="49.5">
      <c r="A57" s="166" t="s">
        <v>502</v>
      </c>
      <c r="B57" s="26" t="s">
        <v>387</v>
      </c>
      <c r="C57" s="129" t="s">
        <v>54</v>
      </c>
      <c r="D57" s="58" t="s">
        <v>27</v>
      </c>
      <c r="E57" s="26">
        <v>6364</v>
      </c>
      <c r="F57" s="222">
        <v>0.97</v>
      </c>
      <c r="G57" s="46">
        <f t="shared" si="3"/>
        <v>6173.08</v>
      </c>
      <c r="H57" s="261"/>
    </row>
    <row r="58" spans="1:8" s="56" customFormat="1" ht="49.5">
      <c r="A58" s="166" t="s">
        <v>502</v>
      </c>
      <c r="B58" s="26" t="s">
        <v>388</v>
      </c>
      <c r="C58" s="129" t="s">
        <v>145</v>
      </c>
      <c r="D58" s="58" t="s">
        <v>27</v>
      </c>
      <c r="E58" s="26">
        <v>6364</v>
      </c>
      <c r="F58" s="222">
        <v>18.47</v>
      </c>
      <c r="G58" s="46">
        <f t="shared" si="3"/>
        <v>117543.08</v>
      </c>
      <c r="H58" s="261"/>
    </row>
    <row r="59" spans="1:8" s="56" customFormat="1" ht="49.5">
      <c r="A59" s="166" t="s">
        <v>502</v>
      </c>
      <c r="B59" s="26" t="s">
        <v>389</v>
      </c>
      <c r="C59" s="129" t="s">
        <v>55</v>
      </c>
      <c r="D59" s="58" t="s">
        <v>30</v>
      </c>
      <c r="E59" s="26">
        <v>3045</v>
      </c>
      <c r="F59" s="222">
        <v>0.56999999999999995</v>
      </c>
      <c r="G59" s="46">
        <f t="shared" si="3"/>
        <v>1735.65</v>
      </c>
      <c r="H59" s="261"/>
    </row>
    <row r="60" spans="1:8" s="56" customFormat="1" ht="49.5">
      <c r="A60" s="166" t="s">
        <v>502</v>
      </c>
      <c r="B60" s="26" t="s">
        <v>390</v>
      </c>
      <c r="C60" s="244" t="s">
        <v>525</v>
      </c>
      <c r="D60" s="58" t="s">
        <v>27</v>
      </c>
      <c r="E60" s="26">
        <v>6364</v>
      </c>
      <c r="F60" s="222">
        <v>0.9</v>
      </c>
      <c r="G60" s="46">
        <f t="shared" si="3"/>
        <v>5727.6</v>
      </c>
      <c r="H60" s="261"/>
    </row>
    <row r="61" spans="1:8" s="56" customFormat="1" ht="49.5">
      <c r="A61" s="166" t="s">
        <v>502</v>
      </c>
      <c r="B61" s="26" t="s">
        <v>391</v>
      </c>
      <c r="C61" s="129" t="s">
        <v>146</v>
      </c>
      <c r="D61" s="58" t="s">
        <v>27</v>
      </c>
      <c r="E61" s="26">
        <v>91</v>
      </c>
      <c r="F61" s="222">
        <v>21.34</v>
      </c>
      <c r="G61" s="46">
        <f t="shared" si="3"/>
        <v>1941.94</v>
      </c>
      <c r="H61" s="261"/>
    </row>
    <row r="62" spans="1:8" s="56" customFormat="1" ht="49.5">
      <c r="A62" s="166" t="s">
        <v>502</v>
      </c>
      <c r="B62" s="26" t="s">
        <v>392</v>
      </c>
      <c r="C62" s="129" t="s">
        <v>147</v>
      </c>
      <c r="D62" s="58" t="s">
        <v>27</v>
      </c>
      <c r="E62" s="26">
        <v>100</v>
      </c>
      <c r="F62" s="222">
        <v>27.57</v>
      </c>
      <c r="G62" s="46">
        <f t="shared" si="3"/>
        <v>2757</v>
      </c>
      <c r="H62" s="261"/>
    </row>
    <row r="63" spans="1:8" s="56" customFormat="1" ht="49.5">
      <c r="A63" s="166" t="s">
        <v>502</v>
      </c>
      <c r="B63" s="26" t="s">
        <v>393</v>
      </c>
      <c r="C63" s="129" t="s">
        <v>148</v>
      </c>
      <c r="D63" s="58" t="s">
        <v>27</v>
      </c>
      <c r="E63" s="26">
        <v>109</v>
      </c>
      <c r="F63" s="222">
        <v>27.43</v>
      </c>
      <c r="G63" s="46">
        <f t="shared" si="3"/>
        <v>2989.87</v>
      </c>
      <c r="H63" s="261"/>
    </row>
    <row r="64" spans="1:8" s="56" customFormat="1" ht="49.5">
      <c r="A64" s="166" t="s">
        <v>502</v>
      </c>
      <c r="B64" s="26" t="s">
        <v>394</v>
      </c>
      <c r="C64" s="129" t="s">
        <v>57</v>
      </c>
      <c r="D64" s="245" t="s">
        <v>30</v>
      </c>
      <c r="E64" s="26">
        <v>108</v>
      </c>
      <c r="F64" s="222">
        <v>0.56999999999999995</v>
      </c>
      <c r="G64" s="46">
        <f t="shared" si="3"/>
        <v>61.56</v>
      </c>
      <c r="H64" s="261"/>
    </row>
    <row r="65" spans="1:8" s="56" customFormat="1" ht="49.5">
      <c r="A65" s="166" t="s">
        <v>502</v>
      </c>
      <c r="B65" s="26" t="s">
        <v>395</v>
      </c>
      <c r="C65" s="129" t="s">
        <v>58</v>
      </c>
      <c r="D65" s="58" t="s">
        <v>27</v>
      </c>
      <c r="E65" s="26">
        <v>209</v>
      </c>
      <c r="F65" s="222">
        <v>0.97</v>
      </c>
      <c r="G65" s="46">
        <f t="shared" si="3"/>
        <v>202.73</v>
      </c>
      <c r="H65" s="261"/>
    </row>
    <row r="66" spans="1:8" s="56" customFormat="1" ht="49.5">
      <c r="A66" s="166" t="s">
        <v>502</v>
      </c>
      <c r="B66" s="26" t="s">
        <v>396</v>
      </c>
      <c r="C66" s="244" t="s">
        <v>526</v>
      </c>
      <c r="D66" s="58" t="s">
        <v>27</v>
      </c>
      <c r="E66" s="26">
        <v>109</v>
      </c>
      <c r="F66" s="222">
        <v>0.9</v>
      </c>
      <c r="G66" s="46">
        <f t="shared" si="3"/>
        <v>98.1</v>
      </c>
      <c r="H66" s="261"/>
    </row>
    <row r="67" spans="1:8" s="56" customFormat="1" ht="49.5">
      <c r="A67" s="166" t="s">
        <v>502</v>
      </c>
      <c r="B67" s="26" t="s">
        <v>397</v>
      </c>
      <c r="C67" s="129" t="s">
        <v>62</v>
      </c>
      <c r="D67" s="58" t="s">
        <v>33</v>
      </c>
      <c r="E67" s="26">
        <v>203</v>
      </c>
      <c r="F67" s="222">
        <v>13.78</v>
      </c>
      <c r="G67" s="46">
        <f t="shared" si="3"/>
        <v>2797.34</v>
      </c>
      <c r="H67" s="261"/>
    </row>
    <row r="68" spans="1:8" s="56" customFormat="1" ht="49.5">
      <c r="A68" s="166" t="s">
        <v>503</v>
      </c>
      <c r="B68" s="58" t="s">
        <v>398</v>
      </c>
      <c r="C68" s="129" t="s">
        <v>149</v>
      </c>
      <c r="D68" s="58" t="s">
        <v>33</v>
      </c>
      <c r="E68" s="26">
        <v>219</v>
      </c>
      <c r="F68" s="222">
        <v>15.85</v>
      </c>
      <c r="G68" s="46">
        <f t="shared" si="3"/>
        <v>3471.15</v>
      </c>
      <c r="H68" s="261"/>
    </row>
    <row r="69" spans="1:8" s="56" customFormat="1" ht="49.5">
      <c r="A69" s="166" t="s">
        <v>503</v>
      </c>
      <c r="B69" s="58" t="s">
        <v>399</v>
      </c>
      <c r="C69" s="129" t="s">
        <v>150</v>
      </c>
      <c r="D69" s="58" t="s">
        <v>27</v>
      </c>
      <c r="E69" s="26">
        <v>423</v>
      </c>
      <c r="F69" s="222">
        <v>66.61</v>
      </c>
      <c r="G69" s="46">
        <f t="shared" si="3"/>
        <v>28176.03</v>
      </c>
      <c r="H69" s="261"/>
    </row>
    <row r="70" spans="1:8" s="56" customFormat="1" ht="49.5">
      <c r="A70" s="166" t="s">
        <v>503</v>
      </c>
      <c r="B70" s="58" t="s">
        <v>400</v>
      </c>
      <c r="C70" s="129" t="s">
        <v>151</v>
      </c>
      <c r="D70" s="58" t="s">
        <v>30</v>
      </c>
      <c r="E70" s="26">
        <v>170</v>
      </c>
      <c r="F70" s="222">
        <v>135.97</v>
      </c>
      <c r="G70" s="46">
        <f t="shared" si="3"/>
        <v>23114.9</v>
      </c>
      <c r="H70" s="261"/>
    </row>
    <row r="71" spans="1:8" s="56" customFormat="1" ht="49.5">
      <c r="A71" s="166" t="s">
        <v>503</v>
      </c>
      <c r="B71" s="58" t="s">
        <v>401</v>
      </c>
      <c r="C71" s="129" t="s">
        <v>152</v>
      </c>
      <c r="D71" s="58" t="s">
        <v>21</v>
      </c>
      <c r="E71" s="26">
        <v>120</v>
      </c>
      <c r="F71" s="222">
        <v>8.82</v>
      </c>
      <c r="G71" s="46">
        <f t="shared" si="3"/>
        <v>1058.4000000000001</v>
      </c>
      <c r="H71" s="261"/>
    </row>
    <row r="72" spans="1:8" s="56" customFormat="1" ht="49.5">
      <c r="A72" s="166" t="s">
        <v>503</v>
      </c>
      <c r="B72" s="58" t="s">
        <v>402</v>
      </c>
      <c r="C72" s="129" t="s">
        <v>153</v>
      </c>
      <c r="D72" s="58" t="s">
        <v>30</v>
      </c>
      <c r="E72" s="26">
        <v>85</v>
      </c>
      <c r="F72" s="222">
        <v>54.42</v>
      </c>
      <c r="G72" s="46">
        <f t="shared" si="3"/>
        <v>4625.7</v>
      </c>
      <c r="H72" s="261"/>
    </row>
    <row r="73" spans="1:8" s="56" customFormat="1" ht="49.5">
      <c r="A73" s="166" t="s">
        <v>503</v>
      </c>
      <c r="B73" s="58" t="s">
        <v>403</v>
      </c>
      <c r="C73" s="129" t="s">
        <v>56</v>
      </c>
      <c r="D73" s="58" t="s">
        <v>33</v>
      </c>
      <c r="E73" s="26">
        <v>0.14000000000000001</v>
      </c>
      <c r="F73" s="222">
        <v>1464.24</v>
      </c>
      <c r="G73" s="46">
        <f t="shared" si="3"/>
        <v>204.99</v>
      </c>
      <c r="H73" s="261"/>
    </row>
    <row r="74" spans="1:8" s="56" customFormat="1" ht="49.5">
      <c r="A74" s="166" t="s">
        <v>503</v>
      </c>
      <c r="B74" s="58" t="s">
        <v>404</v>
      </c>
      <c r="C74" s="129" t="s">
        <v>154</v>
      </c>
      <c r="D74" s="58" t="s">
        <v>27</v>
      </c>
      <c r="E74" s="26">
        <v>423</v>
      </c>
      <c r="F74" s="222">
        <v>13.54</v>
      </c>
      <c r="G74" s="46">
        <f t="shared" si="3"/>
        <v>5727.42</v>
      </c>
      <c r="H74" s="261"/>
    </row>
    <row r="75" spans="1:8" s="56" customFormat="1" ht="49.5">
      <c r="A75" s="166" t="s">
        <v>503</v>
      </c>
      <c r="B75" s="58" t="s">
        <v>405</v>
      </c>
      <c r="C75" s="129" t="s">
        <v>155</v>
      </c>
      <c r="D75" s="58" t="s">
        <v>27</v>
      </c>
      <c r="E75" s="26">
        <v>423</v>
      </c>
      <c r="F75" s="222">
        <v>85.36</v>
      </c>
      <c r="G75" s="46">
        <f t="shared" si="3"/>
        <v>36107.279999999999</v>
      </c>
      <c r="H75" s="261"/>
    </row>
    <row r="76" spans="1:8" s="56" customFormat="1" ht="49.5">
      <c r="A76" s="166" t="s">
        <v>503</v>
      </c>
      <c r="B76" s="58" t="s">
        <v>406</v>
      </c>
      <c r="C76" s="129" t="s">
        <v>156</v>
      </c>
      <c r="D76" s="58" t="s">
        <v>27</v>
      </c>
      <c r="E76" s="26">
        <v>423</v>
      </c>
      <c r="F76" s="222">
        <v>15.98</v>
      </c>
      <c r="G76" s="46">
        <f t="shared" si="3"/>
        <v>6759.54</v>
      </c>
      <c r="H76" s="261"/>
    </row>
    <row r="77" spans="1:8" s="56" customFormat="1" ht="33">
      <c r="A77" s="166" t="s">
        <v>504</v>
      </c>
      <c r="B77" s="58" t="s">
        <v>407</v>
      </c>
      <c r="C77" s="129" t="s">
        <v>157</v>
      </c>
      <c r="D77" s="58" t="s">
        <v>33</v>
      </c>
      <c r="E77" s="26">
        <v>697</v>
      </c>
      <c r="F77" s="222">
        <v>28.99</v>
      </c>
      <c r="G77" s="46">
        <f t="shared" si="3"/>
        <v>20206.03</v>
      </c>
      <c r="H77" s="261"/>
    </row>
    <row r="78" spans="1:8" s="56" customFormat="1" ht="33">
      <c r="A78" s="166" t="s">
        <v>504</v>
      </c>
      <c r="B78" s="58" t="s">
        <v>408</v>
      </c>
      <c r="C78" s="129" t="s">
        <v>158</v>
      </c>
      <c r="D78" s="58" t="s">
        <v>27</v>
      </c>
      <c r="E78" s="26">
        <v>2934.5</v>
      </c>
      <c r="F78" s="222">
        <v>11.08</v>
      </c>
      <c r="G78" s="46">
        <f t="shared" si="3"/>
        <v>32514.26</v>
      </c>
      <c r="H78" s="261"/>
    </row>
    <row r="79" spans="1:8" s="56" customFormat="1" ht="33">
      <c r="A79" s="166" t="s">
        <v>504</v>
      </c>
      <c r="B79" s="58" t="s">
        <v>409</v>
      </c>
      <c r="C79" s="129" t="s">
        <v>159</v>
      </c>
      <c r="D79" s="58" t="s">
        <v>27</v>
      </c>
      <c r="E79" s="26">
        <v>2934.5</v>
      </c>
      <c r="F79" s="222">
        <v>4.93</v>
      </c>
      <c r="G79" s="46">
        <f t="shared" si="3"/>
        <v>14467.09</v>
      </c>
      <c r="H79" s="261"/>
    </row>
    <row r="80" spans="1:8" s="56" customFormat="1" ht="33">
      <c r="A80" s="166" t="s">
        <v>504</v>
      </c>
      <c r="B80" s="58" t="s">
        <v>410</v>
      </c>
      <c r="C80" s="129" t="s">
        <v>160</v>
      </c>
      <c r="D80" s="58" t="s">
        <v>27</v>
      </c>
      <c r="E80" s="26">
        <v>2806</v>
      </c>
      <c r="F80" s="222">
        <v>32.630000000000003</v>
      </c>
      <c r="G80" s="46">
        <f t="shared" si="3"/>
        <v>91559.78</v>
      </c>
      <c r="H80" s="261"/>
    </row>
    <row r="81" spans="1:8" s="56" customFormat="1" ht="33">
      <c r="A81" s="166" t="s">
        <v>504</v>
      </c>
      <c r="B81" s="58" t="s">
        <v>411</v>
      </c>
      <c r="C81" s="129" t="s">
        <v>60</v>
      </c>
      <c r="D81" s="58" t="s">
        <v>27</v>
      </c>
      <c r="E81" s="26">
        <v>75.5</v>
      </c>
      <c r="F81" s="222">
        <v>42.38</v>
      </c>
      <c r="G81" s="46">
        <f t="shared" si="3"/>
        <v>3199.69</v>
      </c>
      <c r="H81" s="261"/>
    </row>
    <row r="82" spans="1:8" s="56" customFormat="1" ht="33">
      <c r="A82" s="166" t="s">
        <v>504</v>
      </c>
      <c r="B82" s="58" t="s">
        <v>412</v>
      </c>
      <c r="C82" s="129" t="s">
        <v>61</v>
      </c>
      <c r="D82" s="58" t="s">
        <v>27</v>
      </c>
      <c r="E82" s="26">
        <v>53</v>
      </c>
      <c r="F82" s="222">
        <v>42.38</v>
      </c>
      <c r="G82" s="46">
        <f t="shared" si="3"/>
        <v>2246.14</v>
      </c>
      <c r="H82" s="261"/>
    </row>
    <row r="83" spans="1:8" s="56" customFormat="1" ht="33">
      <c r="A83" s="166" t="s">
        <v>504</v>
      </c>
      <c r="B83" s="58" t="s">
        <v>413</v>
      </c>
      <c r="C83" s="129" t="s">
        <v>62</v>
      </c>
      <c r="D83" s="58" t="s">
        <v>33</v>
      </c>
      <c r="E83" s="26">
        <v>340</v>
      </c>
      <c r="F83" s="222">
        <v>13.78</v>
      </c>
      <c r="G83" s="46">
        <f t="shared" si="3"/>
        <v>4685.2</v>
      </c>
      <c r="H83" s="261"/>
    </row>
    <row r="84" spans="1:8" s="56" customFormat="1" ht="33">
      <c r="A84" s="166" t="s">
        <v>505</v>
      </c>
      <c r="B84" s="58" t="s">
        <v>414</v>
      </c>
      <c r="C84" s="129" t="s">
        <v>64</v>
      </c>
      <c r="D84" s="58" t="s">
        <v>30</v>
      </c>
      <c r="E84" s="26">
        <v>1567</v>
      </c>
      <c r="F84" s="222">
        <v>37.71</v>
      </c>
      <c r="G84" s="46">
        <f t="shared" si="3"/>
        <v>59091.57</v>
      </c>
      <c r="H84" s="261"/>
    </row>
    <row r="85" spans="1:8" s="56" customFormat="1" ht="33">
      <c r="A85" s="166" t="s">
        <v>505</v>
      </c>
      <c r="B85" s="58" t="s">
        <v>415</v>
      </c>
      <c r="C85" s="129" t="s">
        <v>65</v>
      </c>
      <c r="D85" s="58" t="s">
        <v>30</v>
      </c>
      <c r="E85" s="26">
        <v>38</v>
      </c>
      <c r="F85" s="222">
        <v>38.64</v>
      </c>
      <c r="G85" s="46">
        <f t="shared" si="3"/>
        <v>1468.32</v>
      </c>
      <c r="H85" s="261"/>
    </row>
    <row r="86" spans="1:8" s="56" customFormat="1" ht="33">
      <c r="A86" s="166" t="s">
        <v>505</v>
      </c>
      <c r="B86" s="58" t="s">
        <v>416</v>
      </c>
      <c r="C86" s="129" t="s">
        <v>66</v>
      </c>
      <c r="D86" s="58" t="s">
        <v>30</v>
      </c>
      <c r="E86" s="26">
        <v>185</v>
      </c>
      <c r="F86" s="222">
        <v>36.51</v>
      </c>
      <c r="G86" s="46">
        <f t="shared" si="3"/>
        <v>6754.35</v>
      </c>
      <c r="H86" s="261"/>
    </row>
    <row r="87" spans="1:8" s="56" customFormat="1" ht="33">
      <c r="A87" s="166" t="s">
        <v>505</v>
      </c>
      <c r="B87" s="58" t="s">
        <v>417</v>
      </c>
      <c r="C87" s="129" t="s">
        <v>67</v>
      </c>
      <c r="D87" s="58" t="s">
        <v>30</v>
      </c>
      <c r="E87" s="26">
        <v>1911</v>
      </c>
      <c r="F87" s="222">
        <v>24.87</v>
      </c>
      <c r="G87" s="46">
        <f t="shared" si="3"/>
        <v>47526.57</v>
      </c>
      <c r="H87" s="261"/>
    </row>
    <row r="88" spans="1:8" s="56" customFormat="1" ht="33">
      <c r="A88" s="166" t="s">
        <v>505</v>
      </c>
      <c r="B88" s="58" t="s">
        <v>418</v>
      </c>
      <c r="C88" s="129" t="s">
        <v>161</v>
      </c>
      <c r="D88" s="58" t="s">
        <v>30</v>
      </c>
      <c r="E88" s="26">
        <v>243</v>
      </c>
      <c r="F88" s="222">
        <v>90.08</v>
      </c>
      <c r="G88" s="46">
        <f t="shared" si="3"/>
        <v>21889.439999999999</v>
      </c>
      <c r="H88" s="261"/>
    </row>
    <row r="89" spans="1:8" s="56" customFormat="1" ht="33.75" thickBot="1">
      <c r="A89" s="167" t="s">
        <v>505</v>
      </c>
      <c r="B89" s="68" t="s">
        <v>419</v>
      </c>
      <c r="C89" s="202" t="s">
        <v>68</v>
      </c>
      <c r="D89" s="68" t="s">
        <v>30</v>
      </c>
      <c r="E89" s="49">
        <v>2027</v>
      </c>
      <c r="F89" s="223">
        <v>3.98</v>
      </c>
      <c r="G89" s="50">
        <f t="shared" si="3"/>
        <v>8067.46</v>
      </c>
      <c r="H89" s="261"/>
    </row>
    <row r="90" spans="1:8" s="56" customFormat="1" ht="49.5">
      <c r="A90" s="168" t="s">
        <v>506</v>
      </c>
      <c r="B90" s="42" t="s">
        <v>44</v>
      </c>
      <c r="C90" s="128" t="s">
        <v>162</v>
      </c>
      <c r="D90" s="54" t="s">
        <v>33</v>
      </c>
      <c r="E90" s="42">
        <v>297</v>
      </c>
      <c r="F90" s="221"/>
      <c r="G90" s="69">
        <f t="shared" ref="G90:G97" si="4">ROUND((E90*F90),2)</f>
        <v>0</v>
      </c>
      <c r="H90" s="261"/>
    </row>
    <row r="91" spans="1:8" s="56" customFormat="1" ht="49.5">
      <c r="A91" s="166" t="s">
        <v>506</v>
      </c>
      <c r="B91" s="26" t="s">
        <v>48</v>
      </c>
      <c r="C91" s="129" t="s">
        <v>163</v>
      </c>
      <c r="D91" s="58" t="s">
        <v>27</v>
      </c>
      <c r="E91" s="26">
        <v>662</v>
      </c>
      <c r="F91" s="222"/>
      <c r="G91" s="70">
        <f t="shared" si="4"/>
        <v>0</v>
      </c>
      <c r="H91" s="261"/>
    </row>
    <row r="92" spans="1:8" s="56" customFormat="1" ht="49.5">
      <c r="A92" s="166" t="s">
        <v>506</v>
      </c>
      <c r="B92" s="26" t="s">
        <v>52</v>
      </c>
      <c r="C92" s="129" t="s">
        <v>164</v>
      </c>
      <c r="D92" s="58" t="s">
        <v>27</v>
      </c>
      <c r="E92" s="26">
        <v>43</v>
      </c>
      <c r="F92" s="222"/>
      <c r="G92" s="70">
        <f t="shared" si="4"/>
        <v>0</v>
      </c>
      <c r="H92" s="261"/>
    </row>
    <row r="93" spans="1:8" s="56" customFormat="1" ht="49.5">
      <c r="A93" s="166" t="s">
        <v>506</v>
      </c>
      <c r="B93" s="26" t="s">
        <v>59</v>
      </c>
      <c r="C93" s="129" t="s">
        <v>50</v>
      </c>
      <c r="D93" s="58" t="s">
        <v>27</v>
      </c>
      <c r="E93" s="26">
        <v>662</v>
      </c>
      <c r="F93" s="222"/>
      <c r="G93" s="70">
        <f t="shared" si="4"/>
        <v>0</v>
      </c>
      <c r="H93" s="261"/>
    </row>
    <row r="94" spans="1:8" s="56" customFormat="1" ht="49.5">
      <c r="A94" s="166" t="s">
        <v>506</v>
      </c>
      <c r="B94" s="26" t="s">
        <v>63</v>
      </c>
      <c r="C94" s="129" t="s">
        <v>140</v>
      </c>
      <c r="D94" s="58" t="s">
        <v>27</v>
      </c>
      <c r="E94" s="26">
        <v>662</v>
      </c>
      <c r="F94" s="222"/>
      <c r="G94" s="70">
        <f t="shared" si="4"/>
        <v>0</v>
      </c>
      <c r="H94" s="261"/>
    </row>
    <row r="95" spans="1:8" s="56" customFormat="1" ht="49.5">
      <c r="A95" s="166" t="s">
        <v>506</v>
      </c>
      <c r="B95" s="26" t="s">
        <v>384</v>
      </c>
      <c r="C95" s="129" t="s">
        <v>49</v>
      </c>
      <c r="D95" s="58" t="s">
        <v>27</v>
      </c>
      <c r="E95" s="26">
        <v>43</v>
      </c>
      <c r="F95" s="222"/>
      <c r="G95" s="70">
        <f t="shared" si="4"/>
        <v>0</v>
      </c>
      <c r="H95" s="261"/>
    </row>
    <row r="96" spans="1:8" s="56" customFormat="1" ht="49.5">
      <c r="A96" s="166" t="s">
        <v>506</v>
      </c>
      <c r="B96" s="26" t="s">
        <v>385</v>
      </c>
      <c r="C96" s="129" t="s">
        <v>141</v>
      </c>
      <c r="D96" s="58" t="s">
        <v>27</v>
      </c>
      <c r="E96" s="26">
        <v>3</v>
      </c>
      <c r="F96" s="222"/>
      <c r="G96" s="70">
        <f t="shared" si="4"/>
        <v>0</v>
      </c>
      <c r="H96" s="261"/>
    </row>
    <row r="97" spans="1:8" s="56" customFormat="1" ht="49.5">
      <c r="A97" s="166" t="s">
        <v>506</v>
      </c>
      <c r="B97" s="26" t="s">
        <v>386</v>
      </c>
      <c r="C97" s="129" t="s">
        <v>165</v>
      </c>
      <c r="D97" s="58" t="s">
        <v>27</v>
      </c>
      <c r="E97" s="26">
        <v>30</v>
      </c>
      <c r="F97" s="222"/>
      <c r="G97" s="70">
        <f t="shared" si="4"/>
        <v>0</v>
      </c>
      <c r="H97" s="261"/>
    </row>
    <row r="98" spans="1:8" s="56" customFormat="1" ht="49.5">
      <c r="A98" s="166" t="s">
        <v>507</v>
      </c>
      <c r="B98" s="26" t="s">
        <v>69</v>
      </c>
      <c r="C98" s="129" t="s">
        <v>166</v>
      </c>
      <c r="D98" s="58" t="s">
        <v>33</v>
      </c>
      <c r="E98" s="243">
        <v>2482</v>
      </c>
      <c r="F98" s="222"/>
      <c r="G98" s="70">
        <f t="shared" ref="G98:G113" si="5">ROUND((E98*F98),2)</f>
        <v>0</v>
      </c>
      <c r="H98" s="261"/>
    </row>
    <row r="99" spans="1:8" s="56" customFormat="1" ht="49.5">
      <c r="A99" s="166" t="s">
        <v>507</v>
      </c>
      <c r="B99" s="26" t="s">
        <v>70</v>
      </c>
      <c r="C99" s="129" t="s">
        <v>167</v>
      </c>
      <c r="D99" s="58" t="s">
        <v>27</v>
      </c>
      <c r="E99" s="26">
        <v>6852</v>
      </c>
      <c r="F99" s="222"/>
      <c r="G99" s="70">
        <f t="shared" si="5"/>
        <v>0</v>
      </c>
      <c r="H99" s="261"/>
    </row>
    <row r="100" spans="1:8" s="56" customFormat="1" ht="49.5">
      <c r="A100" s="166" t="s">
        <v>507</v>
      </c>
      <c r="B100" s="26" t="s">
        <v>71</v>
      </c>
      <c r="C100" s="129" t="s">
        <v>143</v>
      </c>
      <c r="D100" s="58" t="s">
        <v>27</v>
      </c>
      <c r="E100" s="26">
        <v>6364</v>
      </c>
      <c r="F100" s="222"/>
      <c r="G100" s="70">
        <f t="shared" si="5"/>
        <v>0</v>
      </c>
      <c r="H100" s="261"/>
    </row>
    <row r="101" spans="1:8" s="56" customFormat="1" ht="49.5">
      <c r="A101" s="166" t="s">
        <v>507</v>
      </c>
      <c r="B101" s="26" t="s">
        <v>72</v>
      </c>
      <c r="C101" s="129" t="s">
        <v>54</v>
      </c>
      <c r="D101" s="58" t="s">
        <v>27</v>
      </c>
      <c r="E101" s="243">
        <v>6364</v>
      </c>
      <c r="F101" s="222"/>
      <c r="G101" s="70">
        <f t="shared" si="5"/>
        <v>0</v>
      </c>
      <c r="H101" s="261"/>
    </row>
    <row r="102" spans="1:8" s="56" customFormat="1" ht="49.5">
      <c r="A102" s="166" t="s">
        <v>507</v>
      </c>
      <c r="B102" s="26" t="s">
        <v>73</v>
      </c>
      <c r="C102" s="129" t="s">
        <v>144</v>
      </c>
      <c r="D102" s="58" t="s">
        <v>27</v>
      </c>
      <c r="E102" s="26">
        <v>6364</v>
      </c>
      <c r="F102" s="222"/>
      <c r="G102" s="70">
        <f t="shared" si="5"/>
        <v>0</v>
      </c>
      <c r="H102" s="261"/>
    </row>
    <row r="103" spans="1:8" s="56" customFormat="1" ht="49.5">
      <c r="A103" s="166" t="s">
        <v>507</v>
      </c>
      <c r="B103" s="26" t="s">
        <v>387</v>
      </c>
      <c r="C103" s="129" t="s">
        <v>54</v>
      </c>
      <c r="D103" s="58" t="s">
        <v>27</v>
      </c>
      <c r="E103" s="26">
        <v>6364</v>
      </c>
      <c r="F103" s="222"/>
      <c r="G103" s="70">
        <f t="shared" si="5"/>
        <v>0</v>
      </c>
      <c r="H103" s="261"/>
    </row>
    <row r="104" spans="1:8" s="56" customFormat="1" ht="49.5">
      <c r="A104" s="166" t="s">
        <v>507</v>
      </c>
      <c r="B104" s="26" t="s">
        <v>388</v>
      </c>
      <c r="C104" s="129" t="s">
        <v>145</v>
      </c>
      <c r="D104" s="58" t="s">
        <v>27</v>
      </c>
      <c r="E104" s="26">
        <v>6364</v>
      </c>
      <c r="F104" s="222"/>
      <c r="G104" s="70">
        <f t="shared" si="5"/>
        <v>0</v>
      </c>
      <c r="H104" s="261"/>
    </row>
    <row r="105" spans="1:8" s="56" customFormat="1" ht="49.5">
      <c r="A105" s="166" t="s">
        <v>507</v>
      </c>
      <c r="B105" s="26" t="s">
        <v>389</v>
      </c>
      <c r="C105" s="129" t="s">
        <v>55</v>
      </c>
      <c r="D105" s="58" t="s">
        <v>30</v>
      </c>
      <c r="E105" s="26">
        <v>3045</v>
      </c>
      <c r="F105" s="222"/>
      <c r="G105" s="70">
        <f t="shared" si="5"/>
        <v>0</v>
      </c>
      <c r="H105" s="261"/>
    </row>
    <row r="106" spans="1:8" s="56" customFormat="1" ht="49.5">
      <c r="A106" s="166" t="s">
        <v>507</v>
      </c>
      <c r="B106" s="26" t="s">
        <v>390</v>
      </c>
      <c r="C106" s="244" t="s">
        <v>525</v>
      </c>
      <c r="D106" s="58" t="s">
        <v>27</v>
      </c>
      <c r="E106" s="26">
        <v>6364</v>
      </c>
      <c r="F106" s="222"/>
      <c r="G106" s="70">
        <f t="shared" si="5"/>
        <v>0</v>
      </c>
      <c r="H106" s="261"/>
    </row>
    <row r="107" spans="1:8" s="56" customFormat="1" ht="49.5">
      <c r="A107" s="166" t="s">
        <v>507</v>
      </c>
      <c r="B107" s="26" t="s">
        <v>391</v>
      </c>
      <c r="C107" s="129" t="s">
        <v>146</v>
      </c>
      <c r="D107" s="58" t="s">
        <v>27</v>
      </c>
      <c r="E107" s="26">
        <v>91</v>
      </c>
      <c r="F107" s="222"/>
      <c r="G107" s="70">
        <f t="shared" si="5"/>
        <v>0</v>
      </c>
      <c r="H107" s="261"/>
    </row>
    <row r="108" spans="1:8" s="56" customFormat="1" ht="49.5">
      <c r="A108" s="166" t="s">
        <v>507</v>
      </c>
      <c r="B108" s="26" t="s">
        <v>392</v>
      </c>
      <c r="C108" s="129" t="s">
        <v>147</v>
      </c>
      <c r="D108" s="58" t="s">
        <v>27</v>
      </c>
      <c r="E108" s="26">
        <v>100</v>
      </c>
      <c r="F108" s="222"/>
      <c r="G108" s="70">
        <f t="shared" si="5"/>
        <v>0</v>
      </c>
      <c r="H108" s="261"/>
    </row>
    <row r="109" spans="1:8" s="56" customFormat="1" ht="49.5">
      <c r="A109" s="166" t="s">
        <v>507</v>
      </c>
      <c r="B109" s="26" t="s">
        <v>393</v>
      </c>
      <c r="C109" s="129" t="s">
        <v>148</v>
      </c>
      <c r="D109" s="58" t="s">
        <v>27</v>
      </c>
      <c r="E109" s="26">
        <v>109</v>
      </c>
      <c r="F109" s="222"/>
      <c r="G109" s="70">
        <f t="shared" si="5"/>
        <v>0</v>
      </c>
      <c r="H109" s="261"/>
    </row>
    <row r="110" spans="1:8" s="56" customFormat="1" ht="49.5">
      <c r="A110" s="166" t="s">
        <v>507</v>
      </c>
      <c r="B110" s="26" t="s">
        <v>394</v>
      </c>
      <c r="C110" s="129" t="s">
        <v>57</v>
      </c>
      <c r="D110" s="245" t="s">
        <v>30</v>
      </c>
      <c r="E110" s="26">
        <v>108</v>
      </c>
      <c r="F110" s="222"/>
      <c r="G110" s="70">
        <f t="shared" si="5"/>
        <v>0</v>
      </c>
      <c r="H110" s="261"/>
    </row>
    <row r="111" spans="1:8" s="56" customFormat="1" ht="49.5">
      <c r="A111" s="166" t="s">
        <v>507</v>
      </c>
      <c r="B111" s="26" t="s">
        <v>395</v>
      </c>
      <c r="C111" s="129" t="s">
        <v>58</v>
      </c>
      <c r="D111" s="58" t="s">
        <v>27</v>
      </c>
      <c r="E111" s="26">
        <v>209</v>
      </c>
      <c r="F111" s="222"/>
      <c r="G111" s="70">
        <f t="shared" si="5"/>
        <v>0</v>
      </c>
      <c r="H111" s="261"/>
    </row>
    <row r="112" spans="1:8" s="56" customFormat="1" ht="49.5">
      <c r="A112" s="166" t="s">
        <v>507</v>
      </c>
      <c r="B112" s="26" t="s">
        <v>396</v>
      </c>
      <c r="C112" s="244" t="s">
        <v>526</v>
      </c>
      <c r="D112" s="58" t="s">
        <v>27</v>
      </c>
      <c r="E112" s="26">
        <v>109</v>
      </c>
      <c r="F112" s="222"/>
      <c r="G112" s="70">
        <f t="shared" si="5"/>
        <v>0</v>
      </c>
      <c r="H112" s="261"/>
    </row>
    <row r="113" spans="1:8" s="56" customFormat="1" ht="49.5">
      <c r="A113" s="166" t="s">
        <v>507</v>
      </c>
      <c r="B113" s="26" t="s">
        <v>397</v>
      </c>
      <c r="C113" s="129" t="s">
        <v>62</v>
      </c>
      <c r="D113" s="58" t="s">
        <v>33</v>
      </c>
      <c r="E113" s="26">
        <v>203</v>
      </c>
      <c r="F113" s="222"/>
      <c r="G113" s="70">
        <f t="shared" si="5"/>
        <v>0</v>
      </c>
      <c r="H113" s="261"/>
    </row>
    <row r="114" spans="1:8" s="56" customFormat="1" ht="49.5">
      <c r="A114" s="166" t="s">
        <v>508</v>
      </c>
      <c r="B114" s="58" t="s">
        <v>398</v>
      </c>
      <c r="C114" s="129" t="s">
        <v>149</v>
      </c>
      <c r="D114" s="58" t="s">
        <v>33</v>
      </c>
      <c r="E114" s="26">
        <v>219</v>
      </c>
      <c r="F114" s="222"/>
      <c r="G114" s="70">
        <f t="shared" ref="G114:G122" si="6">ROUND((E114*F114),2)</f>
        <v>0</v>
      </c>
      <c r="H114" s="261"/>
    </row>
    <row r="115" spans="1:8" s="56" customFormat="1" ht="49.5">
      <c r="A115" s="166" t="s">
        <v>508</v>
      </c>
      <c r="B115" s="58" t="s">
        <v>399</v>
      </c>
      <c r="C115" s="129" t="s">
        <v>168</v>
      </c>
      <c r="D115" s="58" t="s">
        <v>27</v>
      </c>
      <c r="E115" s="26">
        <v>423</v>
      </c>
      <c r="F115" s="222"/>
      <c r="G115" s="70">
        <f t="shared" si="6"/>
        <v>0</v>
      </c>
      <c r="H115" s="261"/>
    </row>
    <row r="116" spans="1:8" s="56" customFormat="1" ht="49.5">
      <c r="A116" s="166" t="s">
        <v>508</v>
      </c>
      <c r="B116" s="58" t="s">
        <v>400</v>
      </c>
      <c r="C116" s="129" t="s">
        <v>151</v>
      </c>
      <c r="D116" s="58" t="s">
        <v>30</v>
      </c>
      <c r="E116" s="26">
        <v>170</v>
      </c>
      <c r="F116" s="222"/>
      <c r="G116" s="70">
        <f t="shared" si="6"/>
        <v>0</v>
      </c>
      <c r="H116" s="261"/>
    </row>
    <row r="117" spans="1:8" s="56" customFormat="1" ht="49.5">
      <c r="A117" s="166" t="s">
        <v>508</v>
      </c>
      <c r="B117" s="58" t="s">
        <v>401</v>
      </c>
      <c r="C117" s="129" t="s">
        <v>152</v>
      </c>
      <c r="D117" s="58" t="s">
        <v>21</v>
      </c>
      <c r="E117" s="26">
        <v>120</v>
      </c>
      <c r="F117" s="222"/>
      <c r="G117" s="70">
        <f t="shared" si="6"/>
        <v>0</v>
      </c>
      <c r="H117" s="261"/>
    </row>
    <row r="118" spans="1:8" s="56" customFormat="1" ht="49.5">
      <c r="A118" s="166" t="s">
        <v>508</v>
      </c>
      <c r="B118" s="58" t="s">
        <v>402</v>
      </c>
      <c r="C118" s="129" t="s">
        <v>153</v>
      </c>
      <c r="D118" s="58" t="s">
        <v>30</v>
      </c>
      <c r="E118" s="26">
        <v>85</v>
      </c>
      <c r="F118" s="222"/>
      <c r="G118" s="70">
        <f t="shared" si="6"/>
        <v>0</v>
      </c>
      <c r="H118" s="261"/>
    </row>
    <row r="119" spans="1:8" s="56" customFormat="1" ht="49.5">
      <c r="A119" s="166" t="s">
        <v>508</v>
      </c>
      <c r="B119" s="58" t="s">
        <v>403</v>
      </c>
      <c r="C119" s="129" t="s">
        <v>56</v>
      </c>
      <c r="D119" s="58" t="s">
        <v>33</v>
      </c>
      <c r="E119" s="26">
        <v>0.14000000000000001</v>
      </c>
      <c r="F119" s="222"/>
      <c r="G119" s="70">
        <f t="shared" si="6"/>
        <v>0</v>
      </c>
      <c r="H119" s="261"/>
    </row>
    <row r="120" spans="1:8" s="56" customFormat="1" ht="49.5">
      <c r="A120" s="166" t="s">
        <v>508</v>
      </c>
      <c r="B120" s="58" t="s">
        <v>404</v>
      </c>
      <c r="C120" s="129" t="s">
        <v>154</v>
      </c>
      <c r="D120" s="58" t="s">
        <v>27</v>
      </c>
      <c r="E120" s="26">
        <v>423</v>
      </c>
      <c r="F120" s="222"/>
      <c r="G120" s="70">
        <f t="shared" si="6"/>
        <v>0</v>
      </c>
      <c r="H120" s="261"/>
    </row>
    <row r="121" spans="1:8" s="56" customFormat="1" ht="49.5">
      <c r="A121" s="166" t="s">
        <v>508</v>
      </c>
      <c r="B121" s="58" t="s">
        <v>405</v>
      </c>
      <c r="C121" s="129" t="s">
        <v>155</v>
      </c>
      <c r="D121" s="58" t="s">
        <v>27</v>
      </c>
      <c r="E121" s="26">
        <v>423</v>
      </c>
      <c r="F121" s="222"/>
      <c r="G121" s="70">
        <f t="shared" si="6"/>
        <v>0</v>
      </c>
      <c r="H121" s="261"/>
    </row>
    <row r="122" spans="1:8" s="56" customFormat="1" ht="49.5">
      <c r="A122" s="166" t="s">
        <v>508</v>
      </c>
      <c r="B122" s="58" t="s">
        <v>406</v>
      </c>
      <c r="C122" s="129" t="s">
        <v>169</v>
      </c>
      <c r="D122" s="58" t="s">
        <v>27</v>
      </c>
      <c r="E122" s="26">
        <v>423</v>
      </c>
      <c r="F122" s="222"/>
      <c r="G122" s="70">
        <f t="shared" si="6"/>
        <v>0</v>
      </c>
      <c r="H122" s="261"/>
    </row>
    <row r="123" spans="1:8" s="56" customFormat="1" ht="33">
      <c r="A123" s="166" t="s">
        <v>509</v>
      </c>
      <c r="B123" s="58" t="s">
        <v>407</v>
      </c>
      <c r="C123" s="129" t="s">
        <v>170</v>
      </c>
      <c r="D123" s="58" t="s">
        <v>33</v>
      </c>
      <c r="E123" s="26">
        <v>514</v>
      </c>
      <c r="F123" s="222"/>
      <c r="G123" s="70">
        <f t="shared" ref="G123:G129" si="7">ROUND((E123*F123),2)</f>
        <v>0</v>
      </c>
      <c r="H123" s="261"/>
    </row>
    <row r="124" spans="1:8" s="56" customFormat="1" ht="33">
      <c r="A124" s="166" t="s">
        <v>509</v>
      </c>
      <c r="B124" s="58" t="s">
        <v>408</v>
      </c>
      <c r="C124" s="129" t="s">
        <v>171</v>
      </c>
      <c r="D124" s="58" t="s">
        <v>27</v>
      </c>
      <c r="E124" s="26">
        <v>2934.5</v>
      </c>
      <c r="F124" s="222"/>
      <c r="G124" s="70">
        <f t="shared" si="7"/>
        <v>0</v>
      </c>
      <c r="H124" s="261"/>
    </row>
    <row r="125" spans="1:8" s="56" customFormat="1" ht="33">
      <c r="A125" s="166" t="s">
        <v>509</v>
      </c>
      <c r="B125" s="58" t="s">
        <v>409</v>
      </c>
      <c r="C125" s="129" t="s">
        <v>159</v>
      </c>
      <c r="D125" s="58" t="s">
        <v>27</v>
      </c>
      <c r="E125" s="26">
        <v>2934.5</v>
      </c>
      <c r="F125" s="222"/>
      <c r="G125" s="70">
        <f t="shared" si="7"/>
        <v>0</v>
      </c>
      <c r="H125" s="261"/>
    </row>
    <row r="126" spans="1:8" s="56" customFormat="1" ht="33">
      <c r="A126" s="166" t="s">
        <v>509</v>
      </c>
      <c r="B126" s="58" t="s">
        <v>410</v>
      </c>
      <c r="C126" s="129" t="s">
        <v>160</v>
      </c>
      <c r="D126" s="58" t="s">
        <v>27</v>
      </c>
      <c r="E126" s="26">
        <v>2806</v>
      </c>
      <c r="F126" s="222"/>
      <c r="G126" s="70">
        <f t="shared" si="7"/>
        <v>0</v>
      </c>
      <c r="H126" s="261"/>
    </row>
    <row r="127" spans="1:8" s="56" customFormat="1" ht="33">
      <c r="A127" s="166" t="s">
        <v>509</v>
      </c>
      <c r="B127" s="58" t="s">
        <v>411</v>
      </c>
      <c r="C127" s="129" t="s">
        <v>60</v>
      </c>
      <c r="D127" s="58" t="s">
        <v>27</v>
      </c>
      <c r="E127" s="26">
        <v>75.5</v>
      </c>
      <c r="F127" s="222"/>
      <c r="G127" s="70">
        <f t="shared" si="7"/>
        <v>0</v>
      </c>
      <c r="H127" s="261"/>
    </row>
    <row r="128" spans="1:8" s="56" customFormat="1" ht="33">
      <c r="A128" s="166" t="s">
        <v>509</v>
      </c>
      <c r="B128" s="58" t="s">
        <v>412</v>
      </c>
      <c r="C128" s="129" t="s">
        <v>61</v>
      </c>
      <c r="D128" s="58" t="s">
        <v>27</v>
      </c>
      <c r="E128" s="26">
        <v>53</v>
      </c>
      <c r="F128" s="222"/>
      <c r="G128" s="70">
        <f t="shared" si="7"/>
        <v>0</v>
      </c>
      <c r="H128" s="261"/>
    </row>
    <row r="129" spans="1:9" s="56" customFormat="1" ht="33">
      <c r="A129" s="166" t="s">
        <v>509</v>
      </c>
      <c r="B129" s="58" t="s">
        <v>413</v>
      </c>
      <c r="C129" s="129" t="s">
        <v>62</v>
      </c>
      <c r="D129" s="58" t="s">
        <v>33</v>
      </c>
      <c r="E129" s="26">
        <v>340</v>
      </c>
      <c r="F129" s="222"/>
      <c r="G129" s="70">
        <f t="shared" si="7"/>
        <v>0</v>
      </c>
      <c r="H129" s="261"/>
    </row>
    <row r="130" spans="1:9" s="56" customFormat="1" ht="33">
      <c r="A130" s="166" t="s">
        <v>510</v>
      </c>
      <c r="B130" s="58" t="s">
        <v>414</v>
      </c>
      <c r="C130" s="129" t="s">
        <v>64</v>
      </c>
      <c r="D130" s="58" t="s">
        <v>30</v>
      </c>
      <c r="E130" s="26">
        <v>1567</v>
      </c>
      <c r="F130" s="222"/>
      <c r="G130" s="70">
        <f t="shared" ref="G130:G135" si="8">ROUND((E130*F130),2)</f>
        <v>0</v>
      </c>
      <c r="H130" s="261"/>
    </row>
    <row r="131" spans="1:9" s="56" customFormat="1" ht="33">
      <c r="A131" s="166" t="s">
        <v>510</v>
      </c>
      <c r="B131" s="58" t="s">
        <v>415</v>
      </c>
      <c r="C131" s="129" t="s">
        <v>65</v>
      </c>
      <c r="D131" s="58" t="s">
        <v>30</v>
      </c>
      <c r="E131" s="26">
        <v>38</v>
      </c>
      <c r="F131" s="222"/>
      <c r="G131" s="70">
        <f t="shared" si="8"/>
        <v>0</v>
      </c>
      <c r="H131" s="261"/>
    </row>
    <row r="132" spans="1:9" s="56" customFormat="1" ht="33">
      <c r="A132" s="166" t="s">
        <v>510</v>
      </c>
      <c r="B132" s="58" t="s">
        <v>416</v>
      </c>
      <c r="C132" s="129" t="s">
        <v>66</v>
      </c>
      <c r="D132" s="58" t="s">
        <v>30</v>
      </c>
      <c r="E132" s="26">
        <v>185</v>
      </c>
      <c r="F132" s="222"/>
      <c r="G132" s="70">
        <f t="shared" si="8"/>
        <v>0</v>
      </c>
      <c r="H132" s="261"/>
    </row>
    <row r="133" spans="1:9" s="56" customFormat="1" ht="33">
      <c r="A133" s="166" t="s">
        <v>510</v>
      </c>
      <c r="B133" s="58" t="s">
        <v>417</v>
      </c>
      <c r="C133" s="129" t="s">
        <v>67</v>
      </c>
      <c r="D133" s="58" t="s">
        <v>30</v>
      </c>
      <c r="E133" s="26">
        <v>1911</v>
      </c>
      <c r="F133" s="222"/>
      <c r="G133" s="70">
        <f t="shared" si="8"/>
        <v>0</v>
      </c>
      <c r="H133" s="261"/>
    </row>
    <row r="134" spans="1:9" s="56" customFormat="1" ht="33.75" thickBot="1">
      <c r="A134" s="166" t="s">
        <v>510</v>
      </c>
      <c r="B134" s="58" t="s">
        <v>418</v>
      </c>
      <c r="C134" s="129" t="s">
        <v>161</v>
      </c>
      <c r="D134" s="58" t="s">
        <v>30</v>
      </c>
      <c r="E134" s="26">
        <v>243</v>
      </c>
      <c r="F134" s="222"/>
      <c r="G134" s="70">
        <f t="shared" si="8"/>
        <v>0</v>
      </c>
      <c r="H134" s="262"/>
    </row>
    <row r="135" spans="1:9" s="56" customFormat="1" ht="33.75" thickBot="1">
      <c r="A135" s="169" t="s">
        <v>510</v>
      </c>
      <c r="B135" s="61" t="s">
        <v>419</v>
      </c>
      <c r="C135" s="201" t="s">
        <v>68</v>
      </c>
      <c r="D135" s="61" t="s">
        <v>30</v>
      </c>
      <c r="E135" s="62">
        <v>2027</v>
      </c>
      <c r="F135" s="224"/>
      <c r="G135" s="71">
        <f t="shared" si="8"/>
        <v>0</v>
      </c>
      <c r="H135" s="51" t="s">
        <v>420</v>
      </c>
      <c r="I135" s="52">
        <f>ROUND(SUM(G44:G135),2)</f>
        <v>1016713.85</v>
      </c>
    </row>
    <row r="136" spans="1:9" s="56" customFormat="1">
      <c r="A136" s="165" t="s">
        <v>421</v>
      </c>
      <c r="B136" s="72" t="s">
        <v>422</v>
      </c>
      <c r="C136" s="203" t="s">
        <v>173</v>
      </c>
      <c r="D136" s="72" t="s">
        <v>21</v>
      </c>
      <c r="E136" s="73">
        <v>4</v>
      </c>
      <c r="F136" s="221">
        <v>6448.4</v>
      </c>
      <c r="G136" s="43">
        <f t="shared" ref="G136:G153" si="9">ROUND((E136*F136),2)</f>
        <v>25793.599999999999</v>
      </c>
    </row>
    <row r="137" spans="1:9" s="56" customFormat="1" ht="17.25" thickBot="1">
      <c r="A137" s="166" t="s">
        <v>421</v>
      </c>
      <c r="B137" s="74" t="s">
        <v>423</v>
      </c>
      <c r="C137" s="204" t="s">
        <v>76</v>
      </c>
      <c r="D137" s="74" t="s">
        <v>21</v>
      </c>
      <c r="E137" s="45">
        <v>5</v>
      </c>
      <c r="F137" s="222">
        <v>380.33</v>
      </c>
      <c r="G137" s="46">
        <f t="shared" si="9"/>
        <v>1901.65</v>
      </c>
    </row>
    <row r="138" spans="1:9" s="56" customFormat="1" ht="33.75" thickBot="1">
      <c r="A138" s="167" t="s">
        <v>421</v>
      </c>
      <c r="B138" s="75" t="s">
        <v>424</v>
      </c>
      <c r="C138" s="205" t="s">
        <v>75</v>
      </c>
      <c r="D138" s="75" t="s">
        <v>21</v>
      </c>
      <c r="E138" s="48">
        <v>1</v>
      </c>
      <c r="F138" s="223">
        <v>535.62</v>
      </c>
      <c r="G138" s="50">
        <f t="shared" si="9"/>
        <v>535.62</v>
      </c>
      <c r="H138" s="65" t="s">
        <v>425</v>
      </c>
      <c r="I138" s="52">
        <f>ROUND(SUM(G136:G138),2)</f>
        <v>28230.87</v>
      </c>
    </row>
    <row r="139" spans="1:9" s="56" customFormat="1" ht="33">
      <c r="A139" s="168" t="s">
        <v>511</v>
      </c>
      <c r="B139" s="54" t="s">
        <v>426</v>
      </c>
      <c r="C139" s="203" t="s">
        <v>77</v>
      </c>
      <c r="D139" s="72" t="s">
        <v>21</v>
      </c>
      <c r="E139" s="73">
        <v>29</v>
      </c>
      <c r="F139" s="221">
        <v>55.24</v>
      </c>
      <c r="G139" s="43">
        <f t="shared" si="9"/>
        <v>1601.96</v>
      </c>
    </row>
    <row r="140" spans="1:9" s="56" customFormat="1" ht="33">
      <c r="A140" s="166" t="s">
        <v>511</v>
      </c>
      <c r="B140" s="58" t="s">
        <v>427</v>
      </c>
      <c r="C140" s="204" t="s">
        <v>78</v>
      </c>
      <c r="D140" s="74" t="s">
        <v>30</v>
      </c>
      <c r="E140" s="45">
        <v>111.2</v>
      </c>
      <c r="F140" s="222">
        <v>29.21</v>
      </c>
      <c r="G140" s="46">
        <f t="shared" si="9"/>
        <v>3248.15</v>
      </c>
    </row>
    <row r="141" spans="1:9" s="56" customFormat="1" ht="33">
      <c r="A141" s="166" t="s">
        <v>511</v>
      </c>
      <c r="B141" s="58" t="s">
        <v>428</v>
      </c>
      <c r="C141" s="204" t="s">
        <v>79</v>
      </c>
      <c r="D141" s="74" t="s">
        <v>21</v>
      </c>
      <c r="E141" s="45">
        <v>59</v>
      </c>
      <c r="F141" s="222">
        <v>11.19</v>
      </c>
      <c r="G141" s="46">
        <f t="shared" si="9"/>
        <v>660.21</v>
      </c>
    </row>
    <row r="142" spans="1:9" s="56" customFormat="1" ht="33">
      <c r="A142" s="166" t="s">
        <v>511</v>
      </c>
      <c r="B142" s="58" t="s">
        <v>429</v>
      </c>
      <c r="C142" s="204" t="s">
        <v>80</v>
      </c>
      <c r="D142" s="74" t="s">
        <v>21</v>
      </c>
      <c r="E142" s="45">
        <v>25</v>
      </c>
      <c r="F142" s="222">
        <v>14.72</v>
      </c>
      <c r="G142" s="46">
        <f t="shared" si="9"/>
        <v>368</v>
      </c>
    </row>
    <row r="143" spans="1:9" s="56" customFormat="1" ht="33">
      <c r="A143" s="166" t="s">
        <v>511</v>
      </c>
      <c r="B143" s="58" t="s">
        <v>430</v>
      </c>
      <c r="C143" s="204" t="s">
        <v>81</v>
      </c>
      <c r="D143" s="74" t="s">
        <v>27</v>
      </c>
      <c r="E143" s="45">
        <v>25</v>
      </c>
      <c r="F143" s="222">
        <v>206.12</v>
      </c>
      <c r="G143" s="46">
        <f t="shared" si="9"/>
        <v>5153</v>
      </c>
    </row>
    <row r="144" spans="1:9" s="56" customFormat="1" ht="49.5">
      <c r="A144" s="166" t="s">
        <v>512</v>
      </c>
      <c r="B144" s="74" t="s">
        <v>431</v>
      </c>
      <c r="C144" s="204" t="s">
        <v>82</v>
      </c>
      <c r="D144" s="74" t="s">
        <v>27</v>
      </c>
      <c r="E144" s="45">
        <v>76.5</v>
      </c>
      <c r="F144" s="222">
        <v>25.32</v>
      </c>
      <c r="G144" s="46">
        <f t="shared" si="9"/>
        <v>1936.98</v>
      </c>
    </row>
    <row r="145" spans="1:9" s="56" customFormat="1" ht="49.5">
      <c r="A145" s="166" t="s">
        <v>512</v>
      </c>
      <c r="B145" s="74" t="s">
        <v>432</v>
      </c>
      <c r="C145" s="204" t="s">
        <v>83</v>
      </c>
      <c r="D145" s="74" t="s">
        <v>27</v>
      </c>
      <c r="E145" s="45">
        <v>15.5</v>
      </c>
      <c r="F145" s="222">
        <v>25.32</v>
      </c>
      <c r="G145" s="46">
        <f t="shared" si="9"/>
        <v>392.46</v>
      </c>
    </row>
    <row r="146" spans="1:9" s="56" customFormat="1" ht="49.5">
      <c r="A146" s="166" t="s">
        <v>512</v>
      </c>
      <c r="B146" s="74" t="s">
        <v>433</v>
      </c>
      <c r="C146" s="204" t="s">
        <v>84</v>
      </c>
      <c r="D146" s="74" t="s">
        <v>27</v>
      </c>
      <c r="E146" s="45">
        <v>2.2000000000000002</v>
      </c>
      <c r="F146" s="222">
        <v>25.32</v>
      </c>
      <c r="G146" s="46">
        <f t="shared" si="9"/>
        <v>55.7</v>
      </c>
    </row>
    <row r="147" spans="1:9" s="56" customFormat="1" ht="49.5">
      <c r="A147" s="166" t="s">
        <v>512</v>
      </c>
      <c r="B147" s="74" t="s">
        <v>434</v>
      </c>
      <c r="C147" s="204" t="s">
        <v>85</v>
      </c>
      <c r="D147" s="74" t="s">
        <v>27</v>
      </c>
      <c r="E147" s="45">
        <v>6.3</v>
      </c>
      <c r="F147" s="222">
        <v>25.32</v>
      </c>
      <c r="G147" s="46">
        <f t="shared" si="9"/>
        <v>159.52000000000001</v>
      </c>
    </row>
    <row r="148" spans="1:9" s="56" customFormat="1" ht="49.5">
      <c r="A148" s="166" t="s">
        <v>512</v>
      </c>
      <c r="B148" s="74" t="s">
        <v>435</v>
      </c>
      <c r="C148" s="204" t="s">
        <v>86</v>
      </c>
      <c r="D148" s="74" t="s">
        <v>27</v>
      </c>
      <c r="E148" s="45">
        <v>28</v>
      </c>
      <c r="F148" s="222">
        <v>25.32</v>
      </c>
      <c r="G148" s="46">
        <f t="shared" si="9"/>
        <v>708.96</v>
      </c>
    </row>
    <row r="149" spans="1:9" s="56" customFormat="1" ht="49.5">
      <c r="A149" s="166" t="s">
        <v>512</v>
      </c>
      <c r="B149" s="74" t="s">
        <v>436</v>
      </c>
      <c r="C149" s="204" t="s">
        <v>87</v>
      </c>
      <c r="D149" s="74" t="s">
        <v>27</v>
      </c>
      <c r="E149" s="45">
        <v>13.8</v>
      </c>
      <c r="F149" s="222">
        <v>25.32</v>
      </c>
      <c r="G149" s="46">
        <f t="shared" si="9"/>
        <v>349.42</v>
      </c>
    </row>
    <row r="150" spans="1:9" s="56" customFormat="1" ht="49.5">
      <c r="A150" s="252" t="s">
        <v>513</v>
      </c>
      <c r="B150" s="253" t="s">
        <v>437</v>
      </c>
      <c r="C150" s="254" t="s">
        <v>531</v>
      </c>
      <c r="D150" s="253" t="s">
        <v>27</v>
      </c>
      <c r="E150" s="251">
        <v>56</v>
      </c>
      <c r="F150" s="222">
        <v>15.25</v>
      </c>
      <c r="G150" s="46">
        <f t="shared" si="9"/>
        <v>854</v>
      </c>
    </row>
    <row r="151" spans="1:9" s="56" customFormat="1" ht="49.5">
      <c r="A151" s="166" t="s">
        <v>513</v>
      </c>
      <c r="B151" s="74" t="s">
        <v>438</v>
      </c>
      <c r="C151" s="250" t="s">
        <v>530</v>
      </c>
      <c r="D151" s="76" t="s">
        <v>33</v>
      </c>
      <c r="E151" s="45">
        <v>2.2000000000000002</v>
      </c>
      <c r="F151" s="225">
        <v>-9.58</v>
      </c>
      <c r="G151" s="46">
        <f t="shared" si="9"/>
        <v>-21.08</v>
      </c>
    </row>
    <row r="152" spans="1:9" s="56" customFormat="1" ht="50.25" thickBot="1">
      <c r="A152" s="166" t="s">
        <v>513</v>
      </c>
      <c r="B152" s="74" t="s">
        <v>439</v>
      </c>
      <c r="C152" s="204" t="s">
        <v>74</v>
      </c>
      <c r="D152" s="74" t="s">
        <v>27</v>
      </c>
      <c r="E152" s="45">
        <v>114.5</v>
      </c>
      <c r="F152" s="222">
        <v>0.78</v>
      </c>
      <c r="G152" s="46">
        <f t="shared" si="9"/>
        <v>89.31</v>
      </c>
    </row>
    <row r="153" spans="1:9" s="56" customFormat="1" ht="50.25" thickBot="1">
      <c r="A153" s="167" t="s">
        <v>513</v>
      </c>
      <c r="B153" s="247" t="s">
        <v>532</v>
      </c>
      <c r="C153" s="205" t="s">
        <v>174</v>
      </c>
      <c r="D153" s="75" t="s">
        <v>27</v>
      </c>
      <c r="E153" s="48">
        <v>114.5</v>
      </c>
      <c r="F153" s="223">
        <v>45.44</v>
      </c>
      <c r="G153" s="50">
        <f t="shared" si="9"/>
        <v>5202.88</v>
      </c>
      <c r="H153" s="65" t="s">
        <v>440</v>
      </c>
      <c r="I153" s="52">
        <f>ROUND(SUM(G139:G153),2)</f>
        <v>20759.47</v>
      </c>
    </row>
    <row r="154" spans="1:9" s="56" customFormat="1" ht="33">
      <c r="A154" s="168" t="s">
        <v>172</v>
      </c>
      <c r="B154" s="77" t="s">
        <v>442</v>
      </c>
      <c r="C154" s="206" t="s">
        <v>175</v>
      </c>
      <c r="D154" s="77" t="s">
        <v>33</v>
      </c>
      <c r="E154" s="77">
        <v>137</v>
      </c>
      <c r="F154" s="221">
        <v>53.43</v>
      </c>
      <c r="G154" s="43">
        <f t="shared" ref="G154:G162" si="10">ROUND((E154*F154),2)</f>
        <v>7319.91</v>
      </c>
    </row>
    <row r="155" spans="1:9" s="56" customFormat="1" ht="33">
      <c r="A155" s="166" t="s">
        <v>172</v>
      </c>
      <c r="B155" s="76" t="s">
        <v>443</v>
      </c>
      <c r="C155" s="207" t="s">
        <v>176</v>
      </c>
      <c r="D155" s="76" t="s">
        <v>21</v>
      </c>
      <c r="E155" s="76">
        <v>11</v>
      </c>
      <c r="F155" s="222">
        <v>229.68</v>
      </c>
      <c r="G155" s="46">
        <f t="shared" si="10"/>
        <v>2526.48</v>
      </c>
    </row>
    <row r="156" spans="1:9" s="56" customFormat="1" ht="33">
      <c r="A156" s="166" t="s">
        <v>172</v>
      </c>
      <c r="B156" s="76" t="s">
        <v>444</v>
      </c>
      <c r="C156" s="207" t="s">
        <v>177</v>
      </c>
      <c r="D156" s="76" t="s">
        <v>21</v>
      </c>
      <c r="E156" s="76">
        <v>10</v>
      </c>
      <c r="F156" s="222">
        <v>103.65</v>
      </c>
      <c r="G156" s="46">
        <f t="shared" si="10"/>
        <v>1036.5</v>
      </c>
    </row>
    <row r="157" spans="1:9" s="56" customFormat="1" ht="33">
      <c r="A157" s="166" t="s">
        <v>172</v>
      </c>
      <c r="B157" s="76" t="s">
        <v>445</v>
      </c>
      <c r="C157" s="207" t="s">
        <v>178</v>
      </c>
      <c r="D157" s="76" t="s">
        <v>21</v>
      </c>
      <c r="E157" s="76">
        <v>29</v>
      </c>
      <c r="F157" s="222">
        <v>6.77</v>
      </c>
      <c r="G157" s="46">
        <f t="shared" si="10"/>
        <v>196.33</v>
      </c>
    </row>
    <row r="158" spans="1:9" s="56" customFormat="1" ht="33">
      <c r="A158" s="166" t="s">
        <v>172</v>
      </c>
      <c r="B158" s="76" t="s">
        <v>446</v>
      </c>
      <c r="C158" s="207" t="s">
        <v>179</v>
      </c>
      <c r="D158" s="76" t="s">
        <v>21</v>
      </c>
      <c r="E158" s="76">
        <v>17</v>
      </c>
      <c r="F158" s="222">
        <v>11.48</v>
      </c>
      <c r="G158" s="46">
        <f t="shared" si="10"/>
        <v>195.16</v>
      </c>
    </row>
    <row r="159" spans="1:9" s="56" customFormat="1" ht="33">
      <c r="A159" s="166" t="s">
        <v>172</v>
      </c>
      <c r="B159" s="76" t="s">
        <v>447</v>
      </c>
      <c r="C159" s="207" t="s">
        <v>180</v>
      </c>
      <c r="D159" s="76" t="s">
        <v>21</v>
      </c>
      <c r="E159" s="76">
        <v>49</v>
      </c>
      <c r="F159" s="222">
        <v>10.01</v>
      </c>
      <c r="G159" s="46">
        <f t="shared" si="10"/>
        <v>490.49</v>
      </c>
    </row>
    <row r="160" spans="1:9" s="56" customFormat="1" ht="33">
      <c r="A160" s="166" t="s">
        <v>172</v>
      </c>
      <c r="B160" s="76" t="s">
        <v>448</v>
      </c>
      <c r="C160" s="207" t="s">
        <v>181</v>
      </c>
      <c r="D160" s="76" t="s">
        <v>21</v>
      </c>
      <c r="E160" s="76">
        <v>4</v>
      </c>
      <c r="F160" s="222">
        <v>20.02</v>
      </c>
      <c r="G160" s="46">
        <f t="shared" si="10"/>
        <v>80.08</v>
      </c>
    </row>
    <row r="161" spans="1:9" s="56" customFormat="1">
      <c r="A161" s="166" t="s">
        <v>172</v>
      </c>
      <c r="B161" s="76" t="s">
        <v>449</v>
      </c>
      <c r="C161" s="207" t="s">
        <v>182</v>
      </c>
      <c r="D161" s="76" t="s">
        <v>21</v>
      </c>
      <c r="E161" s="76">
        <v>21</v>
      </c>
      <c r="F161" s="222">
        <v>14.13</v>
      </c>
      <c r="G161" s="46">
        <f t="shared" si="10"/>
        <v>296.73</v>
      </c>
    </row>
    <row r="162" spans="1:9" s="56" customFormat="1" ht="17.25" thickBot="1">
      <c r="A162" s="166" t="s">
        <v>172</v>
      </c>
      <c r="B162" s="76" t="s">
        <v>450</v>
      </c>
      <c r="C162" s="207" t="s">
        <v>183</v>
      </c>
      <c r="D162" s="76" t="s">
        <v>21</v>
      </c>
      <c r="E162" s="76">
        <v>21</v>
      </c>
      <c r="F162" s="222">
        <v>41.22</v>
      </c>
      <c r="G162" s="46">
        <f t="shared" si="10"/>
        <v>865.62</v>
      </c>
    </row>
    <row r="163" spans="1:9" s="56" customFormat="1" ht="99.75" thickBot="1">
      <c r="A163" s="167" t="s">
        <v>172</v>
      </c>
      <c r="B163" s="78" t="s">
        <v>451</v>
      </c>
      <c r="C163" s="208" t="s">
        <v>184</v>
      </c>
      <c r="D163" s="79" t="s">
        <v>5</v>
      </c>
      <c r="E163" s="79">
        <v>1</v>
      </c>
      <c r="F163" s="223">
        <v>4711.43</v>
      </c>
      <c r="G163" s="50">
        <f t="shared" ref="G163" si="11">ROUND((E163*F163),2)</f>
        <v>4711.43</v>
      </c>
      <c r="H163" s="212" t="s">
        <v>452</v>
      </c>
      <c r="I163" s="211">
        <f>ROUND(SUM(G154:G163),2)</f>
        <v>17718.73</v>
      </c>
    </row>
    <row r="164" spans="1:9" ht="17.25" thickBot="1">
      <c r="A164" s="263" t="s">
        <v>521</v>
      </c>
      <c r="B164" s="264"/>
      <c r="C164" s="264"/>
      <c r="D164" s="264"/>
      <c r="E164" s="264"/>
      <c r="F164" s="265"/>
      <c r="G164" s="80">
        <f>SUM(G5:G163)</f>
        <v>1313894.1899999997</v>
      </c>
    </row>
    <row r="165" spans="1:9">
      <c r="A165" s="226" t="s">
        <v>522</v>
      </c>
      <c r="B165" s="81"/>
      <c r="C165" s="209"/>
      <c r="D165" s="81"/>
      <c r="E165" s="81"/>
      <c r="F165" s="82"/>
      <c r="G165" s="83"/>
    </row>
    <row r="166" spans="1:9">
      <c r="C166" s="209"/>
      <c r="D166" s="81"/>
      <c r="E166" s="81"/>
      <c r="F166" s="82"/>
      <c r="G166" s="83"/>
    </row>
    <row r="167" spans="1:9">
      <c r="F167" s="85"/>
    </row>
  </sheetData>
  <sheetProtection algorithmName="SHA-512" hashValue="ynPUkorWVBQkDdN8/vgLS7hYqd+fwNUWmpMQ1v+wclmiMRjlgAedhD/ZKj5jb8vTUeIQ51biVbiP85ys6pG4xg==" saltValue="jGclgkFqtrCVzbNmGW8M+w==" spinCount="100000" sheet="1" objects="1" scenarios="1" formatColumns="0" selectLockedCells="1"/>
  <mergeCells count="4">
    <mergeCell ref="A3:G3"/>
    <mergeCell ref="A1:G1"/>
    <mergeCell ref="H44:H134"/>
    <mergeCell ref="A164:F164"/>
  </mergeCells>
  <phoneticPr fontId="4" type="noConversion"/>
  <pageMargins left="0.7" right="0.7" top="0.75" bottom="0.75" header="0.3" footer="0.3"/>
  <pageSetup paperSize="9" scale="4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B6A63-1028-4BD3-9801-B9D9D8859B32}">
  <sheetPr>
    <pageSetUpPr fitToPage="1"/>
  </sheetPr>
  <dimension ref="A1:I24"/>
  <sheetViews>
    <sheetView topLeftCell="B1" zoomScale="70" zoomScaleNormal="70" zoomScaleSheetLayoutView="115" workbookViewId="0">
      <selection activeCell="F5" sqref="F5:F20"/>
    </sheetView>
  </sheetViews>
  <sheetFormatPr defaultColWidth="9.28515625" defaultRowHeight="15.75"/>
  <cols>
    <col min="1" max="1" width="25.7109375" style="9" customWidth="1"/>
    <col min="2" max="2" width="6.5703125" style="17" customWidth="1"/>
    <col min="3" max="3" width="67.28515625" style="18" customWidth="1"/>
    <col min="4" max="4" width="9.28515625" style="7"/>
    <col min="5" max="5" width="16.28515625" style="7" customWidth="1"/>
    <col min="6" max="6" width="16.7109375" style="23" customWidth="1"/>
    <col min="7" max="7" width="14.7109375" style="19" customWidth="1"/>
    <col min="8" max="8" width="15.28515625" style="9" customWidth="1"/>
    <col min="9" max="9" width="14.28515625" style="9" customWidth="1"/>
    <col min="10" max="16384" width="9.28515625" style="9"/>
  </cols>
  <sheetData>
    <row r="1" spans="1:9" ht="16.5" thickBot="1">
      <c r="A1" s="269" t="s">
        <v>190</v>
      </c>
      <c r="B1" s="270"/>
      <c r="C1" s="270"/>
      <c r="D1" s="270"/>
      <c r="E1" s="270"/>
      <c r="F1" s="270"/>
      <c r="G1" s="271"/>
    </row>
    <row r="2" spans="1:9" ht="16.5" thickBot="1">
      <c r="B2" s="10"/>
      <c r="C2" s="8"/>
      <c r="D2" s="10"/>
      <c r="E2" s="11"/>
      <c r="F2" s="12"/>
      <c r="G2" s="10"/>
    </row>
    <row r="3" spans="1:9" ht="16.5" thickBot="1">
      <c r="A3" s="266" t="s">
        <v>188</v>
      </c>
      <c r="B3" s="267"/>
      <c r="C3" s="267"/>
      <c r="D3" s="267"/>
      <c r="E3" s="267"/>
      <c r="F3" s="267"/>
      <c r="G3" s="268"/>
      <c r="H3" s="87"/>
      <c r="I3" s="87"/>
    </row>
    <row r="4" spans="1:9" ht="45.75" thickBot="1">
      <c r="A4" s="170" t="s">
        <v>343</v>
      </c>
      <c r="B4" s="171" t="s">
        <v>0</v>
      </c>
      <c r="C4" s="172" t="s">
        <v>1</v>
      </c>
      <c r="D4" s="171" t="s">
        <v>2</v>
      </c>
      <c r="E4" s="173" t="s">
        <v>227</v>
      </c>
      <c r="F4" s="174" t="s">
        <v>514</v>
      </c>
      <c r="G4" s="175" t="s">
        <v>4</v>
      </c>
      <c r="H4" s="87"/>
      <c r="I4" s="87"/>
    </row>
    <row r="5" spans="1:9">
      <c r="A5" s="188" t="s">
        <v>123</v>
      </c>
      <c r="B5" s="181" t="s">
        <v>344</v>
      </c>
      <c r="C5" s="182" t="s">
        <v>210</v>
      </c>
      <c r="D5" s="176" t="s">
        <v>33</v>
      </c>
      <c r="E5" s="176">
        <v>28</v>
      </c>
      <c r="F5" s="88">
        <v>21.2</v>
      </c>
      <c r="G5" s="89">
        <f>ROUND((E5*F5),2)</f>
        <v>593.6</v>
      </c>
      <c r="H5" s="87"/>
      <c r="I5" s="87"/>
    </row>
    <row r="6" spans="1:9">
      <c r="A6" s="189" t="s">
        <v>123</v>
      </c>
      <c r="B6" s="183" t="s">
        <v>345</v>
      </c>
      <c r="C6" s="184" t="s">
        <v>211</v>
      </c>
      <c r="D6" s="178" t="s">
        <v>33</v>
      </c>
      <c r="E6" s="177">
        <v>14</v>
      </c>
      <c r="F6" s="90">
        <v>53</v>
      </c>
      <c r="G6" s="91">
        <f t="shared" ref="G6:G20" si="0">ROUND((E6*F6),2)</f>
        <v>742</v>
      </c>
      <c r="H6" s="87"/>
      <c r="I6" s="87"/>
    </row>
    <row r="7" spans="1:9" ht="28.5">
      <c r="A7" s="189" t="s">
        <v>123</v>
      </c>
      <c r="B7" s="183" t="s">
        <v>346</v>
      </c>
      <c r="C7" s="184" t="s">
        <v>212</v>
      </c>
      <c r="D7" s="178" t="s">
        <v>33</v>
      </c>
      <c r="E7" s="177">
        <v>16.5</v>
      </c>
      <c r="F7" s="90">
        <v>830.39</v>
      </c>
      <c r="G7" s="91">
        <f t="shared" si="0"/>
        <v>13701.44</v>
      </c>
      <c r="H7" s="87"/>
      <c r="I7" s="87"/>
    </row>
    <row r="8" spans="1:9">
      <c r="A8" s="189" t="s">
        <v>123</v>
      </c>
      <c r="B8" s="183" t="s">
        <v>347</v>
      </c>
      <c r="C8" s="184" t="s">
        <v>213</v>
      </c>
      <c r="D8" s="178" t="s">
        <v>214</v>
      </c>
      <c r="E8" s="177">
        <v>1237.73</v>
      </c>
      <c r="F8" s="90">
        <v>3.53</v>
      </c>
      <c r="G8" s="91">
        <f t="shared" si="0"/>
        <v>4369.1899999999996</v>
      </c>
      <c r="H8" s="87"/>
      <c r="I8" s="87"/>
    </row>
    <row r="9" spans="1:9" ht="28.5">
      <c r="A9" s="189" t="s">
        <v>123</v>
      </c>
      <c r="B9" s="183" t="s">
        <v>348</v>
      </c>
      <c r="C9" s="184" t="s">
        <v>215</v>
      </c>
      <c r="D9" s="178" t="s">
        <v>21</v>
      </c>
      <c r="E9" s="177">
        <v>18</v>
      </c>
      <c r="F9" s="90">
        <v>36.75</v>
      </c>
      <c r="G9" s="91">
        <f t="shared" si="0"/>
        <v>661.5</v>
      </c>
      <c r="H9" s="87"/>
      <c r="I9" s="87"/>
    </row>
    <row r="10" spans="1:9" ht="28.5">
      <c r="A10" s="189" t="s">
        <v>123</v>
      </c>
      <c r="B10" s="183" t="s">
        <v>349</v>
      </c>
      <c r="C10" s="184" t="s">
        <v>216</v>
      </c>
      <c r="D10" s="178" t="s">
        <v>33</v>
      </c>
      <c r="E10" s="177">
        <v>7.44</v>
      </c>
      <c r="F10" s="90">
        <v>281.51</v>
      </c>
      <c r="G10" s="91">
        <f t="shared" si="0"/>
        <v>2094.4299999999998</v>
      </c>
      <c r="H10" s="87"/>
      <c r="I10" s="87"/>
    </row>
    <row r="11" spans="1:9" ht="28.5">
      <c r="A11" s="189" t="s">
        <v>123</v>
      </c>
      <c r="B11" s="183" t="s">
        <v>350</v>
      </c>
      <c r="C11" s="184" t="s">
        <v>217</v>
      </c>
      <c r="D11" s="178" t="s">
        <v>21</v>
      </c>
      <c r="E11" s="177">
        <v>5</v>
      </c>
      <c r="F11" s="90">
        <v>29.68</v>
      </c>
      <c r="G11" s="91">
        <f t="shared" si="0"/>
        <v>148.4</v>
      </c>
      <c r="H11" s="87"/>
      <c r="I11" s="87"/>
    </row>
    <row r="12" spans="1:9" ht="28.5">
      <c r="A12" s="189" t="s">
        <v>123</v>
      </c>
      <c r="B12" s="183" t="s">
        <v>351</v>
      </c>
      <c r="C12" s="185" t="s">
        <v>218</v>
      </c>
      <c r="D12" s="178" t="s">
        <v>33</v>
      </c>
      <c r="E12" s="177">
        <v>1.74</v>
      </c>
      <c r="F12" s="90">
        <v>281.51</v>
      </c>
      <c r="G12" s="91">
        <f t="shared" si="0"/>
        <v>489.83</v>
      </c>
      <c r="H12" s="87"/>
      <c r="I12" s="87"/>
    </row>
    <row r="13" spans="1:9" ht="28.5">
      <c r="A13" s="189" t="s">
        <v>123</v>
      </c>
      <c r="B13" s="183" t="s">
        <v>352</v>
      </c>
      <c r="C13" s="184" t="s">
        <v>219</v>
      </c>
      <c r="D13" s="178" t="s">
        <v>21</v>
      </c>
      <c r="E13" s="177">
        <v>16</v>
      </c>
      <c r="F13" s="90">
        <v>21.2</v>
      </c>
      <c r="G13" s="91">
        <f t="shared" si="0"/>
        <v>339.2</v>
      </c>
      <c r="H13" s="87"/>
      <c r="I13" s="87"/>
    </row>
    <row r="14" spans="1:9" ht="28.5">
      <c r="A14" s="189" t="s">
        <v>123</v>
      </c>
      <c r="B14" s="183" t="s">
        <v>353</v>
      </c>
      <c r="C14" s="184" t="s">
        <v>220</v>
      </c>
      <c r="D14" s="178" t="s">
        <v>33</v>
      </c>
      <c r="E14" s="177">
        <v>3.82</v>
      </c>
      <c r="F14" s="90">
        <v>281.51</v>
      </c>
      <c r="G14" s="91">
        <f t="shared" si="0"/>
        <v>1075.3699999999999</v>
      </c>
      <c r="H14" s="87"/>
      <c r="I14" s="87"/>
    </row>
    <row r="15" spans="1:9">
      <c r="A15" s="189" t="s">
        <v>123</v>
      </c>
      <c r="B15" s="183" t="s">
        <v>354</v>
      </c>
      <c r="C15" s="184" t="s">
        <v>221</v>
      </c>
      <c r="D15" s="178" t="s">
        <v>214</v>
      </c>
      <c r="E15" s="177">
        <v>1923.6</v>
      </c>
      <c r="F15" s="90">
        <v>2.36</v>
      </c>
      <c r="G15" s="91">
        <f t="shared" si="0"/>
        <v>4539.7</v>
      </c>
      <c r="H15" s="87"/>
      <c r="I15" s="87"/>
    </row>
    <row r="16" spans="1:9">
      <c r="A16" s="189" t="s">
        <v>123</v>
      </c>
      <c r="B16" s="183" t="s">
        <v>355</v>
      </c>
      <c r="C16" s="184" t="s">
        <v>222</v>
      </c>
      <c r="D16" s="178" t="s">
        <v>33</v>
      </c>
      <c r="E16" s="177">
        <v>2.6</v>
      </c>
      <c r="F16" s="90">
        <v>88.34</v>
      </c>
      <c r="G16" s="91">
        <f t="shared" si="0"/>
        <v>229.68</v>
      </c>
      <c r="H16" s="87"/>
      <c r="I16" s="87"/>
    </row>
    <row r="17" spans="1:9">
      <c r="A17" s="189" t="s">
        <v>123</v>
      </c>
      <c r="B17" s="183" t="s">
        <v>356</v>
      </c>
      <c r="C17" s="184" t="s">
        <v>223</v>
      </c>
      <c r="D17" s="178" t="s">
        <v>214</v>
      </c>
      <c r="E17" s="177">
        <v>575.94000000000005</v>
      </c>
      <c r="F17" s="90">
        <v>4.95</v>
      </c>
      <c r="G17" s="91">
        <f t="shared" si="0"/>
        <v>2850.9</v>
      </c>
      <c r="H17" s="87"/>
      <c r="I17" s="87"/>
    </row>
    <row r="18" spans="1:9">
      <c r="A18" s="189" t="s">
        <v>123</v>
      </c>
      <c r="B18" s="183" t="s">
        <v>357</v>
      </c>
      <c r="C18" s="184" t="s">
        <v>224</v>
      </c>
      <c r="D18" s="178" t="s">
        <v>27</v>
      </c>
      <c r="E18" s="177">
        <v>69.88</v>
      </c>
      <c r="F18" s="90">
        <v>21.2</v>
      </c>
      <c r="G18" s="91">
        <f t="shared" si="0"/>
        <v>1481.46</v>
      </c>
      <c r="H18" s="87"/>
      <c r="I18" s="87"/>
    </row>
    <row r="19" spans="1:9" ht="29.25" thickBot="1">
      <c r="A19" s="189" t="s">
        <v>123</v>
      </c>
      <c r="B19" s="183" t="s">
        <v>358</v>
      </c>
      <c r="C19" s="184" t="s">
        <v>225</v>
      </c>
      <c r="D19" s="178" t="s">
        <v>27</v>
      </c>
      <c r="E19" s="177">
        <v>48.03</v>
      </c>
      <c r="F19" s="90">
        <v>22.38</v>
      </c>
      <c r="G19" s="91">
        <f t="shared" si="0"/>
        <v>1074.9100000000001</v>
      </c>
      <c r="H19" s="87"/>
      <c r="I19" s="87"/>
    </row>
    <row r="20" spans="1:9" ht="29.25" thickBot="1">
      <c r="A20" s="190" t="s">
        <v>123</v>
      </c>
      <c r="B20" s="186" t="s">
        <v>359</v>
      </c>
      <c r="C20" s="187" t="s">
        <v>226</v>
      </c>
      <c r="D20" s="180" t="s">
        <v>30</v>
      </c>
      <c r="E20" s="179">
        <v>4.07</v>
      </c>
      <c r="F20" s="92">
        <v>88.34</v>
      </c>
      <c r="G20" s="93">
        <f t="shared" si="0"/>
        <v>359.54</v>
      </c>
      <c r="H20" s="191" t="s">
        <v>342</v>
      </c>
      <c r="I20" s="192">
        <f>ROUND(SUM(G5:G20),2)</f>
        <v>34751.15</v>
      </c>
    </row>
    <row r="21" spans="1:9" ht="16.5" thickBot="1">
      <c r="A21" s="87"/>
      <c r="B21" s="94"/>
      <c r="C21" s="95"/>
      <c r="D21" s="272" t="s">
        <v>520</v>
      </c>
      <c r="E21" s="273"/>
      <c r="F21" s="274"/>
      <c r="G21" s="96">
        <f>SUM(G5:G20)</f>
        <v>34751.150000000009</v>
      </c>
      <c r="H21" s="87"/>
      <c r="I21" s="87"/>
    </row>
    <row r="22" spans="1:9">
      <c r="B22" s="13"/>
      <c r="C22" s="14"/>
      <c r="D22" s="13"/>
      <c r="E22" s="13"/>
      <c r="F22" s="15"/>
      <c r="G22" s="16"/>
    </row>
    <row r="23" spans="1:9">
      <c r="F23" s="7"/>
    </row>
    <row r="24" spans="1:9">
      <c r="B24" s="21"/>
      <c r="C24" s="20"/>
      <c r="D24" s="21"/>
      <c r="E24" s="21"/>
      <c r="F24" s="21"/>
      <c r="G24" s="22"/>
    </row>
  </sheetData>
  <sheetProtection algorithmName="SHA-512" hashValue="wCPKILM7/q2J8IYEROqWpahgKNWpb2WtrOSE3S22lUq0kARZYSUQ+Hgb87S0nW4/pfY68ALd08Gr6Bvc8PMD2w==" saltValue="PghIfqR8ay0BAnnAUTvvEw==" spinCount="100000" sheet="1" formatColumns="0" selectLockedCells="1"/>
  <mergeCells count="3">
    <mergeCell ref="A3:G3"/>
    <mergeCell ref="A1:G1"/>
    <mergeCell ref="D21:F21"/>
  </mergeCells>
  <phoneticPr fontId="4" type="noConversion"/>
  <pageMargins left="0.7" right="0.7" top="0.75" bottom="0.75" header="0.3" footer="0.3"/>
  <pageSetup paperSize="9" scale="4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170CC-89ED-4B5F-BB17-DF110DEFCA21}">
  <sheetPr>
    <pageSetUpPr fitToPage="1"/>
  </sheetPr>
  <dimension ref="A1:I33"/>
  <sheetViews>
    <sheetView topLeftCell="A25" zoomScale="70" zoomScaleNormal="70" zoomScaleSheetLayoutView="100" workbookViewId="0">
      <selection activeCell="F5" sqref="F5:F32"/>
    </sheetView>
  </sheetViews>
  <sheetFormatPr defaultColWidth="9.28515625" defaultRowHeight="15"/>
  <cols>
    <col min="1" max="1" width="33.7109375" style="164" customWidth="1"/>
    <col min="2" max="2" width="7.28515625" style="155" customWidth="1"/>
    <col min="3" max="3" width="64.28515625" style="155" customWidth="1"/>
    <col min="4" max="4" width="9.28515625" style="156"/>
    <col min="5" max="5" width="14.42578125" style="156" customWidth="1"/>
    <col min="6" max="6" width="16.28515625" style="157" customWidth="1"/>
    <col min="7" max="7" width="17.42578125" style="156" customWidth="1"/>
    <col min="8" max="8" width="16.42578125" style="148" customWidth="1"/>
    <col min="9" max="9" width="15.28515625" style="148" customWidth="1"/>
    <col min="10" max="16384" width="9.28515625" style="148"/>
  </cols>
  <sheetData>
    <row r="1" spans="1:9" ht="15.75" thickBot="1">
      <c r="A1" s="278" t="s">
        <v>190</v>
      </c>
      <c r="B1" s="279"/>
      <c r="C1" s="279"/>
      <c r="D1" s="279"/>
      <c r="E1" s="279"/>
      <c r="F1" s="279"/>
      <c r="G1" s="280"/>
    </row>
    <row r="2" spans="1:9" ht="15.75" thickBot="1">
      <c r="B2" s="2"/>
      <c r="C2" s="2"/>
      <c r="D2" s="2"/>
      <c r="E2" s="3"/>
      <c r="F2" s="5"/>
      <c r="G2" s="2"/>
    </row>
    <row r="3" spans="1:9" ht="17.25" thickBot="1">
      <c r="A3" s="275" t="s">
        <v>189</v>
      </c>
      <c r="B3" s="276"/>
      <c r="C3" s="276"/>
      <c r="D3" s="276"/>
      <c r="E3" s="276"/>
      <c r="F3" s="276"/>
      <c r="G3" s="277"/>
      <c r="H3" s="161"/>
      <c r="I3" s="161"/>
    </row>
    <row r="4" spans="1:9" ht="66.75" thickBot="1">
      <c r="A4" s="149" t="s">
        <v>343</v>
      </c>
      <c r="B4" s="144" t="s">
        <v>0</v>
      </c>
      <c r="C4" s="144" t="s">
        <v>1</v>
      </c>
      <c r="D4" s="144" t="s">
        <v>2</v>
      </c>
      <c r="E4" s="145" t="s">
        <v>3</v>
      </c>
      <c r="F4" s="146" t="s">
        <v>500</v>
      </c>
      <c r="G4" s="147" t="s">
        <v>4</v>
      </c>
      <c r="H4" s="161"/>
      <c r="I4" s="161"/>
    </row>
    <row r="5" spans="1:9" ht="66">
      <c r="A5" s="165" t="s">
        <v>104</v>
      </c>
      <c r="B5" s="97" t="s">
        <v>344</v>
      </c>
      <c r="C5" s="98" t="s">
        <v>88</v>
      </c>
      <c r="D5" s="97" t="s">
        <v>30</v>
      </c>
      <c r="E5" s="97">
        <v>184</v>
      </c>
      <c r="F5" s="150">
        <v>24.73</v>
      </c>
      <c r="G5" s="43">
        <f t="shared" ref="G5:G32" si="0">ROUND((E5*F5),2)</f>
        <v>4550.32</v>
      </c>
      <c r="H5" s="161"/>
      <c r="I5" s="161"/>
    </row>
    <row r="6" spans="1:9" ht="66">
      <c r="A6" s="166" t="s">
        <v>104</v>
      </c>
      <c r="B6" s="99" t="s">
        <v>345</v>
      </c>
      <c r="C6" s="100" t="s">
        <v>105</v>
      </c>
      <c r="D6" s="99" t="s">
        <v>30</v>
      </c>
      <c r="E6" s="99">
        <v>418.5</v>
      </c>
      <c r="F6" s="151">
        <v>34.159999999999997</v>
      </c>
      <c r="G6" s="46">
        <f t="shared" si="0"/>
        <v>14295.96</v>
      </c>
      <c r="H6" s="161"/>
      <c r="I6" s="161"/>
    </row>
    <row r="7" spans="1:9" ht="66">
      <c r="A7" s="166" t="s">
        <v>104</v>
      </c>
      <c r="B7" s="99" t="s">
        <v>346</v>
      </c>
      <c r="C7" s="100" t="s">
        <v>106</v>
      </c>
      <c r="D7" s="99" t="s">
        <v>30</v>
      </c>
      <c r="E7" s="99">
        <v>425</v>
      </c>
      <c r="F7" s="151">
        <v>64.78</v>
      </c>
      <c r="G7" s="46">
        <f t="shared" si="0"/>
        <v>27531.5</v>
      </c>
      <c r="H7" s="161"/>
      <c r="I7" s="161"/>
    </row>
    <row r="8" spans="1:9" ht="66">
      <c r="A8" s="166" t="s">
        <v>104</v>
      </c>
      <c r="B8" s="99" t="s">
        <v>347</v>
      </c>
      <c r="C8" s="100" t="s">
        <v>201</v>
      </c>
      <c r="D8" s="99" t="s">
        <v>30</v>
      </c>
      <c r="E8" s="99">
        <v>9.5</v>
      </c>
      <c r="F8" s="151">
        <v>78.92</v>
      </c>
      <c r="G8" s="46">
        <f t="shared" si="0"/>
        <v>749.74</v>
      </c>
      <c r="H8" s="161"/>
      <c r="I8" s="161"/>
    </row>
    <row r="9" spans="1:9" ht="66">
      <c r="A9" s="166" t="s">
        <v>104</v>
      </c>
      <c r="B9" s="99" t="s">
        <v>348</v>
      </c>
      <c r="C9" s="100" t="s">
        <v>191</v>
      </c>
      <c r="D9" s="99" t="s">
        <v>30</v>
      </c>
      <c r="E9" s="99">
        <v>492.5</v>
      </c>
      <c r="F9" s="151">
        <v>36.51</v>
      </c>
      <c r="G9" s="46">
        <f t="shared" si="0"/>
        <v>17981.18</v>
      </c>
      <c r="H9" s="161"/>
      <c r="I9" s="161"/>
    </row>
    <row r="10" spans="1:9" ht="66">
      <c r="A10" s="166" t="s">
        <v>104</v>
      </c>
      <c r="B10" s="99" t="s">
        <v>349</v>
      </c>
      <c r="C10" s="100" t="s">
        <v>202</v>
      </c>
      <c r="D10" s="99" t="s">
        <v>30</v>
      </c>
      <c r="E10" s="99">
        <v>78</v>
      </c>
      <c r="F10" s="151">
        <v>71.849999999999994</v>
      </c>
      <c r="G10" s="46">
        <f t="shared" si="0"/>
        <v>5604.3</v>
      </c>
      <c r="H10" s="161"/>
      <c r="I10" s="161"/>
    </row>
    <row r="11" spans="1:9" ht="82.5">
      <c r="A11" s="166" t="s">
        <v>104</v>
      </c>
      <c r="B11" s="99" t="s">
        <v>350</v>
      </c>
      <c r="C11" s="100" t="s">
        <v>192</v>
      </c>
      <c r="D11" s="99" t="s">
        <v>194</v>
      </c>
      <c r="E11" s="99">
        <v>23</v>
      </c>
      <c r="F11" s="151">
        <v>935.22</v>
      </c>
      <c r="G11" s="46">
        <f t="shared" si="0"/>
        <v>21510.06</v>
      </c>
      <c r="H11" s="161"/>
      <c r="I11" s="161"/>
    </row>
    <row r="12" spans="1:9" ht="49.5">
      <c r="A12" s="166" t="s">
        <v>104</v>
      </c>
      <c r="B12" s="99" t="s">
        <v>351</v>
      </c>
      <c r="C12" s="100" t="s">
        <v>193</v>
      </c>
      <c r="D12" s="99" t="s">
        <v>97</v>
      </c>
      <c r="E12" s="99">
        <v>23</v>
      </c>
      <c r="F12" s="151">
        <v>404</v>
      </c>
      <c r="G12" s="46">
        <f t="shared" si="0"/>
        <v>9292</v>
      </c>
      <c r="H12" s="161"/>
      <c r="I12" s="161"/>
    </row>
    <row r="13" spans="1:9" ht="82.5">
      <c r="A13" s="166" t="s">
        <v>104</v>
      </c>
      <c r="B13" s="99" t="s">
        <v>352</v>
      </c>
      <c r="C13" s="100" t="s">
        <v>89</v>
      </c>
      <c r="D13" s="99" t="s">
        <v>97</v>
      </c>
      <c r="E13" s="99">
        <v>39</v>
      </c>
      <c r="F13" s="151">
        <v>698.47</v>
      </c>
      <c r="G13" s="46">
        <f t="shared" si="0"/>
        <v>27240.33</v>
      </c>
      <c r="H13" s="161"/>
      <c r="I13" s="161"/>
    </row>
    <row r="14" spans="1:9" ht="66">
      <c r="A14" s="166" t="s">
        <v>104</v>
      </c>
      <c r="B14" s="99" t="s">
        <v>353</v>
      </c>
      <c r="C14" s="100" t="s">
        <v>90</v>
      </c>
      <c r="D14" s="99" t="s">
        <v>97</v>
      </c>
      <c r="E14" s="99">
        <v>25</v>
      </c>
      <c r="F14" s="151">
        <v>515.9</v>
      </c>
      <c r="G14" s="46">
        <f t="shared" si="0"/>
        <v>12897.5</v>
      </c>
      <c r="H14" s="161"/>
      <c r="I14" s="161"/>
    </row>
    <row r="15" spans="1:9" ht="66">
      <c r="A15" s="166" t="s">
        <v>104</v>
      </c>
      <c r="B15" s="99" t="s">
        <v>354</v>
      </c>
      <c r="C15" s="100" t="s">
        <v>91</v>
      </c>
      <c r="D15" s="99" t="s">
        <v>97</v>
      </c>
      <c r="E15" s="99">
        <v>14</v>
      </c>
      <c r="F15" s="151">
        <v>454.65</v>
      </c>
      <c r="G15" s="46">
        <f t="shared" si="0"/>
        <v>6365.1</v>
      </c>
      <c r="H15" s="161"/>
      <c r="I15" s="161"/>
    </row>
    <row r="16" spans="1:9" ht="99">
      <c r="A16" s="166" t="s">
        <v>104</v>
      </c>
      <c r="B16" s="99" t="s">
        <v>355</v>
      </c>
      <c r="C16" s="100" t="s">
        <v>195</v>
      </c>
      <c r="D16" s="99" t="s">
        <v>97</v>
      </c>
      <c r="E16" s="99">
        <v>1</v>
      </c>
      <c r="F16" s="151">
        <v>3141.34</v>
      </c>
      <c r="G16" s="46">
        <f t="shared" si="0"/>
        <v>3141.34</v>
      </c>
      <c r="H16" s="161"/>
      <c r="I16" s="161"/>
    </row>
    <row r="17" spans="1:9" ht="99">
      <c r="A17" s="166" t="s">
        <v>104</v>
      </c>
      <c r="B17" s="99" t="s">
        <v>356</v>
      </c>
      <c r="C17" s="100" t="s">
        <v>196</v>
      </c>
      <c r="D17" s="99" t="s">
        <v>97</v>
      </c>
      <c r="E17" s="99">
        <v>2</v>
      </c>
      <c r="F17" s="151">
        <v>3745.58</v>
      </c>
      <c r="G17" s="46">
        <f t="shared" si="0"/>
        <v>7491.16</v>
      </c>
      <c r="H17" s="161"/>
      <c r="I17" s="161"/>
    </row>
    <row r="18" spans="1:9" ht="16.5">
      <c r="A18" s="166" t="s">
        <v>104</v>
      </c>
      <c r="B18" s="99" t="s">
        <v>357</v>
      </c>
      <c r="C18" s="100" t="s">
        <v>92</v>
      </c>
      <c r="D18" s="99" t="s">
        <v>97</v>
      </c>
      <c r="E18" s="99">
        <v>25</v>
      </c>
      <c r="F18" s="151">
        <v>70.67</v>
      </c>
      <c r="G18" s="46">
        <f t="shared" si="0"/>
        <v>1766.75</v>
      </c>
      <c r="H18" s="161"/>
      <c r="I18" s="161"/>
    </row>
    <row r="19" spans="1:9" ht="33">
      <c r="A19" s="166" t="s">
        <v>104</v>
      </c>
      <c r="B19" s="99" t="s">
        <v>358</v>
      </c>
      <c r="C19" s="100" t="s">
        <v>93</v>
      </c>
      <c r="D19" s="99" t="s">
        <v>30</v>
      </c>
      <c r="E19" s="99">
        <v>1607</v>
      </c>
      <c r="F19" s="151">
        <v>3.53</v>
      </c>
      <c r="G19" s="46">
        <f t="shared" si="0"/>
        <v>5672.71</v>
      </c>
      <c r="H19" s="161"/>
      <c r="I19" s="161"/>
    </row>
    <row r="20" spans="1:9" ht="16.5">
      <c r="A20" s="166" t="s">
        <v>104</v>
      </c>
      <c r="B20" s="99" t="s">
        <v>359</v>
      </c>
      <c r="C20" s="100" t="s">
        <v>94</v>
      </c>
      <c r="D20" s="99" t="s">
        <v>30</v>
      </c>
      <c r="E20" s="99">
        <v>1607</v>
      </c>
      <c r="F20" s="151">
        <v>1.18</v>
      </c>
      <c r="G20" s="46">
        <f t="shared" si="0"/>
        <v>1896.26</v>
      </c>
      <c r="H20" s="161"/>
      <c r="I20" s="161"/>
    </row>
    <row r="21" spans="1:9" ht="16.5">
      <c r="A21" s="166" t="s">
        <v>104</v>
      </c>
      <c r="B21" s="99" t="s">
        <v>360</v>
      </c>
      <c r="C21" s="100" t="s">
        <v>95</v>
      </c>
      <c r="D21" s="99" t="s">
        <v>97</v>
      </c>
      <c r="E21" s="99">
        <v>31</v>
      </c>
      <c r="F21" s="151">
        <v>318.02</v>
      </c>
      <c r="G21" s="46">
        <f t="shared" si="0"/>
        <v>9858.6200000000008</v>
      </c>
      <c r="H21" s="161"/>
      <c r="I21" s="161"/>
    </row>
    <row r="22" spans="1:9" ht="33">
      <c r="A22" s="166" t="s">
        <v>104</v>
      </c>
      <c r="B22" s="99" t="s">
        <v>361</v>
      </c>
      <c r="C22" s="100" t="s">
        <v>96</v>
      </c>
      <c r="D22" s="99" t="s">
        <v>97</v>
      </c>
      <c r="E22" s="99">
        <v>31</v>
      </c>
      <c r="F22" s="151">
        <v>90.69</v>
      </c>
      <c r="G22" s="46">
        <f t="shared" si="0"/>
        <v>2811.39</v>
      </c>
      <c r="H22" s="161"/>
      <c r="I22" s="161"/>
    </row>
    <row r="23" spans="1:9" ht="115.5">
      <c r="A23" s="166" t="s">
        <v>104</v>
      </c>
      <c r="B23" s="99" t="s">
        <v>362</v>
      </c>
      <c r="C23" s="100" t="s">
        <v>197</v>
      </c>
      <c r="D23" s="99" t="s">
        <v>97</v>
      </c>
      <c r="E23" s="99">
        <v>1</v>
      </c>
      <c r="F23" s="151">
        <v>4419.32</v>
      </c>
      <c r="G23" s="46">
        <f t="shared" si="0"/>
        <v>4419.32</v>
      </c>
      <c r="H23" s="161"/>
      <c r="I23" s="161"/>
    </row>
    <row r="24" spans="1:9" ht="49.5">
      <c r="A24" s="166" t="s">
        <v>104</v>
      </c>
      <c r="B24" s="99" t="s">
        <v>363</v>
      </c>
      <c r="C24" s="100" t="s">
        <v>198</v>
      </c>
      <c r="D24" s="99" t="s">
        <v>98</v>
      </c>
      <c r="E24" s="99">
        <v>1</v>
      </c>
      <c r="F24" s="151">
        <v>2262.66</v>
      </c>
      <c r="G24" s="46">
        <f t="shared" si="0"/>
        <v>2262.66</v>
      </c>
      <c r="H24" s="161"/>
      <c r="I24" s="161"/>
    </row>
    <row r="25" spans="1:9" ht="49.5">
      <c r="A25" s="166" t="s">
        <v>104</v>
      </c>
      <c r="B25" s="99" t="s">
        <v>364</v>
      </c>
      <c r="C25" s="100" t="s">
        <v>200</v>
      </c>
      <c r="D25" s="99" t="s">
        <v>98</v>
      </c>
      <c r="E25" s="99">
        <v>1</v>
      </c>
      <c r="F25" s="151">
        <v>33362.78</v>
      </c>
      <c r="G25" s="46">
        <f t="shared" si="0"/>
        <v>33362.78</v>
      </c>
      <c r="H25" s="161"/>
      <c r="I25" s="161"/>
    </row>
    <row r="26" spans="1:9" ht="50.25" thickBot="1">
      <c r="A26" s="166" t="s">
        <v>104</v>
      </c>
      <c r="B26" s="99" t="s">
        <v>365</v>
      </c>
      <c r="C26" s="100" t="s">
        <v>199</v>
      </c>
      <c r="D26" s="99" t="s">
        <v>98</v>
      </c>
      <c r="E26" s="99">
        <v>1</v>
      </c>
      <c r="F26" s="151">
        <v>79415.19</v>
      </c>
      <c r="G26" s="46">
        <f t="shared" si="0"/>
        <v>79415.19</v>
      </c>
      <c r="H26" s="161"/>
      <c r="I26" s="161"/>
    </row>
    <row r="27" spans="1:9" ht="50.25" thickBot="1">
      <c r="A27" s="167" t="s">
        <v>104</v>
      </c>
      <c r="B27" s="101" t="s">
        <v>366</v>
      </c>
      <c r="C27" s="246" t="s">
        <v>528</v>
      </c>
      <c r="D27" s="101" t="s">
        <v>98</v>
      </c>
      <c r="E27" s="101">
        <v>1</v>
      </c>
      <c r="F27" s="152">
        <v>58104.83</v>
      </c>
      <c r="G27" s="50">
        <f t="shared" si="0"/>
        <v>58104.83</v>
      </c>
      <c r="H27" s="162" t="s">
        <v>342</v>
      </c>
      <c r="I27" s="163">
        <f>ROUND(SUM(G5:G27),2)</f>
        <v>358221</v>
      </c>
    </row>
    <row r="28" spans="1:9" ht="18">
      <c r="A28" s="168" t="s">
        <v>453</v>
      </c>
      <c r="B28" s="153" t="s">
        <v>367</v>
      </c>
      <c r="C28" s="98" t="s">
        <v>99</v>
      </c>
      <c r="D28" s="97" t="s">
        <v>515</v>
      </c>
      <c r="E28" s="97">
        <v>350</v>
      </c>
      <c r="F28" s="150">
        <v>55.36</v>
      </c>
      <c r="G28" s="43">
        <f t="shared" si="0"/>
        <v>19376</v>
      </c>
      <c r="H28" s="161"/>
      <c r="I28" s="161"/>
    </row>
    <row r="29" spans="1:9" ht="18">
      <c r="A29" s="166" t="s">
        <v>453</v>
      </c>
      <c r="B29" s="154" t="s">
        <v>368</v>
      </c>
      <c r="C29" s="100" t="s">
        <v>100</v>
      </c>
      <c r="D29" s="99" t="s">
        <v>515</v>
      </c>
      <c r="E29" s="99">
        <v>1250</v>
      </c>
      <c r="F29" s="151">
        <v>29.45</v>
      </c>
      <c r="G29" s="46">
        <f t="shared" si="0"/>
        <v>36812.5</v>
      </c>
      <c r="H29" s="161"/>
      <c r="I29" s="161"/>
    </row>
    <row r="30" spans="1:9" ht="49.5">
      <c r="A30" s="166" t="s">
        <v>453</v>
      </c>
      <c r="B30" s="154" t="s">
        <v>369</v>
      </c>
      <c r="C30" s="100" t="s">
        <v>101</v>
      </c>
      <c r="D30" s="99" t="s">
        <v>515</v>
      </c>
      <c r="E30" s="99">
        <v>6810</v>
      </c>
      <c r="F30" s="151">
        <v>5.89</v>
      </c>
      <c r="G30" s="46">
        <f t="shared" si="0"/>
        <v>40110.9</v>
      </c>
      <c r="H30" s="161"/>
      <c r="I30" s="161"/>
    </row>
    <row r="31" spans="1:9" ht="18.75" thickBot="1">
      <c r="A31" s="166" t="s">
        <v>453</v>
      </c>
      <c r="B31" s="154" t="s">
        <v>370</v>
      </c>
      <c r="C31" s="100" t="s">
        <v>102</v>
      </c>
      <c r="D31" s="99" t="s">
        <v>516</v>
      </c>
      <c r="E31" s="99">
        <v>9260</v>
      </c>
      <c r="F31" s="151">
        <v>2.36</v>
      </c>
      <c r="G31" s="46">
        <f t="shared" si="0"/>
        <v>21853.599999999999</v>
      </c>
      <c r="H31" s="161"/>
      <c r="I31" s="161"/>
    </row>
    <row r="32" spans="1:9" ht="33.75" thickBot="1">
      <c r="A32" s="169" t="s">
        <v>453</v>
      </c>
      <c r="B32" s="158" t="s">
        <v>372</v>
      </c>
      <c r="C32" s="159" t="s">
        <v>103</v>
      </c>
      <c r="D32" s="136" t="s">
        <v>515</v>
      </c>
      <c r="E32" s="136">
        <v>2010</v>
      </c>
      <c r="F32" s="160">
        <v>10.6</v>
      </c>
      <c r="G32" s="64">
        <f t="shared" si="0"/>
        <v>21306</v>
      </c>
      <c r="H32" s="162" t="s">
        <v>371</v>
      </c>
      <c r="I32" s="163">
        <f>ROUND(SUM(G28:G32),2)</f>
        <v>139459</v>
      </c>
    </row>
    <row r="33" spans="1:9" ht="17.25" thickBot="1">
      <c r="A33" s="281" t="s">
        <v>519</v>
      </c>
      <c r="B33" s="282"/>
      <c r="C33" s="282"/>
      <c r="D33" s="282"/>
      <c r="E33" s="282"/>
      <c r="F33" s="282"/>
      <c r="G33" s="80">
        <f>SUM(G5:G32)</f>
        <v>497680.00000000006</v>
      </c>
      <c r="H33" s="161"/>
      <c r="I33" s="161"/>
    </row>
  </sheetData>
  <sheetProtection algorithmName="SHA-512" hashValue="3uppS7c0F667zwDe1j4C2CLP/hDHKeWCKFEy8/vXylHCfgZrOX4b9PyKudgJy29+Bx0XKCr4lIkG3CK7+KYH3g==" saltValue="w/gWALy4GnpnOYfo4b0KEg==" spinCount="100000" sheet="1" formatColumns="0" selectLockedCells="1"/>
  <mergeCells count="3">
    <mergeCell ref="A3:G3"/>
    <mergeCell ref="A1:G1"/>
    <mergeCell ref="A33:F33"/>
  </mergeCells>
  <phoneticPr fontId="4" type="noConversion"/>
  <pageMargins left="0.7" right="0.7" top="0.75" bottom="0.75" header="0.3" footer="0.3"/>
  <pageSetup paperSize="9" scale="4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9AEC0-B533-48F4-81DF-B7BA5ADEF21D}">
  <sheetPr>
    <pageSetUpPr fitToPage="1"/>
  </sheetPr>
  <dimension ref="A1:I46"/>
  <sheetViews>
    <sheetView topLeftCell="A5" zoomScale="70" zoomScaleNormal="70" zoomScaleSheetLayoutView="115" workbookViewId="0">
      <selection activeCell="F5" sqref="F5:F45"/>
    </sheetView>
  </sheetViews>
  <sheetFormatPr defaultColWidth="9.28515625" defaultRowHeight="15"/>
  <cols>
    <col min="1" max="1" width="30.7109375" style="148" customWidth="1"/>
    <col min="2" max="2" width="9.28515625" customWidth="1"/>
    <col min="3" max="3" width="67.28515625" customWidth="1"/>
    <col min="4" max="4" width="9.28515625" style="6"/>
    <col min="5" max="5" width="14.42578125" style="6" customWidth="1"/>
    <col min="6" max="6" width="16.28515625" style="4" customWidth="1"/>
    <col min="7" max="7" width="12.7109375" style="6" customWidth="1"/>
    <col min="8" max="8" width="16.28515625" style="1" customWidth="1"/>
    <col min="9" max="9" width="11" style="1" customWidth="1"/>
    <col min="10" max="16384" width="9.28515625" style="1"/>
  </cols>
  <sheetData>
    <row r="1" spans="1:9" ht="15.75" thickBot="1">
      <c r="A1" s="228" t="s">
        <v>190</v>
      </c>
      <c r="B1" s="229"/>
      <c r="C1" s="229"/>
      <c r="D1" s="229"/>
      <c r="E1" s="229"/>
      <c r="F1" s="229"/>
      <c r="G1" s="230"/>
    </row>
    <row r="2" spans="1:9" ht="15.75" thickBot="1">
      <c r="A2" s="1"/>
      <c r="B2" s="2"/>
      <c r="C2" s="2"/>
      <c r="D2" s="2"/>
      <c r="E2" s="3"/>
      <c r="F2" s="5"/>
      <c r="G2" s="2"/>
    </row>
    <row r="3" spans="1:9" ht="17.25" thickBot="1">
      <c r="A3" s="231" t="s">
        <v>209</v>
      </c>
      <c r="B3" s="232"/>
      <c r="C3" s="232"/>
      <c r="D3" s="232"/>
      <c r="E3" s="232"/>
      <c r="F3" s="232"/>
      <c r="G3" s="233"/>
      <c r="H3" s="37"/>
      <c r="I3" s="37"/>
    </row>
    <row r="4" spans="1:9" ht="66.75" thickBot="1">
      <c r="A4" s="149" t="s">
        <v>343</v>
      </c>
      <c r="B4" s="144" t="s">
        <v>0</v>
      </c>
      <c r="C4" s="144" t="s">
        <v>1</v>
      </c>
      <c r="D4" s="144" t="s">
        <v>335</v>
      </c>
      <c r="E4" s="145" t="s">
        <v>3</v>
      </c>
      <c r="F4" s="146" t="s">
        <v>500</v>
      </c>
      <c r="G4" s="147" t="s">
        <v>4</v>
      </c>
      <c r="H4" s="37"/>
      <c r="I4" s="37"/>
    </row>
    <row r="5" spans="1:9" ht="16.5">
      <c r="A5" s="234" t="s">
        <v>297</v>
      </c>
      <c r="B5" s="97" t="s">
        <v>344</v>
      </c>
      <c r="C5" s="114" t="s">
        <v>298</v>
      </c>
      <c r="D5" s="97" t="s">
        <v>320</v>
      </c>
      <c r="E5" s="97">
        <v>223</v>
      </c>
      <c r="F5" s="115">
        <v>10.48</v>
      </c>
      <c r="G5" s="43">
        <f t="shared" ref="G5:G45" si="0">ROUND((E5*F5),2)</f>
        <v>2337.04</v>
      </c>
      <c r="H5" s="37"/>
      <c r="I5" s="37"/>
    </row>
    <row r="6" spans="1:9" ht="16.5">
      <c r="A6" s="235" t="s">
        <v>297</v>
      </c>
      <c r="B6" s="99" t="s">
        <v>345</v>
      </c>
      <c r="C6" s="116" t="s">
        <v>299</v>
      </c>
      <c r="D6" s="99" t="s">
        <v>320</v>
      </c>
      <c r="E6" s="99">
        <v>700</v>
      </c>
      <c r="F6" s="117">
        <v>8.9499999999999993</v>
      </c>
      <c r="G6" s="46">
        <f t="shared" si="0"/>
        <v>6265</v>
      </c>
      <c r="H6" s="37"/>
      <c r="I6" s="37"/>
    </row>
    <row r="7" spans="1:9" ht="16.5">
      <c r="A7" s="235" t="s">
        <v>297</v>
      </c>
      <c r="B7" s="99" t="s">
        <v>346</v>
      </c>
      <c r="C7" s="116" t="s">
        <v>300</v>
      </c>
      <c r="D7" s="99" t="s">
        <v>97</v>
      </c>
      <c r="E7" s="99">
        <v>30</v>
      </c>
      <c r="F7" s="117">
        <v>82.45</v>
      </c>
      <c r="G7" s="46">
        <f t="shared" si="0"/>
        <v>2473.5</v>
      </c>
      <c r="H7" s="37"/>
      <c r="I7" s="37"/>
    </row>
    <row r="8" spans="1:9" ht="16.5">
      <c r="A8" s="235" t="s">
        <v>297</v>
      </c>
      <c r="B8" s="99" t="s">
        <v>347</v>
      </c>
      <c r="C8" s="116" t="s">
        <v>301</v>
      </c>
      <c r="D8" s="99" t="s">
        <v>97</v>
      </c>
      <c r="E8" s="99">
        <v>30</v>
      </c>
      <c r="F8" s="117">
        <v>70.67</v>
      </c>
      <c r="G8" s="46">
        <f t="shared" si="0"/>
        <v>2120.1</v>
      </c>
      <c r="H8" s="37"/>
      <c r="I8" s="37"/>
    </row>
    <row r="9" spans="1:9" ht="16.5">
      <c r="A9" s="235" t="s">
        <v>297</v>
      </c>
      <c r="B9" s="99" t="s">
        <v>348</v>
      </c>
      <c r="C9" s="116" t="s">
        <v>302</v>
      </c>
      <c r="D9" s="99" t="s">
        <v>97</v>
      </c>
      <c r="E9" s="99">
        <v>26</v>
      </c>
      <c r="F9" s="117">
        <v>33.92</v>
      </c>
      <c r="G9" s="46">
        <f t="shared" si="0"/>
        <v>881.92</v>
      </c>
      <c r="H9" s="37"/>
      <c r="I9" s="37"/>
    </row>
    <row r="10" spans="1:9" ht="16.5">
      <c r="A10" s="235" t="s">
        <v>297</v>
      </c>
      <c r="B10" s="99" t="s">
        <v>349</v>
      </c>
      <c r="C10" s="116" t="s">
        <v>303</v>
      </c>
      <c r="D10" s="99" t="s">
        <v>97</v>
      </c>
      <c r="E10" s="118">
        <v>30</v>
      </c>
      <c r="F10" s="117">
        <v>28.86</v>
      </c>
      <c r="G10" s="46">
        <f t="shared" si="0"/>
        <v>865.8</v>
      </c>
      <c r="H10" s="37"/>
      <c r="I10" s="37"/>
    </row>
    <row r="11" spans="1:9" ht="16.5">
      <c r="A11" s="235" t="s">
        <v>297</v>
      </c>
      <c r="B11" s="99" t="s">
        <v>350</v>
      </c>
      <c r="C11" s="116" t="s">
        <v>304</v>
      </c>
      <c r="D11" s="99" t="s">
        <v>97</v>
      </c>
      <c r="E11" s="118">
        <v>30</v>
      </c>
      <c r="F11" s="117">
        <v>44.76</v>
      </c>
      <c r="G11" s="46">
        <f t="shared" si="0"/>
        <v>1342.8</v>
      </c>
      <c r="H11" s="37"/>
      <c r="I11" s="37"/>
    </row>
    <row r="12" spans="1:9" ht="16.5">
      <c r="A12" s="235" t="s">
        <v>297</v>
      </c>
      <c r="B12" s="99" t="s">
        <v>351</v>
      </c>
      <c r="C12" s="116" t="s">
        <v>316</v>
      </c>
      <c r="D12" s="99" t="s">
        <v>30</v>
      </c>
      <c r="E12" s="118">
        <v>124</v>
      </c>
      <c r="F12" s="117">
        <v>2.59</v>
      </c>
      <c r="G12" s="46">
        <f t="shared" si="0"/>
        <v>321.16000000000003</v>
      </c>
      <c r="H12" s="37"/>
      <c r="I12" s="37"/>
    </row>
    <row r="13" spans="1:9" ht="16.5">
      <c r="A13" s="235" t="s">
        <v>297</v>
      </c>
      <c r="B13" s="99" t="s">
        <v>352</v>
      </c>
      <c r="C13" s="116" t="s">
        <v>317</v>
      </c>
      <c r="D13" s="99" t="s">
        <v>30</v>
      </c>
      <c r="E13" s="118">
        <v>258</v>
      </c>
      <c r="F13" s="117">
        <v>1.24</v>
      </c>
      <c r="G13" s="46">
        <f t="shared" si="0"/>
        <v>319.92</v>
      </c>
      <c r="H13" s="37"/>
      <c r="I13" s="37"/>
    </row>
    <row r="14" spans="1:9" ht="16.5">
      <c r="A14" s="235" t="s">
        <v>297</v>
      </c>
      <c r="B14" s="99" t="s">
        <v>353</v>
      </c>
      <c r="C14" s="116" t="s">
        <v>339</v>
      </c>
      <c r="D14" s="99" t="s">
        <v>320</v>
      </c>
      <c r="E14" s="118">
        <v>1071</v>
      </c>
      <c r="F14" s="117">
        <v>1.41</v>
      </c>
      <c r="G14" s="46">
        <f t="shared" si="0"/>
        <v>1510.11</v>
      </c>
      <c r="H14" s="37"/>
      <c r="I14" s="37"/>
    </row>
    <row r="15" spans="1:9" ht="33">
      <c r="A15" s="235" t="s">
        <v>297</v>
      </c>
      <c r="B15" s="99" t="s">
        <v>354</v>
      </c>
      <c r="C15" s="116" t="s">
        <v>318</v>
      </c>
      <c r="D15" s="99" t="s">
        <v>30</v>
      </c>
      <c r="E15" s="118">
        <v>923</v>
      </c>
      <c r="F15" s="117">
        <v>2.12</v>
      </c>
      <c r="G15" s="46">
        <f t="shared" si="0"/>
        <v>1956.76</v>
      </c>
      <c r="H15" s="37"/>
      <c r="I15" s="37"/>
    </row>
    <row r="16" spans="1:9" ht="16.5">
      <c r="A16" s="235" t="s">
        <v>297</v>
      </c>
      <c r="B16" s="99" t="s">
        <v>355</v>
      </c>
      <c r="C16" s="116" t="s">
        <v>319</v>
      </c>
      <c r="D16" s="99" t="s">
        <v>97</v>
      </c>
      <c r="E16" s="118">
        <v>62</v>
      </c>
      <c r="F16" s="117">
        <v>11.19</v>
      </c>
      <c r="G16" s="46">
        <f t="shared" si="0"/>
        <v>693.78</v>
      </c>
      <c r="H16" s="37"/>
      <c r="I16" s="37"/>
    </row>
    <row r="17" spans="1:9" ht="16.5">
      <c r="A17" s="235" t="s">
        <v>297</v>
      </c>
      <c r="B17" s="99" t="s">
        <v>356</v>
      </c>
      <c r="C17" s="116" t="s">
        <v>305</v>
      </c>
      <c r="D17" s="99" t="s">
        <v>97</v>
      </c>
      <c r="E17" s="118">
        <v>31</v>
      </c>
      <c r="F17" s="117">
        <v>5.89</v>
      </c>
      <c r="G17" s="46">
        <f t="shared" si="0"/>
        <v>182.59</v>
      </c>
      <c r="H17" s="37"/>
      <c r="I17" s="37"/>
    </row>
    <row r="18" spans="1:9" ht="16.5">
      <c r="A18" s="235" t="s">
        <v>297</v>
      </c>
      <c r="B18" s="99" t="s">
        <v>357</v>
      </c>
      <c r="C18" s="100" t="s">
        <v>306</v>
      </c>
      <c r="D18" s="99" t="s">
        <v>5</v>
      </c>
      <c r="E18" s="118">
        <v>1</v>
      </c>
      <c r="F18" s="117">
        <v>73.03</v>
      </c>
      <c r="G18" s="46">
        <f t="shared" si="0"/>
        <v>73.03</v>
      </c>
      <c r="H18" s="37"/>
      <c r="I18" s="37"/>
    </row>
    <row r="19" spans="1:9" ht="16.5">
      <c r="A19" s="235" t="s">
        <v>297</v>
      </c>
      <c r="B19" s="99" t="s">
        <v>358</v>
      </c>
      <c r="C19" s="100" t="s">
        <v>307</v>
      </c>
      <c r="D19" s="99" t="s">
        <v>5</v>
      </c>
      <c r="E19" s="118">
        <v>30</v>
      </c>
      <c r="F19" s="117">
        <v>61.25</v>
      </c>
      <c r="G19" s="46">
        <f t="shared" si="0"/>
        <v>1837.5</v>
      </c>
      <c r="H19" s="37"/>
      <c r="I19" s="37"/>
    </row>
    <row r="20" spans="1:9" ht="33">
      <c r="A20" s="235" t="s">
        <v>297</v>
      </c>
      <c r="B20" s="99" t="s">
        <v>359</v>
      </c>
      <c r="C20" s="116" t="s">
        <v>308</v>
      </c>
      <c r="D20" s="99" t="s">
        <v>320</v>
      </c>
      <c r="E20" s="118">
        <v>62</v>
      </c>
      <c r="F20" s="117">
        <v>1.77</v>
      </c>
      <c r="G20" s="46">
        <f t="shared" si="0"/>
        <v>109.74</v>
      </c>
      <c r="H20" s="37"/>
      <c r="I20" s="37"/>
    </row>
    <row r="21" spans="1:9" ht="16.5">
      <c r="A21" s="235" t="s">
        <v>297</v>
      </c>
      <c r="B21" s="99" t="s">
        <v>360</v>
      </c>
      <c r="C21" s="116" t="s">
        <v>309</v>
      </c>
      <c r="D21" s="99" t="s">
        <v>5</v>
      </c>
      <c r="E21" s="118">
        <v>31</v>
      </c>
      <c r="F21" s="117">
        <v>5.89</v>
      </c>
      <c r="G21" s="46">
        <f t="shared" si="0"/>
        <v>182.59</v>
      </c>
      <c r="H21" s="37"/>
      <c r="I21" s="37"/>
    </row>
    <row r="22" spans="1:9" ht="16.5">
      <c r="A22" s="235" t="s">
        <v>297</v>
      </c>
      <c r="B22" s="99" t="s">
        <v>361</v>
      </c>
      <c r="C22" s="116" t="s">
        <v>310</v>
      </c>
      <c r="D22" s="99" t="s">
        <v>5</v>
      </c>
      <c r="E22" s="118">
        <v>1</v>
      </c>
      <c r="F22" s="117">
        <v>848.06</v>
      </c>
      <c r="G22" s="46">
        <f t="shared" si="0"/>
        <v>848.06</v>
      </c>
      <c r="H22" s="37"/>
      <c r="I22" s="37"/>
    </row>
    <row r="23" spans="1:9" ht="16.5">
      <c r="A23" s="235" t="s">
        <v>297</v>
      </c>
      <c r="B23" s="99" t="s">
        <v>362</v>
      </c>
      <c r="C23" s="116" t="s">
        <v>311</v>
      </c>
      <c r="D23" s="99" t="s">
        <v>97</v>
      </c>
      <c r="E23" s="118">
        <v>31</v>
      </c>
      <c r="F23" s="117">
        <v>5.89</v>
      </c>
      <c r="G23" s="46">
        <f t="shared" si="0"/>
        <v>182.59</v>
      </c>
      <c r="H23" s="37"/>
      <c r="I23" s="37"/>
    </row>
    <row r="24" spans="1:9" ht="16.5">
      <c r="A24" s="235" t="s">
        <v>297</v>
      </c>
      <c r="B24" s="99" t="s">
        <v>363</v>
      </c>
      <c r="C24" s="116" t="s">
        <v>312</v>
      </c>
      <c r="D24" s="99" t="s">
        <v>97</v>
      </c>
      <c r="E24" s="118">
        <v>3</v>
      </c>
      <c r="F24" s="117">
        <v>5.89</v>
      </c>
      <c r="G24" s="46">
        <f t="shared" si="0"/>
        <v>17.670000000000002</v>
      </c>
      <c r="H24" s="37"/>
      <c r="I24" s="37"/>
    </row>
    <row r="25" spans="1:9" ht="16.5">
      <c r="A25" s="235" t="s">
        <v>297</v>
      </c>
      <c r="B25" s="99" t="s">
        <v>364</v>
      </c>
      <c r="C25" s="116" t="s">
        <v>313</v>
      </c>
      <c r="D25" s="99" t="s">
        <v>30</v>
      </c>
      <c r="E25" s="118">
        <v>923</v>
      </c>
      <c r="F25" s="117">
        <v>0.47</v>
      </c>
      <c r="G25" s="46">
        <f t="shared" si="0"/>
        <v>433.81</v>
      </c>
      <c r="H25" s="37"/>
      <c r="I25" s="37"/>
    </row>
    <row r="26" spans="1:9" ht="17.25" thickBot="1">
      <c r="A26" s="235" t="s">
        <v>297</v>
      </c>
      <c r="B26" s="99" t="s">
        <v>365</v>
      </c>
      <c r="C26" s="116" t="s">
        <v>314</v>
      </c>
      <c r="D26" s="99" t="s">
        <v>97</v>
      </c>
      <c r="E26" s="118">
        <v>30</v>
      </c>
      <c r="F26" s="117">
        <v>3.53</v>
      </c>
      <c r="G26" s="46">
        <f t="shared" si="0"/>
        <v>105.9</v>
      </c>
      <c r="H26" s="37"/>
      <c r="I26" s="37"/>
    </row>
    <row r="27" spans="1:9" ht="50.25" thickBot="1">
      <c r="A27" s="236" t="s">
        <v>297</v>
      </c>
      <c r="B27" s="101" t="s">
        <v>366</v>
      </c>
      <c r="C27" s="120" t="s">
        <v>315</v>
      </c>
      <c r="D27" s="101" t="s">
        <v>97</v>
      </c>
      <c r="E27" s="121">
        <v>1</v>
      </c>
      <c r="F27" s="122">
        <v>341.58</v>
      </c>
      <c r="G27" s="50">
        <f t="shared" si="0"/>
        <v>341.58</v>
      </c>
      <c r="H27" s="104" t="s">
        <v>342</v>
      </c>
      <c r="I27" s="52">
        <f>ROUND(SUM(G5:G27),2)</f>
        <v>25402.95</v>
      </c>
    </row>
    <row r="28" spans="1:9" ht="33">
      <c r="A28" s="237" t="s">
        <v>296</v>
      </c>
      <c r="B28" s="97" t="s">
        <v>367</v>
      </c>
      <c r="C28" s="114" t="s">
        <v>321</v>
      </c>
      <c r="D28" s="97" t="s">
        <v>97</v>
      </c>
      <c r="E28" s="97">
        <v>4</v>
      </c>
      <c r="F28" s="55">
        <v>871.61</v>
      </c>
      <c r="G28" s="43">
        <f t="shared" si="0"/>
        <v>3486.44</v>
      </c>
      <c r="H28" s="37"/>
      <c r="I28" s="37"/>
    </row>
    <row r="29" spans="1:9" ht="33">
      <c r="A29" s="235" t="s">
        <v>296</v>
      </c>
      <c r="B29" s="99" t="s">
        <v>368</v>
      </c>
      <c r="C29" s="116" t="s">
        <v>322</v>
      </c>
      <c r="D29" s="99" t="s">
        <v>97</v>
      </c>
      <c r="E29" s="99">
        <v>26</v>
      </c>
      <c r="F29" s="59">
        <v>906.95</v>
      </c>
      <c r="G29" s="46">
        <f t="shared" si="0"/>
        <v>23580.7</v>
      </c>
      <c r="H29" s="37"/>
      <c r="I29" s="37"/>
    </row>
    <row r="30" spans="1:9" ht="33">
      <c r="A30" s="235" t="s">
        <v>296</v>
      </c>
      <c r="B30" s="99" t="s">
        <v>369</v>
      </c>
      <c r="C30" s="116" t="s">
        <v>323</v>
      </c>
      <c r="D30" s="99" t="s">
        <v>97</v>
      </c>
      <c r="E30" s="99">
        <v>26</v>
      </c>
      <c r="F30" s="59">
        <v>107.42</v>
      </c>
      <c r="G30" s="46">
        <f t="shared" si="0"/>
        <v>2792.92</v>
      </c>
      <c r="H30" s="37"/>
      <c r="I30" s="37"/>
    </row>
    <row r="31" spans="1:9" ht="33">
      <c r="A31" s="235" t="s">
        <v>296</v>
      </c>
      <c r="B31" s="99" t="s">
        <v>370</v>
      </c>
      <c r="C31" s="116" t="s">
        <v>324</v>
      </c>
      <c r="D31" s="99" t="s">
        <v>97</v>
      </c>
      <c r="E31" s="99">
        <v>30</v>
      </c>
      <c r="F31" s="59">
        <v>207.3</v>
      </c>
      <c r="G31" s="46">
        <f t="shared" si="0"/>
        <v>6219</v>
      </c>
      <c r="H31" s="37"/>
      <c r="I31" s="37"/>
    </row>
    <row r="32" spans="1:9" ht="49.5">
      <c r="A32" s="238" t="s">
        <v>296</v>
      </c>
      <c r="B32" s="99" t="s">
        <v>372</v>
      </c>
      <c r="C32" s="116" t="s">
        <v>325</v>
      </c>
      <c r="D32" s="99" t="s">
        <v>97</v>
      </c>
      <c r="E32" s="99">
        <v>26</v>
      </c>
      <c r="F32" s="59">
        <v>260.31</v>
      </c>
      <c r="G32" s="46">
        <f t="shared" si="0"/>
        <v>6768.06</v>
      </c>
      <c r="H32" s="37"/>
      <c r="I32" s="37"/>
    </row>
    <row r="33" spans="1:9" ht="66">
      <c r="A33" s="238" t="s">
        <v>296</v>
      </c>
      <c r="B33" s="99" t="s">
        <v>373</v>
      </c>
      <c r="C33" s="116" t="s">
        <v>326</v>
      </c>
      <c r="D33" s="99" t="s">
        <v>97</v>
      </c>
      <c r="E33" s="99">
        <v>4</v>
      </c>
      <c r="F33" s="59">
        <v>276.8</v>
      </c>
      <c r="G33" s="46">
        <f t="shared" si="0"/>
        <v>1107.2</v>
      </c>
      <c r="H33" s="37"/>
      <c r="I33" s="37"/>
    </row>
    <row r="34" spans="1:9" ht="33">
      <c r="A34" s="238" t="s">
        <v>296</v>
      </c>
      <c r="B34" s="99" t="s">
        <v>374</v>
      </c>
      <c r="C34" s="116" t="s">
        <v>327</v>
      </c>
      <c r="D34" s="99" t="s">
        <v>320</v>
      </c>
      <c r="E34" s="99">
        <v>1047</v>
      </c>
      <c r="F34" s="59">
        <v>2.41</v>
      </c>
      <c r="G34" s="46">
        <f t="shared" si="0"/>
        <v>2523.27</v>
      </c>
      <c r="H34" s="37"/>
      <c r="I34" s="37"/>
    </row>
    <row r="35" spans="1:9" ht="33">
      <c r="A35" s="235" t="s">
        <v>296</v>
      </c>
      <c r="B35" s="99" t="s">
        <v>375</v>
      </c>
      <c r="C35" s="116" t="s">
        <v>328</v>
      </c>
      <c r="D35" s="99" t="s">
        <v>320</v>
      </c>
      <c r="E35" s="99">
        <v>258</v>
      </c>
      <c r="F35" s="59">
        <v>1.06</v>
      </c>
      <c r="G35" s="46">
        <f t="shared" si="0"/>
        <v>273.48</v>
      </c>
      <c r="H35" s="37"/>
      <c r="I35" s="37"/>
    </row>
    <row r="36" spans="1:9" ht="33">
      <c r="A36" s="235" t="s">
        <v>296</v>
      </c>
      <c r="B36" s="99" t="s">
        <v>376</v>
      </c>
      <c r="C36" s="116" t="s">
        <v>329</v>
      </c>
      <c r="D36" s="99" t="s">
        <v>97</v>
      </c>
      <c r="E36" s="99">
        <v>30</v>
      </c>
      <c r="F36" s="59">
        <v>30.86</v>
      </c>
      <c r="G36" s="46">
        <f t="shared" si="0"/>
        <v>925.8</v>
      </c>
      <c r="H36" s="37"/>
      <c r="I36" s="37"/>
    </row>
    <row r="37" spans="1:9" ht="33">
      <c r="A37" s="235" t="s">
        <v>296</v>
      </c>
      <c r="B37" s="99" t="s">
        <v>377</v>
      </c>
      <c r="C37" s="116" t="s">
        <v>330</v>
      </c>
      <c r="D37" s="99" t="s">
        <v>97</v>
      </c>
      <c r="E37" s="99">
        <v>62</v>
      </c>
      <c r="F37" s="59">
        <v>10.01</v>
      </c>
      <c r="G37" s="46">
        <f t="shared" si="0"/>
        <v>620.62</v>
      </c>
      <c r="H37" s="37"/>
      <c r="I37" s="37"/>
    </row>
    <row r="38" spans="1:9" ht="33">
      <c r="A38" s="235" t="s">
        <v>296</v>
      </c>
      <c r="B38" s="99" t="s">
        <v>454</v>
      </c>
      <c r="C38" s="116" t="s">
        <v>340</v>
      </c>
      <c r="D38" s="99" t="s">
        <v>320</v>
      </c>
      <c r="E38" s="99">
        <v>923</v>
      </c>
      <c r="F38" s="59">
        <v>2.1800000000000002</v>
      </c>
      <c r="G38" s="46">
        <f t="shared" si="0"/>
        <v>2012.14</v>
      </c>
      <c r="H38" s="37"/>
      <c r="I38" s="37"/>
    </row>
    <row r="39" spans="1:9" ht="33">
      <c r="A39" s="235" t="s">
        <v>296</v>
      </c>
      <c r="B39" s="99" t="s">
        <v>455</v>
      </c>
      <c r="C39" s="116" t="s">
        <v>341</v>
      </c>
      <c r="D39" s="99" t="s">
        <v>320</v>
      </c>
      <c r="E39" s="99">
        <v>148</v>
      </c>
      <c r="F39" s="59">
        <v>3.24</v>
      </c>
      <c r="G39" s="46">
        <f t="shared" si="0"/>
        <v>479.52</v>
      </c>
      <c r="H39" s="37"/>
      <c r="I39" s="37"/>
    </row>
    <row r="40" spans="1:9" ht="99">
      <c r="A40" s="239" t="s">
        <v>296</v>
      </c>
      <c r="B40" s="99" t="s">
        <v>456</v>
      </c>
      <c r="C40" s="100" t="s">
        <v>336</v>
      </c>
      <c r="D40" s="99" t="s">
        <v>97</v>
      </c>
      <c r="E40" s="99">
        <v>1</v>
      </c>
      <c r="F40" s="59">
        <v>68.319999999999993</v>
      </c>
      <c r="G40" s="46">
        <f t="shared" si="0"/>
        <v>68.319999999999993</v>
      </c>
      <c r="H40" s="37"/>
      <c r="I40" s="37"/>
    </row>
    <row r="41" spans="1:9" ht="99">
      <c r="A41" s="239" t="s">
        <v>296</v>
      </c>
      <c r="B41" s="99" t="s">
        <v>457</v>
      </c>
      <c r="C41" s="116" t="s">
        <v>337</v>
      </c>
      <c r="D41" s="99" t="s">
        <v>97</v>
      </c>
      <c r="E41" s="99">
        <v>30</v>
      </c>
      <c r="F41" s="59">
        <v>56.54</v>
      </c>
      <c r="G41" s="46">
        <f t="shared" si="0"/>
        <v>1696.2</v>
      </c>
      <c r="H41" s="37"/>
      <c r="I41" s="37"/>
    </row>
    <row r="42" spans="1:9" ht="33">
      <c r="A42" s="235" t="s">
        <v>296</v>
      </c>
      <c r="B42" s="99" t="s">
        <v>458</v>
      </c>
      <c r="C42" s="116" t="s">
        <v>331</v>
      </c>
      <c r="D42" s="99" t="s">
        <v>320</v>
      </c>
      <c r="E42" s="99">
        <v>62</v>
      </c>
      <c r="F42" s="59">
        <v>5.71</v>
      </c>
      <c r="G42" s="46">
        <f t="shared" si="0"/>
        <v>354.02</v>
      </c>
      <c r="H42" s="37"/>
      <c r="I42" s="37"/>
    </row>
    <row r="43" spans="1:9" ht="33">
      <c r="A43" s="235" t="s">
        <v>296</v>
      </c>
      <c r="B43" s="99" t="s">
        <v>459</v>
      </c>
      <c r="C43" s="116" t="s">
        <v>332</v>
      </c>
      <c r="D43" s="99" t="s">
        <v>320</v>
      </c>
      <c r="E43" s="99">
        <v>923</v>
      </c>
      <c r="F43" s="59">
        <v>0.71</v>
      </c>
      <c r="G43" s="46">
        <f t="shared" si="0"/>
        <v>655.33000000000004</v>
      </c>
      <c r="H43" s="37"/>
      <c r="I43" s="37"/>
    </row>
    <row r="44" spans="1:9" ht="33.75" thickBot="1">
      <c r="A44" s="235" t="s">
        <v>296</v>
      </c>
      <c r="B44" s="99" t="s">
        <v>460</v>
      </c>
      <c r="C44" s="116" t="s">
        <v>333</v>
      </c>
      <c r="D44" s="99" t="s">
        <v>97</v>
      </c>
      <c r="E44" s="99">
        <v>4</v>
      </c>
      <c r="F44" s="59">
        <v>11.54</v>
      </c>
      <c r="G44" s="46">
        <f t="shared" si="0"/>
        <v>46.16</v>
      </c>
      <c r="H44" s="37"/>
      <c r="I44" s="37"/>
    </row>
    <row r="45" spans="1:9" ht="215.25" thickBot="1">
      <c r="A45" s="240" t="s">
        <v>296</v>
      </c>
      <c r="B45" s="101" t="s">
        <v>461</v>
      </c>
      <c r="C45" s="120" t="s">
        <v>338</v>
      </c>
      <c r="D45" s="101" t="s">
        <v>334</v>
      </c>
      <c r="E45" s="101">
        <v>1</v>
      </c>
      <c r="F45" s="103">
        <v>2650.18</v>
      </c>
      <c r="G45" s="50">
        <f t="shared" si="0"/>
        <v>2650.18</v>
      </c>
      <c r="H45" s="104" t="s">
        <v>371</v>
      </c>
      <c r="I45" s="52">
        <f>ROUND(SUM(G28:G45),2)</f>
        <v>56259.360000000001</v>
      </c>
    </row>
    <row r="46" spans="1:9" ht="17.25" thickBot="1">
      <c r="A46" s="56"/>
      <c r="B46" s="109"/>
      <c r="C46" s="110"/>
      <c r="D46" s="124"/>
      <c r="E46" s="125" t="s">
        <v>9</v>
      </c>
      <c r="F46" s="126"/>
      <c r="G46" s="127">
        <f>SUM(G5:G45)</f>
        <v>81662.31</v>
      </c>
      <c r="H46" s="37"/>
      <c r="I46" s="37"/>
    </row>
  </sheetData>
  <sheetProtection algorithmName="SHA-512" hashValue="0DUCD1YfEvFlq+TcNKT/CXRdCFrDJoDOiR26tnRGXYGOSAqAg9dikB0KCZXJ5euyRRA5/ZRgFDPW4kjiB7EkgQ==" saltValue="uQJbB+VATtZDVJ83vMpWGg==" spinCount="100000" sheet="1" formatColumns="0" selectLockedCells="1"/>
  <phoneticPr fontId="4" type="noConversion"/>
  <pageMargins left="0.7" right="0.7" top="0.75" bottom="0.75" header="0.3" footer="0.3"/>
  <pageSetup paperSize="9" scale="4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41265-AA70-4B14-8952-00BDC65FE3B7}">
  <sheetPr>
    <pageSetUpPr fitToPage="1"/>
  </sheetPr>
  <dimension ref="A1:I17"/>
  <sheetViews>
    <sheetView zoomScale="70" zoomScaleNormal="70" zoomScaleSheetLayoutView="115" workbookViewId="0">
      <selection activeCell="F25" sqref="F25"/>
    </sheetView>
  </sheetViews>
  <sheetFormatPr defaultColWidth="9.28515625" defaultRowHeight="15"/>
  <cols>
    <col min="1" max="1" width="22.7109375" style="1" customWidth="1"/>
    <col min="3" max="3" width="50.42578125" customWidth="1"/>
    <col min="4" max="4" width="9.28515625" style="6"/>
    <col min="5" max="5" width="14.42578125" style="6" customWidth="1"/>
    <col min="6" max="6" width="16.28515625" style="4" customWidth="1"/>
    <col min="7" max="7" width="12.7109375" style="6" customWidth="1"/>
    <col min="8" max="8" width="20.5703125" style="1" customWidth="1"/>
    <col min="9" max="9" width="11.28515625" style="1" customWidth="1"/>
    <col min="10" max="16384" width="9.28515625" style="1"/>
  </cols>
  <sheetData>
    <row r="1" spans="1:9" ht="15.75" thickBot="1">
      <c r="A1" s="283" t="s">
        <v>190</v>
      </c>
      <c r="B1" s="284"/>
      <c r="C1" s="284"/>
      <c r="D1" s="284"/>
      <c r="E1" s="284"/>
      <c r="F1" s="284"/>
      <c r="G1" s="285"/>
    </row>
    <row r="2" spans="1:9" ht="15.75" thickBot="1">
      <c r="B2" s="2"/>
      <c r="C2" s="2"/>
      <c r="D2" s="2"/>
      <c r="E2" s="3"/>
      <c r="F2" s="5"/>
      <c r="G2" s="2"/>
    </row>
    <row r="3" spans="1:9" ht="17.25" thickBot="1">
      <c r="A3" s="286" t="s">
        <v>204</v>
      </c>
      <c r="B3" s="287"/>
      <c r="C3" s="287"/>
      <c r="D3" s="287"/>
      <c r="E3" s="287"/>
      <c r="F3" s="287"/>
      <c r="G3" s="288"/>
      <c r="H3" s="37"/>
      <c r="I3" s="37"/>
    </row>
    <row r="4" spans="1:9" ht="66.75" thickBot="1">
      <c r="A4" s="139" t="s">
        <v>343</v>
      </c>
      <c r="B4" s="140" t="s">
        <v>0</v>
      </c>
      <c r="C4" s="140" t="s">
        <v>1</v>
      </c>
      <c r="D4" s="140" t="s">
        <v>2</v>
      </c>
      <c r="E4" s="141" t="s">
        <v>3</v>
      </c>
      <c r="F4" s="142" t="s">
        <v>500</v>
      </c>
      <c r="G4" s="143" t="s">
        <v>4</v>
      </c>
      <c r="H4" s="37"/>
      <c r="I4" s="37"/>
    </row>
    <row r="5" spans="1:9" ht="16.5" customHeight="1">
      <c r="A5" s="105" t="s">
        <v>118</v>
      </c>
      <c r="B5" s="42" t="s">
        <v>344</v>
      </c>
      <c r="C5" s="128" t="s">
        <v>185</v>
      </c>
      <c r="D5" s="97" t="s">
        <v>30</v>
      </c>
      <c r="E5" s="97">
        <v>141</v>
      </c>
      <c r="F5" s="55">
        <v>11.54</v>
      </c>
      <c r="G5" s="43">
        <f t="shared" ref="G5:G16" si="0">ROUND((E5*F5),2)</f>
        <v>1627.14</v>
      </c>
      <c r="H5" s="37"/>
      <c r="I5" s="37"/>
    </row>
    <row r="6" spans="1:9" ht="17.25" thickBot="1">
      <c r="A6" s="106" t="s">
        <v>118</v>
      </c>
      <c r="B6" s="26" t="s">
        <v>345</v>
      </c>
      <c r="C6" s="129" t="s">
        <v>107</v>
      </c>
      <c r="D6" s="99" t="s">
        <v>30</v>
      </c>
      <c r="E6" s="99">
        <v>683</v>
      </c>
      <c r="F6" s="59">
        <v>18.37</v>
      </c>
      <c r="G6" s="46">
        <f t="shared" si="0"/>
        <v>12546.71</v>
      </c>
      <c r="H6" s="37"/>
      <c r="I6" s="37"/>
    </row>
    <row r="7" spans="1:9" ht="33.75" thickBot="1">
      <c r="A7" s="119" t="s">
        <v>118</v>
      </c>
      <c r="B7" s="49" t="s">
        <v>346</v>
      </c>
      <c r="C7" s="67" t="s">
        <v>108</v>
      </c>
      <c r="D7" s="101" t="s">
        <v>97</v>
      </c>
      <c r="E7" s="101">
        <v>12</v>
      </c>
      <c r="F7" s="103">
        <v>37.93</v>
      </c>
      <c r="G7" s="50">
        <f t="shared" si="0"/>
        <v>455.16</v>
      </c>
      <c r="H7" s="104" t="s">
        <v>342</v>
      </c>
      <c r="I7" s="52">
        <f>ROUND(SUM(G5:G7),2)</f>
        <v>14629.01</v>
      </c>
    </row>
    <row r="8" spans="1:9" ht="33">
      <c r="A8" s="130" t="s">
        <v>119</v>
      </c>
      <c r="B8" s="42" t="s">
        <v>367</v>
      </c>
      <c r="C8" s="98" t="s">
        <v>109</v>
      </c>
      <c r="D8" s="97" t="s">
        <v>30</v>
      </c>
      <c r="E8" s="97">
        <v>299</v>
      </c>
      <c r="F8" s="55">
        <v>27.68</v>
      </c>
      <c r="G8" s="43">
        <f t="shared" si="0"/>
        <v>8276.32</v>
      </c>
      <c r="H8" s="37"/>
      <c r="I8" s="37"/>
    </row>
    <row r="9" spans="1:9" ht="33">
      <c r="A9" s="123" t="s">
        <v>119</v>
      </c>
      <c r="B9" s="107" t="s">
        <v>368</v>
      </c>
      <c r="C9" s="100" t="s">
        <v>186</v>
      </c>
      <c r="D9" s="99" t="s">
        <v>30</v>
      </c>
      <c r="E9" s="99">
        <v>192</v>
      </c>
      <c r="F9" s="59">
        <v>29.92</v>
      </c>
      <c r="G9" s="46">
        <f t="shared" si="0"/>
        <v>5744.64</v>
      </c>
      <c r="H9" s="37"/>
      <c r="I9" s="37"/>
    </row>
    <row r="10" spans="1:9" ht="33">
      <c r="A10" s="106" t="s">
        <v>119</v>
      </c>
      <c r="B10" s="107" t="s">
        <v>369</v>
      </c>
      <c r="C10" s="100" t="s">
        <v>110</v>
      </c>
      <c r="D10" s="99" t="s">
        <v>30</v>
      </c>
      <c r="E10" s="99">
        <v>683</v>
      </c>
      <c r="F10" s="59">
        <v>5.77</v>
      </c>
      <c r="G10" s="46">
        <f t="shared" si="0"/>
        <v>3940.91</v>
      </c>
      <c r="H10" s="37"/>
      <c r="I10" s="37"/>
    </row>
    <row r="11" spans="1:9" ht="33">
      <c r="A11" s="106" t="s">
        <v>119</v>
      </c>
      <c r="B11" s="107" t="s">
        <v>370</v>
      </c>
      <c r="C11" s="100" t="s">
        <v>111</v>
      </c>
      <c r="D11" s="99" t="s">
        <v>30</v>
      </c>
      <c r="E11" s="99">
        <v>141</v>
      </c>
      <c r="F11" s="59">
        <v>2.59</v>
      </c>
      <c r="G11" s="46">
        <f t="shared" si="0"/>
        <v>365.19</v>
      </c>
      <c r="H11" s="37"/>
      <c r="I11" s="37"/>
    </row>
    <row r="12" spans="1:9" ht="16.5">
      <c r="A12" s="106" t="s">
        <v>119</v>
      </c>
      <c r="B12" s="107" t="s">
        <v>372</v>
      </c>
      <c r="C12" s="100" t="s">
        <v>112</v>
      </c>
      <c r="D12" s="99" t="s">
        <v>97</v>
      </c>
      <c r="E12" s="99">
        <v>4</v>
      </c>
      <c r="F12" s="59">
        <v>29.45</v>
      </c>
      <c r="G12" s="46">
        <f t="shared" si="0"/>
        <v>117.8</v>
      </c>
      <c r="H12" s="37"/>
      <c r="I12" s="37"/>
    </row>
    <row r="13" spans="1:9" ht="16.5">
      <c r="A13" s="106" t="s">
        <v>119</v>
      </c>
      <c r="B13" s="107" t="s">
        <v>373</v>
      </c>
      <c r="C13" s="100" t="s">
        <v>113</v>
      </c>
      <c r="D13" s="99" t="s">
        <v>30</v>
      </c>
      <c r="E13" s="99">
        <v>474</v>
      </c>
      <c r="F13" s="59">
        <v>4.95</v>
      </c>
      <c r="G13" s="46">
        <f t="shared" si="0"/>
        <v>2346.3000000000002</v>
      </c>
      <c r="H13" s="37"/>
      <c r="I13" s="37"/>
    </row>
    <row r="14" spans="1:9" ht="16.5">
      <c r="A14" s="106" t="s">
        <v>119</v>
      </c>
      <c r="B14" s="107" t="s">
        <v>374</v>
      </c>
      <c r="C14" s="100" t="s">
        <v>114</v>
      </c>
      <c r="D14" s="99" t="s">
        <v>115</v>
      </c>
      <c r="E14" s="99">
        <v>3.6</v>
      </c>
      <c r="F14" s="59">
        <v>47.11</v>
      </c>
      <c r="G14" s="46">
        <f t="shared" si="0"/>
        <v>169.6</v>
      </c>
      <c r="H14" s="37"/>
      <c r="I14" s="37"/>
    </row>
    <row r="15" spans="1:9" ht="33.75" thickBot="1">
      <c r="A15" s="106" t="s">
        <v>119</v>
      </c>
      <c r="B15" s="107" t="s">
        <v>375</v>
      </c>
      <c r="C15" s="100" t="s">
        <v>116</v>
      </c>
      <c r="D15" s="99" t="s">
        <v>30</v>
      </c>
      <c r="E15" s="99">
        <v>491</v>
      </c>
      <c r="F15" s="59">
        <v>1.77</v>
      </c>
      <c r="G15" s="46">
        <f t="shared" si="0"/>
        <v>869.07</v>
      </c>
      <c r="H15" s="37"/>
      <c r="I15" s="37"/>
    </row>
    <row r="16" spans="1:9" ht="33.75" thickBot="1">
      <c r="A16" s="119" t="s">
        <v>119</v>
      </c>
      <c r="B16" s="108" t="s">
        <v>376</v>
      </c>
      <c r="C16" s="102" t="s">
        <v>117</v>
      </c>
      <c r="D16" s="101" t="s">
        <v>97</v>
      </c>
      <c r="E16" s="101">
        <v>7</v>
      </c>
      <c r="F16" s="103">
        <v>64.78</v>
      </c>
      <c r="G16" s="50">
        <f t="shared" si="0"/>
        <v>453.46</v>
      </c>
      <c r="H16" s="104" t="s">
        <v>371</v>
      </c>
      <c r="I16" s="52">
        <f>ROUND(SUM(G8:G16),2)</f>
        <v>22283.29</v>
      </c>
    </row>
    <row r="17" spans="1:9" ht="17.25" thickBot="1">
      <c r="A17" s="37"/>
      <c r="B17" s="131"/>
      <c r="C17" s="132"/>
      <c r="D17" s="111"/>
      <c r="E17" s="112" t="s">
        <v>203</v>
      </c>
      <c r="F17" s="113"/>
      <c r="G17" s="80">
        <f>SUM(G5:G16)</f>
        <v>36912.300000000003</v>
      </c>
      <c r="H17" s="37"/>
      <c r="I17" s="37"/>
    </row>
  </sheetData>
  <sheetProtection algorithmName="SHA-512" hashValue="zX8wGHf8ag01ye8r9YsB2AB2m1FEFRAuvfSOfpgX9fAZnU8YAuFxDoKmhGMP7RARsTfEVpmKPMdUTxM5WOkxBQ==" saltValue="PNe4+6yKBWCMQ5/OLw+hFQ==" spinCount="100000" sheet="1" formatColumns="0" selectLockedCells="1"/>
  <mergeCells count="2">
    <mergeCell ref="A1:G1"/>
    <mergeCell ref="A3:G3"/>
  </mergeCells>
  <phoneticPr fontId="4" type="noConversion"/>
  <pageMargins left="0.7" right="0.7" top="0.75" bottom="0.75" header="0.3" footer="0.3"/>
  <pageSetup paperSize="9" scale="5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E4694-122E-4EEB-9641-D17FBD5EADE6}">
  <sheetPr>
    <pageSetUpPr fitToPage="1"/>
  </sheetPr>
  <dimension ref="A1:I73"/>
  <sheetViews>
    <sheetView topLeftCell="A58" zoomScale="70" zoomScaleNormal="70" zoomScaleSheetLayoutView="115" workbookViewId="0">
      <selection activeCell="F5" sqref="F5:F72"/>
    </sheetView>
  </sheetViews>
  <sheetFormatPr defaultColWidth="9.28515625" defaultRowHeight="16.5"/>
  <cols>
    <col min="1" max="1" width="21.7109375" style="56" customWidth="1"/>
    <col min="2" max="2" width="9.28515625" style="36"/>
    <col min="3" max="3" width="67.28515625" style="36" customWidth="1"/>
    <col min="4" max="4" width="9.28515625" style="85"/>
    <col min="5" max="5" width="14.42578125" style="85" customWidth="1"/>
    <col min="6" max="6" width="16.28515625" style="86" customWidth="1"/>
    <col min="7" max="7" width="14.28515625" style="85" customWidth="1"/>
    <col min="8" max="8" width="17.28515625" style="37" customWidth="1"/>
    <col min="9" max="9" width="10.7109375" style="37" customWidth="1"/>
    <col min="10" max="16384" width="9.28515625" style="37"/>
  </cols>
  <sheetData>
    <row r="1" spans="1:7" ht="17.25" thickBot="1">
      <c r="A1" s="289" t="s">
        <v>190</v>
      </c>
      <c r="B1" s="290"/>
      <c r="C1" s="290"/>
      <c r="D1" s="290"/>
      <c r="E1" s="290"/>
      <c r="F1" s="290"/>
      <c r="G1" s="291"/>
    </row>
    <row r="2" spans="1:7" ht="17.25" thickBot="1">
      <c r="B2" s="38"/>
      <c r="C2" s="38"/>
      <c r="D2" s="38"/>
      <c r="E2" s="39"/>
      <c r="F2" s="40"/>
      <c r="G2" s="38"/>
    </row>
    <row r="3" spans="1:7" ht="17.25" thickBot="1">
      <c r="A3" s="258" t="s">
        <v>206</v>
      </c>
      <c r="B3" s="259"/>
      <c r="C3" s="259"/>
      <c r="D3" s="259"/>
      <c r="E3" s="259"/>
      <c r="F3" s="259"/>
      <c r="G3" s="260"/>
    </row>
    <row r="4" spans="1:7" ht="66.75" thickBot="1">
      <c r="A4" s="149" t="s">
        <v>343</v>
      </c>
      <c r="B4" s="144" t="s">
        <v>0</v>
      </c>
      <c r="C4" s="144" t="s">
        <v>1</v>
      </c>
      <c r="D4" s="144" t="s">
        <v>2</v>
      </c>
      <c r="E4" s="145" t="s">
        <v>3</v>
      </c>
      <c r="F4" s="146" t="s">
        <v>500</v>
      </c>
      <c r="G4" s="147" t="s">
        <v>4</v>
      </c>
    </row>
    <row r="5" spans="1:7" ht="33">
      <c r="A5" s="237" t="s">
        <v>118</v>
      </c>
      <c r="B5" s="42" t="s">
        <v>344</v>
      </c>
      <c r="C5" s="133" t="s">
        <v>237</v>
      </c>
      <c r="D5" s="97" t="s">
        <v>97</v>
      </c>
      <c r="E5" s="97">
        <v>1</v>
      </c>
      <c r="F5" s="55">
        <v>181.39</v>
      </c>
      <c r="G5" s="43">
        <f t="shared" ref="G5:G72" si="0">ROUND((E5*F5),2)</f>
        <v>181.39</v>
      </c>
    </row>
    <row r="6" spans="1:7" ht="49.5">
      <c r="A6" s="238" t="s">
        <v>118</v>
      </c>
      <c r="B6" s="26" t="s">
        <v>345</v>
      </c>
      <c r="C6" s="134" t="s">
        <v>238</v>
      </c>
      <c r="D6" s="99" t="s">
        <v>97</v>
      </c>
      <c r="E6" s="99">
        <v>1</v>
      </c>
      <c r="F6" s="59">
        <v>1073.03</v>
      </c>
      <c r="G6" s="46">
        <f t="shared" si="0"/>
        <v>1073.03</v>
      </c>
    </row>
    <row r="7" spans="1:7" ht="49.5">
      <c r="A7" s="238" t="s">
        <v>118</v>
      </c>
      <c r="B7" s="26" t="s">
        <v>346</v>
      </c>
      <c r="C7" s="134" t="s">
        <v>239</v>
      </c>
      <c r="D7" s="99" t="s">
        <v>97</v>
      </c>
      <c r="E7" s="99">
        <v>1</v>
      </c>
      <c r="F7" s="59">
        <v>240.28</v>
      </c>
      <c r="G7" s="46">
        <f t="shared" si="0"/>
        <v>240.28</v>
      </c>
    </row>
    <row r="8" spans="1:7" ht="33">
      <c r="A8" s="238" t="s">
        <v>118</v>
      </c>
      <c r="B8" s="26" t="s">
        <v>347</v>
      </c>
      <c r="C8" s="134" t="s">
        <v>240</v>
      </c>
      <c r="D8" s="99" t="s">
        <v>97</v>
      </c>
      <c r="E8" s="99">
        <v>1</v>
      </c>
      <c r="F8" s="59">
        <v>492.34</v>
      </c>
      <c r="G8" s="46">
        <f t="shared" si="0"/>
        <v>492.34</v>
      </c>
    </row>
    <row r="9" spans="1:7" ht="33">
      <c r="A9" s="235" t="s">
        <v>118</v>
      </c>
      <c r="B9" s="26" t="s">
        <v>348</v>
      </c>
      <c r="C9" s="134" t="s">
        <v>241</v>
      </c>
      <c r="D9" s="99" t="s">
        <v>97</v>
      </c>
      <c r="E9" s="99">
        <v>1</v>
      </c>
      <c r="F9" s="59">
        <v>621.91</v>
      </c>
      <c r="G9" s="46">
        <f t="shared" si="0"/>
        <v>621.91</v>
      </c>
    </row>
    <row r="10" spans="1:7" ht="33">
      <c r="A10" s="235" t="s">
        <v>118</v>
      </c>
      <c r="B10" s="26" t="s">
        <v>349</v>
      </c>
      <c r="C10" s="134" t="s">
        <v>242</v>
      </c>
      <c r="D10" s="99" t="s">
        <v>97</v>
      </c>
      <c r="E10" s="99">
        <v>1</v>
      </c>
      <c r="F10" s="59">
        <v>244.99</v>
      </c>
      <c r="G10" s="46">
        <f t="shared" si="0"/>
        <v>244.99</v>
      </c>
    </row>
    <row r="11" spans="1:7" ht="33">
      <c r="A11" s="238" t="s">
        <v>118</v>
      </c>
      <c r="B11" s="26" t="s">
        <v>350</v>
      </c>
      <c r="C11" s="134" t="s">
        <v>243</v>
      </c>
      <c r="D11" s="99" t="s">
        <v>97</v>
      </c>
      <c r="E11" s="99">
        <v>1</v>
      </c>
      <c r="F11" s="59">
        <v>283.86</v>
      </c>
      <c r="G11" s="46">
        <f t="shared" si="0"/>
        <v>283.86</v>
      </c>
    </row>
    <row r="12" spans="1:7" ht="33">
      <c r="A12" s="235" t="s">
        <v>118</v>
      </c>
      <c r="B12" s="26" t="s">
        <v>351</v>
      </c>
      <c r="C12" s="134" t="s">
        <v>244</v>
      </c>
      <c r="D12" s="99" t="s">
        <v>97</v>
      </c>
      <c r="E12" s="99">
        <v>1</v>
      </c>
      <c r="F12" s="59">
        <v>295.64</v>
      </c>
      <c r="G12" s="46">
        <f t="shared" si="0"/>
        <v>295.64</v>
      </c>
    </row>
    <row r="13" spans="1:7" ht="33">
      <c r="A13" s="235" t="s">
        <v>118</v>
      </c>
      <c r="B13" s="26" t="s">
        <v>352</v>
      </c>
      <c r="C13" s="134" t="s">
        <v>245</v>
      </c>
      <c r="D13" s="99" t="s">
        <v>97</v>
      </c>
      <c r="E13" s="99">
        <v>1</v>
      </c>
      <c r="F13" s="59">
        <v>563.02</v>
      </c>
      <c r="G13" s="46">
        <f t="shared" si="0"/>
        <v>563.02</v>
      </c>
    </row>
    <row r="14" spans="1:7" ht="33">
      <c r="A14" s="235" t="s">
        <v>118</v>
      </c>
      <c r="B14" s="26" t="s">
        <v>353</v>
      </c>
      <c r="C14" s="134" t="s">
        <v>246</v>
      </c>
      <c r="D14" s="99" t="s">
        <v>97</v>
      </c>
      <c r="E14" s="99">
        <v>1</v>
      </c>
      <c r="F14" s="59">
        <v>85.98</v>
      </c>
      <c r="G14" s="46">
        <f t="shared" si="0"/>
        <v>85.98</v>
      </c>
    </row>
    <row r="15" spans="1:7" ht="33">
      <c r="A15" s="235" t="s">
        <v>118</v>
      </c>
      <c r="B15" s="26" t="s">
        <v>354</v>
      </c>
      <c r="C15" s="134" t="s">
        <v>228</v>
      </c>
      <c r="D15" s="99" t="s">
        <v>97</v>
      </c>
      <c r="E15" s="26">
        <v>2</v>
      </c>
      <c r="F15" s="59">
        <v>51.83</v>
      </c>
      <c r="G15" s="46">
        <f t="shared" si="0"/>
        <v>103.66</v>
      </c>
    </row>
    <row r="16" spans="1:7" ht="33">
      <c r="A16" s="235" t="s">
        <v>118</v>
      </c>
      <c r="B16" s="26" t="s">
        <v>355</v>
      </c>
      <c r="C16" s="134" t="s">
        <v>229</v>
      </c>
      <c r="D16" s="99" t="s">
        <v>97</v>
      </c>
      <c r="E16" s="26">
        <v>1</v>
      </c>
      <c r="F16" s="59">
        <v>57.71</v>
      </c>
      <c r="G16" s="46">
        <f t="shared" si="0"/>
        <v>57.71</v>
      </c>
    </row>
    <row r="17" spans="1:7" ht="33">
      <c r="A17" s="235" t="s">
        <v>118</v>
      </c>
      <c r="B17" s="26" t="s">
        <v>356</v>
      </c>
      <c r="C17" s="134" t="s">
        <v>247</v>
      </c>
      <c r="D17" s="99" t="s">
        <v>97</v>
      </c>
      <c r="E17" s="26">
        <v>1</v>
      </c>
      <c r="F17" s="59">
        <v>23.56</v>
      </c>
      <c r="G17" s="46">
        <f t="shared" si="0"/>
        <v>23.56</v>
      </c>
    </row>
    <row r="18" spans="1:7" ht="33">
      <c r="A18" s="235" t="s">
        <v>118</v>
      </c>
      <c r="B18" s="26" t="s">
        <v>357</v>
      </c>
      <c r="C18" s="134" t="s">
        <v>248</v>
      </c>
      <c r="D18" s="99" t="s">
        <v>97</v>
      </c>
      <c r="E18" s="26">
        <v>2</v>
      </c>
      <c r="F18" s="59">
        <v>5.89</v>
      </c>
      <c r="G18" s="46">
        <f t="shared" si="0"/>
        <v>11.78</v>
      </c>
    </row>
    <row r="19" spans="1:7" ht="33">
      <c r="A19" s="235" t="s">
        <v>118</v>
      </c>
      <c r="B19" s="26" t="s">
        <v>358</v>
      </c>
      <c r="C19" s="134" t="s">
        <v>249</v>
      </c>
      <c r="D19" s="99" t="s">
        <v>97</v>
      </c>
      <c r="E19" s="26">
        <v>1</v>
      </c>
      <c r="F19" s="59">
        <v>37.69</v>
      </c>
      <c r="G19" s="46">
        <f t="shared" si="0"/>
        <v>37.69</v>
      </c>
    </row>
    <row r="20" spans="1:7" ht="33">
      <c r="A20" s="235" t="s">
        <v>118</v>
      </c>
      <c r="B20" s="26" t="s">
        <v>359</v>
      </c>
      <c r="C20" s="134" t="s">
        <v>250</v>
      </c>
      <c r="D20" s="99" t="s">
        <v>97</v>
      </c>
      <c r="E20" s="26">
        <v>1</v>
      </c>
      <c r="F20" s="59">
        <v>49.47</v>
      </c>
      <c r="G20" s="46">
        <f t="shared" si="0"/>
        <v>49.47</v>
      </c>
    </row>
    <row r="21" spans="1:7" ht="33">
      <c r="A21" s="235" t="s">
        <v>118</v>
      </c>
      <c r="B21" s="26" t="s">
        <v>360</v>
      </c>
      <c r="C21" s="134" t="s">
        <v>251</v>
      </c>
      <c r="D21" s="99" t="s">
        <v>97</v>
      </c>
      <c r="E21" s="26">
        <v>1</v>
      </c>
      <c r="F21" s="59">
        <v>127.21</v>
      </c>
      <c r="G21" s="46">
        <f t="shared" si="0"/>
        <v>127.21</v>
      </c>
    </row>
    <row r="22" spans="1:7" ht="33">
      <c r="A22" s="235" t="s">
        <v>118</v>
      </c>
      <c r="B22" s="26" t="s">
        <v>361</v>
      </c>
      <c r="C22" s="134" t="s">
        <v>252</v>
      </c>
      <c r="D22" s="99" t="s">
        <v>97</v>
      </c>
      <c r="E22" s="26">
        <v>1</v>
      </c>
      <c r="F22" s="59">
        <v>95.41</v>
      </c>
      <c r="G22" s="46">
        <f t="shared" si="0"/>
        <v>95.41</v>
      </c>
    </row>
    <row r="23" spans="1:7" ht="33">
      <c r="A23" s="235" t="s">
        <v>118</v>
      </c>
      <c r="B23" s="26" t="s">
        <v>362</v>
      </c>
      <c r="C23" s="134" t="s">
        <v>253</v>
      </c>
      <c r="D23" s="99" t="s">
        <v>97</v>
      </c>
      <c r="E23" s="26">
        <v>1</v>
      </c>
      <c r="F23" s="59">
        <v>36.51</v>
      </c>
      <c r="G23" s="46">
        <f t="shared" si="0"/>
        <v>36.51</v>
      </c>
    </row>
    <row r="24" spans="1:7" ht="33">
      <c r="A24" s="235" t="s">
        <v>118</v>
      </c>
      <c r="B24" s="26" t="s">
        <v>363</v>
      </c>
      <c r="C24" s="134" t="s">
        <v>254</v>
      </c>
      <c r="D24" s="99" t="s">
        <v>97</v>
      </c>
      <c r="E24" s="26">
        <v>1</v>
      </c>
      <c r="F24" s="59">
        <v>14.13</v>
      </c>
      <c r="G24" s="46">
        <f t="shared" si="0"/>
        <v>14.13</v>
      </c>
    </row>
    <row r="25" spans="1:7" ht="33">
      <c r="A25" s="235" t="s">
        <v>118</v>
      </c>
      <c r="B25" s="26" t="s">
        <v>364</v>
      </c>
      <c r="C25" s="134" t="s">
        <v>255</v>
      </c>
      <c r="D25" s="99" t="s">
        <v>97</v>
      </c>
      <c r="E25" s="26">
        <v>2</v>
      </c>
      <c r="F25" s="59">
        <v>16.489999999999998</v>
      </c>
      <c r="G25" s="46">
        <f t="shared" si="0"/>
        <v>32.979999999999997</v>
      </c>
    </row>
    <row r="26" spans="1:7" ht="33">
      <c r="A26" s="235" t="s">
        <v>118</v>
      </c>
      <c r="B26" s="26" t="s">
        <v>365</v>
      </c>
      <c r="C26" s="134" t="s">
        <v>256</v>
      </c>
      <c r="D26" s="99" t="s">
        <v>97</v>
      </c>
      <c r="E26" s="26">
        <v>5</v>
      </c>
      <c r="F26" s="59">
        <v>4.71</v>
      </c>
      <c r="G26" s="46">
        <f t="shared" si="0"/>
        <v>23.55</v>
      </c>
    </row>
    <row r="27" spans="1:7" ht="33">
      <c r="A27" s="235" t="s">
        <v>118</v>
      </c>
      <c r="B27" s="26" t="s">
        <v>366</v>
      </c>
      <c r="C27" s="134" t="s">
        <v>257</v>
      </c>
      <c r="D27" s="99" t="s">
        <v>97</v>
      </c>
      <c r="E27" s="26">
        <v>3</v>
      </c>
      <c r="F27" s="59">
        <v>15.31</v>
      </c>
      <c r="G27" s="46">
        <f t="shared" si="0"/>
        <v>45.93</v>
      </c>
    </row>
    <row r="28" spans="1:7" ht="33">
      <c r="A28" s="235" t="s">
        <v>118</v>
      </c>
      <c r="B28" s="26" t="s">
        <v>462</v>
      </c>
      <c r="C28" s="134" t="s">
        <v>258</v>
      </c>
      <c r="D28" s="99" t="s">
        <v>97</v>
      </c>
      <c r="E28" s="26">
        <v>2</v>
      </c>
      <c r="F28" s="59">
        <v>14.13</v>
      </c>
      <c r="G28" s="46">
        <f t="shared" si="0"/>
        <v>28.26</v>
      </c>
    </row>
    <row r="29" spans="1:7" ht="33">
      <c r="A29" s="235" t="s">
        <v>118</v>
      </c>
      <c r="B29" s="26" t="s">
        <v>463</v>
      </c>
      <c r="C29" s="134" t="s">
        <v>259</v>
      </c>
      <c r="D29" s="99" t="s">
        <v>97</v>
      </c>
      <c r="E29" s="26">
        <v>1</v>
      </c>
      <c r="F29" s="59">
        <v>30.62</v>
      </c>
      <c r="G29" s="46">
        <f t="shared" si="0"/>
        <v>30.62</v>
      </c>
    </row>
    <row r="30" spans="1:7" ht="33">
      <c r="A30" s="235" t="s">
        <v>118</v>
      </c>
      <c r="B30" s="26" t="s">
        <v>464</v>
      </c>
      <c r="C30" s="134" t="s">
        <v>260</v>
      </c>
      <c r="D30" s="99" t="s">
        <v>97</v>
      </c>
      <c r="E30" s="26">
        <v>2</v>
      </c>
      <c r="F30" s="59">
        <v>24.73</v>
      </c>
      <c r="G30" s="46">
        <f t="shared" si="0"/>
        <v>49.46</v>
      </c>
    </row>
    <row r="31" spans="1:7" ht="33">
      <c r="A31" s="235" t="s">
        <v>118</v>
      </c>
      <c r="B31" s="26" t="s">
        <v>465</v>
      </c>
      <c r="C31" s="134" t="s">
        <v>230</v>
      </c>
      <c r="D31" s="99" t="s">
        <v>97</v>
      </c>
      <c r="E31" s="26">
        <v>2</v>
      </c>
      <c r="F31" s="59">
        <v>182.57</v>
      </c>
      <c r="G31" s="46">
        <f t="shared" si="0"/>
        <v>365.14</v>
      </c>
    </row>
    <row r="32" spans="1:7" ht="33">
      <c r="A32" s="235" t="s">
        <v>118</v>
      </c>
      <c r="B32" s="26" t="s">
        <v>466</v>
      </c>
      <c r="C32" s="134" t="s">
        <v>261</v>
      </c>
      <c r="D32" s="99" t="s">
        <v>97</v>
      </c>
      <c r="E32" s="26">
        <v>2</v>
      </c>
      <c r="F32" s="59">
        <v>44.76</v>
      </c>
      <c r="G32" s="46">
        <f t="shared" si="0"/>
        <v>89.52</v>
      </c>
    </row>
    <row r="33" spans="1:7" ht="33">
      <c r="A33" s="235" t="s">
        <v>118</v>
      </c>
      <c r="B33" s="26" t="s">
        <v>467</v>
      </c>
      <c r="C33" s="134" t="s">
        <v>231</v>
      </c>
      <c r="D33" s="99" t="s">
        <v>97</v>
      </c>
      <c r="E33" s="26">
        <v>2</v>
      </c>
      <c r="F33" s="59">
        <v>9.42</v>
      </c>
      <c r="G33" s="46">
        <f t="shared" si="0"/>
        <v>18.84</v>
      </c>
    </row>
    <row r="34" spans="1:7" ht="33">
      <c r="A34" s="235" t="s">
        <v>118</v>
      </c>
      <c r="B34" s="26" t="s">
        <v>468</v>
      </c>
      <c r="C34" s="134" t="s">
        <v>262</v>
      </c>
      <c r="D34" s="99" t="s">
        <v>97</v>
      </c>
      <c r="E34" s="26">
        <v>4</v>
      </c>
      <c r="F34" s="59">
        <v>9.42</v>
      </c>
      <c r="G34" s="46">
        <f t="shared" si="0"/>
        <v>37.68</v>
      </c>
    </row>
    <row r="35" spans="1:7" ht="33">
      <c r="A35" s="235" t="s">
        <v>118</v>
      </c>
      <c r="B35" s="26" t="s">
        <v>469</v>
      </c>
      <c r="C35" s="134" t="s">
        <v>263</v>
      </c>
      <c r="D35" s="99" t="s">
        <v>97</v>
      </c>
      <c r="E35" s="26">
        <v>1</v>
      </c>
      <c r="F35" s="59">
        <v>9.42</v>
      </c>
      <c r="G35" s="46">
        <f t="shared" si="0"/>
        <v>9.42</v>
      </c>
    </row>
    <row r="36" spans="1:7" ht="33">
      <c r="A36" s="235" t="s">
        <v>118</v>
      </c>
      <c r="B36" s="26" t="s">
        <v>470</v>
      </c>
      <c r="C36" s="134" t="s">
        <v>264</v>
      </c>
      <c r="D36" s="99" t="s">
        <v>97</v>
      </c>
      <c r="E36" s="26">
        <v>1</v>
      </c>
      <c r="F36" s="59">
        <v>9.42</v>
      </c>
      <c r="G36" s="46">
        <f t="shared" si="0"/>
        <v>9.42</v>
      </c>
    </row>
    <row r="37" spans="1:7" ht="33">
      <c r="A37" s="235" t="s">
        <v>118</v>
      </c>
      <c r="B37" s="26" t="s">
        <v>471</v>
      </c>
      <c r="C37" s="134" t="s">
        <v>265</v>
      </c>
      <c r="D37" s="99" t="s">
        <v>97</v>
      </c>
      <c r="E37" s="26">
        <v>1</v>
      </c>
      <c r="F37" s="59">
        <v>36.51</v>
      </c>
      <c r="G37" s="46">
        <f t="shared" si="0"/>
        <v>36.51</v>
      </c>
    </row>
    <row r="38" spans="1:7" ht="33">
      <c r="A38" s="235" t="s">
        <v>118</v>
      </c>
      <c r="B38" s="26" t="s">
        <v>472</v>
      </c>
      <c r="C38" s="134" t="s">
        <v>266</v>
      </c>
      <c r="D38" s="99" t="s">
        <v>97</v>
      </c>
      <c r="E38" s="26">
        <v>1</v>
      </c>
      <c r="F38" s="59">
        <v>341.58</v>
      </c>
      <c r="G38" s="46">
        <f t="shared" si="0"/>
        <v>341.58</v>
      </c>
    </row>
    <row r="39" spans="1:7" ht="33">
      <c r="A39" s="235" t="s">
        <v>118</v>
      </c>
      <c r="B39" s="26" t="s">
        <v>473</v>
      </c>
      <c r="C39" s="134" t="s">
        <v>267</v>
      </c>
      <c r="D39" s="99" t="s">
        <v>97</v>
      </c>
      <c r="E39" s="26">
        <v>3</v>
      </c>
      <c r="F39" s="59">
        <v>35.340000000000003</v>
      </c>
      <c r="G39" s="46">
        <f t="shared" si="0"/>
        <v>106.02</v>
      </c>
    </row>
    <row r="40" spans="1:7" ht="33">
      <c r="A40" s="235" t="s">
        <v>118</v>
      </c>
      <c r="B40" s="26" t="s">
        <v>474</v>
      </c>
      <c r="C40" s="134" t="s">
        <v>268</v>
      </c>
      <c r="D40" s="99" t="s">
        <v>97</v>
      </c>
      <c r="E40" s="26">
        <v>2</v>
      </c>
      <c r="F40" s="59">
        <v>11.78</v>
      </c>
      <c r="G40" s="46">
        <f t="shared" si="0"/>
        <v>23.56</v>
      </c>
    </row>
    <row r="41" spans="1:7" ht="49.5">
      <c r="A41" s="238" t="s">
        <v>118</v>
      </c>
      <c r="B41" s="26" t="s">
        <v>475</v>
      </c>
      <c r="C41" s="134" t="s">
        <v>269</v>
      </c>
      <c r="D41" s="99" t="s">
        <v>97</v>
      </c>
      <c r="E41" s="26">
        <v>1</v>
      </c>
      <c r="F41" s="59">
        <v>11.78</v>
      </c>
      <c r="G41" s="46">
        <f t="shared" si="0"/>
        <v>11.78</v>
      </c>
    </row>
    <row r="42" spans="1:7" ht="33">
      <c r="A42" s="235" t="s">
        <v>118</v>
      </c>
      <c r="B42" s="26" t="s">
        <v>476</v>
      </c>
      <c r="C42" s="134" t="s">
        <v>232</v>
      </c>
      <c r="D42" s="99" t="s">
        <v>97</v>
      </c>
      <c r="E42" s="26">
        <v>1</v>
      </c>
      <c r="F42" s="59">
        <v>1.18</v>
      </c>
      <c r="G42" s="46">
        <f t="shared" si="0"/>
        <v>1.18</v>
      </c>
    </row>
    <row r="43" spans="1:7" ht="33">
      <c r="A43" s="235" t="s">
        <v>118</v>
      </c>
      <c r="B43" s="26" t="s">
        <v>477</v>
      </c>
      <c r="C43" s="134" t="s">
        <v>270</v>
      </c>
      <c r="D43" s="99" t="s">
        <v>97</v>
      </c>
      <c r="E43" s="26">
        <v>1</v>
      </c>
      <c r="F43" s="59">
        <v>4.71</v>
      </c>
      <c r="G43" s="46">
        <f t="shared" si="0"/>
        <v>4.71</v>
      </c>
    </row>
    <row r="44" spans="1:7" ht="33">
      <c r="A44" s="235" t="s">
        <v>118</v>
      </c>
      <c r="B44" s="26" t="s">
        <v>478</v>
      </c>
      <c r="C44" s="134" t="s">
        <v>233</v>
      </c>
      <c r="D44" s="99" t="s">
        <v>97</v>
      </c>
      <c r="E44" s="26">
        <v>2</v>
      </c>
      <c r="F44" s="59">
        <v>2.36</v>
      </c>
      <c r="G44" s="46">
        <f t="shared" si="0"/>
        <v>4.72</v>
      </c>
    </row>
    <row r="45" spans="1:7" ht="33">
      <c r="A45" s="235" t="s">
        <v>118</v>
      </c>
      <c r="B45" s="26" t="s">
        <v>479</v>
      </c>
      <c r="C45" s="134" t="s">
        <v>234</v>
      </c>
      <c r="D45" s="99" t="s">
        <v>97</v>
      </c>
      <c r="E45" s="26">
        <v>1</v>
      </c>
      <c r="F45" s="59">
        <v>8.24</v>
      </c>
      <c r="G45" s="46">
        <f t="shared" si="0"/>
        <v>8.24</v>
      </c>
    </row>
    <row r="46" spans="1:7" ht="33">
      <c r="A46" s="235" t="s">
        <v>118</v>
      </c>
      <c r="B46" s="26" t="s">
        <v>480</v>
      </c>
      <c r="C46" s="134" t="s">
        <v>235</v>
      </c>
      <c r="D46" s="99" t="s">
        <v>97</v>
      </c>
      <c r="E46" s="26">
        <v>1</v>
      </c>
      <c r="F46" s="59">
        <v>115.43</v>
      </c>
      <c r="G46" s="46">
        <f t="shared" si="0"/>
        <v>115.43</v>
      </c>
    </row>
    <row r="47" spans="1:7" ht="33">
      <c r="A47" s="235" t="s">
        <v>118</v>
      </c>
      <c r="B47" s="26" t="s">
        <v>481</v>
      </c>
      <c r="C47" s="134" t="s">
        <v>271</v>
      </c>
      <c r="D47" s="99" t="s">
        <v>5</v>
      </c>
      <c r="E47" s="26">
        <v>1</v>
      </c>
      <c r="F47" s="59">
        <v>114.25</v>
      </c>
      <c r="G47" s="46">
        <f t="shared" si="0"/>
        <v>114.25</v>
      </c>
    </row>
    <row r="48" spans="1:7" ht="33">
      <c r="A48" s="235" t="s">
        <v>118</v>
      </c>
      <c r="B48" s="26" t="s">
        <v>482</v>
      </c>
      <c r="C48" s="134" t="s">
        <v>272</v>
      </c>
      <c r="D48" s="99" t="s">
        <v>97</v>
      </c>
      <c r="E48" s="26">
        <v>12</v>
      </c>
      <c r="F48" s="59">
        <v>9.42</v>
      </c>
      <c r="G48" s="46">
        <f t="shared" si="0"/>
        <v>113.04</v>
      </c>
    </row>
    <row r="49" spans="1:9" ht="33">
      <c r="A49" s="235" t="s">
        <v>118</v>
      </c>
      <c r="B49" s="26" t="s">
        <v>483</v>
      </c>
      <c r="C49" s="134" t="s">
        <v>273</v>
      </c>
      <c r="D49" s="99" t="s">
        <v>97</v>
      </c>
      <c r="E49" s="26">
        <v>1</v>
      </c>
      <c r="F49" s="59">
        <v>4.71</v>
      </c>
      <c r="G49" s="46">
        <f t="shared" si="0"/>
        <v>4.71</v>
      </c>
    </row>
    <row r="50" spans="1:9" ht="33">
      <c r="A50" s="235" t="s">
        <v>118</v>
      </c>
      <c r="B50" s="26" t="s">
        <v>484</v>
      </c>
      <c r="C50" s="134" t="s">
        <v>274</v>
      </c>
      <c r="D50" s="99" t="s">
        <v>97</v>
      </c>
      <c r="E50" s="26">
        <v>1</v>
      </c>
      <c r="F50" s="59">
        <v>11.78</v>
      </c>
      <c r="G50" s="46">
        <f t="shared" si="0"/>
        <v>11.78</v>
      </c>
    </row>
    <row r="51" spans="1:9" ht="33">
      <c r="A51" s="235" t="s">
        <v>118</v>
      </c>
      <c r="B51" s="26" t="s">
        <v>485</v>
      </c>
      <c r="C51" s="134" t="s">
        <v>275</v>
      </c>
      <c r="D51" s="99" t="s">
        <v>97</v>
      </c>
      <c r="E51" s="26">
        <v>1</v>
      </c>
      <c r="F51" s="59">
        <v>7.07</v>
      </c>
      <c r="G51" s="46">
        <f t="shared" si="0"/>
        <v>7.07</v>
      </c>
    </row>
    <row r="52" spans="1:9" ht="33">
      <c r="A52" s="235" t="s">
        <v>118</v>
      </c>
      <c r="B52" s="26" t="s">
        <v>486</v>
      </c>
      <c r="C52" s="134" t="s">
        <v>276</v>
      </c>
      <c r="D52" s="99" t="s">
        <v>5</v>
      </c>
      <c r="E52" s="26">
        <v>1</v>
      </c>
      <c r="F52" s="59">
        <v>64.78</v>
      </c>
      <c r="G52" s="46">
        <f t="shared" si="0"/>
        <v>64.78</v>
      </c>
    </row>
    <row r="53" spans="1:9" ht="33">
      <c r="A53" s="235" t="s">
        <v>118</v>
      </c>
      <c r="B53" s="26" t="s">
        <v>487</v>
      </c>
      <c r="C53" s="134" t="s">
        <v>277</v>
      </c>
      <c r="D53" s="99" t="s">
        <v>97</v>
      </c>
      <c r="E53" s="26">
        <v>1</v>
      </c>
      <c r="F53" s="59">
        <v>7.07</v>
      </c>
      <c r="G53" s="46">
        <f t="shared" si="0"/>
        <v>7.07</v>
      </c>
    </row>
    <row r="54" spans="1:9" ht="33">
      <c r="A54" s="235" t="s">
        <v>118</v>
      </c>
      <c r="B54" s="26" t="s">
        <v>488</v>
      </c>
      <c r="C54" s="134" t="s">
        <v>236</v>
      </c>
      <c r="D54" s="99" t="s">
        <v>97</v>
      </c>
      <c r="E54" s="26">
        <v>1</v>
      </c>
      <c r="F54" s="59">
        <v>114.25</v>
      </c>
      <c r="G54" s="46">
        <f t="shared" si="0"/>
        <v>114.25</v>
      </c>
    </row>
    <row r="55" spans="1:9" ht="63.75" customHeight="1">
      <c r="A55" s="238" t="s">
        <v>118</v>
      </c>
      <c r="B55" s="26" t="s">
        <v>489</v>
      </c>
      <c r="C55" s="134" t="s">
        <v>278</v>
      </c>
      <c r="D55" s="99" t="s">
        <v>5</v>
      </c>
      <c r="E55" s="26">
        <v>1</v>
      </c>
      <c r="F55" s="59">
        <v>583.04</v>
      </c>
      <c r="G55" s="46">
        <f t="shared" si="0"/>
        <v>583.04</v>
      </c>
    </row>
    <row r="56" spans="1:9" ht="33">
      <c r="A56" s="235" t="s">
        <v>118</v>
      </c>
      <c r="B56" s="26" t="s">
        <v>490</v>
      </c>
      <c r="C56" s="134" t="s">
        <v>279</v>
      </c>
      <c r="D56" s="99" t="s">
        <v>97</v>
      </c>
      <c r="E56" s="26">
        <v>1</v>
      </c>
      <c r="F56" s="59">
        <v>427.56</v>
      </c>
      <c r="G56" s="46">
        <f t="shared" si="0"/>
        <v>427.56</v>
      </c>
    </row>
    <row r="57" spans="1:9" ht="33">
      <c r="A57" s="235" t="s">
        <v>118</v>
      </c>
      <c r="B57" s="26" t="s">
        <v>491</v>
      </c>
      <c r="C57" s="134" t="s">
        <v>280</v>
      </c>
      <c r="D57" s="99" t="s">
        <v>97</v>
      </c>
      <c r="E57" s="26">
        <v>2</v>
      </c>
      <c r="F57" s="59">
        <v>114.25</v>
      </c>
      <c r="G57" s="46">
        <f t="shared" si="0"/>
        <v>228.5</v>
      </c>
    </row>
    <row r="58" spans="1:9" ht="33">
      <c r="A58" s="235" t="s">
        <v>118</v>
      </c>
      <c r="B58" s="26" t="s">
        <v>492</v>
      </c>
      <c r="C58" s="134" t="s">
        <v>286</v>
      </c>
      <c r="D58" s="99" t="s">
        <v>97</v>
      </c>
      <c r="E58" s="26">
        <v>1</v>
      </c>
      <c r="F58" s="59">
        <v>8.24</v>
      </c>
      <c r="G58" s="46">
        <f t="shared" si="0"/>
        <v>8.24</v>
      </c>
    </row>
    <row r="59" spans="1:9" ht="33">
      <c r="A59" s="235" t="s">
        <v>118</v>
      </c>
      <c r="B59" s="26" t="s">
        <v>493</v>
      </c>
      <c r="C59" s="134" t="s">
        <v>281</v>
      </c>
      <c r="D59" s="99" t="s">
        <v>30</v>
      </c>
      <c r="E59" s="26">
        <v>16</v>
      </c>
      <c r="F59" s="59">
        <v>8.24</v>
      </c>
      <c r="G59" s="46">
        <f t="shared" si="0"/>
        <v>131.84</v>
      </c>
    </row>
    <row r="60" spans="1:9" ht="33">
      <c r="A60" s="238" t="s">
        <v>118</v>
      </c>
      <c r="B60" s="26" t="s">
        <v>494</v>
      </c>
      <c r="C60" s="134" t="s">
        <v>282</v>
      </c>
      <c r="D60" s="99" t="s">
        <v>30</v>
      </c>
      <c r="E60" s="26">
        <v>32</v>
      </c>
      <c r="F60" s="59">
        <v>4.71</v>
      </c>
      <c r="G60" s="46">
        <f t="shared" si="0"/>
        <v>150.72</v>
      </c>
    </row>
    <row r="61" spans="1:9" ht="73.5" customHeight="1">
      <c r="A61" s="238" t="s">
        <v>118</v>
      </c>
      <c r="B61" s="26" t="s">
        <v>495</v>
      </c>
      <c r="C61" s="134" t="s">
        <v>283</v>
      </c>
      <c r="D61" s="99" t="s">
        <v>5</v>
      </c>
      <c r="E61" s="26">
        <v>1</v>
      </c>
      <c r="F61" s="59">
        <v>4146.05</v>
      </c>
      <c r="G61" s="46">
        <f t="shared" si="0"/>
        <v>4146.05</v>
      </c>
    </row>
    <row r="62" spans="1:9" ht="33.75" thickBot="1">
      <c r="A62" s="235" t="s">
        <v>118</v>
      </c>
      <c r="B62" s="26" t="s">
        <v>496</v>
      </c>
      <c r="C62" s="134" t="s">
        <v>284</v>
      </c>
      <c r="D62" s="99" t="s">
        <v>30</v>
      </c>
      <c r="E62" s="26">
        <v>3</v>
      </c>
      <c r="F62" s="59">
        <v>2.36</v>
      </c>
      <c r="G62" s="46">
        <f t="shared" si="0"/>
        <v>7.08</v>
      </c>
    </row>
    <row r="63" spans="1:9" ht="33.75" thickBot="1">
      <c r="A63" s="241" t="s">
        <v>118</v>
      </c>
      <c r="B63" s="62" t="s">
        <v>497</v>
      </c>
      <c r="C63" s="135" t="s">
        <v>285</v>
      </c>
      <c r="D63" s="136" t="s">
        <v>5</v>
      </c>
      <c r="E63" s="62">
        <v>1</v>
      </c>
      <c r="F63" s="63">
        <v>129.56</v>
      </c>
      <c r="G63" s="64">
        <f t="shared" si="0"/>
        <v>129.56</v>
      </c>
      <c r="H63" s="104" t="s">
        <v>342</v>
      </c>
      <c r="I63" s="52">
        <f>ROUND(SUM(G5:G63),2)</f>
        <v>12283.66</v>
      </c>
    </row>
    <row r="64" spans="1:9">
      <c r="A64" s="242" t="s">
        <v>119</v>
      </c>
      <c r="B64" s="42" t="s">
        <v>367</v>
      </c>
      <c r="C64" s="133" t="s">
        <v>289</v>
      </c>
      <c r="D64" s="97" t="s">
        <v>5</v>
      </c>
      <c r="E64" s="42">
        <v>1</v>
      </c>
      <c r="F64" s="55">
        <v>453.47</v>
      </c>
      <c r="G64" s="43">
        <f t="shared" si="0"/>
        <v>453.47</v>
      </c>
    </row>
    <row r="65" spans="1:9">
      <c r="A65" s="238" t="s">
        <v>119</v>
      </c>
      <c r="B65" s="26" t="s">
        <v>368</v>
      </c>
      <c r="C65" s="134" t="s">
        <v>287</v>
      </c>
      <c r="D65" s="99" t="s">
        <v>5</v>
      </c>
      <c r="E65" s="26">
        <v>1</v>
      </c>
      <c r="F65" s="59">
        <v>323.91000000000003</v>
      </c>
      <c r="G65" s="46">
        <f t="shared" si="0"/>
        <v>323.91000000000003</v>
      </c>
    </row>
    <row r="66" spans="1:9" ht="33">
      <c r="A66" s="238" t="s">
        <v>119</v>
      </c>
      <c r="B66" s="26" t="s">
        <v>369</v>
      </c>
      <c r="C66" s="134" t="s">
        <v>290</v>
      </c>
      <c r="D66" s="99" t="s">
        <v>5</v>
      </c>
      <c r="E66" s="26">
        <v>1</v>
      </c>
      <c r="F66" s="59">
        <v>621.91</v>
      </c>
      <c r="G66" s="46">
        <f t="shared" si="0"/>
        <v>621.91</v>
      </c>
    </row>
    <row r="67" spans="1:9" ht="33">
      <c r="A67" s="238" t="s">
        <v>119</v>
      </c>
      <c r="B67" s="26" t="s">
        <v>370</v>
      </c>
      <c r="C67" s="134" t="s">
        <v>291</v>
      </c>
      <c r="D67" s="99" t="s">
        <v>5</v>
      </c>
      <c r="E67" s="26">
        <v>1</v>
      </c>
      <c r="F67" s="59">
        <v>751.47</v>
      </c>
      <c r="G67" s="46">
        <f t="shared" si="0"/>
        <v>751.47</v>
      </c>
    </row>
    <row r="68" spans="1:9" ht="33">
      <c r="A68" s="238" t="s">
        <v>119</v>
      </c>
      <c r="B68" s="26" t="s">
        <v>372</v>
      </c>
      <c r="C68" s="134" t="s">
        <v>292</v>
      </c>
      <c r="D68" s="99" t="s">
        <v>5</v>
      </c>
      <c r="E68" s="26">
        <v>1</v>
      </c>
      <c r="F68" s="59">
        <v>194.35</v>
      </c>
      <c r="G68" s="46">
        <f t="shared" si="0"/>
        <v>194.35</v>
      </c>
    </row>
    <row r="69" spans="1:9">
      <c r="A69" s="238" t="s">
        <v>119</v>
      </c>
      <c r="B69" s="26" t="s">
        <v>373</v>
      </c>
      <c r="C69" s="134" t="s">
        <v>293</v>
      </c>
      <c r="D69" s="99" t="s">
        <v>5</v>
      </c>
      <c r="E69" s="26">
        <v>1</v>
      </c>
      <c r="F69" s="59">
        <v>647.82000000000005</v>
      </c>
      <c r="G69" s="46">
        <f t="shared" si="0"/>
        <v>647.82000000000005</v>
      </c>
    </row>
    <row r="70" spans="1:9" ht="33">
      <c r="A70" s="238" t="s">
        <v>119</v>
      </c>
      <c r="B70" s="26" t="s">
        <v>374</v>
      </c>
      <c r="C70" s="134" t="s">
        <v>294</v>
      </c>
      <c r="D70" s="99" t="s">
        <v>5</v>
      </c>
      <c r="E70" s="26">
        <v>1</v>
      </c>
      <c r="F70" s="59">
        <v>647.82000000000005</v>
      </c>
      <c r="G70" s="46">
        <f t="shared" si="0"/>
        <v>647.82000000000005</v>
      </c>
    </row>
    <row r="71" spans="1:9" ht="17.25" thickBot="1">
      <c r="A71" s="238" t="s">
        <v>119</v>
      </c>
      <c r="B71" s="26" t="s">
        <v>375</v>
      </c>
      <c r="C71" s="134" t="s">
        <v>288</v>
      </c>
      <c r="D71" s="99" t="s">
        <v>5</v>
      </c>
      <c r="E71" s="26">
        <v>1</v>
      </c>
      <c r="F71" s="59">
        <v>647.82000000000005</v>
      </c>
      <c r="G71" s="46">
        <f t="shared" si="0"/>
        <v>647.82000000000005</v>
      </c>
    </row>
    <row r="72" spans="1:9" ht="33.75" thickBot="1">
      <c r="A72" s="236" t="s">
        <v>119</v>
      </c>
      <c r="B72" s="49" t="s">
        <v>376</v>
      </c>
      <c r="C72" s="137" t="s">
        <v>295</v>
      </c>
      <c r="D72" s="101" t="s">
        <v>5</v>
      </c>
      <c r="E72" s="49">
        <v>1</v>
      </c>
      <c r="F72" s="103">
        <v>129.56</v>
      </c>
      <c r="G72" s="50">
        <f t="shared" si="0"/>
        <v>129.56</v>
      </c>
      <c r="H72" s="104" t="s">
        <v>371</v>
      </c>
      <c r="I72" s="52">
        <f>ROUND(SUM(G64:G72),2)</f>
        <v>4418.13</v>
      </c>
    </row>
    <row r="73" spans="1:9" ht="17.25" thickBot="1">
      <c r="B73" s="131"/>
      <c r="C73" s="132"/>
      <c r="D73" s="111"/>
      <c r="E73" s="112" t="s">
        <v>187</v>
      </c>
      <c r="F73" s="113"/>
      <c r="G73" s="80">
        <f>SUM(G5:G72)</f>
        <v>16701.79</v>
      </c>
    </row>
  </sheetData>
  <sheetProtection algorithmName="SHA-512" hashValue="MdB/mswmeOM5OrBc4B2AZcuQlQ+pGdsh6CZq+jeI6JhPuge+uii9b8s60duFOMdEmO0zPn7rQz9ZkfO5bKfWDw==" saltValue="wM0K2H2VNZ2a5iy/ZrpVxQ==" spinCount="100000" sheet="1" formatColumns="0" selectLockedCells="1"/>
  <mergeCells count="2">
    <mergeCell ref="A1:G1"/>
    <mergeCell ref="A3:G3"/>
  </mergeCells>
  <phoneticPr fontId="4" type="noConversion"/>
  <pageMargins left="0.7" right="0.7" top="0.75" bottom="0.75" header="0.3" footer="0.3"/>
  <pageSetup paperSize="9" scale="4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22"/>
  <sheetViews>
    <sheetView tabSelected="1" zoomScale="85" zoomScaleNormal="85" zoomScaleSheetLayoutView="130" workbookViewId="0">
      <selection activeCell="B12" sqref="B12"/>
    </sheetView>
  </sheetViews>
  <sheetFormatPr defaultColWidth="9.28515625" defaultRowHeight="16.5"/>
  <cols>
    <col min="1" max="1" width="11.7109375" style="36" customWidth="1"/>
    <col min="2" max="2" width="85.7109375" style="36" customWidth="1"/>
    <col min="3" max="3" width="22" style="36" customWidth="1"/>
    <col min="4" max="16384" width="9.28515625" style="36"/>
  </cols>
  <sheetData>
    <row r="1" spans="1:3" s="24" customFormat="1" ht="24.6" customHeight="1">
      <c r="A1" s="296" t="s">
        <v>190</v>
      </c>
      <c r="B1" s="296"/>
      <c r="C1" s="296"/>
    </row>
    <row r="2" spans="1:3" s="24" customFormat="1" ht="20.100000000000001" customHeight="1">
      <c r="A2" s="297" t="s">
        <v>10</v>
      </c>
      <c r="B2" s="298"/>
      <c r="C2" s="299"/>
    </row>
    <row r="3" spans="1:3" s="24" customFormat="1" ht="28.5" customHeight="1">
      <c r="A3" s="227" t="s">
        <v>11</v>
      </c>
      <c r="B3" s="227" t="s">
        <v>12</v>
      </c>
      <c r="C3" s="227" t="s">
        <v>13</v>
      </c>
    </row>
    <row r="4" spans="1:3" s="24" customFormat="1">
      <c r="A4" s="26">
        <v>1</v>
      </c>
      <c r="B4" s="27" t="s">
        <v>15</v>
      </c>
      <c r="C4" s="28">
        <f>'1. S dalis'!G164</f>
        <v>1313894.1899999997</v>
      </c>
    </row>
    <row r="5" spans="1:3" s="24" customFormat="1">
      <c r="A5" s="26">
        <f>A4+1</f>
        <v>2</v>
      </c>
      <c r="B5" s="27" t="s">
        <v>207</v>
      </c>
      <c r="C5" s="28">
        <f>'2. SK dalis'!G21</f>
        <v>34751.150000000009</v>
      </c>
    </row>
    <row r="6" spans="1:3" s="24" customFormat="1">
      <c r="A6" s="26">
        <f t="shared" ref="A6:A11" si="0">A5+1</f>
        <v>3</v>
      </c>
      <c r="B6" s="27" t="s">
        <v>120</v>
      </c>
      <c r="C6" s="28">
        <f>'3. VN dalis'!G33</f>
        <v>497680.00000000006</v>
      </c>
    </row>
    <row r="7" spans="1:3" s="24" customFormat="1">
      <c r="A7" s="26">
        <f t="shared" si="0"/>
        <v>4</v>
      </c>
      <c r="B7" s="27" t="s">
        <v>121</v>
      </c>
      <c r="C7" s="28">
        <f>'4. E01 dalis'!G46</f>
        <v>81662.31</v>
      </c>
    </row>
    <row r="8" spans="1:3" s="24" customFormat="1">
      <c r="A8" s="26">
        <f t="shared" si="0"/>
        <v>5</v>
      </c>
      <c r="B8" s="27" t="s">
        <v>16</v>
      </c>
      <c r="C8" s="28">
        <f>'5. ER dalis'!G17</f>
        <v>36912.300000000003</v>
      </c>
    </row>
    <row r="9" spans="1:3" s="24" customFormat="1">
      <c r="A9" s="26">
        <f t="shared" si="0"/>
        <v>6</v>
      </c>
      <c r="B9" s="27" t="s">
        <v>208</v>
      </c>
      <c r="C9" s="28">
        <f>'6. PVA dalis'!G73</f>
        <v>16701.79</v>
      </c>
    </row>
    <row r="10" spans="1:3" s="24" customFormat="1">
      <c r="A10" s="26">
        <f t="shared" si="0"/>
        <v>7</v>
      </c>
      <c r="B10" s="29" t="s">
        <v>517</v>
      </c>
      <c r="C10" s="30">
        <v>22058</v>
      </c>
    </row>
    <row r="11" spans="1:3" s="24" customFormat="1">
      <c r="A11" s="26">
        <f t="shared" si="0"/>
        <v>8</v>
      </c>
      <c r="B11" s="29" t="s">
        <v>205</v>
      </c>
      <c r="C11" s="31">
        <v>2182.29</v>
      </c>
    </row>
    <row r="12" spans="1:3" s="24" customFormat="1" ht="49.5">
      <c r="A12" s="25" t="s">
        <v>14</v>
      </c>
      <c r="B12" s="32" t="s">
        <v>122</v>
      </c>
      <c r="C12" s="28">
        <f>ROUND(SUM(C4:C11),2)</f>
        <v>2005842.03</v>
      </c>
    </row>
    <row r="13" spans="1:3" s="24" customFormat="1" ht="20.100000000000001" customHeight="1"/>
    <row r="14" spans="1:3" s="24" customFormat="1" ht="53.25" customHeight="1">
      <c r="A14" s="300" t="s">
        <v>523</v>
      </c>
      <c r="B14" s="301"/>
      <c r="C14" s="301"/>
    </row>
    <row r="15" spans="1:3" s="24" customFormat="1" ht="8.65" customHeight="1">
      <c r="A15" s="34"/>
      <c r="B15" s="34"/>
      <c r="C15" s="34"/>
    </row>
    <row r="16" spans="1:3" s="35" customFormat="1" ht="35.25" customHeight="1">
      <c r="A16" s="300" t="s">
        <v>524</v>
      </c>
      <c r="B16" s="301"/>
      <c r="C16" s="301"/>
    </row>
    <row r="17" spans="1:3" s="35" customFormat="1" ht="6" customHeight="1">
      <c r="A17" s="33"/>
      <c r="B17" s="33"/>
      <c r="C17" s="33"/>
    </row>
    <row r="18" spans="1:3" s="24" customFormat="1">
      <c r="C18" s="138" t="s">
        <v>17</v>
      </c>
    </row>
    <row r="19" spans="1:3" s="24" customFormat="1" ht="6" customHeight="1"/>
    <row r="20" spans="1:3" s="24" customFormat="1" ht="252" customHeight="1">
      <c r="A20" s="292" t="s">
        <v>498</v>
      </c>
      <c r="B20" s="293"/>
      <c r="C20" s="293"/>
    </row>
    <row r="21" spans="1:3" s="24" customFormat="1" ht="150" customHeight="1">
      <c r="A21" s="294" t="s">
        <v>518</v>
      </c>
      <c r="B21" s="295"/>
      <c r="C21" s="295"/>
    </row>
    <row r="22" spans="1:3" s="24" customFormat="1" ht="75" customHeight="1">
      <c r="A22" s="292" t="s">
        <v>499</v>
      </c>
      <c r="B22" s="293"/>
      <c r="C22" s="293"/>
    </row>
  </sheetData>
  <sheetProtection algorithmName="SHA-512" hashValue="v2ULqy1SJohmVW7JtFBvdM/Js8a8YMurFh+OeISc+EDo2JWs7R1HTauMRpKZ20qLxkahh3xskLKpGkhG1Z8hXg==" saltValue="XEPy2LTRFAEWuw8YUpun2w==" spinCount="100000" sheet="1" formatColumns="0" selectLockedCells="1"/>
  <mergeCells count="7">
    <mergeCell ref="A20:C20"/>
    <mergeCell ref="A21:C21"/>
    <mergeCell ref="A22:C22"/>
    <mergeCell ref="A1:C1"/>
    <mergeCell ref="A2:C2"/>
    <mergeCell ref="A14:C14"/>
    <mergeCell ref="A16:C16"/>
  </mergeCells>
  <pageMargins left="0.7" right="0.7" top="0.75" bottom="0.75" header="0.3" footer="0.3"/>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S dalis</vt:lpstr>
      <vt:lpstr>2. SK dalis</vt:lpstr>
      <vt:lpstr>3. VN dalis</vt:lpstr>
      <vt:lpstr>4. E01 dalis</vt:lpstr>
      <vt:lpstr>5. ER dalis</vt:lpstr>
      <vt:lpstr>6. PVA dalis</vt:lpstr>
      <vt:lpstr>SANTRAUKA</vt:lpstr>
      <vt:lpstr>'2. SK dalis'!Print_Area</vt:lpstr>
      <vt:lpstr>SANTRAUKA!Print_Area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Šarūnas Kiržgalvis</dc:creator>
  <cp:lastModifiedBy>TRAKIMAS Vytautas</cp:lastModifiedBy>
  <cp:lastPrinted>2023-11-23T07:44:24Z</cp:lastPrinted>
  <dcterms:created xsi:type="dcterms:W3CDTF">2019-08-02T05:03:03Z</dcterms:created>
  <dcterms:modified xsi:type="dcterms:W3CDTF">2024-01-05T05:09:51Z</dcterms:modified>
</cp:coreProperties>
</file>