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mc:AlternateContent xmlns:mc="http://schemas.openxmlformats.org/markup-compatibility/2006">
    <mc:Choice Requires="x15">
      <x15ac:absPath xmlns:x15ac="http://schemas.microsoft.com/office/spreadsheetml/2010/11/ac" url="/Users/andzejliksa/Desktop/2022-12-27_santa_marius_637832 /"/>
    </mc:Choice>
  </mc:AlternateContent>
  <xr:revisionPtr revIDLastSave="0" documentId="13_ncr:1_{7242F6EA-73E8-0043-964B-AF31D0E28251}" xr6:coauthVersionLast="47" xr6:coauthVersionMax="47" xr10:uidLastSave="{00000000-0000-0000-0000-000000000000}"/>
  <bookViews>
    <workbookView xWindow="2640" yWindow="920" windowWidth="23520" windowHeight="145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J11" i="1" s="1"/>
  <c r="I12" i="1"/>
  <c r="I13" i="1"/>
  <c r="I14" i="1"/>
  <c r="I15" i="1"/>
  <c r="I16" i="1"/>
  <c r="I17" i="1"/>
  <c r="I18" i="1"/>
  <c r="I19" i="1"/>
  <c r="I20" i="1"/>
  <c r="I21" i="1"/>
  <c r="I22" i="1"/>
  <c r="I23" i="1"/>
  <c r="I24" i="1"/>
  <c r="I25" i="1"/>
  <c r="I26" i="1"/>
  <c r="I27" i="1"/>
  <c r="I28" i="1"/>
  <c r="I29" i="1"/>
  <c r="I30" i="1"/>
  <c r="I32" i="1"/>
  <c r="I33" i="1"/>
  <c r="I34" i="1"/>
  <c r="I35" i="1"/>
  <c r="I36" i="1"/>
  <c r="I37" i="1"/>
  <c r="I38" i="1"/>
  <c r="I39" i="1"/>
  <c r="I40" i="1"/>
  <c r="I41" i="1"/>
  <c r="I42" i="1"/>
  <c r="I43" i="1"/>
  <c r="I44" i="1"/>
  <c r="I45" i="1"/>
  <c r="I46" i="1"/>
  <c r="I47" i="1"/>
  <c r="I48" i="1"/>
  <c r="I49" i="1"/>
  <c r="I50" i="1"/>
  <c r="I51" i="1"/>
  <c r="I52" i="1"/>
  <c r="I53" i="1"/>
  <c r="I54" i="1"/>
  <c r="I55" i="1"/>
  <c r="J31" i="1" l="1"/>
  <c r="J55" i="1" l="1"/>
  <c r="H55" i="1"/>
  <c r="J54" i="1"/>
  <c r="H54" i="1"/>
  <c r="J53" i="1"/>
  <c r="H53" i="1"/>
  <c r="J52" i="1"/>
  <c r="H52" i="1"/>
  <c r="H22" i="1" l="1"/>
  <c r="J22" i="1" l="1"/>
  <c r="H43" i="1"/>
  <c r="H19" i="1"/>
  <c r="J19" i="1"/>
  <c r="H44" i="1"/>
  <c r="H42" i="1"/>
  <c r="J43" i="1" l="1"/>
  <c r="J44" i="1"/>
  <c r="J42" i="1"/>
  <c r="H25" i="1"/>
  <c r="J24" i="1"/>
  <c r="H24" i="1"/>
  <c r="H18" i="1"/>
  <c r="J15" i="1"/>
  <c r="H15" i="1"/>
  <c r="J23" i="1"/>
  <c r="H23" i="1"/>
  <c r="J18" i="1" l="1"/>
  <c r="J51" i="1"/>
  <c r="H51" i="1"/>
  <c r="H50" i="1" l="1"/>
  <c r="H49" i="1"/>
  <c r="J50" i="1" l="1"/>
  <c r="J49" i="1"/>
  <c r="H48" i="1"/>
  <c r="H46" i="1"/>
  <c r="H47" i="1"/>
  <c r="H45" i="1"/>
  <c r="J45" i="1" l="1"/>
  <c r="J46" i="1"/>
  <c r="J48" i="1"/>
  <c r="J47" i="1"/>
  <c r="H26" i="1"/>
  <c r="H27" i="1"/>
  <c r="H28" i="1"/>
  <c r="H29" i="1"/>
  <c r="H30" i="1"/>
  <c r="H31" i="1"/>
  <c r="H32" i="1"/>
  <c r="H33" i="1"/>
  <c r="H34" i="1"/>
  <c r="H35" i="1"/>
  <c r="H36" i="1"/>
  <c r="H37" i="1"/>
  <c r="H38" i="1"/>
  <c r="H39" i="1"/>
  <c r="H40" i="1"/>
  <c r="H41" i="1"/>
  <c r="J27" i="1" l="1"/>
  <c r="J39" i="1"/>
  <c r="J33" i="1"/>
  <c r="J38" i="1"/>
  <c r="J32" i="1"/>
  <c r="J26" i="1"/>
  <c r="J37" i="1"/>
  <c r="J36" i="1"/>
  <c r="J30" i="1"/>
  <c r="J41" i="1"/>
  <c r="J35" i="1"/>
  <c r="J29" i="1"/>
  <c r="J40" i="1"/>
  <c r="J34" i="1"/>
  <c r="J28" i="1"/>
  <c r="H21" i="1"/>
  <c r="J21" i="1" l="1"/>
  <c r="H20" i="1"/>
  <c r="J20" i="1" l="1"/>
  <c r="H17" i="1"/>
  <c r="J17" i="1"/>
  <c r="H16" i="1" l="1"/>
  <c r="H14" i="1"/>
  <c r="H13" i="1"/>
  <c r="H12" i="1"/>
  <c r="H11" i="1"/>
  <c r="J16" i="1" l="1"/>
  <c r="J14" i="1"/>
  <c r="J13" i="1"/>
  <c r="J12" i="1"/>
</calcChain>
</file>

<file path=xl/sharedStrings.xml><?xml version="1.0" encoding="utf-8"?>
<sst xmlns="http://schemas.openxmlformats.org/spreadsheetml/2006/main" count="205" uniqueCount="161">
  <si>
    <t>Pirkimo dalies Nr.</t>
  </si>
  <si>
    <t>Priemonės pavadinimas</t>
  </si>
  <si>
    <t>vnt.</t>
  </si>
  <si>
    <t>1.</t>
  </si>
  <si>
    <t>Susidedantis iš punkcinės adatos, vielos pravedėjo. Introdiuserio dydžiai 4F, 5F, 6F, 7F (koduoti pagal spalvą). Įmovos galas plonėjantis distaliniame gale, pagerinantis dilatatoriaus – įmovos perėjimą, sumažinatis rezistenciją punkcijos metu. Rentgenokontrastinė kateterio sienelė užtikrina kateterio valdymą, atspari susisukimui/persilenkimui. Įmovos ilgis: 7±1cm, 10±1cm. Tinkančios vielos gidės: 0,018”, 0,021“ ir 0,025”. Mini vielos: ilgis 45±3cm, galas tiesus. Metalinė adata: 22 G (0,7 x 38 mm); 21G (08 x 38mm); 20 G (0,9 x 38 mm).</t>
  </si>
  <si>
    <t>10.</t>
  </si>
  <si>
    <t>Atsparumas užlinkimui – kateterio sienelėje integruotas tinklas, pagamintas iš besikryžiuojančių, dvigubų nerūdijančio plieno vijų. Išorinis diametras nuo 4F, 5F, 6 F. Galiukas atraumatinis, labai minkštas, rentgenokontrastinis. Įvairaus ilgio (65±2 cm, 80±2 cm, 90±2 cm, 100±2 cm, 110±2 cm, 120±2 cm). Slėgis ne mažiau 1000 PSI. Anatominės modifikacijos: AL-1, 2, 3; AR- 1, 2, 3; AR JP; Judkins left – 3,5, 4,0, 5,0, 6,0; Judkins right- 3,5, 4,0, 5,0, 6,0; Straight pigtail; Angled pigtail 145º,155º, round; Curve 2,5, 3,0, 3,5, 4,0;  Internal mammary- Short tip, JT tip; Bypass – left, right; Brachial – Tiger 4 cm; Tiger II (kilpos nuo 3,5 iki ne mažiau 4,5);  BLK, Amplatz left, right; Multipurpose; 3D.</t>
  </si>
  <si>
    <t>26.</t>
  </si>
  <si>
    <t>29.</t>
  </si>
  <si>
    <t>Vielos galiukas privalo išlaikyti formą ir turėti „luer lock“ besisukantį portą, užtikrinantį vielos galiuko apsaugą. 800 mm ir 1200 mm vielos su markeriais, diametras 0,18 colio. Pirmas markeris yra 20 cm nuo kateterio galiuko, kiti kas 10 cm. Vielų pakuotės kodavimas pagal spalvas (diametro kodavimas pagal spalvas). Diametras: 0,014 colio, 0,018 colio, 0,021 colio, 0,035 colio; 0,038 colio. Ilgiai: 80±2 cm, 145±2 cm, 150±2 cm, 180±2 cm, 260±2 cm. Dengtos teflonu ir heparinu. Fiksuota arba mobili šerdis. J ir tiesios formos galas ”J tipo“ ir tiesaus galiuko ilgiai nuo1,5 mm iki 3.0 mm.</t>
  </si>
  <si>
    <t>Pagamintos iš platinos ir nerūdijančio plieno ar lygiaverčio lydinio spiralių, kurios viena su kita šonais nesulydytos. Vielos šerdis vienalyčio lydinio (monolitinė) tolygiam ir kontroliuojamam sukimo judesiui perduoti: operatoriui pasukus vielą 360° tiek pat pasisuka ir arterijoje esantis galiukas. Vielų storis  0,014 colio, trumpiausias ilgis 180±5cm , ilgiausias ≥300±5 cm. Galimybė prijungti vielą pratęsėją (iki 150 cm ilgio). Tiesūs ar J formos galiukai. Modifikacijos: a) universalios: galiuko kietumas nuo 0,8 g iki 1,0 g, hidrofilinis, nuo 3 cm iki 16 cm rentgeno kontrastiškas; PTFE danga proksimaliau; b) lėtinėms visiškoms okliuzijoms: galiuko kietumas nuo 3,0 g iki 12,0 g; galiukas nuo 3 cm iki 11 cm rentgeno kontrastiškas; c) lėtinėms okliuzijoms smailiu galiuku: galiuko kietumas nuo 9,0 g iki 20,0 g; galiukas 17 cm iki 20 cm rentgeno kontrastiškas; galiuko storis - ne didesnis nei 0,009 colio.</t>
  </si>
  <si>
    <t>Kateterio kūnas plieninis ar lygiavertės medžiagos. Dviguba danga – paties kateterio – hidrofobinė, balionėlio – hidrofilinė, užtikrina gerą valdymą ir praeinamumą. Diametras: proksimali dalis ≤1,7 F, distalinė dalis – ≤2,7 F. Nominalus slėgis ≥10 atm, RBP - ≥20 atm, MBP - ≥27 atm. Balioninio kateterio išsitempimas turi būti tiksliai kontroliuojamas, baliono diametro kitimas ≤5 procentų. Įvairių diametrų: mažiausias ≤2,5mm, didžiausias ≥6,0 mm (diametro žingsnis 0,25 mm); ilgis - trumpiausias ≤10mm, ilgiausias ≥ 30mm. Bendras darbinis ilgis ≥140 cm. Pritaikyta 0,014 colio diametro vielai.</t>
  </si>
  <si>
    <t>Charakteristikos, reikalavimai</t>
  </si>
  <si>
    <t>Mato vienetas</t>
  </si>
  <si>
    <t>Firminis priemonių pavadinimas, gamintojas, priemonės kodas gamintojo kataloge*</t>
  </si>
  <si>
    <t>Rinkinys turi tikti Acist aparatui. Sistema turi būti nedaloma, t.y. pagaminta vieno gamintojo ir sukomplektuota pilnai.</t>
  </si>
  <si>
    <t>6.</t>
  </si>
  <si>
    <t>Fiksuotos kreivės elektrodas laikinai širdies stimuliacijai 5 F; 6 F; 90-125 cm</t>
  </si>
  <si>
    <t xml:space="preserve">Ilgis 12-14 cm, diametras 6F , 7F, 8F, 9F, 10F. Rinkinyje su dilatoriumi, 0,038 colio diametro viela (tiesus ir lenktas galai, ilgis 50 cm) ir adata punkcijai. Introdiuserio distalinė dalis pakankamai kieta, kad prasiskverbtų pro randinius audinius, konuso formos, tolygiai (be juntamo „laiptelio“) pereinanti į dilatatorių.  
 Neturi būti užsukamo introdiuserio fiksavimo elemento.
</t>
  </si>
  <si>
    <t>Nukreipiantieji kateteriai intracerebrinėms procedūroms:
Išorinis sluoksnis iš poliesterio, su nerūdijančio plieno sutvirtinimu arba lygiaverčiai; 
Multisegmentinė konstrukcija su labai minkštu atraumatiniu galiuku;
Išorinis diametras 5F arba 6 F, tiesūs ar lenktu (MP2, BUR) galiuku, 
Vidinis diametras: nuo 0,059'' iki 0,071'';
Distalinis lankstus galas - 7 cm
Ilgis 95 cm.
Komplektuojamas su specialiai integruotu vidiniu kateteriu, kurio išorinis diametras 4F arba 5 F, lenktu (VTR, JB2 ar SIM2) galiuku, distalinis lankstus galas - 7 cm, ilgis - 117 cm.
Hidrofilinė danga padengta distaliai 15 cm</t>
  </si>
  <si>
    <t>8.</t>
  </si>
  <si>
    <t>Intracerebriniai  savaime išsiplečiantys srovės nukreipikliai (angl. flow diverters): 
• stentas skirtas intrakranijinėms aneurizmoms gydyti;
• nupintas iš nitinolio ≥ 48 vijų arba lygiavertis;
• stente įpintos ≥ 8 platinos vielos per visą stento ilgį ir ≥ 4 rentgeno kontrastiniai žymenys, kurie rentgeno kontrolės metu leidžia matyti visą stento struktūrą;
• suderinamas su .017” mikrokateteriu;
• stento galai praplatinti ir netraumuojantys;
• ištraukimo galimybė net ir ≥ 90 % išskleidus;  
• diametras – ≥ 2,25 iki ≤ 3,25 mm, ilgis – nuo ≥ 10,5 iki ≤ 26,5 mm.</t>
  </si>
  <si>
    <t>24.</t>
  </si>
  <si>
    <t>25.</t>
  </si>
  <si>
    <t>28.</t>
  </si>
  <si>
    <t>Kapsulėmis po 1 ml. Koncentracija gali būti parenkama individualiai skiedžiant su lipofiline medžiaga procedūros metu pagal AVM tipą ir tėkmės greitį.</t>
  </si>
  <si>
    <t>Kraujagyslių uždarymo sistema, skirta nuo 12 F iki 24 F diametro femoralinės arterijos punkcijos vietai uždaryti. Punkcijos angą uždarančios dalys pagamintos iš visiškai besirezorbuojančios medžiagos, sujungtos poliesterio siūlu, viršutinioji (kolageno pagrindu) prispaudžiama plieniniu užraktu.</t>
  </si>
  <si>
    <t>Karotidinis stentas su PET tinkleliu, apsaugančiu nuo trombo protruzijos:
• Medžiaga: nitinolas.
• Stento struktūra: atvirų ląstelių stentas, atviras stentas.
• Stento ląstelės storis 240 µm.
• Stento danga: polietileno – tereftalato (PET) „Micro Mesh“ tinklelis.
• 6F RX įvedimo sistema. 
• Sistemos darbinis ilgis – ne mažesnis nei 135 cm.
• Sistema suderinama su: 8 F pagrindiniu kateteriu, 7 F pagrindiniu kateteriu, 0,014” pagrindine viela.
• Stento ilgis: 20 mm, 30 mm, 40 mm, 60 mm.
• Stento skersmuo: 6 mm, 7 mm, 8 mm, 9 mm, 10 mm.
• „Micro Mesh“ PET tinklelio matmenys: 
• PET tinklelio tankis ne didesnis kaip 20 µm.
• Atviro stento PET tinklelio akutės dydis ne didesnis nei 150 µm–180 µm.
• 4 žymenys.</t>
  </si>
  <si>
    <t>Kraujagyslių embolizacinės nustumiamos spiralės. Pagamintos iš platinos. Suderinamos su MRT. Galimybė pasirinkti be plaušelių arba su plaušeliais. Diametras ne &gt; .015“ su plaušeliais ir ne &lt; 018“ be plaušelių. 015“ diametro spiralių ilgiai ne mažesniame diapazone, kaip 2,5 - 6 cm, skirtos 2-7 mm diametro karaujagyslėms. Jos suderinamos su .021“ viela. 018“ diametro spiralių ilgiai ne mažesniame diapazone, kaip 2,5 - 15 cm., skirtos 2-11 mm.diametro kraujagyslėms. Jos suderinamos su .014“ viela. Diametras ne &gt; .032“ su plaušeliais  ir .037“ be plaušelių.  .032“ spiralių ilgiai 5-25cm/ kraujagyslės diametras 4-15 mm. 0.037“ spiralių ilgiai 3-45 cm/ kraujagyslių diametras 5-16 mm.</t>
  </si>
  <si>
    <t>Rinkinys skirtas jukstarenalinei ir pararenalinei pilvinės aortos aneurizmos gydymui. Pagrindinis kūnas susideda iš dviejų dalių-proksimalinės (su proksimaliai esančiu nedengtu stentu ir t. t.) ir bifurkacinės, prie kurios iš kontralateralinės pusės yra galimybė prijungti papildomą prailginimą. Proksimalinės dalies proksimalinis galas gali būti vieno arba dviejų stentų, 24-36 mm diametro, o distalinis proksimalinės dalies galas 22 mm skersmens. Ilgis 76-137 mm. Distalinės (bifurkacinės) dalies proksimalinis galas  24 mm –  užtikrina tvirtą susijungimą su proksimaline dalimi. Proksimalinis stentgraftas dengtoje dalyjeturi ne mažiau vienos angos ir nemažiau vienos išpjovos skirtoms pilvinėms kraujagyslėms. Angos ir išpjovos turi 3-4 auksinius markerius. Proksimalioje dalyje stengraftas turi turėti aktyvią  fiksaciją "karūnos" formos, kurią užtikrina laipsniškai išdėlioti ant nedengtos karkaso dalies kabliukai. Bifurkacinės dalies kontralateralinės pusės diametras 12 -mm – kad būtų galima prijungti prailginimą. Ilgis nuo grafto pradžios iki kontralateralinės kojos pabaigos gali būti 76 -124 mm. Ipsilateralinės pusės ilgis iki ipsilateralinės dalies pabaigos 28-62 mm. Ipsilateralinės pusės diametras 12-24 mm. Abi dalis būtina pateikti kartu.
Papildomai į rinkinį įeina abdominalinės aortos dalies stentgraftų distalinis prailgintojas, kuris turi būti įvairaus ilgio, ilgiausias – ne trumpesnis nei 122 mm. Turi būti įvairaus diametro, didžiausias – ne didesnis nei 24 mm. Skirti abdominalinės aortos endoprotezo kamieno ir kontralateralinės kojos prailginimui. Įvedimo sistemos mažiausias diametras turi būti nuo 14 F iki 16 F. Įvedimo sistemą sudaro išorinis lankstus introdiuseris, dengtas hidrofiline danga su vidiniu pozicionuojančiu komponentu, kuris privalo likti kaip atskiras introdiuseris aortos spindžio viduje po stentgrafto išskleidimo sekančioms manipuliacijoms. Suderinamas su 0,035 colio diametro viela-pravedėju. Įvedimo sistema turi rentgenkonstinį žymeklį, hidrofilinę dangą, hemostazinį vožtuvą ir nėra būtinas atskiro introdiuserio naudojimas. Išorinis endoprotezo karkasas – savaime išsiskleidžiantis nitinolio Z- formos vientisos vielos stentas. Vidinė endoprotezo danga– Poliesteris. Įvedimo sistema turi užtikrinti tikslią lokalizaciją išskleidžiant stentgraftą nuosekliai nuo aortos iki klubinio galo distaline kryptimi. Komplektuojamas kartu su balionu stentgrafto modeliavimui ir fiksacijai. Prie rinkinio sukompletuota ir turi būti mažiausiai 3 vnt. įvairaus ilgio 7 F introdiuserių, nukreipiamieji kateteriai 3 vnt. įvairių modifikacijų, 3 vnt. didelio kietumo "Extrastiff" vielos skirtos aortos  stentgraftų implantacijoms. Ilgis turi būti 260 cm  Diametras 0,035”. Lankstus vielos galiukas įvairių modifikacijų - tiesus, viengubos arba dvigubos kreivės. 3 vnt. Didelio standumo palaikanti Rosen tipo viela skirta didelio diametro stentų ir periferinių stentgaftų implantacijoms. Plieninė dengta PTFE viela. Ilgis: 145 cm. 180 cm, 260 cm. Diametras 0,035 ". Lankstus vielos galiukas viengubos J formos kreivės, ilgis 1,5 cm.</t>
  </si>
  <si>
    <t>Pagamintas iš nerūdijančio plieno, šaftas iš dvigubų vijų, užtikrinančių gerą valdymą bei gerą atramą esant sudėtingoms stenozėms; 
Didelis atsparumas linkiams;
3 rentgeno kontrastiniai markeriai (1 mm; 40 mm ir 60 mm atstumu nuo distalinio galo) iš platinos ir iridžio;
Kateterio ilgiai: 65 cm; 90 cm; 135 cm; 150 cm;
Tinkama viela – pravedėjas 0.035“ ir 0.018''
Dviejų tipų galiukas – tiesus ir lenktas 30 ° kampu;
Naudojamas su 4Fr introdiuseriu;
Distalinis kateterio galas (ne mažiau kaip 400 mm) padengtas specialia hidrofiline danga; 
Atlaiko ne mažesnį nei 750 psi slėgį</t>
  </si>
  <si>
    <t xml:space="preserve">Naudojami su 0,014” ir 0,018” viela.
Labai žemo profilio, tinkami naudoti su 4 F ir 5F introdiuseriais;
Galiuko įėjimo profilis ne daugiau 0.017” (balionui naudojamui su 0,014” viela); Galiuko įėjimo profilis ne daugiau 0.021” (balionui naudojamui su 0,018” viela) 
Turi du rengenokontrastinius markerius (20—150 mm) keturis rengenokontrastinius markerius (180, 240 mm);
Aukšto slėgio: NOM ne mažiau 12 atm., RBP ne mažiau 20 atm.,
Kateterio darbinis ilgis 90, 150, 200 cm;
Hidrofilinis padengimas ne mažiau 60 cm;
Balionėlių ilgiai: 20 mm, 40 mm, 60 mm, 80 mm, 100 mm, 120 mm, 150 mm, 180 mm, 240 mm;
Diametrai: 1,50 mm, 2,00 mm, 2,50 mm, 3,00 mm, 3,50 mm, 4,00 mm, 4,50 mm, 5,00 mm, 5,5 mm, 6,00 mm; 7,00 (0,18” balionui)
</t>
  </si>
  <si>
    <t xml:space="preserve">Įvedimo sistema – Rx (rapid exchange - angl.);
Naudojamas su 0.014“ pravedimo viela;
Du 1mm platinos iridžio rentgenokontrastiniai žymekliai;
Pilnas kateterio hidrofilinis padengimas;
Įėjimo profilis 0.016";
Suderinamas su introdiuseriu: 4F (2-5mm diametro balionams), 5F (6-7mm diametro balionams);
Nominalus slėgis 8 atm visiems dydžiams;
Baliono plyšimo slėgis 16 atm. visiems dydžiams;
Baliono diametrai: 2mm, 2,5mm, 3mm, 3,5mm, 4mm, 4,5mm, 5mm, 6mm, 7mm;
Baliono ilgiai: 20, 40, 60, 80, 100, 120, 150, 220 mm;
Sistemos darbiniai ilgiai: 90cm, 145cm ir 160cm.
</t>
  </si>
  <si>
    <t xml:space="preserve">Skirti procedūroms paviršinei šlaunies, klubinei, inkstų, pakinklio, blauzdos, giliosios blauzdos arterijoms, taip pat arterioveninės dializės fistulių obstrukcinių pažeidimų gydymui
Naudojami su 0,035” viela-pravedėju, 5-6-7F introdiuseriu
Baliono sienelė dvisluoksnė, greitas baliono pripūtimas ir išpūtimas 
Hidrofobinis padengimas
Lankstūs volframo rentgenokontrastiniai žymekliai
Kateterio ilgis: 80, 135cm
Baliono diametras: 3, 4, 5, 6, 7, 8, 9, 10, 12, 14mm
Baliono ilgis: 20, 40, 60, 80, 120, 150, 200, 250mm
RPB 7-28atm,  nominalus spaudimas 8atm
3.0-7.0 diametro balionai turi tikti 7Fr introdiuseriam; 7.0-12.0 diametro balionai 6 Fr; 14.0 diametro 7Fr.
Galiuko (tip) profilis - 1.26 mm, praėjimo profilis - 1.75 mm.
</t>
  </si>
  <si>
    <t xml:space="preserve">Balionas „ultra non-compliant“ tipo, turi du rentgenokontrastinius žymenis ir Checker lanksčius taškus. Baliono diametrai: 3, 4, 5, 6,7,8 ,9 ,10 mm. Baliono ilgiai: 20, 40, 60, 80, 100, 120, 150, 170, 200 mm. Introdiuseriai: 5, 6, 7 F. Įvedimo sistemos ilgiai: 40, 80, 120, 135 cm. Naudojamas su 0,035“ viela pravedėja. Nominalus spaudimas 8 atm visiems dydžiams, RPB iki 24 atm. </t>
  </si>
  <si>
    <t>Kobalto-chromo L605 lydinys, tik iš išorės pilnai padengtas mikro porų ePTFE, kurio storis 203±25µm;
Stento sienelės storis 0,135x0,145 mm (5-6mm diametro stentgraftams),  0,145x0,145 mm (7-8mm diametro stentgraftams) ir 0,165x0,145 mm (9-10mm diametro stentgraftams);
Kateterio dydis 5F;
Naudojamas su 0.035“ viela-pravedėja;
Du platinos/iridžio rentgeno kontrastiniai žymekliai;
Naudojami su 6F introdiuseriu (5-8 mm diametro stentgraftams) ir su 7F introdiuseriu (9-10 mm diametro stentgraftams);
Nominalus slėgis 9 atm (5-7 mm diametro stentgraftams) ir 8 atm (8-10 mm diametro stentgraftams);
Baliono sprogimo slėgis (RBP) 13 atm (5-7 mm diametro stentgraftams) ir 12 atm (8-10 mm diametro stentgraftams);
Diametrai: 5, 6, 7, 8, 9, 10 mm;
Ilgiai: 18, 22, 23, 27, 28, 37, 38, 57, 58 mm;
Kateterio ilgiai: 75 cm ir 120 cm.</t>
  </si>
  <si>
    <t>Kobalto-chromo L605 lydinys, tik iš išorės pilnai padengtas mikro porų ePTFE;
Stento konstrukcija susideda iš 12, 15 arba 18 žiedinių zigzago elementų (skaičius priklausomai nuo stentgrafto diametro);
Stento sienelės storis 0,205x0,215 mm (12-18mm diametro stentgraftams) ir 0,205x0,265 mm (20-24mm diametro stentgraftams);
Pasižyminti didele radialine jėga ir minimaliu strumpėjimu;
Kateterio dydis 2,08 mm (12-18mm diametro stengraftams) ir 2,65 mm (20-24mm diametro stengraftams);
Naudojamas su 0.035“ viela-pravedėja;
Platinos/iridžio rentgeno kontrastiniai žymekliai;
Naudojami su introdiuseriais: 9F (12 mm diametro stentgraftams), 11F (14-16 mm diametro stentgraftams) ir 14F (18-24 mm diametro stentgraftams);
Nominalus slėgis 7 atm (12-14 mm diametro stentgraftams), 6 atm (16-18mm diametro stentgraftams), 4 atm (20-22 mm diametro stentgraftams) ir 5 atm (24 mm diametro stentgraftams);
Baliono sprogimo slėgis (RBP) 10 atm (12-14 mm diametro stentgraftams), 9 atm (16 mm diametro stentgraftams), 8 atm (18 mm diametro stentgraftams) ir 6 atm (20-24 mm diametro stentgraftams);
Užmautas ant OTW tipo balioninio kateterio;
Diametrai: 12, 14, 16, 18, 20, 22, 24 mm;
Ilgiai: 19, 27, 29, 37, 38, 39, 48, 49, 58, 59 mm;
12-14 mm diametro stentgraftus galima papildomai praplėsti iki 20 mm diametro, 16-18 mm diametro - iki 24 mm, 20-24 mm diametro - iki 30 mm;
Kateterio ilgiai: 75 cm ir 120 cm.</t>
  </si>
  <si>
    <t>9.</t>
  </si>
  <si>
    <t>Storis: 0,014'', 0,018'', 0,035”
Ypač kietas proksimalinis galas, pagamintas iš  nitinolio bei dengtas specialia PTFE danga (dangos ilgis 155 cm/235 cm ± 5 cm priklausomai nuo vielos ilgio), užtikrinančia gerą atramą ir manevringubą esant sudėtingoms anatomijoms;
25-30 cm distalinė dalis padengta hidrofiline danga, užtikrinančia gerą praeinamumą;
Nitinolinė šerdis išlaiko vielos formą bei apsaugo nuo susisukimų.
Šerdis padengta poliuretano apvalkalu su hidrofiline ar lygiaverte danga užtikrinančia gerą slydimą bei mažinančia kraujo adheziją;
1 : 1 posūkio užtikrinimas;
Viršūnės modifikacijos: kampu;
Viršūnės smailėjimo ilgis: 5 cm ± 1 cm;
Ilgis 180 cm; 260 cm; 300 cm  ± 5 cm</t>
  </si>
  <si>
    <t>vnt</t>
  </si>
  <si>
    <t>Diametras 0,014" , 0,018" ir 0,035“ 
Galimybė pasirinkti iš skirtingų ilgių: 130, 145, 190, 300 cm (± 3 cm).
4 cm ilgio lankstus rengnenokontrastinis galiukas, laisvas 5 ar 10cm ilgio, tiesus arba lenktas galas J formos, galiukas gali būti formuojamas šaltuoju būdu.</t>
  </si>
  <si>
    <t>11.</t>
  </si>
  <si>
    <t>Diametrai 0,014"; ir 0,018"
Ilgis 190, 210, 300 cm (± 1 cm).
Vielos šerdis pagaminta iš
nerūdijančio plieno, o distalinis
galiukas iš nitinolio (nikelis + titanas).
Galimybė pasirinkti skirtingo ilgio
nitinolinį segmentą distaliniame gale
nuo 10 iki 25cm.
Viela padengta proksimalinėje dalyje hidrofobine danga, o galiukas hidrofiline danga. Galimybė pasirinkti galiuko skirtingus svorius 2.8, 3.5, 4,0 g.
1:1 posūkio užtikrinimas.
Galiukas rentgenokontrastinis ir yra galimybė formuoti norimu lenktumu.</t>
  </si>
  <si>
    <t xml:space="preserve">Įmovos galas suplonintas distaliniame gale, pagerinantis dilatatoriaus-įmovos perėjimą, sumažinatis rezistenciją punkcijos metu;   
Mini nukreipianti viela dengta plastiku;
Dydžiai: 4F, 5F, 6F, 7F, 8F, 9F, 10F, 11F;
Vielos ilgis 45 cm; Tinkančios mini vielos 0,025“; 0,035“;
3 padėčių sklendė;
Hemostatinis vožtuvas su “cross cut” (kryžminio pjovimo) silikoniniu disku;
Įmovos pagal dydį yra koduotos spalva ir sunumeruotos;
Nėra tarpo tarp vožtuvo ir šoninės atšakos;
Prisegamas dilatatoriaus galo užrakinimas, dydis 5F,  
Ilgis :10 cm, 25 cm  ± 0,5cm </t>
  </si>
  <si>
    <t>7.</t>
  </si>
  <si>
    <t>21.</t>
  </si>
  <si>
    <t>Vienkart.,steril.
Diametras 5F.
Ilgis 40 cm, 65 cm, 100 cm
Suderinami su pravedikliais 0.035" ir 0,038"
Įvairūs galiukų tipai: ST, BARN, BERN, H1, SIM1, SIM2, SIM3, CHGB, MIK, RC2, RDC, C1, C2.
Turi atlaikyti slėgį &gt;500 psi.
Kateteris rentgenokontrastinis
Kateterio viršūnė su paryškintu kontrastavimu</t>
  </si>
  <si>
    <t>Dvieju lydinių (kombinuotos) mikrovielos: nerūdijančio plieno vielos korpusas, padidinto sukimo perdavimo. Distalinė dalis pagaminta iš Nitinolio medžiagos, padidinto lankstumo. Vielos distalaus galo diametras 0,007", vielos proksimalaus galo diametras 0,012",  vielos ilgis 220 cm. Galiukas – tiesus, J. Rentgenokontrastinis  galiukas – 80 mm</t>
  </si>
  <si>
    <t>17.</t>
  </si>
  <si>
    <t xml:space="preserve">Diametras 7 F, ilgis 105-125cm, 4mm distalinis kontaktas, galimybė valdyti elektrodą lankstant (lankstymas į vieną pusę), su termopora. Komplektuojami su kabeliu, tinkamu prijungimui prie IBI-1500T/Stockert generatoriaus.
</t>
  </si>
  <si>
    <t xml:space="preserve">Diametras 6-7 F, ilgis 100-125cm., 10 kontaktų, atstumas tarp elektrodų 2-5 mm., tarp porų 5-10mm. Komplektuojamas su kabeliu, tinkamu prijungimui prie IBI-1500T/Stockert generatoriaus.
</t>
  </si>
  <si>
    <t>Ilgiai: 130cm, 150 cm arba 140cm
Išorinis diametras 2,6F, distaliai susiaurėjantis iki 1,8 Fr (0,6±0,1mm)
Distalinis galas padengtas hidrofiline danga
Kateterrio vidinė dalis padengta specialia danga gerinančia priemonių pravedimą.
Distaliniame gale – auksu dengtas rentgenokontrastinis markeris;
Dalis kateterių turi dvigubą spindį.
Pritaikytas naudoti su 0,014”  vielomis pravedėjomis;</t>
  </si>
  <si>
    <t>Aortos vožtuvo valvuloplastikai ir perkateterinio vožtuvo implantavimui skirta viela dvigubos kilpos galu. Medžiaga: plienas. Diametras 0,035", ilgis 260-290cm. Distalinės dvigubos kilpos konfigūracija: labai maža, maža ir didelė ( kilpos diametrai atitinkamai 28-32mm, 38-42mm, 48-52mm. Plonėjantis distalinis galas: labai mažos ir mažos kilpų mažėjantis iki ne didesnio nei 0,15mm ( 0,006" ), didelės kilpos mažėjantis iki ne didesnio nei 0,18mm ( 0,007" ). Trombogeniškumą mažinanti ir slydimą gerinanti danga ( pvz. „Lubrigreen ( PTFA ) arba analogiška ).</t>
  </si>
  <si>
    <t xml:space="preserve">Vienkart.,steril.
Apsauginis filtras iš poliurethano medžiagos (110 µg/ mm²)
Rentgeno kontrastinė nitinolinė gaudyklė
Tinkantys 0.014‘‘ vielai 
Distalinis galas rentgenokontrastinis, spiralinio tipo 
Ilgis: 190 cm, 300 cm
Tinkantys introdiuseris  - 6F
Galimybė prijungti vielą pratęsėją (iki 150 cm ilgio)
Įvedimo sistema su pilnai paruošta (‘‘preloaded‘‘) apsaugine viela, Peel-away tipo
</t>
  </si>
  <si>
    <t>30.</t>
  </si>
  <si>
    <t>2.</t>
  </si>
  <si>
    <t>3.</t>
  </si>
  <si>
    <t>4.</t>
  </si>
  <si>
    <t>5.</t>
  </si>
  <si>
    <t>12.</t>
  </si>
  <si>
    <t>13.</t>
  </si>
  <si>
    <t>14.</t>
  </si>
  <si>
    <t>15.</t>
  </si>
  <si>
    <t>18.</t>
  </si>
  <si>
    <t>19.</t>
  </si>
  <si>
    <t>20.</t>
  </si>
  <si>
    <t>22.</t>
  </si>
  <si>
    <t>23.</t>
  </si>
  <si>
    <t>27.</t>
  </si>
  <si>
    <t>31.</t>
  </si>
  <si>
    <t>32.</t>
  </si>
  <si>
    <t>33.</t>
  </si>
  <si>
    <t>34.</t>
  </si>
  <si>
    <t>35.</t>
  </si>
  <si>
    <t>36.</t>
  </si>
  <si>
    <t>37.</t>
  </si>
  <si>
    <t>38.</t>
  </si>
  <si>
    <t>39.</t>
  </si>
  <si>
    <t>PTA kobalto chromo stentai skirti klubinėms arterijoms, dengti gryna anglimi, OTW tipo
Stentų parametrai:
a) kobalto-chromo lydinio stentas;
b) dengti gryna anglimi;
c) skirti klubinėms arterijos stentuoti;
d) metalo-arterijos santykis 11/16;
e) ant stentų ≥ 2 rentgenokontrastiniai žymenys;
f) vijos storis ≤ 0,175 mm;
g) sutrumpėjimas išplėtimo metu – 0 %;
h) ilgiai  ≥ 19 iki  ≤ 59 mm;
i) diamentrai  ≥ 6,00 iki  ≤ 10,00 mm;
Balioninių kateterių parametrai:
• ilgiai  ≥  75 iki  ≤  135 cm;
• OTW  sistema, naudojama su 0,035” PTA vielomis;
• naudojami su ≤ 6 F introdiuseriais;
• galiojimo terminas ≥ 3 metai.</t>
  </si>
  <si>
    <t xml:space="preserve">Parametrinio dizaino - stentas yra suformuotas susukto lakšto principu stabilumui kraujagyslėje ir didesnei radialinei jėgai. Gali būti visiškai ištrauktas net ir po pilno išskleidimo ne mažiau 3 kartų. Galimybė pakartotinai išskleisti - repozicionavimo galimybė. Visų diametrų stentai įvedami per  .021"  mikrokateterį. Stumiančioji viela - 0.018" diametro, 200 cm (±1 cm) ilgio. Stentų diametrai - 4mm (2-4mm kraujagyslėms) ir 6mm  (3-5.5mm kraujagyslėms).  Stentų naudojamas ilgis - 20 mm, 24 mm, 40 mm. Stentų bendras ilgis - 31mm, 37mm, 47mm, 50mm. Su 3-4 distaliniais žymekliais ir 1 proksimaliu žymekliu. Su rentgenokontrastiniais žymekliais tolygiai išdėstytais per visą stent ilgį tarp kurių atstumas 5-10 mm (priklausomai nuo stento diametro) - geresniai vizualizacijai. Atstumas tarp distalaus ir fluoroskopiško saugos žymeklio  - &lt; 130cm. Persidengimas 2mm kraujagyslėje 6mm diametro stento  - 63-64%, 4mm - 39-40%  Tiekėjas privalo pateikti multicentrinius randomizuotus geros klinikinės praktikos praktikos standartus atitinkančius tyrimus su atokiais (ne trumpesniais kaip 3 metai) rezultatais apie siūlomos priemonės saugumą ir efektyvumą.         </t>
  </si>
  <si>
    <t xml:space="preserve">Trys ilgio variantai (~ 70, ~95, ~100 cm), skirtingų lenkimų formos. Įvairios kreivės – BRK, BRK-1, BRK-XS </t>
  </si>
  <si>
    <t>40.</t>
  </si>
  <si>
    <t>Vienkartinis 150 ml talpos švirkštas su vienkartine 150 cm ilgio paciento linija</t>
  </si>
  <si>
    <t>Padengtas paklitakselio-šlapalo (urea) ar lygiaverčiu mišiniu, be polimerų. Diametras: proksimalinė dalis ≤2,0 F, distalinė dalis ≤2,5 F. Balionėlio ilgiai: trumpiausias ≤15 mm, ilgiausias ≥40mm, mažiausias diametras ≤2,0mm, didžiausias ≥4,0mm. Pritaikytas 0,014 colio diametro vielai. Tiekėjas privalo pateikti multicentrinius randomizuotus geros klinikinės praktikos standartus atitinkančius tyrimus su atokiais ne trumpesniais kaip 12 mėn. rezultatais apie stentų saugumą ir savybę mažinti restenozių dažnį..</t>
  </si>
  <si>
    <t>Filtro krepšelis iš nailono, padengtas hidrofiline danga, lankstus. Filtro krepšelio porų dydis ne daugiau nei 120µm
krepšelių diametrai: 5 mm (kraujagyslėms nuo 2,5mm iki 4,8 mm); 7,2 mm (kraujagyslėms  nuo 4,0mm iki 7,0 mm)
komplekte – įvedėjas (1vnt.), filtro  sistema (1vnt.), įvedimo piltuvėlis (1vnt.), viela pravedėja (1vnt.),  vielos suktukas (1vnt.), švirkštas su praplovimo antgaliu (1vnt.)
komplektas filtro pašalinimui - kateteris ištraukimui (1vnt.), vielos suktukas (1vnt.), švirkštas su praplovimo antgaliu (1vnt.)
Į kraujagyslę gali būti įvedamas kaip vientisa sistema arba kaip atskiri elementai. Galimybė palikti vielą po filtro sistemos pašalinimo iš kraujagyslės. Vielos pasirinkimas pagal lankstumą – 3 tipų, ir pagal ilgį - 190, 315 cm. 
Sistema greito pakeitimo (Rx) tipo
Ne mažiau keturių rentgenokontrastinių žymeklių su papildoma apjuosiančia  rentgenokontrastine spiralė.</t>
  </si>
  <si>
    <t>16.</t>
  </si>
  <si>
    <t>41.</t>
  </si>
  <si>
    <t>42.</t>
  </si>
  <si>
    <t>43.</t>
  </si>
  <si>
    <t>Pintas iš ne mažiau 2 volframo ar analogiškų vielų
Progresyvios pynės technologija, užtikrinansi galiuko atsparumą užlinkimui
Distalinė dalis lankstesnė, nei proksimalinė
Vidinė danga - PTFE ar analogiška
Išortinė danga – hidrofilinė ar analogiška
Turi apimti tokį diametrų intervalą; nuo 0,42 iki 1,02 mm (0,0165” – 0,0401”)
Išoriniai diametrai (proks./dist) nuo 2,2/1,9F iki 5,1/5,1F
Ilgiai, 135 cm, 140 cm, 155 cm. 
Turi būti modifikacija, pritaikyta trombo aspiracijai                                                                                                                               2 rentgenokontrastiniai žymekliai distaliniame gale, vienas pačiame galiuke, kitas 3 cm nuo distalinio galo;
Įvairios distalinio galo konfigūracijos: tiesus, MP</t>
  </si>
  <si>
    <t xml:space="preserve">Vienkart.,steril.
Stentas is nitinolo,
Ergonomiška konstrukcija su dvigubo įvedimo sistema, tri-axial SDS stento sistema užtikrinanti tikslų išskleidimą, kur  distalinis segmentas turi rentgenokontrastinį markerį
Hibridinės ‘‘closed-open cell‘‘ konstrukcijos
nuo 5 iki 8 mm. diametro,
nuo 20 iki 200 mm ilgio,
praeinantys per 6 F kateterį
tinkantys 0,035‘‘ vielai
Kateterio ilgis 75 ir 130 cm                                                                                                                                                    ''Crossing profile'' 0.083''
Distalinis ir proksimalinis stento galas turi po 4 rentgeno kontrastinius markerius iš tantalo medžiagos
</t>
  </si>
  <si>
    <r>
      <t xml:space="preserve">Masė ≤ 80g, tūris ≤ 40cm3. Detekcijos kriterijai: dažnio, dažnio stabilumo, staigios pradžios, pradžios (prieširdžių ar skilvelių) nustatymo, prieširdžių- skilvelių santykių. Sugebėjimas skirti QRS kompleksų morfologiją. Galimybė programuoti 3 skirtingas terapijos zonas (tachikardija 1, tachikardija 2, virpėjimas). Antitachikardinės stimuliacijos funkcija: galimybė programuoti Burst, Ramp, Scan funkcijas. ATP terapija virpėjimo zonoje defibriliuojančio impulse įkrovos metu. ATP terapija virpėjimo zonoje prieš defibriliuojančio impulso įkrovą. Maksimali defibriliuojančio impulso energija ≥ 40 J. Defibriliuojančio impulso forma – bifazinė, su galimybe programuoti fazių trukmes, impulso formą. Antibradikardinė stimuliacija – DDD(R) režimas. Realaus laiko elektrogramos registravimas, įvykių žymekliai. Intrakardinės elektrogramos registravimo galimybė telemetrijos būdu, įvykių žymekliai. Įkrovos trukmė iki maks. defibriliuojančio impulso energijos iškrovos ≤ 8 sekundės. Įvykių registratorius, intrakardinės elektrogramos registravimo galimybė telemetrijos būdu, įvykių žymekliai. Saugomų elektrogramų trukmė ≥ 40 min, dauginės EKG, žymekliai, registruojami įvykiai, įvykių prioretizacijos galimybė. Paciento perspėjimas apie problemą sistemoje (elektrodo lūžimas, baterijos išsekimas ir kt.) garsiniu signalu arba vibracija. Automatinis stimuliacijos amplitudės parinkimas ir reguliavimas prieširdyje ir abiejuose skilveliuose. Galima automatinė adaptacinė jautrumo kontrolė prieširdžiuose ir skilveliuose, suteikianti optimalią stimuliaciją. Atskirai reguliuojami kairio skilvelio ir dešinio skilvelio stimuliacijos kanalų parametrai. Algoritmas AV ir VV intervalų optimizacijai. VV užlaikymo programavimo galimybė: vienu metu, pirma DS, pirma KS. Biventrikulinės stimuliacijos % nustatymas. Stimuliacija ir jautrumas – vienpoliai arba bipoliai, programuojami nepriklausomai vienas nuo kito. Automatinis varžos matavimas keičiant poliškumą. Prietaiso darbo trukmė ≥ 7 metų (60 imp./min., 2,5 V, 0,4 ms, 500 Ω, 100% DDD-BiV stimuliacija, automatinė stimuliacijos amplitudės parinkimo ir kontrolės funkcija DP, DS, KS išjungta, saugomos EKG įjungta, 18 mėn. galiojimas iki implantacijos). Prieširdinių aritmijų diagnostika: pradžia, trukmė, skilvelių dažnis, histograma; Prieširdinių aritmijų įspėjamieji signalai. Plaučių pabrinkimo diagnostika, remiantis stimuliacijos varžos matavimais.  Programuojami įspėjamieji signalai (garso ar vibracijos): prie ERI, skilvelių elektrodo varžos pokyčio, skilvelių stimuliacijos procento pokyčio, aukšto skilvelių ritmo dažnio.  Nuotolinio stebėjimo ir valdymo galimybė. Nuotolinis stebėjimas ir valdymas: pilnai automatinis, telemetrijos funkcija, tiek GSM, tiek WLAN ryšio galimybės. Prekės gamintojo garantija ≥ 5 metai. Galimybė atlikti viso kūno 1,5T magnetinio rezonanso tyrimus (nebūtinai krūtinės ląstos ir širdies srityse).                                         </t>
    </r>
    <r>
      <rPr>
        <b/>
        <sz val="11"/>
        <rFont val="Times New Roman"/>
        <family val="1"/>
        <charset val="186"/>
      </rPr>
      <t>Komplekte:</t>
    </r>
    <r>
      <rPr>
        <sz val="11"/>
        <rFont val="Times New Roman"/>
        <family val="1"/>
        <charset val="186"/>
      </rPr>
      <t xml:space="preserve">                                                                                                                 1. Defibriliacijos elektrodai: aktyvios fiksacijos 60cm, 65cm, 75cm ilgio, išskiriantys gliukokortikoidus, su viena arba dviem aukštos įtampos spiralėmis, introdiuserio diametras 7F, sertifikuoti atlikti magneto rezonanso tyrimus.
2. Prieširdiniai elektrodai: aktyvios fiksacijos tiesūs, 46cm, 52cm ilgio.
3. Įvairaus ilgio (75–95 cm) kairiojo skilvelio stimuliacijos elektrodai – bipolinis elektrodas 5F diametro, Elektrodo distalinė dalis turi linkius, padedančius fiksuoti elektrodą vainikinio ančio šakelėse.</t>
    </r>
  </si>
  <si>
    <t>1. Prekių kokybė, žymėjimas, informacija vartotojui turi atitikti ES 2017/745 reglamento (ar 93/42/EEB)  direktyvos  reikalavimus.</t>
  </si>
  <si>
    <t>2. Prekių charakteristikoms patvirtinti tiekėjai privalo pateikti techninių duomenų lapą ar lygiavertį gamintojo dokumentą.</t>
  </si>
  <si>
    <t xml:space="preserve">3. Visoms nurodytoms konkrečioms medžiagoms ir/ar konkretiems prekių pavadinimams taikoma „arba lygiavertis“. </t>
  </si>
  <si>
    <r>
      <t xml:space="preserve">5. Tiekėjas turi pateikti dokumentus, įrodančius siūlomų prekių atitikimą kokybės ir techniniams reikalavimams, nurodytiems pirkimo dokumentų techninėje specifikacijoje: </t>
    </r>
    <r>
      <rPr>
        <b/>
        <sz val="11"/>
        <color theme="1"/>
        <rFont val="Times New Roman"/>
        <family val="1"/>
        <charset val="186"/>
      </rPr>
      <t>tiekėjas turi pateikti gamintojo parengtus katalogus ir siūlomų prekių techninių charakteristikų aprašymus</t>
    </r>
    <r>
      <rPr>
        <sz val="11"/>
        <color theme="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color theme="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color theme="1"/>
        <rFont val="Times New Roman"/>
        <family val="1"/>
        <charset val="186"/>
      </rPr>
      <t>. Taip pat tiekėjas tu</t>
    </r>
    <r>
      <rPr>
        <u/>
        <sz val="11"/>
        <color theme="1"/>
        <rFont val="Times New Roman"/>
        <family val="1"/>
        <charset val="186"/>
      </rPr>
      <t>ri pateikti nuorodas į gamintojo interneto tinklalapį (jei toks yra)</t>
    </r>
    <r>
      <rPr>
        <sz val="11"/>
        <color theme="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</si>
  <si>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t>44.</t>
  </si>
  <si>
    <t xml:space="preserve">Pritaikyti plaučių arterijai stentuoti. Pagaminti iš platinos/iridžio 0,013" vielos, "zig" tipo (8 ), dengti PTFE audiniu. Galimybė išplėsti nuo ≤ 12 mm iki  ≥ 24 mm diametro, ilgis ≤ 45 mm. Įvedimo sistemos dydis ≤ + 2 F (pridedant prie reikiamo baliono dydžio), tačiau  ≤ 18 F. Stento sutrumpėjimas ≤ 33%. </t>
  </si>
  <si>
    <t>45.</t>
  </si>
  <si>
    <t>Balioniniai kateteriai</t>
  </si>
  <si>
    <t>Mažiausias kateterio baliono diametras ≤14 ± 2 mm. Didžiausias kateterio baliono diametras ≥25 ± 1 mm. Kateterio baliono ilgis 40 ± 5 mm. Kateterio ilgis 125±10 cm. Balioninis kateteris pritaikytas 0,035‘‘ vielai. Balioniniai kateteriai suderinami su ≤14 F kaniule (introdiuseriu). Ribinis baliono slėgis ≥7 ± 2 ATM. Kateteris turi ≥2 rentgenokontrastinius žymeklius.</t>
  </si>
  <si>
    <t>TECHNINĖ SPECIFIKACIJA</t>
  </si>
  <si>
    <t>SPS 1 priedas</t>
  </si>
  <si>
    <t xml:space="preserve"> Vnt. įkainis EUR be PVM</t>
  </si>
  <si>
    <t>Vnt. įkainis EUR su PVM</t>
  </si>
  <si>
    <t>PVM tarifas, %</t>
  </si>
  <si>
    <t>Viso suma Eur be PVM</t>
  </si>
  <si>
    <t>Viso suma Eur su PVM</t>
  </si>
  <si>
    <t>Maksimali pasiūlymo
(vertinamoji) kaina EUR be PVM</t>
  </si>
  <si>
    <t>Maksimalus perkamas kiekis</t>
  </si>
  <si>
    <t>Vienkartinio naudojimo kateteriai, skirti minimaliai invazinei minkštųjų audinių mikrobangų abliacijai. Kateteriai su aušinimu, aušinimo skystis cirkuliuoja
per visą abliacijos adatos ilgį. Dydis- 13G, ilgis pasirinktinai 15, 20, 30cm. Specialus žymėjimas kas 5cm. Maksimalus darbinis galingumas ne mažesnis nei 150W. Spinduliavimo zona- 2,8cm. Kateterio distalinis galas troakaro tipo 4mm ilgio. Su viena kateteriu pasiekiama abliacijos zona iki 4.7x4.8cm. Generatorius suderinamas su siūlomais kateteriais bei pateikiamas panaudai visam sutarties galiojimo laikotarpiui. Tiekėjas įsipareigoja kartu su vienkartinėmis priemonėmis pateikti abliacjos aparatą panaudai.</t>
  </si>
  <si>
    <t>Introdiuseris a. radialis kateterizacijai</t>
  </si>
  <si>
    <t>Specialus diagnostinis koronarinis kateteris per a.radialis</t>
  </si>
  <si>
    <t>Viela diagnostiniams kateteriams</t>
  </si>
  <si>
    <t>PTKA viela subtotalinėms stenozėms</t>
  </si>
  <si>
    <t>Vaistus išskiriantis PTKA balionas</t>
  </si>
  <si>
    <t>Koronarinis mikrokateteris pravedėja</t>
  </si>
  <si>
    <t>Aortos vožtuvo valvuloplastikai ir perkateterinio vožtuvo implantavimui skirta viela dvigubos kilpos galu</t>
  </si>
  <si>
    <t>PTKA balionas rutininėms procedūroms (NC monorail tipo)</t>
  </si>
  <si>
    <t>Acist prietaiso valdymo ir švirkšto rinkinys</t>
  </si>
  <si>
    <t>Elektrodas laikinai širdies stimuliacijai</t>
  </si>
  <si>
    <t>Suplėšomas ("peel-away") introdiuseris stimuliacijos elektrodo įvedimui</t>
  </si>
  <si>
    <t>Implantuojamas biventrikulinis kardioverteris defibriliatorius su bipoliais kairiojo skilvelio elektrodais</t>
  </si>
  <si>
    <t>Adata tarpprieširdinės pertvaros punkcijai</t>
  </si>
  <si>
    <t xml:space="preserve">Valdomas elektrodas abliacijai su  galimybe valdyti elektrodą lankstant (lankstymas į vieną pusę), </t>
  </si>
  <si>
    <t>Diagnostinis daugiapolis valdomas elektrodinis kateteris 6-7 F, 10 kontaktų</t>
  </si>
  <si>
    <t>Srovės nukreipiklis</t>
  </si>
  <si>
    <t>n-BCA skysta embolizacinė medžiaga AVM embolizacijai</t>
  </si>
  <si>
    <t>Kraujagyslių uždarymo po aortos stentavimo sistema</t>
  </si>
  <si>
    <t>Dvigubo tinklelio karotidinis stentas</t>
  </si>
  <si>
    <t>Nustumiamos spirales</t>
  </si>
  <si>
    <t xml:space="preserve">Fenestruoti pilvinės aortos stentgraftai </t>
  </si>
  <si>
    <t>Periferinis sustiprinantis kateteris</t>
  </si>
  <si>
    <t xml:space="preserve">Aukšto slėgio nekompliantiniai (NC) PTA OTW tipo balioniniai kateteriai  naudojami su 0,014”; 0,018” vielomis </t>
  </si>
  <si>
    <t>PTA aukšto spaudimo balioninis kateteris RX tipo 0.014“ vielai</t>
  </si>
  <si>
    <t>Balionai skirti periferinėms angioplastikoms, tinkantys 0,035 vielai</t>
  </si>
  <si>
    <t>Periferinis balioninis dilatacinis OTW kateteris.</t>
  </si>
  <si>
    <t xml:space="preserve">Periferiniai kraujagyslių stentai savaime besiplečiantys skirti SFA </t>
  </si>
  <si>
    <t>Periferiniai stengraftai</t>
  </si>
  <si>
    <t>Priešembolinė apsaugos sistema miego arterijų procedūroms</t>
  </si>
  <si>
    <t>Vielos skirtos periferinėms
angioplastikos procedūroms 0,018" ir 0,014" diametro</t>
  </si>
  <si>
    <t>Hibridinė nukreipianti periferinė viela</t>
  </si>
  <si>
    <t>Mikrostentas ūmaus išeminio insulto gydymui</t>
  </si>
  <si>
    <t>Vielos rutininėms periferinėms proceduroms 0,014“, 0,018“, 0,035“ diametro</t>
  </si>
  <si>
    <t>Mikrokateteris</t>
  </si>
  <si>
    <t>Introdiuseriai</t>
  </si>
  <si>
    <t>Diagnostiniai angiografiniai kateteriai</t>
  </si>
  <si>
    <t xml:space="preserve">Abliacijos kateteriai </t>
  </si>
  <si>
    <t>Mikroviela</t>
  </si>
  <si>
    <t>Vienkartiniai priedai kontrastinio tirpalo švirkštui "Press Duo Elite"</t>
  </si>
  <si>
    <r>
      <t xml:space="preserve">Didelio diametro balionais plečiami </t>
    </r>
    <r>
      <rPr>
        <b/>
        <sz val="11"/>
        <rFont val="Times New Roman"/>
        <family val="1"/>
        <charset val="186"/>
      </rPr>
      <t xml:space="preserve">dengti </t>
    </r>
    <r>
      <rPr>
        <sz val="11"/>
        <rFont val="Times New Roman"/>
        <family val="1"/>
        <charset val="186"/>
      </rPr>
      <t>stentai plaučių arterijai</t>
    </r>
  </si>
  <si>
    <t>Periferiniai didelio diametro stentgraftai</t>
  </si>
  <si>
    <t>Kobalto chromo stentas, dengtas gryna anglimi, OTW tipo</t>
  </si>
  <si>
    <t>Nukreipiantieji kateteriai intracerebrinėms procedūroms</t>
  </si>
  <si>
    <r>
      <t xml:space="preserve">4. </t>
    </r>
    <r>
      <rPr>
        <u/>
        <sz val="11"/>
        <color theme="1"/>
        <rFont val="Times New Roman"/>
        <family val="1"/>
        <charset val="186"/>
      </rPr>
      <t>Tiekėjas, siūlantis lygiavertę prek</t>
    </r>
    <r>
      <rPr>
        <sz val="11"/>
        <color theme="1"/>
        <rFont val="Times New Roman"/>
        <family val="1"/>
        <charset val="186"/>
      </rPr>
      <t>ę privalo patikimomis priemonėmis įrodyti, kad siūloma prekė yra lygiavertė ir visiškai atitinka techninėje specifikacijoje keliamus reikalavimus.</t>
    </r>
  </si>
  <si>
    <t xml:space="preserve">VIENKARTINĖS MEDICINOS PAGALBOS PRIEMONĖS INTERVENCINEI KARDIOLOGIJAI, RADIOLOGIJAI (5484) </t>
  </si>
  <si>
    <t>Balt Extrusion SAS, visi kodai Balt, Silk Vista, Silk Vista Baby,  Silk+, Balt, CNS, gamintojo katalogas 10 psl.</t>
  </si>
  <si>
    <t>Balt Extrusion SAS, visi kodai Magic glue, Magic,  Balt, gamintojo katalogas 14 psl.</t>
  </si>
  <si>
    <t>Balt Extruson SAS, visi kodai FIB, SPI, Balt, gamintojo katalogas 19 psl.</t>
  </si>
  <si>
    <t>Balt Extrusion SAS, visi kodai, Vasco, Balt, gamintojo katalogas 5 psl.</t>
  </si>
  <si>
    <t>Balt Extrusion SAS, visi kodai, Hybrid, Balt, gamintojo katalogas 5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</si>
</sst>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charset val="186"/>
      <scheme val="minor"/>
    </font>
    <font>
      <sz val="11"/>
      <name val="Times New Roman"/>
      <family val="1"/>
      <charset val="186"/>
    </font>
    <font>
      <sz val="11"/>
      <name val="Calibri"/>
      <family val="2"/>
      <charset val="186"/>
      <scheme val="minor"/>
    </font>
    <font>
      <sz val="11"/>
      <color theme="1"/>
      <name val="Times New Roman"/>
      <family val="1"/>
      <charset val="186"/>
    </font>
    <font>
      <b/>
      <sz val="11"/>
      <name val="Times New Roman"/>
      <family val="1"/>
      <charset val="186"/>
    </font>
    <font>
      <sz val="11"/>
      <name val="Calibri"/>
      <family val="2"/>
      <charset val="186"/>
    </font>
    <font>
      <sz val="11"/>
      <color theme="1"/>
      <name val="Calibri"/>
      <family val="2"/>
      <charset val="186"/>
      <scheme val="minor"/>
    </font>
    <font>
      <sz val="11"/>
      <color theme="1"/>
      <name val="Calibri"/>
      <family val="2"/>
      <scheme val="minor"/>
    </font>
    <font>
      <sz val="8"/>
      <name val="Calibri"/>
      <family val="2"/>
      <charset val="186"/>
      <scheme val="minor"/>
    </font>
    <font>
      <sz val="11"/>
      <color rgb="FF00B050"/>
      <name val="Calibri"/>
      <family val="2"/>
      <charset val="186"/>
      <scheme val="minor"/>
    </font>
    <font>
      <sz val="11"/>
      <name val="Calibri"/>
      <family val="2"/>
      <scheme val="minor"/>
    </font>
    <font>
      <sz val="10"/>
      <name val="Times New Roman"/>
      <family val="1"/>
      <charset val="186"/>
    </font>
    <font>
      <b/>
      <sz val="14"/>
      <name val="Times New Roman"/>
      <family val="1"/>
      <charset val="186"/>
    </font>
    <font>
      <u/>
      <sz val="11"/>
      <color theme="1"/>
      <name val="Times New Roman"/>
      <family val="1"/>
      <charset val="186"/>
    </font>
    <font>
      <b/>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xf numFmtId="43" fontId="6" fillId="0" borderId="0" applyFont="0" applyFill="0" applyBorder="0" applyAlignment="0" applyProtection="0"/>
    <xf numFmtId="0" fontId="7" fillId="0" borderId="0"/>
    <xf numFmtId="43" fontId="7" fillId="0" borderId="0" applyFont="0" applyFill="0" applyBorder="0" applyAlignment="0" applyProtection="0"/>
  </cellStyleXfs>
  <cellXfs count="63">
    <xf numFmtId="0" fontId="0" fillId="0" borderId="0" xfId="0"/>
    <xf numFmtId="0" fontId="0" fillId="0" borderId="0" xfId="0" applyAlignment="1">
      <alignment horizontal="left" vertical="top"/>
    </xf>
    <xf numFmtId="2"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wrapText="1"/>
    </xf>
    <xf numFmtId="2" fontId="4" fillId="0" borderId="1" xfId="0" applyNumberFormat="1" applyFont="1" applyBorder="1" applyAlignment="1">
      <alignment horizontal="center" vertical="top" wrapText="1"/>
    </xf>
    <xf numFmtId="1" fontId="1" fillId="0" borderId="1" xfId="0" applyNumberFormat="1" applyFont="1" applyBorder="1" applyAlignment="1">
      <alignment horizontal="center" vertical="top"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2" fontId="5" fillId="0" borderId="0" xfId="0" applyNumberFormat="1" applyFont="1" applyAlignment="1">
      <alignment horizontal="center" vertical="center" wrapText="1"/>
    </xf>
    <xf numFmtId="2" fontId="5"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0" fillId="0" borderId="0" xfId="0" applyAlignment="1">
      <alignment vertical="top"/>
    </xf>
    <xf numFmtId="0" fontId="2" fillId="0" borderId="0" xfId="0" applyFont="1" applyAlignment="1">
      <alignment vertical="top"/>
    </xf>
    <xf numFmtId="2" fontId="0" fillId="0" borderId="0" xfId="0" applyNumberFormat="1" applyAlignment="1">
      <alignment horizontal="left" vertical="top"/>
    </xf>
    <xf numFmtId="0" fontId="7" fillId="0" borderId="0" xfId="0" applyFont="1"/>
    <xf numFmtId="2" fontId="1" fillId="0" borderId="1" xfId="1"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4" fillId="0" borderId="1" xfId="0" applyNumberFormat="1" applyFont="1" applyBorder="1" applyAlignment="1">
      <alignment horizontal="center" vertical="top" wrapText="1"/>
    </xf>
    <xf numFmtId="1" fontId="1" fillId="2" borderId="1" xfId="0" applyNumberFormat="1" applyFont="1" applyFill="1" applyBorder="1" applyAlignment="1">
      <alignment horizontal="center" vertical="center" wrapText="1"/>
    </xf>
    <xf numFmtId="1" fontId="0" fillId="0" borderId="0" xfId="0" applyNumberFormat="1" applyAlignment="1">
      <alignment horizontal="left" vertical="top"/>
    </xf>
    <xf numFmtId="1" fontId="0" fillId="0" borderId="0" xfId="0" applyNumberFormat="1" applyAlignment="1">
      <alignment horizontal="center" vertical="top"/>
    </xf>
    <xf numFmtId="2" fontId="1" fillId="2" borderId="1" xfId="0" applyNumberFormat="1" applyFont="1" applyFill="1" applyBorder="1" applyAlignment="1">
      <alignment horizontal="center" vertical="center" wrapText="1"/>
    </xf>
    <xf numFmtId="0" fontId="9" fillId="0" borderId="0" xfId="0" applyFont="1" applyAlignment="1">
      <alignment vertical="top"/>
    </xf>
    <xf numFmtId="0" fontId="10" fillId="0" borderId="1" xfId="0" applyFont="1" applyBorder="1" applyAlignment="1">
      <alignment horizontal="center" vertical="center" wrapText="1"/>
    </xf>
    <xf numFmtId="0" fontId="10" fillId="0" borderId="1" xfId="0" applyFont="1" applyBorder="1" applyAlignment="1">
      <alignment vertical="top" wrapText="1"/>
    </xf>
    <xf numFmtId="0" fontId="11"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2" fontId="10" fillId="0" borderId="1" xfId="1"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 fontId="11" fillId="2" borderId="1" xfId="0" applyNumberFormat="1" applyFont="1" applyFill="1" applyBorder="1" applyAlignment="1">
      <alignment horizontal="center" vertical="center" wrapText="1"/>
    </xf>
    <xf numFmtId="0" fontId="0" fillId="0" borderId="0" xfId="0" applyAlignment="1">
      <alignment vertical="top" wrapText="1"/>
    </xf>
    <xf numFmtId="0" fontId="2" fillId="0" borderId="1" xfId="0" applyFont="1" applyBorder="1" applyAlignment="1">
      <alignmen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2" fontId="1" fillId="2" borderId="1" xfId="1" applyNumberFormat="1" applyFont="1" applyFill="1" applyBorder="1" applyAlignment="1">
      <alignment horizontal="center" vertical="center" wrapText="1"/>
    </xf>
    <xf numFmtId="4" fontId="1" fillId="0" borderId="0" xfId="0" applyNumberFormat="1"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vertical="top"/>
    </xf>
    <xf numFmtId="4" fontId="3" fillId="0" borderId="0" xfId="0" applyNumberFormat="1" applyFont="1" applyAlignment="1">
      <alignment horizontal="left" vertical="top"/>
    </xf>
    <xf numFmtId="1" fontId="3" fillId="0" borderId="0" xfId="0" applyNumberFormat="1" applyFont="1" applyAlignment="1">
      <alignment horizontal="left" vertical="top"/>
    </xf>
    <xf numFmtId="0" fontId="1" fillId="0" borderId="0" xfId="0" applyFont="1"/>
    <xf numFmtId="0" fontId="1" fillId="0" borderId="2" xfId="0" applyFont="1" applyBorder="1" applyAlignment="1">
      <alignment horizontal="left" vertical="top" wrapText="1"/>
    </xf>
    <xf numFmtId="4" fontId="12" fillId="0" borderId="0" xfId="0" applyNumberFormat="1" applyFont="1" applyAlignment="1">
      <alignment horizontal="center" vertical="top"/>
    </xf>
    <xf numFmtId="4" fontId="12" fillId="0" borderId="0" xfId="0" applyNumberFormat="1" applyFont="1" applyAlignment="1">
      <alignment vertical="top"/>
    </xf>
    <xf numFmtId="0" fontId="10" fillId="0" borderId="1" xfId="0" applyFont="1" applyBorder="1" applyAlignment="1">
      <alignment horizontal="center" vertical="top" wrapText="1"/>
    </xf>
    <xf numFmtId="0" fontId="12" fillId="0" borderId="0" xfId="0" applyFont="1" applyAlignment="1">
      <alignment horizontal="center" vertical="top"/>
    </xf>
    <xf numFmtId="2" fontId="3" fillId="0" borderId="0" xfId="0" applyNumberFormat="1" applyFont="1" applyAlignment="1">
      <alignment horizontal="left" vertical="top"/>
    </xf>
    <xf numFmtId="0" fontId="1" fillId="3" borderId="1" xfId="0" applyFont="1" applyFill="1" applyBorder="1" applyAlignment="1">
      <alignment horizontal="center" vertical="top" wrapText="1"/>
    </xf>
    <xf numFmtId="0" fontId="1" fillId="3" borderId="1" xfId="0" applyFont="1" applyFill="1" applyBorder="1" applyAlignment="1">
      <alignment horizontal="left" vertical="top" wrapText="1"/>
    </xf>
    <xf numFmtId="2" fontId="1" fillId="3"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0" xfId="0" applyFill="1"/>
    <xf numFmtId="0" fontId="0" fillId="3" borderId="0" xfId="0" applyFill="1" applyAlignment="1">
      <alignment vertical="top"/>
    </xf>
    <xf numFmtId="49" fontId="1" fillId="3" borderId="1" xfId="0" applyNumberFormat="1" applyFont="1" applyFill="1" applyBorder="1" applyAlignment="1">
      <alignment horizontal="center" vertical="top" wrapText="1"/>
    </xf>
    <xf numFmtId="49" fontId="1" fillId="3" borderId="1" xfId="0" applyNumberFormat="1" applyFont="1" applyFill="1" applyBorder="1" applyAlignment="1">
      <alignment horizontal="left" vertical="top" wrapText="1"/>
    </xf>
    <xf numFmtId="3" fontId="1" fillId="3" borderId="1" xfId="0" applyNumberFormat="1" applyFont="1" applyFill="1" applyBorder="1" applyAlignment="1">
      <alignment horizontal="center" vertical="center" wrapText="1"/>
    </xf>
    <xf numFmtId="0" fontId="3" fillId="0" borderId="0" xfId="0" applyFont="1" applyAlignment="1">
      <alignment horizontal="left" vertical="top" wrapText="1"/>
    </xf>
    <xf numFmtId="0" fontId="12" fillId="0" borderId="0" xfId="0" applyFont="1" applyAlignment="1">
      <alignment horizontal="center" vertical="top" wrapText="1"/>
    </xf>
    <xf numFmtId="0" fontId="12" fillId="0" borderId="0" xfId="0" applyFont="1" applyAlignment="1">
      <alignment horizontal="center" vertical="top"/>
    </xf>
  </cellXfs>
  <cellStyles count="4">
    <cellStyle name="Comma" xfId="1" builtinId="3"/>
    <cellStyle name="Comma 2" xfId="3" xr:uid="{253DB8D9-9F63-4201-88C3-D51D336E2EE3}"/>
    <cellStyle name="Normal" xfId="0" builtinId="0"/>
    <cellStyle name="Normal 2" xfId="2" xr:uid="{68933869-0CBA-4B3C-997E-EA709B28C9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E55"/>
  <sheetViews>
    <sheetView tabSelected="1" zoomScale="70" zoomScaleNormal="70" workbookViewId="0">
      <selection activeCell="K52" sqref="K52"/>
    </sheetView>
  </sheetViews>
  <sheetFormatPr baseColWidth="10" defaultColWidth="9.1640625" defaultRowHeight="15" x14ac:dyDescent="0.2"/>
  <cols>
    <col min="1" max="1" width="8.1640625" style="12" customWidth="1"/>
    <col min="2" max="2" width="24" style="1" customWidth="1"/>
    <col min="3" max="3" width="116.6640625" style="1" customWidth="1"/>
    <col min="4" max="4" width="8" style="1" customWidth="1"/>
    <col min="5" max="5" width="12.6640625" style="21" customWidth="1"/>
    <col min="6" max="6" width="12.6640625" style="14" customWidth="1"/>
    <col min="7" max="7" width="12.6640625" style="22" customWidth="1"/>
    <col min="8" max="8" width="12.6640625" style="14" customWidth="1"/>
    <col min="9" max="10" width="18.6640625" style="14" customWidth="1"/>
    <col min="11" max="11" width="39" style="12" customWidth="1"/>
    <col min="12" max="12" width="18.6640625" style="14" customWidth="1"/>
    <col min="13" max="16384" width="9.1640625" style="12"/>
  </cols>
  <sheetData>
    <row r="1" spans="1:83" x14ac:dyDescent="0.2">
      <c r="J1" s="49" t="s">
        <v>102</v>
      </c>
    </row>
    <row r="2" spans="1:83" s="32" customFormat="1" ht="18" customHeight="1" x14ac:dyDescent="0.2">
      <c r="A2" s="61" t="s">
        <v>101</v>
      </c>
      <c r="B2" s="61"/>
      <c r="C2" s="61"/>
      <c r="D2" s="61"/>
      <c r="E2" s="61"/>
      <c r="F2" s="61"/>
      <c r="G2" s="61"/>
      <c r="H2" s="61"/>
      <c r="I2" s="61"/>
      <c r="J2" s="61"/>
      <c r="K2" s="37"/>
      <c r="L2" s="37"/>
    </row>
    <row r="3" spans="1:83" ht="18.75" customHeight="1" x14ac:dyDescent="0.2">
      <c r="A3" s="62" t="s">
        <v>155</v>
      </c>
      <c r="B3" s="62"/>
      <c r="C3" s="62"/>
      <c r="D3" s="62"/>
      <c r="E3" s="62"/>
      <c r="F3" s="62"/>
      <c r="G3" s="62"/>
      <c r="H3" s="62"/>
      <c r="I3" s="62"/>
      <c r="J3" s="62"/>
      <c r="K3" s="46"/>
      <c r="L3" s="45"/>
    </row>
    <row r="4" spans="1:83" ht="18.75" customHeight="1" x14ac:dyDescent="0.2">
      <c r="A4" s="48"/>
      <c r="B4" s="48"/>
      <c r="C4" s="48"/>
      <c r="D4" s="48"/>
      <c r="E4" s="48"/>
      <c r="F4" s="48"/>
      <c r="G4" s="48"/>
      <c r="H4" s="48"/>
      <c r="I4" s="48"/>
      <c r="J4" s="48"/>
      <c r="K4" s="46"/>
      <c r="L4" s="45"/>
    </row>
    <row r="5" spans="1:83" ht="18" customHeight="1" x14ac:dyDescent="0.2">
      <c r="A5" s="38" t="s">
        <v>92</v>
      </c>
      <c r="B5" s="39"/>
      <c r="C5" s="38"/>
      <c r="D5" s="38"/>
      <c r="E5" s="40"/>
      <c r="F5" s="41"/>
      <c r="G5" s="41"/>
      <c r="H5" s="42"/>
      <c r="I5" s="41"/>
      <c r="J5" s="41"/>
      <c r="K5" s="41"/>
      <c r="L5" s="41"/>
    </row>
    <row r="6" spans="1:83" ht="18" customHeight="1" x14ac:dyDescent="0.2">
      <c r="A6" s="38" t="s">
        <v>93</v>
      </c>
      <c r="B6" s="39"/>
      <c r="C6" s="38"/>
      <c r="D6" s="38"/>
      <c r="E6" s="40"/>
      <c r="F6" s="41"/>
      <c r="G6" s="41"/>
      <c r="H6" s="42"/>
      <c r="I6" s="41"/>
      <c r="J6" s="41"/>
      <c r="K6" s="41"/>
      <c r="L6" s="41"/>
    </row>
    <row r="7" spans="1:83" ht="18" customHeight="1" x14ac:dyDescent="0.2">
      <c r="A7" s="38" t="s">
        <v>94</v>
      </c>
      <c r="B7" s="39"/>
      <c r="C7" s="38"/>
      <c r="D7" s="38"/>
      <c r="E7" s="40"/>
      <c r="F7" s="41"/>
      <c r="G7" s="41"/>
      <c r="H7" s="42"/>
      <c r="I7" s="41"/>
      <c r="J7" s="41"/>
      <c r="K7" s="41"/>
      <c r="L7" s="41"/>
    </row>
    <row r="8" spans="1:83" ht="18" customHeight="1" x14ac:dyDescent="0.2">
      <c r="A8" s="60" t="s">
        <v>154</v>
      </c>
      <c r="B8" s="60"/>
      <c r="C8" s="60"/>
      <c r="D8" s="60"/>
      <c r="E8" s="60"/>
      <c r="F8" s="60"/>
      <c r="G8" s="60"/>
      <c r="H8" s="60"/>
      <c r="I8" s="60"/>
      <c r="J8" s="41"/>
      <c r="K8" s="41"/>
      <c r="L8" s="41"/>
    </row>
    <row r="9" spans="1:83" ht="107.25" customHeight="1" x14ac:dyDescent="0.2">
      <c r="A9" s="60" t="s">
        <v>95</v>
      </c>
      <c r="B9" s="60"/>
      <c r="C9" s="60"/>
      <c r="D9" s="60"/>
      <c r="E9" s="60"/>
      <c r="F9" s="60"/>
      <c r="G9" s="60"/>
      <c r="H9" s="60"/>
      <c r="I9" s="60"/>
      <c r="J9" s="41"/>
      <c r="K9" s="41"/>
      <c r="L9" s="41"/>
    </row>
    <row r="10" spans="1:83" s="13" customFormat="1" ht="64.5" customHeight="1" x14ac:dyDescent="0.2">
      <c r="A10" s="4" t="s">
        <v>0</v>
      </c>
      <c r="B10" s="4" t="s">
        <v>1</v>
      </c>
      <c r="C10" s="4" t="s">
        <v>12</v>
      </c>
      <c r="D10" s="4" t="s">
        <v>13</v>
      </c>
      <c r="E10" s="19" t="s">
        <v>109</v>
      </c>
      <c r="F10" s="5" t="s">
        <v>103</v>
      </c>
      <c r="G10" s="19" t="s">
        <v>105</v>
      </c>
      <c r="H10" s="5" t="s">
        <v>104</v>
      </c>
      <c r="I10" s="5" t="s">
        <v>106</v>
      </c>
      <c r="J10" s="5" t="s">
        <v>107</v>
      </c>
      <c r="K10" s="4" t="s">
        <v>14</v>
      </c>
      <c r="L10" s="5" t="s">
        <v>108</v>
      </c>
    </row>
    <row r="11" spans="1:83" s="13" customFormat="1" ht="78" customHeight="1" x14ac:dyDescent="0.2">
      <c r="A11" s="6" t="s">
        <v>3</v>
      </c>
      <c r="B11" s="11" t="s">
        <v>111</v>
      </c>
      <c r="C11" s="11" t="s">
        <v>4</v>
      </c>
      <c r="D11" s="17" t="s">
        <v>2</v>
      </c>
      <c r="E11" s="18">
        <v>4000</v>
      </c>
      <c r="F11" s="8"/>
      <c r="G11" s="18">
        <v>5</v>
      </c>
      <c r="H11" s="8">
        <f t="shared" ref="H11:H14" si="0">F11*1.05</f>
        <v>0</v>
      </c>
      <c r="I11" s="8">
        <f t="shared" ref="I11:I24" si="1">E11*F11</f>
        <v>0</v>
      </c>
      <c r="J11" s="8">
        <f t="shared" ref="J11:J14" si="2">I11*1.05</f>
        <v>0</v>
      </c>
      <c r="K11" s="7"/>
      <c r="L11" s="8">
        <v>80000</v>
      </c>
    </row>
    <row r="12" spans="1:83" s="13" customFormat="1" ht="105" customHeight="1" x14ac:dyDescent="0.2">
      <c r="A12" s="2" t="s">
        <v>55</v>
      </c>
      <c r="B12" s="11" t="s">
        <v>112</v>
      </c>
      <c r="C12" s="11" t="s">
        <v>6</v>
      </c>
      <c r="D12" s="17" t="s">
        <v>2</v>
      </c>
      <c r="E12" s="18">
        <v>4500</v>
      </c>
      <c r="F12" s="8"/>
      <c r="G12" s="18">
        <v>5</v>
      </c>
      <c r="H12" s="8">
        <f t="shared" si="0"/>
        <v>0</v>
      </c>
      <c r="I12" s="8">
        <f t="shared" si="1"/>
        <v>0</v>
      </c>
      <c r="J12" s="8">
        <f t="shared" si="2"/>
        <v>0</v>
      </c>
      <c r="K12" s="7"/>
      <c r="L12" s="8">
        <v>60750</v>
      </c>
    </row>
    <row r="13" spans="1:83" ht="93" customHeight="1" x14ac:dyDescent="0.2">
      <c r="A13" s="2" t="s">
        <v>56</v>
      </c>
      <c r="B13" s="11" t="s">
        <v>113</v>
      </c>
      <c r="C13" s="11" t="s">
        <v>9</v>
      </c>
      <c r="D13" s="17" t="s">
        <v>2</v>
      </c>
      <c r="E13" s="18">
        <v>3500</v>
      </c>
      <c r="F13" s="8"/>
      <c r="G13" s="18">
        <v>5</v>
      </c>
      <c r="H13" s="8">
        <f t="shared" si="0"/>
        <v>0</v>
      </c>
      <c r="I13" s="8">
        <f t="shared" si="1"/>
        <v>0</v>
      </c>
      <c r="J13" s="8">
        <f t="shared" si="2"/>
        <v>0</v>
      </c>
      <c r="K13" s="7"/>
      <c r="L13" s="8">
        <v>31500</v>
      </c>
    </row>
    <row r="14" spans="1:83" s="10" customFormat="1" ht="135.75" customHeight="1" x14ac:dyDescent="0.2">
      <c r="A14" s="2" t="s">
        <v>57</v>
      </c>
      <c r="B14" s="11" t="s">
        <v>114</v>
      </c>
      <c r="C14" s="11" t="s">
        <v>10</v>
      </c>
      <c r="D14" s="17" t="s">
        <v>2</v>
      </c>
      <c r="E14" s="18">
        <v>450</v>
      </c>
      <c r="F14" s="8"/>
      <c r="G14" s="18">
        <v>5</v>
      </c>
      <c r="H14" s="8">
        <f t="shared" si="0"/>
        <v>0</v>
      </c>
      <c r="I14" s="8">
        <f t="shared" si="1"/>
        <v>0</v>
      </c>
      <c r="J14" s="8">
        <f t="shared" si="2"/>
        <v>0</v>
      </c>
      <c r="K14" s="7"/>
      <c r="L14" s="8">
        <v>35550</v>
      </c>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row>
    <row r="15" spans="1:83" ht="95.25" customHeight="1" x14ac:dyDescent="0.2">
      <c r="A15" s="2" t="s">
        <v>58</v>
      </c>
      <c r="B15" s="11" t="s">
        <v>117</v>
      </c>
      <c r="C15" s="11" t="s">
        <v>52</v>
      </c>
      <c r="D15" s="17" t="s">
        <v>2</v>
      </c>
      <c r="E15" s="18">
        <v>180</v>
      </c>
      <c r="F15" s="8"/>
      <c r="G15" s="18">
        <v>5</v>
      </c>
      <c r="H15" s="8">
        <f t="shared" ref="H15:H19" si="3">F15*1.05</f>
        <v>0</v>
      </c>
      <c r="I15" s="8">
        <f t="shared" si="1"/>
        <v>0</v>
      </c>
      <c r="J15" s="8">
        <f t="shared" ref="J15:J19" si="4">I15*1.05</f>
        <v>0</v>
      </c>
      <c r="K15" s="7"/>
      <c r="L15" s="8">
        <v>57600</v>
      </c>
    </row>
    <row r="16" spans="1:83" ht="82.5" customHeight="1" x14ac:dyDescent="0.2">
      <c r="A16" s="2" t="s">
        <v>16</v>
      </c>
      <c r="B16" s="11" t="s">
        <v>118</v>
      </c>
      <c r="C16" s="11" t="s">
        <v>11</v>
      </c>
      <c r="D16" s="17" t="s">
        <v>2</v>
      </c>
      <c r="E16" s="18">
        <v>1900</v>
      </c>
      <c r="F16" s="8"/>
      <c r="G16" s="18">
        <v>5</v>
      </c>
      <c r="H16" s="8">
        <f t="shared" si="3"/>
        <v>0</v>
      </c>
      <c r="I16" s="8">
        <f t="shared" si="1"/>
        <v>0</v>
      </c>
      <c r="J16" s="8">
        <f t="shared" si="4"/>
        <v>0</v>
      </c>
      <c r="K16" s="7"/>
      <c r="L16" s="8">
        <v>123500</v>
      </c>
    </row>
    <row r="17" spans="1:12" ht="30" x14ac:dyDescent="0.2">
      <c r="A17" s="2" t="s">
        <v>44</v>
      </c>
      <c r="B17" s="11" t="s">
        <v>119</v>
      </c>
      <c r="C17" s="11" t="s">
        <v>15</v>
      </c>
      <c r="D17" s="17" t="s">
        <v>2</v>
      </c>
      <c r="E17" s="18">
        <v>150</v>
      </c>
      <c r="F17" s="8"/>
      <c r="G17" s="18">
        <v>5</v>
      </c>
      <c r="H17" s="8">
        <f t="shared" si="3"/>
        <v>0</v>
      </c>
      <c r="I17" s="8">
        <f t="shared" si="1"/>
        <v>0</v>
      </c>
      <c r="J17" s="8">
        <f t="shared" si="4"/>
        <v>0</v>
      </c>
      <c r="K17" s="7"/>
      <c r="L17" s="8">
        <v>12750</v>
      </c>
    </row>
    <row r="18" spans="1:12" ht="121.5" customHeight="1" x14ac:dyDescent="0.2">
      <c r="A18" s="2" t="s">
        <v>20</v>
      </c>
      <c r="B18" s="11" t="s">
        <v>116</v>
      </c>
      <c r="C18" s="11" t="s">
        <v>51</v>
      </c>
      <c r="D18" s="17" t="s">
        <v>2</v>
      </c>
      <c r="E18" s="18">
        <v>50</v>
      </c>
      <c r="F18" s="8"/>
      <c r="G18" s="18">
        <v>5</v>
      </c>
      <c r="H18" s="8">
        <f t="shared" si="3"/>
        <v>0</v>
      </c>
      <c r="I18" s="8">
        <f t="shared" si="1"/>
        <v>0</v>
      </c>
      <c r="J18" s="8">
        <f t="shared" si="4"/>
        <v>0</v>
      </c>
      <c r="K18" s="7"/>
      <c r="L18" s="8">
        <v>22500</v>
      </c>
    </row>
    <row r="19" spans="1:12" customFormat="1" ht="83.25" customHeight="1" x14ac:dyDescent="0.2">
      <c r="A19" s="2" t="s">
        <v>37</v>
      </c>
      <c r="B19" s="11" t="s">
        <v>115</v>
      </c>
      <c r="C19" s="11" t="s">
        <v>83</v>
      </c>
      <c r="D19" s="17" t="s">
        <v>2</v>
      </c>
      <c r="E19" s="18">
        <v>50</v>
      </c>
      <c r="F19" s="8"/>
      <c r="G19" s="18">
        <v>5</v>
      </c>
      <c r="H19" s="8">
        <f t="shared" si="3"/>
        <v>0</v>
      </c>
      <c r="I19" s="8">
        <f t="shared" si="1"/>
        <v>0</v>
      </c>
      <c r="J19" s="8">
        <f t="shared" si="4"/>
        <v>0</v>
      </c>
      <c r="K19" s="7"/>
      <c r="L19" s="8">
        <v>10700</v>
      </c>
    </row>
    <row r="20" spans="1:12" customFormat="1" ht="61.5" customHeight="1" x14ac:dyDescent="0.2">
      <c r="A20" s="3" t="s">
        <v>5</v>
      </c>
      <c r="B20" s="11" t="s">
        <v>120</v>
      </c>
      <c r="C20" s="11" t="s">
        <v>17</v>
      </c>
      <c r="D20" s="8" t="s">
        <v>2</v>
      </c>
      <c r="E20" s="18">
        <v>200</v>
      </c>
      <c r="F20" s="8"/>
      <c r="G20" s="18">
        <v>5</v>
      </c>
      <c r="H20" s="8">
        <f t="shared" ref="H20:H41" si="5">F20*1.05</f>
        <v>0</v>
      </c>
      <c r="I20" s="8">
        <f t="shared" si="1"/>
        <v>0</v>
      </c>
      <c r="J20" s="8">
        <f>H20*E20</f>
        <v>0</v>
      </c>
      <c r="K20" s="7"/>
      <c r="L20" s="8">
        <v>7000</v>
      </c>
    </row>
    <row r="21" spans="1:12" customFormat="1" ht="72" customHeight="1" x14ac:dyDescent="0.2">
      <c r="A21" s="3" t="s">
        <v>41</v>
      </c>
      <c r="B21" s="11" t="s">
        <v>121</v>
      </c>
      <c r="C21" s="11" t="s">
        <v>18</v>
      </c>
      <c r="D21" s="8" t="s">
        <v>2</v>
      </c>
      <c r="E21" s="18">
        <v>1800</v>
      </c>
      <c r="F21" s="8"/>
      <c r="G21" s="18">
        <v>5</v>
      </c>
      <c r="H21" s="8">
        <f t="shared" si="5"/>
        <v>0</v>
      </c>
      <c r="I21" s="8">
        <f t="shared" si="1"/>
        <v>0</v>
      </c>
      <c r="J21" s="8">
        <f>H21*E21</f>
        <v>0</v>
      </c>
      <c r="K21" s="7"/>
      <c r="L21" s="8">
        <v>22680</v>
      </c>
    </row>
    <row r="22" spans="1:12" customFormat="1" ht="409" customHeight="1" x14ac:dyDescent="0.2">
      <c r="A22" s="33" t="s">
        <v>59</v>
      </c>
      <c r="B22" s="11" t="s">
        <v>122</v>
      </c>
      <c r="C22" s="11" t="s">
        <v>91</v>
      </c>
      <c r="D22" s="8" t="s">
        <v>2</v>
      </c>
      <c r="E22" s="18">
        <v>10</v>
      </c>
      <c r="F22" s="8"/>
      <c r="G22" s="18">
        <v>5</v>
      </c>
      <c r="H22" s="8">
        <f t="shared" si="5"/>
        <v>0</v>
      </c>
      <c r="I22" s="8">
        <f t="shared" si="1"/>
        <v>0</v>
      </c>
      <c r="J22" s="8">
        <f>H22*E22</f>
        <v>0</v>
      </c>
      <c r="K22" s="7"/>
      <c r="L22" s="8">
        <v>24500</v>
      </c>
    </row>
    <row r="23" spans="1:12" customFormat="1" ht="70.5" customHeight="1" x14ac:dyDescent="0.2">
      <c r="A23" s="3" t="s">
        <v>60</v>
      </c>
      <c r="B23" s="11" t="s">
        <v>123</v>
      </c>
      <c r="C23" s="11" t="s">
        <v>80</v>
      </c>
      <c r="D23" s="8" t="s">
        <v>2</v>
      </c>
      <c r="E23" s="18">
        <v>150</v>
      </c>
      <c r="F23" s="8"/>
      <c r="G23" s="18">
        <v>5</v>
      </c>
      <c r="H23" s="8">
        <f>F23*1.05</f>
        <v>0</v>
      </c>
      <c r="I23" s="8">
        <f t="shared" si="1"/>
        <v>0</v>
      </c>
      <c r="J23" s="8">
        <f>I23*1.05</f>
        <v>0</v>
      </c>
      <c r="K23" s="7"/>
      <c r="L23" s="8">
        <v>15000</v>
      </c>
    </row>
    <row r="24" spans="1:12" customFormat="1" ht="98.25" customHeight="1" x14ac:dyDescent="0.2">
      <c r="A24" s="3" t="s">
        <v>61</v>
      </c>
      <c r="B24" s="11" t="s">
        <v>124</v>
      </c>
      <c r="C24" s="11" t="s">
        <v>49</v>
      </c>
      <c r="D24" s="8" t="s">
        <v>2</v>
      </c>
      <c r="E24" s="18">
        <v>100</v>
      </c>
      <c r="F24" s="8"/>
      <c r="G24" s="18">
        <v>5</v>
      </c>
      <c r="H24" s="8">
        <f>F24*1.05</f>
        <v>0</v>
      </c>
      <c r="I24" s="8">
        <f t="shared" si="1"/>
        <v>0</v>
      </c>
      <c r="J24" s="8">
        <f>I24*1.05</f>
        <v>0</v>
      </c>
      <c r="K24" s="7"/>
      <c r="L24" s="8">
        <v>40000</v>
      </c>
    </row>
    <row r="25" spans="1:12" customFormat="1" ht="87" customHeight="1" x14ac:dyDescent="0.2">
      <c r="A25" s="3" t="s">
        <v>62</v>
      </c>
      <c r="B25" s="11" t="s">
        <v>125</v>
      </c>
      <c r="C25" s="11" t="s">
        <v>50</v>
      </c>
      <c r="D25" s="8" t="s">
        <v>2</v>
      </c>
      <c r="E25" s="18">
        <v>200</v>
      </c>
      <c r="F25" s="8"/>
      <c r="G25" s="18">
        <v>5</v>
      </c>
      <c r="H25" s="8">
        <f>F25*1.05</f>
        <v>0</v>
      </c>
      <c r="I25" s="8">
        <f>J25/1.05</f>
        <v>42000</v>
      </c>
      <c r="J25" s="8">
        <v>44100</v>
      </c>
      <c r="K25" s="7"/>
      <c r="L25" s="8">
        <v>42000</v>
      </c>
    </row>
    <row r="26" spans="1:12" customFormat="1" ht="177" customHeight="1" x14ac:dyDescent="0.2">
      <c r="A26" s="3" t="s">
        <v>85</v>
      </c>
      <c r="B26" s="11" t="s">
        <v>153</v>
      </c>
      <c r="C26" s="11" t="s">
        <v>19</v>
      </c>
      <c r="D26" s="8" t="s">
        <v>2</v>
      </c>
      <c r="E26" s="18">
        <v>100</v>
      </c>
      <c r="F26" s="8"/>
      <c r="G26" s="18">
        <v>5</v>
      </c>
      <c r="H26" s="8">
        <f t="shared" si="5"/>
        <v>0</v>
      </c>
      <c r="I26" s="8">
        <f>E26*F26</f>
        <v>0</v>
      </c>
      <c r="J26" s="8">
        <f>H26*E26</f>
        <v>0</v>
      </c>
      <c r="K26" s="7"/>
      <c r="L26" s="8">
        <v>13000</v>
      </c>
    </row>
    <row r="27" spans="1:12" s="55" customFormat="1" ht="152.25" customHeight="1" x14ac:dyDescent="0.2">
      <c r="A27" s="50" t="s">
        <v>48</v>
      </c>
      <c r="B27" s="51" t="s">
        <v>126</v>
      </c>
      <c r="C27" s="51" t="s">
        <v>21</v>
      </c>
      <c r="D27" s="52" t="s">
        <v>2</v>
      </c>
      <c r="E27" s="53">
        <v>5</v>
      </c>
      <c r="F27" s="52">
        <v>7500</v>
      </c>
      <c r="G27" s="53">
        <v>5</v>
      </c>
      <c r="H27" s="52">
        <f t="shared" si="5"/>
        <v>7875</v>
      </c>
      <c r="I27" s="52">
        <f>E27*F27</f>
        <v>37500</v>
      </c>
      <c r="J27" s="52">
        <f>H27*E27</f>
        <v>39375</v>
      </c>
      <c r="K27" s="54" t="s">
        <v>156</v>
      </c>
      <c r="L27" s="52">
        <v>37500</v>
      </c>
    </row>
    <row r="28" spans="1:12" s="55" customFormat="1" ht="60" customHeight="1" x14ac:dyDescent="0.2">
      <c r="A28" s="50" t="s">
        <v>63</v>
      </c>
      <c r="B28" s="51" t="s">
        <v>127</v>
      </c>
      <c r="C28" s="51" t="s">
        <v>25</v>
      </c>
      <c r="D28" s="52" t="s">
        <v>2</v>
      </c>
      <c r="E28" s="53">
        <v>100</v>
      </c>
      <c r="F28" s="52">
        <v>500</v>
      </c>
      <c r="G28" s="53">
        <v>5</v>
      </c>
      <c r="H28" s="52">
        <f t="shared" si="5"/>
        <v>525</v>
      </c>
      <c r="I28" s="52">
        <f>E28*F28</f>
        <v>50000</v>
      </c>
      <c r="J28" s="52">
        <f>H28*E28</f>
        <v>52500</v>
      </c>
      <c r="K28" s="54" t="s">
        <v>157</v>
      </c>
      <c r="L28" s="52">
        <v>50000</v>
      </c>
    </row>
    <row r="29" spans="1:12" customFormat="1" ht="71.25" customHeight="1" x14ac:dyDescent="0.2">
      <c r="A29" s="3" t="s">
        <v>64</v>
      </c>
      <c r="B29" s="11" t="s">
        <v>128</v>
      </c>
      <c r="C29" s="11" t="s">
        <v>26</v>
      </c>
      <c r="D29" s="8" t="s">
        <v>2</v>
      </c>
      <c r="E29" s="18">
        <v>90</v>
      </c>
      <c r="F29" s="8"/>
      <c r="G29" s="18">
        <v>5</v>
      </c>
      <c r="H29" s="8">
        <f t="shared" si="5"/>
        <v>0</v>
      </c>
      <c r="I29" s="8">
        <f>E29*F29</f>
        <v>0</v>
      </c>
      <c r="J29" s="8">
        <f>H29*E29</f>
        <v>0</v>
      </c>
      <c r="K29" s="7"/>
      <c r="L29" s="8">
        <v>106200</v>
      </c>
    </row>
    <row r="30" spans="1:12" customFormat="1" ht="226.5" customHeight="1" x14ac:dyDescent="0.2">
      <c r="A30" s="3" t="s">
        <v>65</v>
      </c>
      <c r="B30" s="11" t="s">
        <v>129</v>
      </c>
      <c r="C30" s="11" t="s">
        <v>27</v>
      </c>
      <c r="D30" s="8" t="s">
        <v>2</v>
      </c>
      <c r="E30" s="18">
        <v>70</v>
      </c>
      <c r="F30" s="8"/>
      <c r="G30" s="18">
        <v>5</v>
      </c>
      <c r="H30" s="8">
        <f t="shared" si="5"/>
        <v>0</v>
      </c>
      <c r="I30" s="8">
        <f>E30*F30</f>
        <v>0</v>
      </c>
      <c r="J30" s="8">
        <f>H30*E30</f>
        <v>0</v>
      </c>
      <c r="K30" s="7"/>
      <c r="L30" s="8">
        <v>72030</v>
      </c>
    </row>
    <row r="31" spans="1:12" s="55" customFormat="1" ht="87.75" customHeight="1" x14ac:dyDescent="0.2">
      <c r="A31" s="50" t="s">
        <v>45</v>
      </c>
      <c r="B31" s="51" t="s">
        <v>130</v>
      </c>
      <c r="C31" s="51" t="s">
        <v>28</v>
      </c>
      <c r="D31" s="52" t="s">
        <v>2</v>
      </c>
      <c r="E31" s="53">
        <v>700</v>
      </c>
      <c r="F31" s="52">
        <v>162.5</v>
      </c>
      <c r="G31" s="53">
        <v>5</v>
      </c>
      <c r="H31" s="52">
        <f t="shared" si="5"/>
        <v>170.625</v>
      </c>
      <c r="I31" s="52">
        <v>113750</v>
      </c>
      <c r="J31" s="52">
        <f>I31*1.05</f>
        <v>119437.5</v>
      </c>
      <c r="K31" s="54" t="s">
        <v>158</v>
      </c>
      <c r="L31" s="52">
        <v>114000</v>
      </c>
    </row>
    <row r="32" spans="1:12" customFormat="1" ht="360" customHeight="1" x14ac:dyDescent="0.2">
      <c r="A32" s="34" t="s">
        <v>66</v>
      </c>
      <c r="B32" s="11" t="s">
        <v>131</v>
      </c>
      <c r="C32" s="11" t="s">
        <v>29</v>
      </c>
      <c r="D32" s="8" t="s">
        <v>2</v>
      </c>
      <c r="E32" s="18">
        <v>1</v>
      </c>
      <c r="F32" s="16"/>
      <c r="G32" s="18">
        <v>5</v>
      </c>
      <c r="H32" s="8">
        <f t="shared" si="5"/>
        <v>0</v>
      </c>
      <c r="I32" s="8">
        <f t="shared" ref="I32:I41" si="6">E32*F32</f>
        <v>0</v>
      </c>
      <c r="J32" s="8">
        <f t="shared" ref="J32:J50" si="7">H32*E32</f>
        <v>0</v>
      </c>
      <c r="K32" s="7"/>
      <c r="L32" s="8">
        <v>35000</v>
      </c>
    </row>
    <row r="33" spans="1:12" customFormat="1" ht="151.5" customHeight="1" x14ac:dyDescent="0.2">
      <c r="A33" s="34" t="s">
        <v>67</v>
      </c>
      <c r="B33" s="11" t="s">
        <v>132</v>
      </c>
      <c r="C33" s="11" t="s">
        <v>30</v>
      </c>
      <c r="D33" s="8" t="s">
        <v>2</v>
      </c>
      <c r="E33" s="18">
        <v>75</v>
      </c>
      <c r="F33" s="16"/>
      <c r="G33" s="18">
        <v>5</v>
      </c>
      <c r="H33" s="8">
        <f t="shared" si="5"/>
        <v>0</v>
      </c>
      <c r="I33" s="8">
        <f t="shared" si="6"/>
        <v>0</v>
      </c>
      <c r="J33" s="8">
        <f t="shared" si="7"/>
        <v>0</v>
      </c>
      <c r="K33" s="7"/>
      <c r="L33" s="8">
        <v>9375</v>
      </c>
    </row>
    <row r="34" spans="1:12" customFormat="1" ht="159" customHeight="1" x14ac:dyDescent="0.2">
      <c r="A34" s="34" t="s">
        <v>22</v>
      </c>
      <c r="B34" s="11" t="s">
        <v>133</v>
      </c>
      <c r="C34" s="11" t="s">
        <v>31</v>
      </c>
      <c r="D34" s="8" t="s">
        <v>2</v>
      </c>
      <c r="E34" s="18">
        <v>300</v>
      </c>
      <c r="F34" s="16"/>
      <c r="G34" s="18">
        <v>5</v>
      </c>
      <c r="H34" s="8">
        <f t="shared" si="5"/>
        <v>0</v>
      </c>
      <c r="I34" s="8">
        <f t="shared" si="6"/>
        <v>0</v>
      </c>
      <c r="J34" s="8">
        <f t="shared" si="7"/>
        <v>0</v>
      </c>
      <c r="K34" s="7"/>
      <c r="L34" s="8">
        <v>49500</v>
      </c>
    </row>
    <row r="35" spans="1:12" s="15" customFormat="1" ht="196.5" customHeight="1" x14ac:dyDescent="0.2">
      <c r="A35" s="34" t="s">
        <v>23</v>
      </c>
      <c r="B35" s="11" t="s">
        <v>134</v>
      </c>
      <c r="C35" s="11" t="s">
        <v>32</v>
      </c>
      <c r="D35" s="8" t="s">
        <v>2</v>
      </c>
      <c r="E35" s="18">
        <v>200</v>
      </c>
      <c r="F35" s="16"/>
      <c r="G35" s="18">
        <v>5</v>
      </c>
      <c r="H35" s="8">
        <f t="shared" si="5"/>
        <v>0</v>
      </c>
      <c r="I35" s="8">
        <f t="shared" si="6"/>
        <v>0</v>
      </c>
      <c r="J35" s="8">
        <f t="shared" si="7"/>
        <v>0</v>
      </c>
      <c r="K35" s="7"/>
      <c r="L35" s="8">
        <v>22000</v>
      </c>
    </row>
    <row r="36" spans="1:12" s="15" customFormat="1" ht="200.25" customHeight="1" x14ac:dyDescent="0.2">
      <c r="A36" s="34" t="s">
        <v>7</v>
      </c>
      <c r="B36" s="11" t="s">
        <v>135</v>
      </c>
      <c r="C36" s="11" t="s">
        <v>33</v>
      </c>
      <c r="D36" s="8" t="s">
        <v>2</v>
      </c>
      <c r="E36" s="18">
        <v>80</v>
      </c>
      <c r="F36" s="16"/>
      <c r="G36" s="18">
        <v>5</v>
      </c>
      <c r="H36" s="8">
        <f t="shared" si="5"/>
        <v>0</v>
      </c>
      <c r="I36" s="8">
        <f t="shared" si="6"/>
        <v>0</v>
      </c>
      <c r="J36" s="8">
        <f t="shared" si="7"/>
        <v>0</v>
      </c>
      <c r="K36" s="7"/>
      <c r="L36" s="8">
        <v>5120</v>
      </c>
    </row>
    <row r="37" spans="1:12" s="15" customFormat="1" ht="69.75" customHeight="1" x14ac:dyDescent="0.2">
      <c r="A37" s="34" t="s">
        <v>68</v>
      </c>
      <c r="B37" s="11" t="s">
        <v>136</v>
      </c>
      <c r="C37" s="11" t="s">
        <v>34</v>
      </c>
      <c r="D37" s="8" t="s">
        <v>2</v>
      </c>
      <c r="E37" s="18">
        <v>50</v>
      </c>
      <c r="F37" s="16"/>
      <c r="G37" s="18">
        <v>5</v>
      </c>
      <c r="H37" s="8">
        <f t="shared" si="5"/>
        <v>0</v>
      </c>
      <c r="I37" s="8">
        <f t="shared" si="6"/>
        <v>0</v>
      </c>
      <c r="J37" s="8">
        <f t="shared" si="7"/>
        <v>0</v>
      </c>
      <c r="K37" s="7"/>
      <c r="L37" s="8">
        <v>7850</v>
      </c>
    </row>
    <row r="38" spans="1:12" s="15" customFormat="1" ht="263.25" customHeight="1" x14ac:dyDescent="0.2">
      <c r="A38" s="34" t="s">
        <v>24</v>
      </c>
      <c r="B38" s="11" t="s">
        <v>152</v>
      </c>
      <c r="C38" s="11" t="s">
        <v>78</v>
      </c>
      <c r="D38" s="8" t="s">
        <v>2</v>
      </c>
      <c r="E38" s="18">
        <v>180</v>
      </c>
      <c r="F38" s="16"/>
      <c r="G38" s="18">
        <v>5</v>
      </c>
      <c r="H38" s="8">
        <f t="shared" si="5"/>
        <v>0</v>
      </c>
      <c r="I38" s="8">
        <f t="shared" si="6"/>
        <v>0</v>
      </c>
      <c r="J38" s="8">
        <f t="shared" si="7"/>
        <v>0</v>
      </c>
      <c r="K38" s="7"/>
      <c r="L38" s="8">
        <v>59940</v>
      </c>
    </row>
    <row r="39" spans="1:12" s="15" customFormat="1" ht="197.25" customHeight="1" x14ac:dyDescent="0.2">
      <c r="A39" s="34" t="s">
        <v>8</v>
      </c>
      <c r="B39" s="11" t="s">
        <v>137</v>
      </c>
      <c r="C39" s="11" t="s">
        <v>90</v>
      </c>
      <c r="D39" s="8" t="s">
        <v>2</v>
      </c>
      <c r="E39" s="18">
        <v>180</v>
      </c>
      <c r="F39" s="16"/>
      <c r="G39" s="18">
        <v>5</v>
      </c>
      <c r="H39" s="8">
        <f t="shared" si="5"/>
        <v>0</v>
      </c>
      <c r="I39" s="8">
        <f t="shared" si="6"/>
        <v>0</v>
      </c>
      <c r="J39" s="8">
        <f t="shared" si="7"/>
        <v>0</v>
      </c>
      <c r="K39" s="7"/>
      <c r="L39" s="8">
        <v>85500</v>
      </c>
    </row>
    <row r="40" spans="1:12" customFormat="1" ht="192" customHeight="1" x14ac:dyDescent="0.2">
      <c r="A40" s="34" t="s">
        <v>54</v>
      </c>
      <c r="B40" s="11" t="s">
        <v>138</v>
      </c>
      <c r="C40" s="11" t="s">
        <v>35</v>
      </c>
      <c r="D40" s="8" t="s">
        <v>2</v>
      </c>
      <c r="E40" s="18">
        <v>25</v>
      </c>
      <c r="F40" s="16"/>
      <c r="G40" s="18">
        <v>5</v>
      </c>
      <c r="H40" s="8">
        <f t="shared" si="5"/>
        <v>0</v>
      </c>
      <c r="I40" s="8">
        <f t="shared" si="6"/>
        <v>0</v>
      </c>
      <c r="J40" s="8">
        <f t="shared" si="7"/>
        <v>0</v>
      </c>
      <c r="K40" s="7"/>
      <c r="L40" s="8">
        <v>34500</v>
      </c>
    </row>
    <row r="41" spans="1:12" s="15" customFormat="1" ht="409" customHeight="1" x14ac:dyDescent="0.2">
      <c r="A41" s="34" t="s">
        <v>69</v>
      </c>
      <c r="B41" s="11" t="s">
        <v>151</v>
      </c>
      <c r="C41" s="11" t="s">
        <v>36</v>
      </c>
      <c r="D41" s="8" t="s">
        <v>2</v>
      </c>
      <c r="E41" s="18">
        <v>5</v>
      </c>
      <c r="F41" s="16"/>
      <c r="G41" s="18">
        <v>5</v>
      </c>
      <c r="H41" s="8">
        <f t="shared" si="5"/>
        <v>0</v>
      </c>
      <c r="I41" s="8">
        <f t="shared" si="6"/>
        <v>0</v>
      </c>
      <c r="J41" s="8">
        <f t="shared" si="7"/>
        <v>0</v>
      </c>
      <c r="K41" s="7"/>
      <c r="L41" s="8">
        <v>14000</v>
      </c>
    </row>
    <row r="42" spans="1:12" customFormat="1" ht="183.75" customHeight="1" x14ac:dyDescent="0.2">
      <c r="A42" s="3" t="s">
        <v>70</v>
      </c>
      <c r="B42" s="11" t="s">
        <v>139</v>
      </c>
      <c r="C42" s="11" t="s">
        <v>53</v>
      </c>
      <c r="D42" s="7" t="s">
        <v>39</v>
      </c>
      <c r="E42" s="20">
        <v>40</v>
      </c>
      <c r="F42" s="16"/>
      <c r="G42" s="18">
        <v>5</v>
      </c>
      <c r="H42" s="8">
        <f>F42*1.05</f>
        <v>0</v>
      </c>
      <c r="I42" s="23">
        <f t="shared" ref="I42:I50" si="8">SUM(E42*F42)</f>
        <v>0</v>
      </c>
      <c r="J42" s="23">
        <f t="shared" si="7"/>
        <v>0</v>
      </c>
      <c r="K42" s="7"/>
      <c r="L42" s="23">
        <v>23400</v>
      </c>
    </row>
    <row r="43" spans="1:12" customFormat="1" ht="153.75" customHeight="1" x14ac:dyDescent="0.2">
      <c r="A43" s="47" t="s">
        <v>71</v>
      </c>
      <c r="B43" s="26" t="s">
        <v>139</v>
      </c>
      <c r="C43" s="26" t="s">
        <v>84</v>
      </c>
      <c r="D43" s="27" t="s">
        <v>39</v>
      </c>
      <c r="E43" s="28">
        <v>20</v>
      </c>
      <c r="F43" s="29"/>
      <c r="G43" s="25">
        <v>5</v>
      </c>
      <c r="H43" s="30">
        <f t="shared" ref="H43" si="9">F43*1.05</f>
        <v>0</v>
      </c>
      <c r="I43" s="31">
        <f t="shared" si="8"/>
        <v>0</v>
      </c>
      <c r="J43" s="31">
        <f t="shared" si="7"/>
        <v>0</v>
      </c>
      <c r="K43" s="7"/>
      <c r="L43" s="31">
        <v>17000</v>
      </c>
    </row>
    <row r="44" spans="1:12" customFormat="1" ht="159.75" customHeight="1" x14ac:dyDescent="0.2">
      <c r="A44" s="3" t="s">
        <v>72</v>
      </c>
      <c r="B44" s="11" t="s">
        <v>142</v>
      </c>
      <c r="C44" s="11" t="s">
        <v>79</v>
      </c>
      <c r="D44" s="7" t="s">
        <v>39</v>
      </c>
      <c r="E44" s="18">
        <v>50</v>
      </c>
      <c r="F44" s="16"/>
      <c r="G44" s="18">
        <v>5</v>
      </c>
      <c r="H44" s="8">
        <f>F44*1.05</f>
        <v>0</v>
      </c>
      <c r="I44" s="23">
        <f t="shared" si="8"/>
        <v>0</v>
      </c>
      <c r="J44" s="23">
        <f t="shared" si="7"/>
        <v>0</v>
      </c>
      <c r="K44" s="7"/>
      <c r="L44" s="23">
        <v>84000</v>
      </c>
    </row>
    <row r="45" spans="1:12" s="24" customFormat="1" ht="167.25" customHeight="1" x14ac:dyDescent="0.2">
      <c r="A45" s="3" t="s">
        <v>73</v>
      </c>
      <c r="B45" s="11" t="s">
        <v>141</v>
      </c>
      <c r="C45" s="11" t="s">
        <v>38</v>
      </c>
      <c r="D45" s="7" t="s">
        <v>39</v>
      </c>
      <c r="E45" s="20">
        <v>210</v>
      </c>
      <c r="F45" s="8"/>
      <c r="G45" s="18">
        <v>5</v>
      </c>
      <c r="H45" s="8">
        <f t="shared" ref="H45:H50" si="10">F45*1.05</f>
        <v>0</v>
      </c>
      <c r="I45" s="23">
        <f t="shared" si="8"/>
        <v>0</v>
      </c>
      <c r="J45" s="23">
        <f t="shared" si="7"/>
        <v>0</v>
      </c>
      <c r="K45" s="7"/>
      <c r="L45" s="23">
        <v>30450</v>
      </c>
    </row>
    <row r="46" spans="1:12" ht="194.25" customHeight="1" x14ac:dyDescent="0.2">
      <c r="A46" s="3" t="s">
        <v>74</v>
      </c>
      <c r="B46" s="11" t="s">
        <v>140</v>
      </c>
      <c r="C46" s="11" t="s">
        <v>42</v>
      </c>
      <c r="D46" s="7" t="s">
        <v>39</v>
      </c>
      <c r="E46" s="20">
        <v>150</v>
      </c>
      <c r="F46" s="8"/>
      <c r="G46" s="18">
        <v>5</v>
      </c>
      <c r="H46" s="8">
        <f t="shared" si="10"/>
        <v>0</v>
      </c>
      <c r="I46" s="23">
        <f t="shared" si="8"/>
        <v>0</v>
      </c>
      <c r="J46" s="23">
        <f t="shared" si="7"/>
        <v>0</v>
      </c>
      <c r="K46" s="7"/>
      <c r="L46" s="23">
        <v>10200</v>
      </c>
    </row>
    <row r="47" spans="1:12" ht="72.75" customHeight="1" x14ac:dyDescent="0.2">
      <c r="A47" s="34" t="s">
        <v>75</v>
      </c>
      <c r="B47" s="35" t="s">
        <v>143</v>
      </c>
      <c r="C47" s="35" t="s">
        <v>40</v>
      </c>
      <c r="D47" s="7" t="s">
        <v>39</v>
      </c>
      <c r="E47" s="20">
        <v>300</v>
      </c>
      <c r="F47" s="36"/>
      <c r="G47" s="20">
        <v>5</v>
      </c>
      <c r="H47" s="23">
        <f t="shared" si="10"/>
        <v>0</v>
      </c>
      <c r="I47" s="23">
        <f t="shared" si="8"/>
        <v>0</v>
      </c>
      <c r="J47" s="23">
        <f t="shared" si="7"/>
        <v>0</v>
      </c>
      <c r="K47" s="7"/>
      <c r="L47" s="23">
        <v>15000</v>
      </c>
    </row>
    <row r="48" spans="1:12" ht="169.5" customHeight="1" x14ac:dyDescent="0.2">
      <c r="A48" s="3" t="s">
        <v>76</v>
      </c>
      <c r="B48" s="11" t="s">
        <v>145</v>
      </c>
      <c r="C48" s="11" t="s">
        <v>43</v>
      </c>
      <c r="D48" s="7" t="s">
        <v>39</v>
      </c>
      <c r="E48" s="20">
        <v>1250</v>
      </c>
      <c r="F48" s="8"/>
      <c r="G48" s="18">
        <v>5</v>
      </c>
      <c r="H48" s="8">
        <f t="shared" si="10"/>
        <v>0</v>
      </c>
      <c r="I48" s="23">
        <f t="shared" si="8"/>
        <v>0</v>
      </c>
      <c r="J48" s="23">
        <f t="shared" si="7"/>
        <v>0</v>
      </c>
      <c r="K48" s="7"/>
      <c r="L48" s="23">
        <v>23750</v>
      </c>
    </row>
    <row r="49" spans="1:12" s="56" customFormat="1" ht="188.25" customHeight="1" x14ac:dyDescent="0.2">
      <c r="A49" s="50" t="s">
        <v>77</v>
      </c>
      <c r="B49" s="51" t="s">
        <v>144</v>
      </c>
      <c r="C49" s="51" t="s">
        <v>89</v>
      </c>
      <c r="D49" s="54" t="s">
        <v>39</v>
      </c>
      <c r="E49" s="53">
        <v>140</v>
      </c>
      <c r="F49" s="52">
        <v>350</v>
      </c>
      <c r="G49" s="53">
        <v>5</v>
      </c>
      <c r="H49" s="52">
        <f t="shared" si="10"/>
        <v>367.5</v>
      </c>
      <c r="I49" s="52">
        <f t="shared" si="8"/>
        <v>49000</v>
      </c>
      <c r="J49" s="52">
        <f t="shared" si="7"/>
        <v>51450</v>
      </c>
      <c r="K49" s="54" t="s">
        <v>159</v>
      </c>
      <c r="L49" s="52">
        <v>49000</v>
      </c>
    </row>
    <row r="50" spans="1:12" ht="138.75" customHeight="1" x14ac:dyDescent="0.2">
      <c r="A50" s="3" t="s">
        <v>81</v>
      </c>
      <c r="B50" s="11" t="s">
        <v>146</v>
      </c>
      <c r="C50" s="11" t="s">
        <v>46</v>
      </c>
      <c r="D50" s="7" t="s">
        <v>39</v>
      </c>
      <c r="E50" s="18">
        <v>500</v>
      </c>
      <c r="F50" s="8"/>
      <c r="G50" s="18">
        <v>5</v>
      </c>
      <c r="H50" s="8">
        <f t="shared" si="10"/>
        <v>0</v>
      </c>
      <c r="I50" s="23">
        <f t="shared" si="8"/>
        <v>0</v>
      </c>
      <c r="J50" s="23">
        <f t="shared" si="7"/>
        <v>0</v>
      </c>
      <c r="K50" s="7"/>
      <c r="L50" s="23">
        <v>7250</v>
      </c>
    </row>
    <row r="51" spans="1:12" s="56" customFormat="1" ht="57" customHeight="1" x14ac:dyDescent="0.2">
      <c r="A51" s="57" t="s">
        <v>86</v>
      </c>
      <c r="B51" s="58" t="s">
        <v>148</v>
      </c>
      <c r="C51" s="58" t="s">
        <v>47</v>
      </c>
      <c r="D51" s="59" t="s">
        <v>2</v>
      </c>
      <c r="E51" s="53">
        <v>40</v>
      </c>
      <c r="F51" s="52">
        <v>350</v>
      </c>
      <c r="G51" s="53">
        <v>5</v>
      </c>
      <c r="H51" s="52">
        <f>F51*1.05</f>
        <v>367.5</v>
      </c>
      <c r="I51" s="52">
        <f>E51*F51</f>
        <v>14000</v>
      </c>
      <c r="J51" s="52">
        <f t="shared" ref="J51:J54" si="11">I51*1.05</f>
        <v>14700</v>
      </c>
      <c r="K51" s="54" t="s">
        <v>160</v>
      </c>
      <c r="L51" s="52">
        <v>14000</v>
      </c>
    </row>
    <row r="52" spans="1:12" ht="99.75" customHeight="1" x14ac:dyDescent="0.2">
      <c r="A52" s="3" t="s">
        <v>87</v>
      </c>
      <c r="B52" s="11" t="s">
        <v>147</v>
      </c>
      <c r="C52" s="11" t="s">
        <v>110</v>
      </c>
      <c r="D52" s="17" t="s">
        <v>2</v>
      </c>
      <c r="E52" s="18">
        <v>20</v>
      </c>
      <c r="F52" s="8"/>
      <c r="G52" s="18">
        <v>5</v>
      </c>
      <c r="H52" s="8">
        <f>F52*1.05</f>
        <v>0</v>
      </c>
      <c r="I52" s="8">
        <f>E52*F52</f>
        <v>0</v>
      </c>
      <c r="J52" s="8">
        <f t="shared" si="11"/>
        <v>0</v>
      </c>
      <c r="K52" s="7"/>
      <c r="L52" s="8">
        <v>30000</v>
      </c>
    </row>
    <row r="53" spans="1:12" ht="66" customHeight="1" x14ac:dyDescent="0.2">
      <c r="A53" s="3" t="s">
        <v>88</v>
      </c>
      <c r="B53" s="11" t="s">
        <v>149</v>
      </c>
      <c r="C53" s="11" t="s">
        <v>82</v>
      </c>
      <c r="D53" s="17" t="s">
        <v>2</v>
      </c>
      <c r="E53" s="18">
        <v>200</v>
      </c>
      <c r="F53" s="8"/>
      <c r="G53" s="18">
        <v>5</v>
      </c>
      <c r="H53" s="8">
        <f>F53*1.05</f>
        <v>0</v>
      </c>
      <c r="I53" s="8">
        <f>E53*F53</f>
        <v>0</v>
      </c>
      <c r="J53" s="8">
        <f t="shared" si="11"/>
        <v>0</v>
      </c>
      <c r="K53" s="7"/>
      <c r="L53" s="8">
        <v>6648</v>
      </c>
    </row>
    <row r="54" spans="1:12" s="43" customFormat="1" ht="75" customHeight="1" x14ac:dyDescent="0.15">
      <c r="A54" s="2" t="s">
        <v>96</v>
      </c>
      <c r="B54" s="11" t="s">
        <v>150</v>
      </c>
      <c r="C54" s="44" t="s">
        <v>97</v>
      </c>
      <c r="D54" s="17" t="s">
        <v>2</v>
      </c>
      <c r="E54" s="18">
        <v>10</v>
      </c>
      <c r="F54" s="8"/>
      <c r="G54" s="18">
        <v>5</v>
      </c>
      <c r="H54" s="8">
        <f>F54*1.05</f>
        <v>0</v>
      </c>
      <c r="I54" s="8">
        <f>E54*F54</f>
        <v>0</v>
      </c>
      <c r="J54" s="8">
        <f t="shared" si="11"/>
        <v>0</v>
      </c>
      <c r="K54" s="7"/>
      <c r="L54" s="8">
        <v>31757</v>
      </c>
    </row>
    <row r="55" spans="1:12" s="43" customFormat="1" ht="75" customHeight="1" x14ac:dyDescent="0.15">
      <c r="A55" s="2" t="s">
        <v>98</v>
      </c>
      <c r="B55" s="11" t="s">
        <v>99</v>
      </c>
      <c r="C55" s="44" t="s">
        <v>100</v>
      </c>
      <c r="D55" s="17" t="s">
        <v>2</v>
      </c>
      <c r="E55" s="18">
        <v>80</v>
      </c>
      <c r="F55" s="8"/>
      <c r="G55" s="18">
        <v>5</v>
      </c>
      <c r="H55" s="8">
        <f>F55*1.05</f>
        <v>0</v>
      </c>
      <c r="I55" s="8">
        <f>E55*F55</f>
        <v>0</v>
      </c>
      <c r="J55" s="8">
        <f t="shared" ref="J55" si="12">I55*1.05</f>
        <v>0</v>
      </c>
      <c r="K55" s="7"/>
      <c r="L55" s="8">
        <v>56000</v>
      </c>
    </row>
  </sheetData>
  <mergeCells count="4">
    <mergeCell ref="A8:I8"/>
    <mergeCell ref="A9:I9"/>
    <mergeCell ref="A2:J2"/>
    <mergeCell ref="A3:J3"/>
  </mergeCells>
  <phoneticPr fontId="8" type="noConversion"/>
  <pageMargins left="0.70866141732283472" right="0.70866141732283472" top="0.74803149606299213" bottom="0.74803149606299213" header="0.31496062992125984" footer="0.31496062992125984"/>
  <pageSetup paperSize="9" scale="43"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Butkus</dc:creator>
  <cp:lastModifiedBy>Microsoft Office User</cp:lastModifiedBy>
  <cp:lastPrinted>2022-11-22T08:13:57Z</cp:lastPrinted>
  <dcterms:created xsi:type="dcterms:W3CDTF">2020-05-06T10:27:38Z</dcterms:created>
  <dcterms:modified xsi:type="dcterms:W3CDTF">2022-12-19T14:03:19Z</dcterms:modified>
</cp:coreProperties>
</file>