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C:\Users\a.lodaite\Desktop\PIRKIMAI\Utenos ligoninė\10357_1_Reagentai šlapimo su analizatoriumi_SAK\Tiekeju pasiulymai\UAB Diagnostines sistemos\"/>
    </mc:Choice>
  </mc:AlternateContent>
  <xr:revisionPtr revIDLastSave="0" documentId="13_ncr:1_{B2A5ECD2-0929-4970-A163-E0B73F4C7F0C}" xr6:coauthVersionLast="47" xr6:coauthVersionMax="47" xr10:uidLastSave="{00000000-0000-0000-0000-000000000000}"/>
  <bookViews>
    <workbookView xWindow="-108" yWindow="-108" windowWidth="23256" windowHeight="1245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H18" i="3"/>
  <c r="H16" i="3"/>
  <c r="E18" i="3"/>
  <c r="E16" i="3"/>
  <c r="F18" i="3" l="1"/>
  <c r="F16" i="3"/>
  <c r="N22" i="3"/>
  <c r="O22" i="3" s="1"/>
  <c r="N21" i="3"/>
  <c r="O21" i="3" s="1"/>
  <c r="N19" i="3"/>
  <c r="O19" i="3" s="1"/>
  <c r="N17" i="3"/>
  <c r="O17" i="3" s="1"/>
  <c r="H25" i="3" l="1"/>
  <c r="F23" i="3"/>
</calcChain>
</file>

<file path=xl/sharedStrings.xml><?xml version="1.0" encoding="utf-8"?>
<sst xmlns="http://schemas.openxmlformats.org/spreadsheetml/2006/main" count="116" uniqueCount="105">
  <si>
    <t xml:space="preserve">Vertinamas tik pilnas pasiūlymas, pilnai atitinkantis kokybinius ir techninius reikalavimus.  </t>
  </si>
  <si>
    <t>1 tyrimo įkainis,               Eur be PVM</t>
  </si>
  <si>
    <t>Siūloma pakuotė</t>
  </si>
  <si>
    <t xml:space="preserve"> Eil. Nr.</t>
  </si>
  <si>
    <t>Eil. Nr.</t>
  </si>
  <si>
    <t>Pavadinimas / techniniai parametrai</t>
  </si>
  <si>
    <t>*Tiekėjas kartu su pasiūlymu turi pateikti siūlomo analizatoriaus gamintojo techninę dokumentaciją, įrodančią atitiktį reikalaujamiems techniniams parametrams.</t>
  </si>
  <si>
    <t>Siūlomos pakuotės įkainis, Eur be PVM</t>
  </si>
  <si>
    <t>Siūlomos pakuotės įkainis, Eur su PVM</t>
  </si>
  <si>
    <t>1.1.</t>
  </si>
  <si>
    <t>2.1.</t>
  </si>
  <si>
    <t>3.1.</t>
  </si>
  <si>
    <t>1.</t>
  </si>
  <si>
    <t>2.</t>
  </si>
  <si>
    <t>3.</t>
  </si>
  <si>
    <t>4.</t>
  </si>
  <si>
    <t>5.</t>
  </si>
  <si>
    <t>6.</t>
  </si>
  <si>
    <t>7.</t>
  </si>
  <si>
    <t>8.</t>
  </si>
  <si>
    <t>9.</t>
  </si>
  <si>
    <t>10.</t>
  </si>
  <si>
    <t>11.</t>
  </si>
  <si>
    <t>PVM dydis (taikomas pakuotei) (Eur)</t>
  </si>
  <si>
    <t>Bendra palyginamoji pasiūlymo kaina Eur be PVM:</t>
  </si>
  <si>
    <t>Bendra palyginamoji pasiūlymo kaina Eur su PVM:</t>
  </si>
  <si>
    <t>Bendra tyrimų kaina Eur be PVM</t>
  </si>
  <si>
    <t>Bendra tyrimų kaina Eur su PVM</t>
  </si>
  <si>
    <t>15 (12+14)</t>
  </si>
  <si>
    <t>Reagento ir / ar papildomos priemonės apibūdinimas</t>
  </si>
  <si>
    <t>Bendras PVM Eur:</t>
  </si>
  <si>
    <t>Reikalavimų atitikimas (nurodoma tiksli nuoroda į analizatoriaus gamintojo techninėje dokumentacijoje nurodyto techninio parametro reikšmę (dokumento pavadinimas, puslapio numeris ir / ar pan.)  (dokumentacijoje tiksliai pažymimas techninis parametras)*</t>
  </si>
  <si>
    <t>Būtina.</t>
  </si>
  <si>
    <t>12.</t>
  </si>
  <si>
    <t>Tyrimų pavadinimai  /                                                                       Reagentų ir / ar papildomų priemonių pavadinimai</t>
  </si>
  <si>
    <t xml:space="preserve">Reikalaujama parametro reikšmė </t>
  </si>
  <si>
    <t xml:space="preserve">Analizatorius turi būti pajėgus atlikti visus 1.1 punkto lentelėje nurodytus tyrimus. </t>
  </si>
  <si>
    <t>1.1. REAGENTAI IR PAPILDOMOS PRIEMONĖS ŠLAPIMO TYRIMŲ ATLIKIMUI SU ANALIZATORIUMI (1 VNT.) PANAUDAI</t>
  </si>
  <si>
    <t>Bendras šlapimo tyrimas</t>
  </si>
  <si>
    <t>Preliminarus tyrimų skaičius per              60 mėnesių</t>
  </si>
  <si>
    <t>Techniniai ir kokybiniai reikalavimai tyrimams</t>
  </si>
  <si>
    <t>Šlapimo tyrimas albuminui, kreatininui nustatyti</t>
  </si>
  <si>
    <t>Šlapimo kontrolė</t>
  </si>
  <si>
    <t>Dviejų lygių, normali ir patologinė, skysta ir paruošta naudojimui.</t>
  </si>
  <si>
    <t>6 (4x5)</t>
  </si>
  <si>
    <t>1.2. REIKALAVIMAI ŠLAPIMO TYRIMŲ ANALIZATORIUI PANAUDAI</t>
  </si>
  <si>
    <t>Pusiau automatinis šlapimo tyrimų analizatorius - 1 vnt. panaudai</t>
  </si>
  <si>
    <t>Analizatoriaus paskirtis</t>
  </si>
  <si>
    <t>Veikimo principas</t>
  </si>
  <si>
    <t>Brūkšninio kodo skaitytuvas, vidinis terminis spausdintuvas</t>
  </si>
  <si>
    <t>Analičių specifiškumas</t>
  </si>
  <si>
    <t>Atmintis</t>
  </si>
  <si>
    <t>Panaudotų juostelių talpa</t>
  </si>
  <si>
    <t>Testo juostelių identifikavimas ir paėmimas</t>
  </si>
  <si>
    <t>Tyrimo matavimo ciklo trukmė</t>
  </si>
  <si>
    <t>Kalibracija atliekama be papildomų darbo priemonių</t>
  </si>
  <si>
    <t>Kokybės kontrolinė medžiaga</t>
  </si>
  <si>
    <t>Atspindžio fotometrija ar lygiavertis.
Juostelės išlyginamos ir nukreipiamos tyrimui specialios šluotelės pagalba arba kitais būdais.</t>
  </si>
  <si>
    <t>Turi būti galimybė talpinti analizatoriaus atmintyje ne mažiau 900 pacientų rezultatų ir ne mažiau 300 kokybės kontrolės rezultatų.</t>
  </si>
  <si>
    <t>Būtina, automatinis.</t>
  </si>
  <si>
    <t>Būtinas analičių specifiškumas:
eritrocitai - intaktiniams eritrocitams, hemoglobinui, mioglobinui; bilirubinas - bilirubinui; urobilinogenas - urobilinogenui; ketonai - acetoacetinei rūgščiai; baltymas- albuminui; nitritai - nitritų jonams; gliukozė - gliukozei;  leukocitai - intaktiniams ir lizuotiems leukocitams/ histiocitams; askorbo rūgštis - vitaminui C.</t>
  </si>
  <si>
    <t xml:space="preserve">11 parametrų juostelė: RBC, WBC, BIL, URO, pH, KET, NIT, GLU, SG, PRO, VTC.
Gliukozę turi matuoti bent iki 111 mmol/l, baltymą iki 10 g/l, leukocitus iki 500 WBC/μl. </t>
  </si>
  <si>
    <t>Reagentų ir / ar papildomų priemonių kiekis (ml / vnt.) nurodytam tyrimų skaičiui</t>
  </si>
  <si>
    <t>PVM tarifas (taikomas tyrimams) (%)</t>
  </si>
  <si>
    <t>PVM tarifas (taikomas pakuotei) (%)</t>
  </si>
  <si>
    <t>Turi būti galimybė analizatorių jungti prie laboratorijoje naudojamos informacinės programos</t>
  </si>
  <si>
    <t>Tais atvejais, kai pagal galiojančius teisės aktus tiekėjui nereikia mokėti PVM, jis nurodo priežastis, dėl kurių 
PVM nemoka:</t>
  </si>
  <si>
    <t>Jeigu įsigyjamam pirkimo objektui netaikomas PVM arba taikomas lengvatinis PVM tarifas, pirkimo vykdytojas apie tai informaciją turėtų nurodyti šioje formoje arba konkretaus pirkimo sąlygose: prekėms taikomas 5 proc. ir / ar 21 proc. PVM tarifas.</t>
  </si>
  <si>
    <t>1 priedo „Pasiūlymo forma ir techninė specifikacija" priedas</t>
  </si>
  <si>
    <t>Gamintojas, komercinis prekės pavadinimas, gamintojo katalogo Nr.*</t>
  </si>
  <si>
    <t xml:space="preserve">2 parametrų juostelė: CRE, ALB; ir santykis ACR.
</t>
  </si>
  <si>
    <t xml:space="preserve">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 </t>
  </si>
  <si>
    <t>Našumas per valandą – ne mažesnis kaip 650 testų per valandą.</t>
  </si>
  <si>
    <t>a) 11-os parametrų: (BLD, BIL, URO, KET, PRO, NIT, GLU, PH, LEU, VTC, S.G.).
b) Dviejų parametrų: ALB ir CRE. Santykis ACR.</t>
  </si>
  <si>
    <t>Turi būti galimybė, esant reikalui, tirti dviejų tipų testų juosteles</t>
  </si>
  <si>
    <r>
      <rPr>
        <b/>
        <sz val="11"/>
        <color theme="1"/>
        <rFont val="Times New Roman"/>
        <family val="1"/>
      </rPr>
      <t>PASTABOS:</t>
    </r>
    <r>
      <rPr>
        <sz val="11"/>
        <color theme="1"/>
        <rFont val="Times New Roman"/>
        <family val="1"/>
      </rPr>
      <t xml:space="preserve">						
1. Tiekėjas privalo įvertinti ir nurodyti visas reikiamas sudedamąsias dalis tyrimams atlikti ir analizatoriui eksploatuoti. Pateikiamas reikalingas reagentų ir / ar papildomų priemonių ir / ar kontrolinių medžiagų (atliekant ne mažiau nei 2-jų lygių kokybės kontrolę) kiekis, reikalingas nurodytų tyrimų atlikimui (preliminariam nurodytam tyrimų kiekiui per 
60 mėnesių).                                                                                                                                                                                                                                                                                                                                                                                                                                                                                                                                                                                                                                2. Siūlomų prekių kiekio turi pakakti nurodytam preliminariam tyrimų kiekiui atlikti per 60 mėnesių, atsižvelgiant į tyrimų skaičių ir reagentų /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 analizatoriaus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Visos siūlomos prekės turi būti originalios, su brūkšniniais kodais. Siūlomi reagentai turi būti to paties gamintojo kaip ir analizatorius arba reagentai turi būti validuoti ant siūlomo analizatoriaus. </t>
    </r>
    <r>
      <rPr>
        <b/>
        <sz val="11"/>
        <color theme="1"/>
        <rFont val="Times New Roman"/>
        <family val="1"/>
      </rPr>
      <t>Jeigu reagentai yra validuoti ant siūlomo analizatoriaus, tiekėjas kartu su pasiūlymu turi pateikti tai įrodančius reagentų ir analizatoriaus gamintojų patvirtinimus arba kitus lygiaverčius dokumentus, pavyzdžiui, reagentų naudojimo instrukcijas.</t>
    </r>
    <r>
      <rPr>
        <sz val="11"/>
        <color theme="1"/>
        <rFont val="Times New Roman"/>
        <family val="1"/>
      </rPr>
      <t xml:space="preserve">
4. Pristatomų reagentų / papildomų priemonių galiojimo terminas (nurodytas ant pakuotės) turi būti ne trumpesnis kaip 2/3 nuo pagaminimo datos.                                                                                                                                                                                                                                                                                                                                                                                            5. Tiekėjai, apskaičiuodami tyrimų įkainius, turi įvertinti tiekėjų siūlomų reagentų / papildomų priemonių tyrimams atlikti įkainius ir kiekius.</t>
    </r>
    <r>
      <rPr>
        <b/>
        <sz val="11"/>
        <color theme="1"/>
        <rFont val="Times New Roman"/>
        <family val="1"/>
      </rPr>
      <t xml:space="preserve"> Šlapimo kontrolei, nurodytai eilutėje Nr. 3, reikalingi reagentai / papildomos priemonės turi būti įvertintos bendro šlapimo tyrimo ir šlapimo tyrimo albuminui, kreatinui nustatyti įkainiuose.</t>
    </r>
    <r>
      <rPr>
        <sz val="11"/>
        <color theme="1"/>
        <rFont val="Times New Roman"/>
        <family val="1"/>
      </rPr>
      <t xml:space="preserve">
6. Bendra palyginamoji pasiūlymo kaina naudojama tik tiekėjų pasiūlymų įvertinimui. Lentelėje nurodyti preliminarūs kiekiai, naudojami pasiūlymų vertinime, nebus laikomi maksimaliais. Pradinės sutarties vertė lygi maksimaliai pirkimui skirtai lėšų sumai be PVM.
7. </t>
    </r>
    <r>
      <rPr>
        <b/>
        <sz val="11"/>
        <color theme="1"/>
        <rFont val="Times New Roman"/>
        <family val="1"/>
      </rPr>
      <t>*Tiekėjas kartu su pasiūlymu turi pateikti siūlomų prekių gamintojų katalogus.</t>
    </r>
    <r>
      <rPr>
        <sz val="11"/>
        <color theme="1"/>
        <rFont val="Times New Roman"/>
        <family val="1"/>
      </rPr>
      <t xml:space="preserve"> </t>
    </r>
  </si>
  <si>
    <t>Tyrimo juostelės 11 parametrų</t>
  </si>
  <si>
    <t>Tyrimo juostelės 2 parametrų</t>
  </si>
  <si>
    <t>Terminis popierius</t>
  </si>
  <si>
    <t>Popierius terminiam spausdintuvui</t>
  </si>
  <si>
    <t>Kontrolinis šlapimas</t>
  </si>
  <si>
    <t>Tyrimo juostelės</t>
  </si>
  <si>
    <t>100 T</t>
  </si>
  <si>
    <t>50 T</t>
  </si>
  <si>
    <t>2x15 ml</t>
  </si>
  <si>
    <t>1 vnt.</t>
  </si>
  <si>
    <t>3.2.</t>
  </si>
  <si>
    <t xml:space="preserve">Pusiau automatinis analizatorius URiSCAN Pro (YD Diagnostics, P. Korėja). </t>
  </si>
  <si>
    <t>-</t>
  </si>
  <si>
    <t>UriSCAN GEN 11, kat. Nr. U41. YD Diagnostics, P. Korėja</t>
  </si>
  <si>
    <t>UriSCAN 2 ACR šlapimo juostelės, kat. Nr. U64. YD Diagnostics, P. Korėja</t>
  </si>
  <si>
    <t>UriTrol I,II lygio, kat. Nr. U5-13. YD Diagnostics, P. Korėja</t>
  </si>
  <si>
    <t>Terminis popierius 57 mm, kat. Nr. 57.50.12mm</t>
  </si>
  <si>
    <r>
      <t xml:space="preserve">Atspindžio fotometrija.
Juostelės išlyginamos ir nukreipiamos tyrimui specialios šluotelės pagalba. </t>
    </r>
    <r>
      <rPr>
        <i/>
        <sz val="12"/>
        <color theme="1"/>
        <rFont val="Times New Roman"/>
        <family val="1"/>
        <charset val="186"/>
      </rPr>
      <t>URiSCAN Pro Operator's Manual, 8 lapas</t>
    </r>
  </si>
  <si>
    <r>
      <t xml:space="preserve">Brūkšninio kodo skaitytuvas, vidinis terminis spausdintuvas yra. </t>
    </r>
    <r>
      <rPr>
        <i/>
        <sz val="12"/>
        <color theme="1"/>
        <rFont val="Times New Roman"/>
        <family val="1"/>
        <charset val="186"/>
      </rPr>
      <t>URiSCAN Pro Operator's Manual, 8, 9 lapai</t>
    </r>
  </si>
  <si>
    <r>
      <t xml:space="preserve">Yra analičių specifiškumas:
eritrocitai - intaktiniams eritrocitams, hemoglobinui, mioglobinui; bilirubinas - bilirubinui; urobilinogenas - urobilinogenui; ketonai - acetoacetinei rūgščiai; baltymas- albuminui; nitritai - nitritų jonams; gliukozė - gliukozei;  leukocitai - intaktiniams ir lizuotiems leukocitams/ histiocitams; askorbo rūgštis - vitaminui C. </t>
    </r>
    <r>
      <rPr>
        <i/>
        <sz val="12"/>
        <color theme="1"/>
        <rFont val="Times New Roman"/>
        <family val="1"/>
        <charset val="186"/>
      </rPr>
      <t>IFU_URiSCAN_urine_strip</t>
    </r>
  </si>
  <si>
    <r>
      <t xml:space="preserve">Yra galimybė talpinti analizatoriaus atmintyje 3000 pacientų rezultatų ir 1000 kokybės kontrolės rezultatų. </t>
    </r>
    <r>
      <rPr>
        <i/>
        <sz val="12"/>
        <color theme="1"/>
        <rFont val="Times New Roman"/>
        <family val="1"/>
        <charset val="186"/>
      </rPr>
      <t>URiSCAN Pro Operator's Manual, 8 lapas</t>
    </r>
  </si>
  <si>
    <r>
      <t xml:space="preserve">Panaudotų juostelių talpa yra. </t>
    </r>
    <r>
      <rPr>
        <i/>
        <sz val="12"/>
        <color theme="1"/>
        <rFont val="Times New Roman"/>
        <family val="1"/>
        <charset val="186"/>
      </rPr>
      <t>URiSCAN Pro Operator's Manual, 19 lapas</t>
    </r>
  </si>
  <si>
    <r>
      <t xml:space="preserve">Kalibracija atliekama be papildomų darbo priemonių. </t>
    </r>
    <r>
      <rPr>
        <i/>
        <sz val="12"/>
        <color theme="1"/>
        <rFont val="Times New Roman"/>
        <family val="1"/>
        <charset val="186"/>
      </rPr>
      <t xml:space="preserve"> URiSCAN Pro Operator's Manual, 33 lapas</t>
    </r>
  </si>
  <si>
    <r>
      <t>Yra galimybė analizatorių jungti prie laboratorijoje naudojamos informacinės programos</t>
    </r>
    <r>
      <rPr>
        <i/>
        <sz val="12"/>
        <color theme="1"/>
        <rFont val="Times New Roman"/>
        <family val="1"/>
        <charset val="186"/>
      </rPr>
      <t>. URiSCAN Pro Operator's Manual, 5 lapas</t>
    </r>
  </si>
  <si>
    <r>
      <t xml:space="preserve">Našumas per valandą – 720 testų per valandą. </t>
    </r>
    <r>
      <rPr>
        <i/>
        <sz val="12"/>
        <color theme="1"/>
        <rFont val="Times New Roman"/>
        <family val="1"/>
        <charset val="186"/>
      </rPr>
      <t>URiSCAN Pro Operator's Manual, 5 lapas</t>
    </r>
  </si>
  <si>
    <r>
      <t>Yra galimybė, esant reikalui, tirti dviejų tipų testų juosteles; a) 11-os parametrų: (BLD, BIL, URO, KET, PRO, NIT, GLU, PH, LEU, VTC, S.G.).
b) Dviejų parametrų: ALB ir CRE. Santykis ACR.</t>
    </r>
    <r>
      <rPr>
        <i/>
        <sz val="12"/>
        <color theme="1"/>
        <rFont val="Times New Roman"/>
        <family val="1"/>
        <charset val="186"/>
      </rPr>
      <t xml:space="preserve"> URiSCAN Pro Operator's Manual, 63 lapas</t>
    </r>
  </si>
  <si>
    <r>
      <t xml:space="preserve">Kokybės kontrolinė medžiaga dviejų lygių, normali ir patologinė, skysta ir paruošta naudojimui. </t>
    </r>
    <r>
      <rPr>
        <i/>
        <sz val="12"/>
        <color theme="1"/>
        <rFont val="Times New Roman"/>
        <family val="1"/>
        <charset val="186"/>
      </rPr>
      <t xml:space="preserve"> IFU URiTROL Liquid</t>
    </r>
  </si>
  <si>
    <r>
      <t xml:space="preserve">Yra automatinis testo juostelių identifikavimas ir paėmimas. </t>
    </r>
    <r>
      <rPr>
        <i/>
        <sz val="12"/>
        <rFont val="Times New Roman"/>
        <family val="1"/>
        <charset val="186"/>
      </rPr>
      <t>URiSCAN Pro Operator's Manual, 36 lapas</t>
    </r>
  </si>
  <si>
    <t>5% ir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</si>
</sst>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9">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sz val="11"/>
      <color rgb="FF000000"/>
      <name val="Arial1"/>
    </font>
    <font>
      <sz val="12"/>
      <color rgb="FF000000"/>
      <name val="Times New Roman"/>
      <family val="1"/>
    </font>
    <font>
      <sz val="11"/>
      <color theme="1"/>
      <name val="Times New Roman"/>
      <family val="1"/>
    </font>
    <font>
      <i/>
      <sz val="11"/>
      <color rgb="FF000000"/>
      <name val="Times New Roman"/>
      <family val="1"/>
      <charset val="186"/>
    </font>
    <font>
      <sz val="11"/>
      <color theme="1"/>
      <name val="Times New Roman"/>
      <family val="1"/>
      <charset val="186"/>
    </font>
    <font>
      <i/>
      <sz val="12"/>
      <color theme="1"/>
      <name val="Times New Roman"/>
      <family val="1"/>
      <charset val="186"/>
    </font>
    <font>
      <sz val="12"/>
      <color theme="1"/>
      <name val="Times New Roman"/>
      <family val="1"/>
      <charset val="186"/>
    </font>
    <font>
      <sz val="12"/>
      <name val="Times New Roman"/>
      <family val="1"/>
      <charset val="186"/>
    </font>
    <font>
      <i/>
      <sz val="12"/>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FFFFFF"/>
      </patternFill>
    </fill>
    <fill>
      <patternFill patternType="solid">
        <fgColor theme="0" tint="-0.249977111117893"/>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164" fontId="10" fillId="0" borderId="0" applyBorder="0" applyProtection="0"/>
    <xf numFmtId="9" fontId="12" fillId="0" borderId="0" applyFont="0" applyFill="0" applyBorder="0" applyAlignment="0" applyProtection="0"/>
  </cellStyleXfs>
  <cellXfs count="106">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3" fillId="2" borderId="0" xfId="0" applyFont="1" applyFill="1" applyAlignment="1">
      <alignment vertical="center"/>
    </xf>
    <xf numFmtId="0" fontId="3" fillId="2" borderId="0" xfId="0" applyFont="1" applyFill="1" applyAlignment="1">
      <alignment wrapText="1"/>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0" fontId="2" fillId="4" borderId="0" xfId="0" applyFont="1" applyFill="1"/>
    <xf numFmtId="0" fontId="2" fillId="0" borderId="0" xfId="0" applyFont="1"/>
    <xf numFmtId="0" fontId="5" fillId="3" borderId="1" xfId="0" applyFont="1" applyFill="1" applyBorder="1" applyAlignment="1">
      <alignment vertical="center"/>
    </xf>
    <xf numFmtId="1" fontId="3"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0" fontId="6" fillId="4" borderId="0" xfId="0" applyFont="1" applyFill="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wrapText="1"/>
    </xf>
    <xf numFmtId="49" fontId="1" fillId="4" borderId="1" xfId="0" applyNumberFormat="1" applyFont="1" applyFill="1" applyBorder="1" applyAlignment="1">
      <alignment horizontal="center" vertical="center"/>
    </xf>
    <xf numFmtId="49" fontId="7" fillId="3" borderId="1" xfId="0" applyNumberFormat="1" applyFont="1" applyFill="1" applyBorder="1" applyAlignment="1">
      <alignment vertical="center" wrapText="1"/>
    </xf>
    <xf numFmtId="164" fontId="5" fillId="5" borderId="10" xfId="1" applyFont="1" applyFill="1" applyBorder="1" applyAlignment="1" applyProtection="1">
      <alignment horizontal="left" vertical="center" wrapText="1"/>
    </xf>
    <xf numFmtId="49" fontId="4" fillId="0" borderId="0" xfId="0" applyNumberFormat="1" applyFont="1" applyAlignment="1">
      <alignment vertical="center" wrapText="1"/>
    </xf>
    <xf numFmtId="49" fontId="4" fillId="3" borderId="9" xfId="0" applyNumberFormat="1" applyFont="1" applyFill="1" applyBorder="1" applyAlignment="1">
      <alignment horizontal="center" vertical="center"/>
    </xf>
    <xf numFmtId="49" fontId="4" fillId="0" borderId="1" xfId="0" applyNumberFormat="1" applyFont="1" applyBorder="1" applyAlignment="1">
      <alignment vertical="center" wrapText="1"/>
    </xf>
    <xf numFmtId="164" fontId="5" fillId="5" borderId="12" xfId="1" applyFont="1" applyFill="1" applyBorder="1" applyAlignment="1" applyProtection="1">
      <alignment horizontal="left" vertical="center" wrapText="1"/>
    </xf>
    <xf numFmtId="164" fontId="7" fillId="5" borderId="12" xfId="1" applyFont="1" applyFill="1" applyBorder="1" applyAlignment="1" applyProtection="1">
      <alignment horizontal="left" vertical="center" wrapText="1"/>
    </xf>
    <xf numFmtId="164" fontId="7" fillId="6" borderId="11" xfId="1" applyFont="1" applyFill="1" applyBorder="1" applyAlignment="1" applyProtection="1">
      <alignment horizontal="left" vertical="center" wrapText="1"/>
    </xf>
    <xf numFmtId="164" fontId="11" fillId="6" borderId="11" xfId="1" applyFont="1" applyFill="1" applyBorder="1" applyAlignment="1" applyProtection="1">
      <alignment horizontal="left" vertical="center" wrapText="1"/>
    </xf>
    <xf numFmtId="0" fontId="7" fillId="3" borderId="1" xfId="0" applyFont="1" applyFill="1" applyBorder="1" applyAlignment="1">
      <alignment vertical="center" wrapText="1"/>
    </xf>
    <xf numFmtId="0" fontId="13" fillId="3" borderId="4" xfId="0" applyFont="1" applyFill="1" applyBorder="1" applyAlignment="1">
      <alignment vertical="center"/>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9" fontId="14" fillId="3" borderId="1" xfId="2" applyFont="1" applyFill="1" applyBorder="1" applyAlignment="1">
      <alignment horizontal="center" vertical="center"/>
    </xf>
    <xf numFmtId="2" fontId="14"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14" fillId="3" borderId="5"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49" fontId="0" fillId="2" borderId="0" xfId="0" applyNumberFormat="1" applyFill="1" applyAlignment="1">
      <alignment horizontal="left" vertical="top" wrapText="1"/>
    </xf>
    <xf numFmtId="49" fontId="0" fillId="2" borderId="0" xfId="0" applyNumberFormat="1" applyFill="1" applyAlignment="1">
      <alignment horizontal="left" vertical="top"/>
    </xf>
    <xf numFmtId="0" fontId="2" fillId="2" borderId="0" xfId="0" applyFont="1" applyFill="1" applyAlignment="1">
      <alignment horizontal="left" vertical="top" wrapText="1"/>
    </xf>
    <xf numFmtId="0" fontId="9" fillId="4" borderId="0" xfId="0" applyFont="1" applyFill="1" applyAlignment="1">
      <alignment horizontal="left" vertical="top" wrapText="1"/>
    </xf>
    <xf numFmtId="0" fontId="1" fillId="4" borderId="0" xfId="0" applyFont="1" applyFill="1" applyAlignment="1">
      <alignment horizontal="left" vertical="top" wrapText="1"/>
    </xf>
    <xf numFmtId="0" fontId="2" fillId="4" borderId="0" xfId="0" applyFont="1" applyFill="1" applyAlignment="1">
      <alignment horizontal="left"/>
    </xf>
    <xf numFmtId="0" fontId="16" fillId="0" borderId="13"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7" fillId="0" borderId="13"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6" fillId="0" borderId="13" xfId="0" applyFont="1" applyBorder="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1" xfId="0" applyFont="1" applyFill="1" applyBorder="1" applyAlignment="1">
      <alignment horizontal="center" vertical="center" wrapText="1"/>
    </xf>
    <xf numFmtId="164" fontId="11" fillId="6" borderId="15" xfId="1" applyFont="1" applyFill="1" applyBorder="1" applyAlignment="1" applyProtection="1">
      <alignment horizontal="left" vertical="center" wrapText="1"/>
    </xf>
    <xf numFmtId="164" fontId="11" fillId="6" borderId="16" xfId="1" applyFont="1" applyFill="1" applyBorder="1" applyAlignment="1" applyProtection="1">
      <alignment horizontal="left" vertical="center" wrapText="1"/>
    </xf>
    <xf numFmtId="164" fontId="11" fillId="6" borderId="17" xfId="1" applyFont="1" applyFill="1" applyBorder="1" applyAlignment="1" applyProtection="1">
      <alignment horizontal="left"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2" borderId="0" xfId="0" applyFont="1" applyFill="1" applyAlignment="1">
      <alignment vertical="center" wrapText="1"/>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164" fontId="11" fillId="6" borderId="13" xfId="1" applyFont="1" applyFill="1" applyBorder="1" applyAlignment="1" applyProtection="1">
      <alignment horizontal="left" vertical="center" wrapText="1"/>
    </xf>
    <xf numFmtId="164" fontId="11" fillId="6" borderId="2" xfId="1" applyFont="1" applyFill="1" applyBorder="1" applyAlignment="1" applyProtection="1">
      <alignment horizontal="left" vertical="center" wrapText="1"/>
    </xf>
    <xf numFmtId="164" fontId="11" fillId="6" borderId="14" xfId="1" applyFont="1" applyFill="1" applyBorder="1" applyAlignment="1" applyProtection="1">
      <alignment horizontal="left" vertical="center" wrapText="1"/>
    </xf>
    <xf numFmtId="0" fontId="5" fillId="4" borderId="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49" fontId="3" fillId="4" borderId="4"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0" fontId="1" fillId="4" borderId="13" xfId="0" applyFont="1" applyFill="1" applyBorder="1" applyAlignment="1">
      <alignment horizontal="left" vertical="center"/>
    </xf>
    <xf numFmtId="0" fontId="0" fillId="2" borderId="0" xfId="0" applyFill="1" applyAlignment="1">
      <alignment vertical="center"/>
    </xf>
  </cellXfs>
  <cellStyles count="3">
    <cellStyle name="Excel Built-in Normal" xfId="1" xr:uid="{24BFB962-6D3B-4924-B200-AD9A1598A8C9}"/>
    <cellStyle name="Normal" xfId="0" builtinId="0" customBuiltin="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2FAE-69C4-4D76-BE3A-39AF4575D75D}">
  <sheetPr codeName="Sheet3"/>
  <dimension ref="A1:AE92"/>
  <sheetViews>
    <sheetView tabSelected="1" topLeftCell="A11" zoomScale="70" zoomScaleNormal="70" workbookViewId="0">
      <selection activeCell="R22" sqref="R22"/>
    </sheetView>
  </sheetViews>
  <sheetFormatPr defaultColWidth="10.88671875" defaultRowHeight="15.6"/>
  <cols>
    <col min="1" max="1" width="10.88671875" style="2" customWidth="1"/>
    <col min="2" max="2" width="51.6640625" style="2" customWidth="1"/>
    <col min="3" max="3" width="39.6640625" style="2" customWidth="1"/>
    <col min="4" max="4" width="12.5546875" style="2" customWidth="1"/>
    <col min="5" max="5" width="14" style="2" customWidth="1"/>
    <col min="6" max="6" width="14.44140625" style="2" customWidth="1"/>
    <col min="7" max="7" width="13.6640625" style="2" customWidth="1"/>
    <col min="8" max="8" width="14.33203125" style="2" customWidth="1"/>
    <col min="9" max="10" width="15.6640625" style="2" customWidth="1"/>
    <col min="11" max="11" width="15.33203125" style="2" customWidth="1"/>
    <col min="12" max="12" width="14.33203125" style="2" customWidth="1"/>
    <col min="13" max="13" width="10.5546875" style="2" customWidth="1"/>
    <col min="14" max="14" width="14.44140625" style="2" customWidth="1"/>
    <col min="15" max="15" width="14.5546875" style="2" customWidth="1"/>
    <col min="16" max="16" width="22.44140625" style="2" customWidth="1"/>
    <col min="17" max="19" width="25.109375" style="2" customWidth="1"/>
    <col min="20" max="20" width="10.88671875" style="2" customWidth="1"/>
    <col min="21" max="16384" width="10.88671875" style="2"/>
  </cols>
  <sheetData>
    <row r="1" spans="1:3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c r="A2" s="4" t="s">
        <v>68</v>
      </c>
      <c r="B2" s="4"/>
      <c r="C2" s="4"/>
      <c r="D2" s="1"/>
      <c r="E2" s="1"/>
      <c r="F2" s="1"/>
      <c r="G2" s="1"/>
      <c r="H2" s="1"/>
      <c r="I2" s="1"/>
      <c r="J2" s="1"/>
      <c r="K2" s="1"/>
      <c r="L2" s="1"/>
      <c r="M2" s="1"/>
      <c r="N2" s="1"/>
      <c r="O2" s="1"/>
      <c r="P2" s="1"/>
      <c r="Q2" s="1"/>
      <c r="R2" s="1"/>
      <c r="S2" s="1"/>
      <c r="T2" s="1"/>
      <c r="U2" s="1"/>
      <c r="V2" s="1"/>
      <c r="W2" s="1"/>
      <c r="X2" s="1"/>
      <c r="Y2" s="1"/>
      <c r="Z2" s="1"/>
      <c r="AA2" s="1"/>
      <c r="AB2" s="1"/>
      <c r="AC2" s="1"/>
      <c r="AD2" s="1"/>
      <c r="AE2" s="1"/>
    </row>
    <row r="3" spans="1:31">
      <c r="A3" s="1"/>
      <c r="B3" s="5"/>
      <c r="C3" s="5"/>
      <c r="D3" s="1"/>
      <c r="E3" s="1"/>
      <c r="F3" s="1"/>
      <c r="G3" s="1"/>
      <c r="H3" s="1"/>
      <c r="I3" s="1"/>
      <c r="J3" s="1"/>
      <c r="K3" s="1"/>
      <c r="L3" s="1"/>
      <c r="M3" s="1"/>
      <c r="N3" s="1"/>
      <c r="O3" s="1"/>
      <c r="P3" s="1"/>
      <c r="Q3" s="1"/>
      <c r="R3" s="1"/>
      <c r="S3" s="1"/>
      <c r="T3" s="1"/>
      <c r="U3" s="1"/>
      <c r="V3" s="1"/>
      <c r="W3" s="1"/>
      <c r="X3" s="1"/>
      <c r="Y3" s="1"/>
      <c r="Z3" s="1"/>
      <c r="AA3" s="1"/>
      <c r="AB3" s="1"/>
      <c r="AC3" s="1"/>
      <c r="AD3" s="1"/>
      <c r="AE3" s="1"/>
    </row>
    <row r="4" spans="1:31">
      <c r="A4" s="1"/>
      <c r="B4" s="5"/>
      <c r="C4" s="5"/>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46.5" customHeight="1">
      <c r="A5" s="82" t="s">
        <v>66</v>
      </c>
      <c r="B5" s="82"/>
      <c r="C5" s="82"/>
      <c r="D5" s="82"/>
      <c r="E5" s="83" t="s">
        <v>88</v>
      </c>
      <c r="F5" s="84"/>
      <c r="G5" s="84"/>
      <c r="H5" s="84"/>
      <c r="I5" s="85"/>
      <c r="J5" s="1"/>
      <c r="K5" s="1"/>
      <c r="L5" s="1"/>
      <c r="M5" s="1"/>
      <c r="N5" s="1"/>
      <c r="O5" s="1"/>
      <c r="P5" s="1"/>
      <c r="Q5" s="1"/>
      <c r="R5" s="1"/>
      <c r="S5" s="1"/>
      <c r="T5" s="1"/>
      <c r="U5" s="1"/>
      <c r="V5" s="1"/>
      <c r="W5" s="1"/>
      <c r="X5" s="1"/>
      <c r="Y5" s="1"/>
      <c r="Z5" s="1"/>
      <c r="AA5" s="1"/>
      <c r="AB5" s="1"/>
      <c r="AC5" s="1"/>
      <c r="AD5" s="1"/>
      <c r="AE5" s="1"/>
    </row>
    <row r="6" spans="1:31">
      <c r="A6" s="7"/>
      <c r="B6" s="6"/>
      <c r="C6" s="6"/>
      <c r="D6" s="1"/>
      <c r="E6" s="1"/>
      <c r="F6" s="1"/>
      <c r="G6" s="1"/>
      <c r="H6" s="1"/>
      <c r="I6" s="1"/>
      <c r="J6" s="1"/>
      <c r="K6" s="1"/>
      <c r="L6" s="1"/>
      <c r="M6" s="1"/>
      <c r="N6" s="1"/>
      <c r="O6" s="1"/>
      <c r="P6" s="1"/>
      <c r="Q6" s="1"/>
      <c r="R6" s="1"/>
      <c r="S6" s="1"/>
      <c r="T6" s="1"/>
      <c r="U6" s="1"/>
      <c r="V6" s="1"/>
      <c r="W6" s="1"/>
      <c r="X6" s="1"/>
      <c r="Y6" s="1"/>
      <c r="Z6" s="1"/>
      <c r="AA6" s="1"/>
      <c r="AB6" s="1"/>
      <c r="AC6" s="1"/>
      <c r="AD6" s="1"/>
      <c r="AE6" s="1"/>
    </row>
    <row r="7" spans="1:31">
      <c r="A7" s="56" t="s">
        <v>67</v>
      </c>
      <c r="B7" s="56"/>
      <c r="C7" s="56"/>
      <c r="D7" s="56"/>
      <c r="E7" s="56"/>
      <c r="F7" s="56"/>
      <c r="G7" s="56"/>
      <c r="H7" s="56"/>
      <c r="I7" s="56"/>
      <c r="J7" s="1"/>
      <c r="K7" s="1"/>
      <c r="L7" s="1"/>
      <c r="M7" s="1"/>
      <c r="N7" s="1"/>
      <c r="O7" s="1"/>
      <c r="P7" s="1"/>
      <c r="Q7" s="1"/>
      <c r="R7" s="1"/>
      <c r="S7" s="1"/>
      <c r="T7" s="1"/>
      <c r="U7" s="1"/>
      <c r="V7" s="1"/>
      <c r="W7" s="1"/>
      <c r="X7" s="1"/>
      <c r="Y7" s="1"/>
      <c r="Z7" s="1"/>
      <c r="AA7" s="1"/>
      <c r="AB7" s="1"/>
      <c r="AC7" s="1"/>
      <c r="AD7" s="1"/>
      <c r="AE7" s="1"/>
    </row>
    <row r="8" spans="1:31">
      <c r="A8" s="56"/>
      <c r="B8" s="56"/>
      <c r="C8" s="56"/>
      <c r="D8" s="56"/>
      <c r="E8" s="56"/>
      <c r="F8" s="56"/>
      <c r="G8" s="56"/>
      <c r="H8" s="56"/>
      <c r="I8" s="56"/>
      <c r="J8" s="1"/>
      <c r="K8" s="1"/>
      <c r="L8" s="1"/>
      <c r="M8" s="1"/>
      <c r="N8" s="1"/>
      <c r="O8" s="1"/>
      <c r="P8" s="1"/>
      <c r="Q8" s="1"/>
      <c r="R8" s="1"/>
      <c r="S8" s="1"/>
      <c r="T8" s="1"/>
      <c r="U8" s="1"/>
      <c r="V8" s="1"/>
      <c r="W8" s="1"/>
      <c r="X8" s="1"/>
      <c r="Y8" s="1"/>
      <c r="Z8" s="1"/>
      <c r="AA8" s="1"/>
      <c r="AB8" s="1"/>
      <c r="AC8" s="1"/>
      <c r="AD8" s="1"/>
      <c r="AE8" s="1"/>
    </row>
    <row r="9" spans="1:31">
      <c r="A9" s="56"/>
      <c r="B9" s="56"/>
      <c r="C9" s="56"/>
      <c r="D9" s="56"/>
      <c r="E9" s="56"/>
      <c r="F9" s="56"/>
      <c r="G9" s="56"/>
      <c r="H9" s="56"/>
      <c r="I9" s="56"/>
      <c r="J9" s="1"/>
      <c r="K9" s="1"/>
      <c r="L9" s="1"/>
      <c r="M9" s="1"/>
      <c r="N9" s="1"/>
      <c r="O9" s="1"/>
      <c r="P9" s="1"/>
      <c r="Q9" s="1"/>
      <c r="R9" s="1"/>
      <c r="S9" s="1"/>
      <c r="T9" s="1"/>
      <c r="U9" s="1"/>
      <c r="V9" s="1"/>
      <c r="W9" s="1"/>
      <c r="X9" s="1"/>
      <c r="Y9" s="1"/>
      <c r="Z9" s="1"/>
      <c r="AA9" s="1"/>
      <c r="AB9" s="1"/>
      <c r="AC9" s="1"/>
      <c r="AD9" s="1"/>
      <c r="AE9" s="1"/>
    </row>
    <row r="10" spans="1:3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c r="A11" s="76" t="s">
        <v>37</v>
      </c>
      <c r="B11" s="76"/>
      <c r="C11" s="76"/>
      <c r="D11" s="76"/>
      <c r="E11" s="76"/>
      <c r="F11" s="76"/>
      <c r="G11" s="76"/>
      <c r="H11" s="76"/>
      <c r="I11" s="76"/>
      <c r="J11" s="76"/>
      <c r="K11" s="76"/>
      <c r="L11" s="76"/>
      <c r="M11" s="76"/>
      <c r="N11" s="76"/>
      <c r="O11" s="76"/>
      <c r="P11" s="76"/>
      <c r="Q11" s="1"/>
      <c r="R11" s="1"/>
      <c r="S11" s="1"/>
      <c r="T11" s="1"/>
      <c r="U11" s="1"/>
      <c r="V11" s="1"/>
      <c r="W11" s="1"/>
      <c r="X11" s="1"/>
      <c r="Y11" s="1"/>
      <c r="Z11" s="1"/>
      <c r="AA11" s="1"/>
      <c r="AB11" s="1"/>
      <c r="AC11" s="1"/>
      <c r="AD11" s="1"/>
      <c r="AE11" s="1"/>
    </row>
    <row r="12" spans="1:31" s="8" customFormat="1">
      <c r="A12" s="51" t="s">
        <v>87</v>
      </c>
      <c r="B12" s="52"/>
      <c r="C12" s="52"/>
      <c r="D12" s="52"/>
      <c r="E12" s="52"/>
      <c r="F12" s="52"/>
      <c r="G12" s="52"/>
      <c r="H12" s="52"/>
      <c r="I12" s="52"/>
      <c r="J12" s="52"/>
      <c r="K12" s="52"/>
      <c r="L12" s="52"/>
      <c r="M12" s="52"/>
      <c r="N12" s="52"/>
      <c r="O12" s="52"/>
      <c r="P12" s="53"/>
    </row>
    <row r="13" spans="1:31">
      <c r="A13" s="98" t="s">
        <v>0</v>
      </c>
      <c r="B13" s="99"/>
      <c r="C13" s="99"/>
      <c r="D13" s="99"/>
      <c r="E13" s="99"/>
      <c r="F13" s="99"/>
      <c r="G13" s="99"/>
      <c r="H13" s="99"/>
      <c r="I13" s="99"/>
      <c r="J13" s="99"/>
      <c r="K13" s="99"/>
      <c r="L13" s="99"/>
      <c r="M13" s="99"/>
      <c r="N13" s="99"/>
      <c r="O13" s="99"/>
      <c r="P13" s="100"/>
      <c r="Q13" s="1"/>
      <c r="R13" s="1"/>
      <c r="S13" s="1"/>
      <c r="T13" s="1"/>
      <c r="U13" s="1"/>
      <c r="V13" s="1"/>
      <c r="W13" s="1"/>
      <c r="X13" s="1"/>
      <c r="Y13" s="1"/>
      <c r="Z13" s="1"/>
      <c r="AA13" s="1"/>
      <c r="AB13" s="1"/>
      <c r="AC13" s="1"/>
      <c r="AD13" s="1"/>
      <c r="AE13" s="1"/>
    </row>
    <row r="14" spans="1:31" ht="82.8">
      <c r="A14" s="9" t="s">
        <v>3</v>
      </c>
      <c r="B14" s="11" t="s">
        <v>34</v>
      </c>
      <c r="C14" s="11" t="s">
        <v>40</v>
      </c>
      <c r="D14" s="10" t="s">
        <v>39</v>
      </c>
      <c r="E14" s="11" t="s">
        <v>1</v>
      </c>
      <c r="F14" s="11" t="s">
        <v>26</v>
      </c>
      <c r="G14" s="11" t="s">
        <v>63</v>
      </c>
      <c r="H14" s="11" t="s">
        <v>27</v>
      </c>
      <c r="I14" s="11" t="s">
        <v>29</v>
      </c>
      <c r="J14" s="11" t="s">
        <v>62</v>
      </c>
      <c r="K14" s="11" t="s">
        <v>2</v>
      </c>
      <c r="L14" s="11" t="s">
        <v>7</v>
      </c>
      <c r="M14" s="11" t="s">
        <v>64</v>
      </c>
      <c r="N14" s="11" t="s">
        <v>23</v>
      </c>
      <c r="O14" s="11" t="s">
        <v>8</v>
      </c>
      <c r="P14" s="11" t="s">
        <v>69</v>
      </c>
      <c r="Q14" s="1"/>
      <c r="R14" s="1"/>
      <c r="S14" s="1"/>
      <c r="T14" s="1"/>
      <c r="U14" s="1"/>
      <c r="V14" s="1"/>
      <c r="W14" s="1"/>
      <c r="X14" s="1"/>
      <c r="Y14" s="1"/>
      <c r="Z14" s="1"/>
      <c r="AA14" s="1"/>
      <c r="AB14" s="1"/>
      <c r="AC14" s="1"/>
      <c r="AD14" s="1"/>
      <c r="AE14" s="1"/>
    </row>
    <row r="15" spans="1:31" s="16" customFormat="1" ht="14.4">
      <c r="A15" s="12">
        <v>1</v>
      </c>
      <c r="B15" s="12">
        <v>2</v>
      </c>
      <c r="C15" s="12">
        <v>3</v>
      </c>
      <c r="D15" s="13">
        <v>4</v>
      </c>
      <c r="E15" s="14">
        <v>5</v>
      </c>
      <c r="F15" s="14" t="s">
        <v>44</v>
      </c>
      <c r="G15" s="14">
        <v>7</v>
      </c>
      <c r="H15" s="14">
        <v>8</v>
      </c>
      <c r="I15" s="14">
        <v>9</v>
      </c>
      <c r="J15" s="14">
        <v>10</v>
      </c>
      <c r="K15" s="14">
        <v>11</v>
      </c>
      <c r="L15" s="14">
        <v>12</v>
      </c>
      <c r="M15" s="14">
        <v>13</v>
      </c>
      <c r="N15" s="14">
        <v>14</v>
      </c>
      <c r="O15" s="14" t="s">
        <v>28</v>
      </c>
      <c r="P15" s="14">
        <v>16</v>
      </c>
      <c r="Q15" s="15"/>
      <c r="R15" s="15"/>
      <c r="S15" s="15"/>
      <c r="T15" s="15"/>
      <c r="U15" s="15"/>
      <c r="V15" s="15"/>
      <c r="W15" s="15"/>
      <c r="X15" s="15"/>
      <c r="Y15" s="15"/>
      <c r="Z15" s="15"/>
      <c r="AA15" s="15"/>
      <c r="AB15" s="15"/>
      <c r="AC15" s="15"/>
      <c r="AD15" s="15"/>
      <c r="AE15" s="15"/>
    </row>
    <row r="16" spans="1:31" customFormat="1" ht="55.2">
      <c r="A16" s="22" t="s">
        <v>12</v>
      </c>
      <c r="B16" s="19" t="s">
        <v>38</v>
      </c>
      <c r="C16" s="31" t="s">
        <v>61</v>
      </c>
      <c r="D16" s="20">
        <v>26000</v>
      </c>
      <c r="E16" s="25">
        <f>L17*J17/D16+(J21*L21+J22*L22)/SUM(D16,D18)</f>
        <v>0.34306844850065188</v>
      </c>
      <c r="F16" s="48">
        <f>E16*D16</f>
        <v>8919.779661016948</v>
      </c>
      <c r="G16" s="46" t="s">
        <v>104</v>
      </c>
      <c r="H16" s="48">
        <f>O17*J17+(J21*O21+J22*O22)/SUM(D16,D18)*D16</f>
        <v>9393.4079661016949</v>
      </c>
      <c r="I16" s="42"/>
      <c r="J16" s="44"/>
      <c r="K16" s="44"/>
      <c r="L16" s="44"/>
      <c r="M16" s="44"/>
      <c r="N16" s="44"/>
      <c r="O16" s="44"/>
      <c r="P16" s="49"/>
      <c r="Q16" s="3"/>
      <c r="R16" s="3"/>
      <c r="S16" s="3"/>
      <c r="T16" s="3"/>
      <c r="U16" s="3"/>
      <c r="V16" s="3"/>
      <c r="W16" s="3"/>
      <c r="X16" s="3"/>
      <c r="Y16" s="3"/>
      <c r="Z16" s="3"/>
      <c r="AA16" s="3"/>
      <c r="AB16" s="3"/>
      <c r="AC16" s="3"/>
      <c r="AD16" s="3"/>
      <c r="AE16" s="3"/>
    </row>
    <row r="17" spans="1:31" customFormat="1" ht="41.4">
      <c r="A17" s="23" t="s">
        <v>9</v>
      </c>
      <c r="B17" s="33" t="s">
        <v>76</v>
      </c>
      <c r="C17" s="26"/>
      <c r="D17" s="26"/>
      <c r="E17" s="24"/>
      <c r="F17" s="24"/>
      <c r="G17" s="24"/>
      <c r="H17" s="24"/>
      <c r="I17" s="43" t="s">
        <v>81</v>
      </c>
      <c r="J17" s="45">
        <v>275</v>
      </c>
      <c r="K17" s="45" t="s">
        <v>82</v>
      </c>
      <c r="L17" s="47">
        <v>27</v>
      </c>
      <c r="M17" s="46">
        <v>0.05</v>
      </c>
      <c r="N17" s="45">
        <f>L17*M17</f>
        <v>1.35</v>
      </c>
      <c r="O17" s="45">
        <f>L17+N17</f>
        <v>28.35</v>
      </c>
      <c r="P17" s="50" t="s">
        <v>89</v>
      </c>
      <c r="Q17" s="105"/>
      <c r="R17" s="3"/>
      <c r="S17" s="3"/>
      <c r="T17" s="3"/>
      <c r="U17" s="3"/>
      <c r="V17" s="3"/>
      <c r="W17" s="3"/>
      <c r="X17" s="3"/>
      <c r="Y17" s="3"/>
      <c r="Z17" s="3"/>
      <c r="AA17" s="3"/>
      <c r="AB17" s="3"/>
      <c r="AC17" s="3"/>
      <c r="AD17" s="3"/>
      <c r="AE17" s="3"/>
    </row>
    <row r="18" spans="1:31" customFormat="1" ht="41.4">
      <c r="A18" s="22" t="s">
        <v>13</v>
      </c>
      <c r="B18" s="32" t="s">
        <v>41</v>
      </c>
      <c r="C18" s="40" t="s">
        <v>70</v>
      </c>
      <c r="D18" s="21">
        <v>3500</v>
      </c>
      <c r="E18" s="25">
        <f>L19*J19/D18+(J21*L21+J22*L22)/SUM(D16,D18)</f>
        <v>1.2574915254237287</v>
      </c>
      <c r="F18" s="48">
        <f>E18*D18</f>
        <v>4401.2203389830502</v>
      </c>
      <c r="G18" s="46" t="s">
        <v>104</v>
      </c>
      <c r="H18" s="48">
        <f>J19*O19+(J21*O21+J22*O22)/SUM(D16,D18)*D18</f>
        <v>4625.0020338983049</v>
      </c>
      <c r="I18" s="42"/>
      <c r="J18" s="44"/>
      <c r="K18" s="44"/>
      <c r="L18" s="44"/>
      <c r="M18" s="44"/>
      <c r="N18" s="44"/>
      <c r="O18" s="44"/>
      <c r="P18" s="49"/>
      <c r="Q18" s="105"/>
      <c r="R18" s="3"/>
      <c r="S18" s="3"/>
      <c r="T18" s="3"/>
      <c r="U18" s="3"/>
      <c r="V18" s="3"/>
      <c r="W18" s="3"/>
      <c r="X18" s="3"/>
      <c r="Y18" s="3"/>
      <c r="Z18" s="3"/>
      <c r="AA18" s="3"/>
      <c r="AB18" s="3"/>
      <c r="AC18" s="3"/>
      <c r="AD18" s="3"/>
      <c r="AE18" s="3"/>
    </row>
    <row r="19" spans="1:31" customFormat="1" ht="55.2">
      <c r="A19" s="23" t="s">
        <v>10</v>
      </c>
      <c r="B19" s="33" t="s">
        <v>77</v>
      </c>
      <c r="C19" s="26"/>
      <c r="D19" s="26"/>
      <c r="E19" s="24"/>
      <c r="F19" s="24"/>
      <c r="G19" s="24"/>
      <c r="H19" s="24"/>
      <c r="I19" s="43" t="s">
        <v>81</v>
      </c>
      <c r="J19" s="45">
        <v>70</v>
      </c>
      <c r="K19" s="45" t="s">
        <v>83</v>
      </c>
      <c r="L19" s="47">
        <v>60</v>
      </c>
      <c r="M19" s="46">
        <v>0.05</v>
      </c>
      <c r="N19" s="45">
        <f>L19*M19</f>
        <v>3</v>
      </c>
      <c r="O19" s="47">
        <f>L19+N19</f>
        <v>63</v>
      </c>
      <c r="P19" s="50" t="s">
        <v>90</v>
      </c>
      <c r="Q19" s="105"/>
      <c r="R19" s="3"/>
      <c r="S19" s="3"/>
      <c r="T19" s="3"/>
      <c r="U19" s="3"/>
      <c r="V19" s="3"/>
      <c r="W19" s="3"/>
      <c r="X19" s="3"/>
      <c r="Y19" s="3"/>
      <c r="Z19" s="3"/>
      <c r="AA19" s="3"/>
      <c r="AB19" s="3"/>
      <c r="AC19" s="3"/>
      <c r="AD19" s="3"/>
      <c r="AE19" s="3"/>
    </row>
    <row r="20" spans="1:31" customFormat="1" ht="27.6">
      <c r="A20" s="22" t="s">
        <v>14</v>
      </c>
      <c r="B20" s="36" t="s">
        <v>42</v>
      </c>
      <c r="C20" s="37" t="s">
        <v>43</v>
      </c>
      <c r="D20" s="26"/>
      <c r="E20" s="24"/>
      <c r="F20" s="24"/>
      <c r="G20" s="24"/>
      <c r="H20" s="24"/>
      <c r="I20" s="42"/>
      <c r="J20" s="44"/>
      <c r="K20" s="44"/>
      <c r="L20" s="44"/>
      <c r="M20" s="44"/>
      <c r="N20" s="44"/>
      <c r="O20" s="44"/>
      <c r="P20" s="49"/>
      <c r="Q20" s="105"/>
      <c r="R20" s="3"/>
      <c r="S20" s="3"/>
      <c r="T20" s="3"/>
      <c r="U20" s="3"/>
      <c r="V20" s="3"/>
      <c r="W20" s="3"/>
      <c r="X20" s="3"/>
      <c r="Y20" s="3"/>
      <c r="Z20" s="3"/>
      <c r="AA20" s="3"/>
      <c r="AB20" s="3"/>
      <c r="AC20" s="3"/>
      <c r="AD20" s="3"/>
      <c r="AE20" s="3"/>
    </row>
    <row r="21" spans="1:31" customFormat="1" ht="41.4">
      <c r="A21" s="34" t="s">
        <v>11</v>
      </c>
      <c r="B21" s="35" t="s">
        <v>42</v>
      </c>
      <c r="C21" s="26"/>
      <c r="D21" s="26"/>
      <c r="E21" s="24"/>
      <c r="F21" s="24"/>
      <c r="G21" s="24"/>
      <c r="H21" s="24"/>
      <c r="I21" s="43" t="s">
        <v>80</v>
      </c>
      <c r="J21" s="45">
        <v>60</v>
      </c>
      <c r="K21" s="45" t="s">
        <v>84</v>
      </c>
      <c r="L21" s="47">
        <v>25</v>
      </c>
      <c r="M21" s="46">
        <v>0.05</v>
      </c>
      <c r="N21" s="45">
        <f>L21*M21</f>
        <v>1.25</v>
      </c>
      <c r="O21" s="45">
        <f>L21+N21</f>
        <v>26.25</v>
      </c>
      <c r="P21" s="50" t="s">
        <v>91</v>
      </c>
      <c r="Q21" s="105"/>
      <c r="R21" s="3"/>
      <c r="S21" s="3"/>
      <c r="T21" s="3"/>
      <c r="U21" s="3"/>
      <c r="V21" s="3"/>
      <c r="W21" s="3"/>
      <c r="X21" s="3"/>
      <c r="Y21" s="3"/>
      <c r="Z21" s="3"/>
      <c r="AA21" s="3"/>
      <c r="AB21" s="3"/>
      <c r="AC21" s="3"/>
      <c r="AD21" s="3"/>
      <c r="AE21" s="3"/>
    </row>
    <row r="22" spans="1:31" customFormat="1" ht="41.4">
      <c r="A22" s="23" t="s">
        <v>86</v>
      </c>
      <c r="B22" s="41" t="s">
        <v>78</v>
      </c>
      <c r="C22" s="26"/>
      <c r="D22" s="26"/>
      <c r="E22" s="24"/>
      <c r="F22" s="24"/>
      <c r="G22" s="24"/>
      <c r="H22" s="24"/>
      <c r="I22" s="43" t="s">
        <v>79</v>
      </c>
      <c r="J22" s="45">
        <v>140</v>
      </c>
      <c r="K22" s="45" t="s">
        <v>85</v>
      </c>
      <c r="L22" s="47">
        <v>1.4</v>
      </c>
      <c r="M22" s="46">
        <v>0.21</v>
      </c>
      <c r="N22" s="45">
        <f>L22*M22</f>
        <v>0.29399999999999998</v>
      </c>
      <c r="O22" s="45">
        <f>L22+N22</f>
        <v>1.694</v>
      </c>
      <c r="P22" s="50" t="s">
        <v>92</v>
      </c>
      <c r="Q22" s="105"/>
      <c r="R22" s="3"/>
      <c r="S22" s="3"/>
      <c r="T22" s="3"/>
      <c r="U22" s="3"/>
      <c r="V22" s="3"/>
      <c r="W22" s="3"/>
      <c r="X22" s="3"/>
      <c r="Y22" s="3"/>
      <c r="Z22" s="3"/>
      <c r="AA22" s="3"/>
      <c r="AB22" s="3"/>
      <c r="AC22" s="3"/>
      <c r="AD22" s="3"/>
      <c r="AE22" s="3"/>
    </row>
    <row r="23" spans="1:31" customFormat="1" ht="14.4">
      <c r="A23" s="101" t="s">
        <v>24</v>
      </c>
      <c r="B23" s="102"/>
      <c r="C23" s="102"/>
      <c r="D23" s="102"/>
      <c r="E23" s="103"/>
      <c r="F23" s="48">
        <f>SUM(F18,F16)</f>
        <v>13320.999999999998</v>
      </c>
      <c r="G23" s="24"/>
      <c r="H23" s="24"/>
      <c r="I23" s="27"/>
      <c r="J23" s="27"/>
      <c r="K23" s="27"/>
      <c r="L23" s="27"/>
      <c r="M23" s="27"/>
      <c r="N23" s="27"/>
      <c r="O23" s="27"/>
      <c r="P23" s="27"/>
      <c r="Q23" s="3"/>
      <c r="R23" s="3"/>
      <c r="S23" s="3"/>
      <c r="T23" s="3"/>
      <c r="U23" s="3"/>
      <c r="V23" s="3"/>
      <c r="W23" s="3"/>
      <c r="X23" s="3"/>
      <c r="Y23" s="3"/>
      <c r="Z23" s="3"/>
      <c r="AA23" s="3"/>
      <c r="AB23" s="3"/>
      <c r="AC23" s="3"/>
      <c r="AD23" s="3"/>
      <c r="AE23" s="3"/>
    </row>
    <row r="24" spans="1:31" customFormat="1" ht="14.4">
      <c r="A24" s="101" t="s">
        <v>30</v>
      </c>
      <c r="B24" s="102"/>
      <c r="C24" s="102"/>
      <c r="D24" s="102"/>
      <c r="E24" s="103"/>
      <c r="F24" s="24"/>
      <c r="G24" s="48">
        <f>H25-F23</f>
        <v>697.41000000000167</v>
      </c>
      <c r="H24" s="24"/>
      <c r="I24" s="27"/>
      <c r="J24" s="27"/>
      <c r="K24" s="27"/>
      <c r="L24" s="27"/>
      <c r="M24" s="27"/>
      <c r="N24" s="27"/>
      <c r="O24" s="27"/>
      <c r="P24" s="27"/>
      <c r="Q24" s="3"/>
      <c r="R24" s="3"/>
      <c r="S24" s="3"/>
      <c r="T24" s="3"/>
      <c r="U24" s="3"/>
      <c r="V24" s="3"/>
      <c r="W24" s="3"/>
      <c r="X24" s="3"/>
      <c r="Y24" s="3"/>
      <c r="Z24" s="3"/>
      <c r="AA24" s="3"/>
      <c r="AB24" s="3"/>
      <c r="AC24" s="3"/>
      <c r="AD24" s="3"/>
      <c r="AE24" s="3"/>
    </row>
    <row r="25" spans="1:31" customFormat="1" ht="14.4">
      <c r="A25" s="101" t="s">
        <v>25</v>
      </c>
      <c r="B25" s="102"/>
      <c r="C25" s="102"/>
      <c r="D25" s="102"/>
      <c r="E25" s="103"/>
      <c r="F25" s="24"/>
      <c r="G25" s="24"/>
      <c r="H25" s="48">
        <f>SUM(H16:H24)</f>
        <v>14018.41</v>
      </c>
      <c r="I25" s="27"/>
      <c r="J25" s="27"/>
      <c r="K25" s="27"/>
      <c r="L25" s="27"/>
      <c r="M25" s="27"/>
      <c r="N25" s="27"/>
      <c r="O25" s="27"/>
      <c r="P25" s="27"/>
      <c r="Q25" s="3"/>
      <c r="R25" s="3"/>
      <c r="S25" s="3"/>
      <c r="T25" s="3"/>
      <c r="U25" s="3"/>
      <c r="V25" s="3"/>
      <c r="W25" s="3"/>
      <c r="X25" s="3"/>
      <c r="Y25" s="3"/>
      <c r="Z25" s="3"/>
      <c r="AA25" s="3"/>
      <c r="AB25" s="3"/>
      <c r="AC25" s="3"/>
      <c r="AD25" s="3"/>
      <c r="AE25" s="3"/>
    </row>
    <row r="26" spans="1:3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c r="A27" s="54" t="s">
        <v>75</v>
      </c>
      <c r="B27" s="55"/>
      <c r="C27" s="55"/>
      <c r="D27" s="55"/>
      <c r="E27" s="55"/>
      <c r="F27" s="55"/>
      <c r="G27" s="55"/>
      <c r="H27" s="55"/>
      <c r="I27" s="55"/>
      <c r="J27" s="55"/>
      <c r="K27" s="55"/>
      <c r="L27" s="55"/>
      <c r="M27" s="55"/>
      <c r="N27" s="55"/>
      <c r="O27" s="55"/>
      <c r="P27" s="55"/>
      <c r="Q27" s="1"/>
      <c r="R27" s="1"/>
      <c r="S27" s="1"/>
      <c r="T27" s="1"/>
      <c r="U27" s="1"/>
      <c r="V27" s="1"/>
      <c r="W27" s="1"/>
      <c r="X27" s="1"/>
      <c r="Y27" s="1"/>
      <c r="Z27" s="1"/>
      <c r="AA27" s="1"/>
      <c r="AB27" s="1"/>
      <c r="AC27" s="1"/>
      <c r="AD27" s="1"/>
      <c r="AE27" s="1"/>
    </row>
    <row r="28" spans="1:31">
      <c r="A28" s="55"/>
      <c r="B28" s="55"/>
      <c r="C28" s="55"/>
      <c r="D28" s="55"/>
      <c r="E28" s="55"/>
      <c r="F28" s="55"/>
      <c r="G28" s="55"/>
      <c r="H28" s="55"/>
      <c r="I28" s="55"/>
      <c r="J28" s="55"/>
      <c r="K28" s="55"/>
      <c r="L28" s="55"/>
      <c r="M28" s="55"/>
      <c r="N28" s="55"/>
      <c r="O28" s="55"/>
      <c r="P28" s="55"/>
      <c r="Q28" s="1"/>
      <c r="R28" s="1"/>
      <c r="S28" s="1"/>
      <c r="T28" s="1"/>
      <c r="U28" s="1"/>
      <c r="V28" s="1"/>
      <c r="W28" s="1"/>
      <c r="X28" s="1"/>
      <c r="Y28" s="1"/>
      <c r="Z28" s="1"/>
      <c r="AA28" s="1"/>
      <c r="AB28" s="1"/>
      <c r="AC28" s="1"/>
      <c r="AD28" s="1"/>
      <c r="AE28" s="1"/>
    </row>
    <row r="29" spans="1:31">
      <c r="A29" s="55"/>
      <c r="B29" s="55"/>
      <c r="C29" s="55"/>
      <c r="D29" s="55"/>
      <c r="E29" s="55"/>
      <c r="F29" s="55"/>
      <c r="G29" s="55"/>
      <c r="H29" s="55"/>
      <c r="I29" s="55"/>
      <c r="J29" s="55"/>
      <c r="K29" s="55"/>
      <c r="L29" s="55"/>
      <c r="M29" s="55"/>
      <c r="N29" s="55"/>
      <c r="O29" s="55"/>
      <c r="P29" s="55"/>
      <c r="Q29" s="8"/>
      <c r="R29" s="8"/>
      <c r="S29" s="8"/>
      <c r="T29" s="8"/>
      <c r="U29" s="8"/>
      <c r="V29" s="8"/>
      <c r="W29" s="8"/>
      <c r="X29" s="8"/>
      <c r="Y29" s="8"/>
      <c r="Z29" s="8"/>
      <c r="AA29" s="8"/>
      <c r="AB29" s="8"/>
      <c r="AC29" s="8"/>
      <c r="AD29" s="8"/>
      <c r="AE29" s="8"/>
    </row>
    <row r="30" spans="1:31">
      <c r="A30" s="55"/>
      <c r="B30" s="55"/>
      <c r="C30" s="55"/>
      <c r="D30" s="55"/>
      <c r="E30" s="55"/>
      <c r="F30" s="55"/>
      <c r="G30" s="55"/>
      <c r="H30" s="55"/>
      <c r="I30" s="55"/>
      <c r="J30" s="55"/>
      <c r="K30" s="55"/>
      <c r="L30" s="55"/>
      <c r="M30" s="55"/>
      <c r="N30" s="55"/>
      <c r="O30" s="55"/>
      <c r="P30" s="55"/>
      <c r="Q30" s="8"/>
      <c r="R30" s="8"/>
      <c r="S30" s="8"/>
      <c r="T30" s="8"/>
      <c r="U30" s="8"/>
      <c r="V30" s="8"/>
      <c r="W30" s="8"/>
      <c r="X30" s="8"/>
      <c r="Y30" s="8"/>
      <c r="Z30" s="8"/>
      <c r="AA30" s="8"/>
      <c r="AB30" s="8"/>
      <c r="AC30" s="8"/>
      <c r="AD30" s="8"/>
      <c r="AE30" s="8"/>
    </row>
    <row r="31" spans="1:31">
      <c r="A31" s="55"/>
      <c r="B31" s="55"/>
      <c r="C31" s="55"/>
      <c r="D31" s="55"/>
      <c r="E31" s="55"/>
      <c r="F31" s="55"/>
      <c r="G31" s="55"/>
      <c r="H31" s="55"/>
      <c r="I31" s="55"/>
      <c r="J31" s="55"/>
      <c r="K31" s="55"/>
      <c r="L31" s="55"/>
      <c r="M31" s="55"/>
      <c r="N31" s="55"/>
      <c r="O31" s="55"/>
      <c r="P31" s="55"/>
      <c r="Q31" s="8"/>
      <c r="R31" s="8"/>
      <c r="S31" s="8"/>
      <c r="T31" s="8"/>
      <c r="U31" s="8"/>
      <c r="V31" s="8"/>
      <c r="W31" s="8"/>
      <c r="X31" s="8"/>
      <c r="Y31" s="8"/>
      <c r="Z31" s="8"/>
      <c r="AA31" s="8"/>
      <c r="AB31" s="8"/>
      <c r="AC31" s="8"/>
      <c r="AD31" s="8"/>
      <c r="AE31" s="8"/>
    </row>
    <row r="32" spans="1:31" ht="135" customHeight="1">
      <c r="A32" s="55"/>
      <c r="B32" s="55"/>
      <c r="C32" s="55"/>
      <c r="D32" s="55"/>
      <c r="E32" s="55"/>
      <c r="F32" s="55"/>
      <c r="G32" s="55"/>
      <c r="H32" s="55"/>
      <c r="I32" s="55"/>
      <c r="J32" s="55"/>
      <c r="K32" s="55"/>
      <c r="L32" s="55"/>
      <c r="M32" s="55"/>
      <c r="N32" s="55"/>
      <c r="O32" s="55"/>
      <c r="P32" s="55"/>
      <c r="Q32" s="8"/>
      <c r="R32" s="8"/>
      <c r="S32" s="8"/>
      <c r="T32" s="8"/>
      <c r="U32" s="8"/>
      <c r="V32" s="8"/>
      <c r="W32" s="8"/>
      <c r="X32" s="8"/>
      <c r="Y32" s="8"/>
      <c r="Z32" s="8"/>
      <c r="AA32" s="8"/>
      <c r="AB32" s="8"/>
      <c r="AC32" s="8"/>
      <c r="AD32" s="8"/>
      <c r="AE32" s="8"/>
    </row>
    <row r="33" spans="1:3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row>
    <row r="34" spans="1:31" ht="36.6" customHeight="1">
      <c r="A34" s="76" t="s">
        <v>45</v>
      </c>
      <c r="B34" s="76"/>
      <c r="C34" s="76"/>
      <c r="D34" s="76"/>
      <c r="E34" s="76"/>
      <c r="F34" s="76"/>
      <c r="G34" s="76"/>
      <c r="H34" s="76"/>
      <c r="I34" s="76"/>
      <c r="J34" s="76"/>
      <c r="K34" s="76"/>
      <c r="L34" s="76"/>
      <c r="M34" s="76"/>
      <c r="N34" s="76"/>
      <c r="O34" s="76"/>
      <c r="P34" s="76"/>
      <c r="Q34" s="8"/>
      <c r="R34" s="8"/>
      <c r="S34" s="8"/>
      <c r="T34" s="8"/>
      <c r="U34" s="8"/>
      <c r="V34" s="8"/>
      <c r="W34" s="8"/>
      <c r="X34" s="8"/>
      <c r="Y34" s="8"/>
      <c r="Z34" s="8"/>
      <c r="AA34" s="8"/>
      <c r="AB34" s="8"/>
      <c r="AC34" s="8"/>
      <c r="AD34" s="8"/>
      <c r="AE34" s="8"/>
    </row>
    <row r="35" spans="1:31" ht="25.2" customHeight="1">
      <c r="A35" s="73" t="s">
        <v>0</v>
      </c>
      <c r="B35" s="74"/>
      <c r="C35" s="74"/>
      <c r="D35" s="74"/>
      <c r="E35" s="74"/>
      <c r="F35" s="74"/>
      <c r="G35" s="74"/>
      <c r="H35" s="74"/>
      <c r="I35" s="74"/>
      <c r="J35" s="74"/>
      <c r="K35" s="74"/>
      <c r="L35" s="74"/>
      <c r="M35" s="74"/>
      <c r="N35" s="74"/>
      <c r="O35" s="74"/>
      <c r="P35" s="75"/>
      <c r="Q35" s="8"/>
      <c r="R35" s="8"/>
      <c r="S35" s="8"/>
      <c r="T35" s="8"/>
      <c r="U35" s="8"/>
      <c r="V35" s="8"/>
      <c r="W35" s="8"/>
      <c r="X35" s="8"/>
      <c r="Y35" s="8"/>
      <c r="Z35" s="8"/>
      <c r="AA35" s="8"/>
      <c r="AB35" s="8"/>
      <c r="AC35" s="8"/>
      <c r="AD35" s="8"/>
      <c r="AE35" s="8"/>
    </row>
    <row r="36" spans="1:31" ht="71.400000000000006" customHeight="1">
      <c r="A36" s="28" t="s">
        <v>4</v>
      </c>
      <c r="B36" s="29" t="s">
        <v>5</v>
      </c>
      <c r="C36" s="86" t="s">
        <v>35</v>
      </c>
      <c r="D36" s="87"/>
      <c r="E36" s="87"/>
      <c r="F36" s="87"/>
      <c r="G36" s="87"/>
      <c r="H36" s="87"/>
      <c r="I36" s="87"/>
      <c r="J36" s="88"/>
      <c r="K36" s="87" t="s">
        <v>31</v>
      </c>
      <c r="L36" s="87"/>
      <c r="M36" s="87"/>
      <c r="N36" s="87"/>
      <c r="O36" s="87"/>
      <c r="P36" s="88"/>
      <c r="Q36" s="8"/>
      <c r="R36" s="8"/>
      <c r="S36" s="8"/>
      <c r="T36" s="8"/>
      <c r="U36" s="8"/>
      <c r="V36" s="8"/>
      <c r="W36" s="8"/>
      <c r="X36" s="8"/>
      <c r="Y36" s="8"/>
      <c r="Z36" s="8"/>
      <c r="AA36" s="8"/>
      <c r="AB36" s="8"/>
      <c r="AC36" s="8"/>
      <c r="AD36" s="8"/>
      <c r="AE36" s="8"/>
    </row>
    <row r="37" spans="1:31" ht="30" customHeight="1">
      <c r="A37" s="89" t="s">
        <v>46</v>
      </c>
      <c r="B37" s="90"/>
      <c r="C37" s="90"/>
      <c r="D37" s="90"/>
      <c r="E37" s="90"/>
      <c r="F37" s="90"/>
      <c r="G37" s="90"/>
      <c r="H37" s="90"/>
      <c r="I37" s="90"/>
      <c r="J37" s="90"/>
      <c r="K37" s="90"/>
      <c r="L37" s="90"/>
      <c r="M37" s="90"/>
      <c r="N37" s="90"/>
      <c r="O37" s="90"/>
      <c r="P37" s="91"/>
      <c r="Q37" s="8"/>
      <c r="R37" s="8"/>
      <c r="S37" s="8"/>
      <c r="T37" s="8"/>
      <c r="U37" s="8"/>
      <c r="V37" s="8"/>
      <c r="W37" s="8"/>
      <c r="X37" s="8"/>
      <c r="Y37" s="8"/>
      <c r="Z37" s="8"/>
      <c r="AA37" s="8"/>
      <c r="AB37" s="8"/>
      <c r="AC37" s="8"/>
      <c r="AD37" s="8"/>
      <c r="AE37" s="8"/>
    </row>
    <row r="38" spans="1:31">
      <c r="A38" s="30" t="s">
        <v>12</v>
      </c>
      <c r="B38" s="38" t="s">
        <v>47</v>
      </c>
      <c r="C38" s="92" t="s">
        <v>36</v>
      </c>
      <c r="D38" s="93"/>
      <c r="E38" s="93"/>
      <c r="F38" s="93"/>
      <c r="G38" s="93"/>
      <c r="H38" s="93"/>
      <c r="I38" s="93"/>
      <c r="J38" s="93"/>
      <c r="K38" s="93"/>
      <c r="L38" s="93"/>
      <c r="M38" s="93"/>
      <c r="N38" s="93"/>
      <c r="O38" s="93"/>
      <c r="P38" s="94"/>
      <c r="Q38" s="8"/>
      <c r="R38" s="8"/>
      <c r="S38" s="8"/>
      <c r="T38" s="8"/>
      <c r="U38" s="8"/>
      <c r="V38" s="8"/>
      <c r="W38" s="8"/>
      <c r="X38" s="8"/>
      <c r="Y38" s="8"/>
      <c r="Z38" s="8"/>
      <c r="AA38" s="8"/>
      <c r="AB38" s="8"/>
      <c r="AC38" s="8"/>
      <c r="AD38" s="8"/>
      <c r="AE38" s="8"/>
    </row>
    <row r="39" spans="1:31" ht="47.4" customHeight="1">
      <c r="A39" s="30" t="s">
        <v>13</v>
      </c>
      <c r="B39" s="39" t="s">
        <v>48</v>
      </c>
      <c r="C39" s="95" t="s">
        <v>57</v>
      </c>
      <c r="D39" s="96"/>
      <c r="E39" s="96"/>
      <c r="F39" s="96"/>
      <c r="G39" s="96"/>
      <c r="H39" s="96"/>
      <c r="I39" s="96"/>
      <c r="J39" s="97"/>
      <c r="K39" s="60" t="s">
        <v>93</v>
      </c>
      <c r="L39" s="61"/>
      <c r="M39" s="61"/>
      <c r="N39" s="61"/>
      <c r="O39" s="61"/>
      <c r="P39" s="62"/>
      <c r="Q39" s="8"/>
      <c r="R39" s="8"/>
      <c r="S39" s="8"/>
      <c r="T39" s="8"/>
      <c r="U39" s="8"/>
      <c r="V39" s="8"/>
      <c r="W39" s="8"/>
      <c r="X39" s="8"/>
      <c r="Y39" s="8"/>
      <c r="Z39" s="8"/>
      <c r="AA39" s="8"/>
      <c r="AB39" s="8"/>
      <c r="AC39" s="8"/>
      <c r="AD39" s="8"/>
      <c r="AE39" s="8"/>
    </row>
    <row r="40" spans="1:31" ht="40.200000000000003" customHeight="1">
      <c r="A40" s="30" t="s">
        <v>14</v>
      </c>
      <c r="B40" s="39" t="s">
        <v>49</v>
      </c>
      <c r="C40" s="77" t="s">
        <v>32</v>
      </c>
      <c r="D40" s="78"/>
      <c r="E40" s="78"/>
      <c r="F40" s="78"/>
      <c r="G40" s="78"/>
      <c r="H40" s="78"/>
      <c r="I40" s="78"/>
      <c r="J40" s="79"/>
      <c r="K40" s="60" t="s">
        <v>94</v>
      </c>
      <c r="L40" s="61"/>
      <c r="M40" s="61"/>
      <c r="N40" s="61"/>
      <c r="O40" s="61"/>
      <c r="P40" s="62"/>
      <c r="Q40" s="8"/>
      <c r="R40" s="8"/>
      <c r="S40" s="8"/>
      <c r="T40" s="8"/>
      <c r="U40" s="8"/>
      <c r="V40" s="8"/>
      <c r="W40" s="8"/>
      <c r="X40" s="8"/>
      <c r="Y40" s="8"/>
      <c r="Z40" s="8"/>
      <c r="AA40" s="8"/>
      <c r="AB40" s="8"/>
      <c r="AC40" s="8"/>
      <c r="AD40" s="8"/>
      <c r="AE40" s="8"/>
    </row>
    <row r="41" spans="1:31" ht="81.75" customHeight="1">
      <c r="A41" s="30" t="s">
        <v>15</v>
      </c>
      <c r="B41" s="39" t="s">
        <v>50</v>
      </c>
      <c r="C41" s="66" t="s">
        <v>60</v>
      </c>
      <c r="D41" s="80"/>
      <c r="E41" s="80"/>
      <c r="F41" s="80"/>
      <c r="G41" s="80"/>
      <c r="H41" s="80"/>
      <c r="I41" s="80"/>
      <c r="J41" s="81"/>
      <c r="K41" s="70" t="s">
        <v>95</v>
      </c>
      <c r="L41" s="71"/>
      <c r="M41" s="71"/>
      <c r="N41" s="71"/>
      <c r="O41" s="71"/>
      <c r="P41" s="72"/>
      <c r="Q41" s="8"/>
      <c r="R41" s="8"/>
      <c r="S41" s="8"/>
      <c r="T41" s="8"/>
      <c r="U41" s="8"/>
      <c r="V41" s="8"/>
      <c r="W41" s="8"/>
      <c r="X41" s="8"/>
      <c r="Y41" s="8"/>
      <c r="Z41" s="8"/>
      <c r="AA41" s="8"/>
      <c r="AB41" s="8"/>
      <c r="AC41" s="8"/>
      <c r="AD41" s="8"/>
      <c r="AE41" s="8"/>
    </row>
    <row r="42" spans="1:31" ht="30" customHeight="1">
      <c r="A42" s="30" t="s">
        <v>16</v>
      </c>
      <c r="B42" s="39" t="s">
        <v>51</v>
      </c>
      <c r="C42" s="69" t="s">
        <v>58</v>
      </c>
      <c r="D42" s="67"/>
      <c r="E42" s="67"/>
      <c r="F42" s="67"/>
      <c r="G42" s="67"/>
      <c r="H42" s="67"/>
      <c r="I42" s="67"/>
      <c r="J42" s="68"/>
      <c r="K42" s="60" t="s">
        <v>96</v>
      </c>
      <c r="L42" s="61"/>
      <c r="M42" s="61"/>
      <c r="N42" s="61"/>
      <c r="O42" s="61"/>
      <c r="P42" s="62"/>
      <c r="Q42" s="8"/>
      <c r="R42" s="8"/>
      <c r="S42" s="8"/>
      <c r="T42" s="8"/>
      <c r="U42" s="8"/>
      <c r="V42" s="8"/>
      <c r="W42" s="8"/>
      <c r="X42" s="8"/>
      <c r="Y42" s="8"/>
      <c r="Z42" s="8"/>
      <c r="AA42" s="8"/>
      <c r="AB42" s="8"/>
      <c r="AC42" s="8"/>
      <c r="AD42" s="8"/>
      <c r="AE42" s="8"/>
    </row>
    <row r="43" spans="1:31">
      <c r="A43" s="30" t="s">
        <v>17</v>
      </c>
      <c r="B43" s="39" t="s">
        <v>52</v>
      </c>
      <c r="C43" s="69" t="s">
        <v>32</v>
      </c>
      <c r="D43" s="67"/>
      <c r="E43" s="67"/>
      <c r="F43" s="67"/>
      <c r="G43" s="67"/>
      <c r="H43" s="67"/>
      <c r="I43" s="67"/>
      <c r="J43" s="68"/>
      <c r="K43" s="60" t="s">
        <v>97</v>
      </c>
      <c r="L43" s="61"/>
      <c r="M43" s="61"/>
      <c r="N43" s="61"/>
      <c r="O43" s="61"/>
      <c r="P43" s="62"/>
      <c r="Q43" s="8"/>
      <c r="R43" s="8"/>
      <c r="S43" s="8"/>
      <c r="T43" s="8"/>
      <c r="U43" s="8"/>
      <c r="V43" s="8"/>
      <c r="W43" s="8"/>
      <c r="X43" s="8"/>
      <c r="Y43" s="8"/>
      <c r="Z43" s="8"/>
      <c r="AA43" s="8"/>
      <c r="AB43" s="8"/>
      <c r="AC43" s="8"/>
      <c r="AD43" s="8"/>
      <c r="AE43" s="8"/>
    </row>
    <row r="44" spans="1:31" ht="41.4" customHeight="1">
      <c r="A44" s="30" t="s">
        <v>18</v>
      </c>
      <c r="B44" s="39" t="s">
        <v>53</v>
      </c>
      <c r="C44" s="66" t="s">
        <v>59</v>
      </c>
      <c r="D44" s="80"/>
      <c r="E44" s="80"/>
      <c r="F44" s="80"/>
      <c r="G44" s="80"/>
      <c r="H44" s="80"/>
      <c r="I44" s="80"/>
      <c r="J44" s="81"/>
      <c r="K44" s="63" t="s">
        <v>103</v>
      </c>
      <c r="L44" s="64"/>
      <c r="M44" s="64"/>
      <c r="N44" s="64"/>
      <c r="O44" s="64"/>
      <c r="P44" s="65"/>
      <c r="Q44" s="8"/>
      <c r="R44" s="8"/>
      <c r="S44" s="8"/>
      <c r="T44" s="8"/>
      <c r="U44" s="8"/>
      <c r="V44" s="8"/>
      <c r="W44" s="8"/>
      <c r="X44" s="8"/>
      <c r="Y44" s="8"/>
      <c r="Z44" s="8"/>
      <c r="AA44" s="8"/>
      <c r="AB44" s="8"/>
      <c r="AC44" s="8"/>
      <c r="AD44" s="8"/>
      <c r="AE44" s="8"/>
    </row>
    <row r="45" spans="1:31" ht="37.950000000000003" customHeight="1">
      <c r="A45" s="30" t="s">
        <v>19</v>
      </c>
      <c r="B45" s="39" t="s">
        <v>54</v>
      </c>
      <c r="C45" s="69" t="s">
        <v>72</v>
      </c>
      <c r="D45" s="67"/>
      <c r="E45" s="67"/>
      <c r="F45" s="67"/>
      <c r="G45" s="67"/>
      <c r="H45" s="67"/>
      <c r="I45" s="67"/>
      <c r="J45" s="68"/>
      <c r="K45" s="60" t="s">
        <v>100</v>
      </c>
      <c r="L45" s="61"/>
      <c r="M45" s="61"/>
      <c r="N45" s="61"/>
      <c r="O45" s="61"/>
      <c r="P45" s="62"/>
      <c r="Q45" s="8"/>
      <c r="R45" s="8"/>
      <c r="S45" s="8"/>
      <c r="T45" s="8"/>
      <c r="U45" s="8"/>
      <c r="V45" s="8"/>
      <c r="W45" s="8"/>
      <c r="X45" s="8"/>
      <c r="Y45" s="8"/>
      <c r="Z45" s="8"/>
      <c r="AA45" s="8"/>
      <c r="AB45" s="8"/>
      <c r="AC45" s="8"/>
      <c r="AD45" s="8"/>
      <c r="AE45" s="8"/>
    </row>
    <row r="46" spans="1:31" ht="28.95" customHeight="1">
      <c r="A46" s="30" t="s">
        <v>20</v>
      </c>
      <c r="B46" s="39" t="s">
        <v>55</v>
      </c>
      <c r="C46" s="69" t="s">
        <v>32</v>
      </c>
      <c r="D46" s="67"/>
      <c r="E46" s="67"/>
      <c r="F46" s="67"/>
      <c r="G46" s="67"/>
      <c r="H46" s="67"/>
      <c r="I46" s="67"/>
      <c r="J46" s="68"/>
      <c r="K46" s="60" t="s">
        <v>98</v>
      </c>
      <c r="L46" s="61"/>
      <c r="M46" s="61"/>
      <c r="N46" s="61"/>
      <c r="O46" s="61"/>
      <c r="P46" s="62"/>
      <c r="Q46" s="8"/>
      <c r="R46" s="8"/>
      <c r="S46" s="8"/>
      <c r="T46" s="8"/>
      <c r="U46" s="8"/>
      <c r="V46" s="8"/>
      <c r="W46" s="8"/>
      <c r="X46" s="8"/>
      <c r="Y46" s="8"/>
      <c r="Z46" s="8"/>
      <c r="AA46" s="8"/>
      <c r="AB46" s="8"/>
      <c r="AC46" s="8"/>
      <c r="AD46" s="8"/>
      <c r="AE46" s="8"/>
    </row>
    <row r="47" spans="1:31" ht="36" customHeight="1">
      <c r="A47" s="30" t="s">
        <v>21</v>
      </c>
      <c r="B47" s="39" t="s">
        <v>56</v>
      </c>
      <c r="C47" s="69" t="s">
        <v>43</v>
      </c>
      <c r="D47" s="67"/>
      <c r="E47" s="67"/>
      <c r="F47" s="67"/>
      <c r="G47" s="67"/>
      <c r="H47" s="67"/>
      <c r="I47" s="67"/>
      <c r="J47" s="68"/>
      <c r="K47" s="60" t="s">
        <v>102</v>
      </c>
      <c r="L47" s="61"/>
      <c r="M47" s="61"/>
      <c r="N47" s="61"/>
      <c r="O47" s="61"/>
      <c r="P47" s="62"/>
      <c r="Q47" s="8"/>
      <c r="R47" s="8"/>
      <c r="S47" s="8"/>
      <c r="T47" s="8"/>
      <c r="U47" s="8"/>
      <c r="V47" s="8"/>
      <c r="W47" s="8"/>
      <c r="X47" s="8"/>
      <c r="Y47" s="8"/>
      <c r="Z47" s="8"/>
      <c r="AA47" s="8"/>
      <c r="AB47" s="8"/>
      <c r="AC47" s="8"/>
      <c r="AD47" s="8"/>
      <c r="AE47" s="8"/>
    </row>
    <row r="48" spans="1:31" ht="36" customHeight="1">
      <c r="A48" s="30" t="s">
        <v>22</v>
      </c>
      <c r="B48" s="39" t="s">
        <v>65</v>
      </c>
      <c r="C48" s="104" t="s">
        <v>32</v>
      </c>
      <c r="D48" s="67"/>
      <c r="E48" s="67"/>
      <c r="F48" s="67"/>
      <c r="G48" s="67"/>
      <c r="H48" s="67"/>
      <c r="I48" s="67"/>
      <c r="J48" s="68"/>
      <c r="K48" s="60" t="s">
        <v>99</v>
      </c>
      <c r="L48" s="61"/>
      <c r="M48" s="61"/>
      <c r="N48" s="61"/>
      <c r="O48" s="61"/>
      <c r="P48" s="62"/>
      <c r="Q48" s="8"/>
      <c r="R48" s="8"/>
      <c r="S48" s="8"/>
      <c r="T48" s="8"/>
      <c r="U48" s="8"/>
      <c r="V48" s="8"/>
      <c r="W48" s="8"/>
      <c r="X48" s="8"/>
      <c r="Y48" s="8"/>
      <c r="Z48" s="8"/>
      <c r="AA48" s="8"/>
      <c r="AB48" s="8"/>
      <c r="AC48" s="8"/>
      <c r="AD48" s="8"/>
      <c r="AE48" s="8"/>
    </row>
    <row r="49" spans="1:31" ht="45" customHeight="1">
      <c r="A49" s="30" t="s">
        <v>33</v>
      </c>
      <c r="B49" s="39" t="s">
        <v>74</v>
      </c>
      <c r="C49" s="66" t="s">
        <v>73</v>
      </c>
      <c r="D49" s="67"/>
      <c r="E49" s="67"/>
      <c r="F49" s="67"/>
      <c r="G49" s="67"/>
      <c r="H49" s="67"/>
      <c r="I49" s="67"/>
      <c r="J49" s="68"/>
      <c r="K49" s="60" t="s">
        <v>101</v>
      </c>
      <c r="L49" s="61"/>
      <c r="M49" s="61"/>
      <c r="N49" s="61"/>
      <c r="O49" s="61"/>
      <c r="P49" s="62"/>
      <c r="Q49" s="8"/>
      <c r="R49" s="8"/>
      <c r="S49" s="8"/>
      <c r="T49" s="8"/>
      <c r="U49" s="8"/>
      <c r="V49" s="8"/>
      <c r="W49" s="8"/>
      <c r="X49" s="8"/>
      <c r="Y49" s="8"/>
      <c r="Z49" s="8"/>
      <c r="AA49" s="8"/>
      <c r="AB49" s="8"/>
      <c r="AC49" s="8"/>
      <c r="AD49" s="8"/>
      <c r="AE49" s="8"/>
    </row>
    <row r="50" spans="1:3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row>
    <row r="51" spans="1:31" s="18" customFormat="1">
      <c r="A51" s="59" t="s">
        <v>6</v>
      </c>
      <c r="B51" s="59"/>
      <c r="C51" s="59"/>
      <c r="D51" s="59"/>
      <c r="E51" s="59"/>
      <c r="F51" s="59"/>
      <c r="G51" s="59"/>
      <c r="H51" s="59"/>
      <c r="I51" s="59"/>
      <c r="J51" s="59"/>
      <c r="K51" s="59"/>
      <c r="L51" s="59"/>
      <c r="M51" s="59"/>
      <c r="N51" s="59"/>
      <c r="O51" s="59"/>
      <c r="P51" s="59"/>
      <c r="Q51" s="17"/>
      <c r="R51" s="17"/>
      <c r="S51" s="17"/>
      <c r="T51" s="17"/>
      <c r="U51" s="17"/>
      <c r="V51" s="17"/>
      <c r="W51" s="17"/>
      <c r="X51" s="17"/>
      <c r="Y51" s="17"/>
      <c r="Z51" s="17"/>
      <c r="AA51" s="17"/>
      <c r="AB51" s="17"/>
      <c r="AC51" s="17"/>
      <c r="AD51" s="17"/>
      <c r="AE51" s="17"/>
    </row>
    <row r="52" spans="1:3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row>
    <row r="53" spans="1:31">
      <c r="A53" s="57" t="s">
        <v>71</v>
      </c>
      <c r="B53" s="58"/>
      <c r="C53" s="58"/>
      <c r="D53" s="58"/>
      <c r="E53" s="58"/>
      <c r="F53" s="58"/>
      <c r="G53" s="58"/>
      <c r="H53" s="58"/>
      <c r="I53" s="58"/>
      <c r="J53" s="58"/>
      <c r="K53" s="58"/>
      <c r="L53" s="58"/>
      <c r="M53" s="58"/>
      <c r="N53" s="58"/>
      <c r="O53" s="58"/>
      <c r="P53" s="58"/>
      <c r="Q53" s="8"/>
      <c r="R53" s="8"/>
      <c r="S53" s="8"/>
      <c r="T53" s="8"/>
      <c r="U53" s="8"/>
      <c r="V53" s="8"/>
      <c r="W53" s="8"/>
      <c r="X53" s="8"/>
      <c r="Y53" s="8"/>
      <c r="Z53" s="8"/>
      <c r="AA53" s="8"/>
      <c r="AB53" s="8"/>
      <c r="AC53" s="8"/>
      <c r="AD53" s="8"/>
      <c r="AE53" s="8"/>
    </row>
    <row r="54" spans="1:31">
      <c r="A54" s="58"/>
      <c r="B54" s="58"/>
      <c r="C54" s="58"/>
      <c r="D54" s="58"/>
      <c r="E54" s="58"/>
      <c r="F54" s="58"/>
      <c r="G54" s="58"/>
      <c r="H54" s="58"/>
      <c r="I54" s="58"/>
      <c r="J54" s="58"/>
      <c r="K54" s="58"/>
      <c r="L54" s="58"/>
      <c r="M54" s="58"/>
      <c r="N54" s="58"/>
      <c r="O54" s="58"/>
      <c r="P54" s="58"/>
      <c r="Q54" s="8"/>
      <c r="R54" s="8"/>
      <c r="S54" s="8"/>
      <c r="T54" s="8"/>
      <c r="U54" s="8"/>
      <c r="V54" s="8"/>
      <c r="W54" s="8"/>
      <c r="X54" s="8"/>
      <c r="Y54" s="8"/>
      <c r="Z54" s="8"/>
      <c r="AA54" s="8"/>
      <c r="AB54" s="8"/>
      <c r="AC54" s="8"/>
      <c r="AD54" s="8"/>
      <c r="AE54" s="8"/>
    </row>
    <row r="55" spans="1:31">
      <c r="A55" s="58"/>
      <c r="B55" s="58"/>
      <c r="C55" s="58"/>
      <c r="D55" s="58"/>
      <c r="E55" s="58"/>
      <c r="F55" s="58"/>
      <c r="G55" s="58"/>
      <c r="H55" s="58"/>
      <c r="I55" s="58"/>
      <c r="J55" s="58"/>
      <c r="K55" s="58"/>
      <c r="L55" s="58"/>
      <c r="M55" s="58"/>
      <c r="N55" s="58"/>
      <c r="O55" s="58"/>
      <c r="P55" s="58"/>
      <c r="Q55" s="8"/>
      <c r="R55" s="8"/>
      <c r="S55" s="8"/>
      <c r="T55" s="8"/>
      <c r="U55" s="8"/>
      <c r="V55" s="8"/>
      <c r="W55" s="8"/>
      <c r="X55" s="8"/>
      <c r="Y55" s="8"/>
      <c r="Z55" s="8"/>
      <c r="AA55" s="8"/>
      <c r="AB55" s="8"/>
      <c r="AC55" s="8"/>
      <c r="AD55" s="8"/>
      <c r="AE55" s="8"/>
    </row>
    <row r="56" spans="1:31">
      <c r="A56" s="58"/>
      <c r="B56" s="58"/>
      <c r="C56" s="58"/>
      <c r="D56" s="58"/>
      <c r="E56" s="58"/>
      <c r="F56" s="58"/>
      <c r="G56" s="58"/>
      <c r="H56" s="58"/>
      <c r="I56" s="58"/>
      <c r="J56" s="58"/>
      <c r="K56" s="58"/>
      <c r="L56" s="58"/>
      <c r="M56" s="58"/>
      <c r="N56" s="58"/>
      <c r="O56" s="58"/>
      <c r="P56" s="58"/>
      <c r="Q56" s="8"/>
      <c r="R56" s="8"/>
      <c r="S56" s="8"/>
      <c r="T56" s="8"/>
      <c r="U56" s="8"/>
      <c r="V56" s="8"/>
      <c r="W56" s="8"/>
      <c r="X56" s="8"/>
      <c r="Y56" s="8"/>
      <c r="Z56" s="8"/>
      <c r="AA56" s="8"/>
      <c r="AB56" s="8"/>
      <c r="AC56" s="8"/>
      <c r="AD56" s="8"/>
      <c r="AE56" s="8"/>
    </row>
    <row r="57" spans="1:31">
      <c r="A57" s="58"/>
      <c r="B57" s="58"/>
      <c r="C57" s="58"/>
      <c r="D57" s="58"/>
      <c r="E57" s="58"/>
      <c r="F57" s="58"/>
      <c r="G57" s="58"/>
      <c r="H57" s="58"/>
      <c r="I57" s="58"/>
      <c r="J57" s="58"/>
      <c r="K57" s="58"/>
      <c r="L57" s="58"/>
      <c r="M57" s="58"/>
      <c r="N57" s="58"/>
      <c r="O57" s="58"/>
      <c r="P57" s="58"/>
      <c r="Q57" s="8"/>
      <c r="R57" s="8"/>
      <c r="S57" s="8"/>
      <c r="T57" s="8"/>
      <c r="U57" s="8"/>
      <c r="V57" s="8"/>
      <c r="W57" s="8"/>
      <c r="X57" s="8"/>
      <c r="Y57" s="8"/>
      <c r="Z57" s="8"/>
      <c r="AA57" s="8"/>
      <c r="AB57" s="8"/>
      <c r="AC57" s="8"/>
      <c r="AD57" s="8"/>
      <c r="AE57" s="8"/>
    </row>
    <row r="58" spans="1:31">
      <c r="A58" s="58"/>
      <c r="B58" s="58"/>
      <c r="C58" s="58"/>
      <c r="D58" s="58"/>
      <c r="E58" s="58"/>
      <c r="F58" s="58"/>
      <c r="G58" s="58"/>
      <c r="H58" s="58"/>
      <c r="I58" s="58"/>
      <c r="J58" s="58"/>
      <c r="K58" s="58"/>
      <c r="L58" s="58"/>
      <c r="M58" s="58"/>
      <c r="N58" s="58"/>
      <c r="O58" s="58"/>
      <c r="P58" s="58"/>
      <c r="Q58" s="8"/>
      <c r="R58" s="8"/>
      <c r="S58" s="8"/>
      <c r="T58" s="8"/>
      <c r="U58" s="8"/>
      <c r="V58" s="8"/>
      <c r="W58" s="8"/>
      <c r="X58" s="8"/>
      <c r="Y58" s="8"/>
      <c r="Z58" s="8"/>
      <c r="AA58" s="8"/>
      <c r="AB58" s="8"/>
      <c r="AC58" s="8"/>
      <c r="AD58" s="8"/>
      <c r="AE58" s="8"/>
    </row>
    <row r="59" spans="1:31">
      <c r="A59" s="58"/>
      <c r="B59" s="58"/>
      <c r="C59" s="58"/>
      <c r="D59" s="58"/>
      <c r="E59" s="58"/>
      <c r="F59" s="58"/>
      <c r="G59" s="58"/>
      <c r="H59" s="58"/>
      <c r="I59" s="58"/>
      <c r="J59" s="58"/>
      <c r="K59" s="58"/>
      <c r="L59" s="58"/>
      <c r="M59" s="58"/>
      <c r="N59" s="58"/>
      <c r="O59" s="58"/>
      <c r="P59" s="58"/>
      <c r="Q59" s="8"/>
      <c r="R59" s="8"/>
      <c r="S59" s="8"/>
      <c r="T59" s="8"/>
      <c r="U59" s="8"/>
      <c r="V59" s="8"/>
      <c r="W59" s="8"/>
      <c r="X59" s="8"/>
      <c r="Y59" s="8"/>
      <c r="Z59" s="8"/>
      <c r="AA59" s="8"/>
      <c r="AB59" s="8"/>
      <c r="AC59" s="8"/>
      <c r="AD59" s="8"/>
      <c r="AE59" s="8"/>
    </row>
    <row r="60" spans="1:3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3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3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row>
    <row r="63" spans="1:3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1:3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row>
    <row r="65" spans="1:3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row>
    <row r="66" spans="1:3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row>
    <row r="67" spans="1:3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row>
    <row r="68" spans="1:3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row>
    <row r="69" spans="1:3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1:3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1:3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row>
    <row r="72" spans="1:3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row>
    <row r="73" spans="1:3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row>
    <row r="74" spans="1:3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row>
    <row r="75" spans="1:3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row>
    <row r="77" spans="1:3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row>
    <row r="78" spans="1:3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row>
    <row r="79" spans="1:3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row>
    <row r="80" spans="1:3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row>
    <row r="81" spans="1:3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row>
    <row r="82" spans="1:3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row>
    <row r="83" spans="1:3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row>
    <row r="84" spans="1:3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row>
    <row r="85" spans="1:3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row>
    <row r="86" spans="1:3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row>
    <row r="87" spans="1:3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row>
    <row r="88" spans="1:3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row>
    <row r="89" spans="1:3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row>
    <row r="90" spans="1:3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row>
    <row r="91" spans="1:3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row>
    <row r="92" spans="1:3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row>
  </sheetData>
  <mergeCells count="40">
    <mergeCell ref="A25:E25"/>
    <mergeCell ref="C48:J48"/>
    <mergeCell ref="K48:P48"/>
    <mergeCell ref="C42:J42"/>
    <mergeCell ref="C43:J43"/>
    <mergeCell ref="C44:J44"/>
    <mergeCell ref="C45:J45"/>
    <mergeCell ref="C46:J46"/>
    <mergeCell ref="A11:P11"/>
    <mergeCell ref="A34:P34"/>
    <mergeCell ref="C40:J40"/>
    <mergeCell ref="C41:J41"/>
    <mergeCell ref="A5:D5"/>
    <mergeCell ref="E5:I5"/>
    <mergeCell ref="C36:J36"/>
    <mergeCell ref="K36:P36"/>
    <mergeCell ref="A37:P37"/>
    <mergeCell ref="K39:P39"/>
    <mergeCell ref="C38:P38"/>
    <mergeCell ref="C39:J39"/>
    <mergeCell ref="K40:P40"/>
    <mergeCell ref="A13:P13"/>
    <mergeCell ref="A23:E23"/>
    <mergeCell ref="A24:E24"/>
    <mergeCell ref="A12:P12"/>
    <mergeCell ref="A27:P32"/>
    <mergeCell ref="A7:I9"/>
    <mergeCell ref="A53:P59"/>
    <mergeCell ref="A51:P51"/>
    <mergeCell ref="K45:P45"/>
    <mergeCell ref="K46:P46"/>
    <mergeCell ref="K49:P49"/>
    <mergeCell ref="K42:P42"/>
    <mergeCell ref="K43:P43"/>
    <mergeCell ref="K44:P44"/>
    <mergeCell ref="C49:J49"/>
    <mergeCell ref="C47:J47"/>
    <mergeCell ref="K47:P47"/>
    <mergeCell ref="K41:P41"/>
    <mergeCell ref="A35:P35"/>
  </mergeCells>
  <pageMargins left="0.7" right="0.7" top="0.75" bottom="0.75" header="0.3" footer="0.3"/>
  <pageSetup orientation="landscape" r:id="rId1"/>
  <ignoredErrors>
    <ignoredError sqref="A38:A49 A16:D16 A18 A20 I16:XFD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2023-06-02T06:22:53Z</dcterms:modified>
</cp:coreProperties>
</file>