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6C9C9506-A25A-4F42-8923-35B7E10BBD37}" xr6:coauthVersionLast="47" xr6:coauthVersionMax="47" xr10:uidLastSave="{00000000-0000-0000-0000-000000000000}"/>
  <bookViews>
    <workbookView xWindow="-120" yWindow="-120" windowWidth="29040" windowHeight="15720" xr2:uid="{00000000-000D-0000-FFFF-FFFF00000000}"/>
  </bookViews>
  <sheets>
    <sheet name="Skaičiuoklė" sheetId="6" r:id="rId1"/>
    <sheet name="Darbų įkainiai" sheetId="5" r:id="rId2"/>
    <sheet name="Sistelos koeficientai" sheetId="7" r:id="rId3"/>
  </sheets>
  <calcPr calcId="181029"/>
</workbook>
</file>

<file path=xl/calcChain.xml><?xml version="1.0" encoding="utf-8"?>
<calcChain xmlns="http://schemas.openxmlformats.org/spreadsheetml/2006/main">
  <c r="F3" i="5" l="1"/>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2" i="5"/>
  <c r="C172" i="5"/>
  <c r="C180" i="5" s="1"/>
  <c r="C181" i="5" s="1"/>
  <c r="C83" i="5"/>
  <c r="C175" i="5"/>
  <c r="C164" i="5"/>
  <c r="C165" i="5" s="1"/>
  <c r="C166" i="5" s="1"/>
  <c r="C167" i="5" s="1"/>
  <c r="C162" i="5"/>
  <c r="C163" i="5" s="1"/>
  <c r="A9" i="7"/>
  <c r="A8" i="7"/>
  <c r="B8" i="7" s="1"/>
  <c r="R4" i="7"/>
  <c r="Q4" i="7"/>
  <c r="P4" i="7"/>
  <c r="O4" i="7"/>
  <c r="N4" i="7"/>
  <c r="M4" i="7"/>
  <c r="L4" i="7"/>
  <c r="K4" i="7"/>
  <c r="J4" i="7"/>
  <c r="I4" i="7"/>
  <c r="H4" i="7"/>
  <c r="G4" i="7"/>
  <c r="F4" i="7"/>
  <c r="E4" i="7"/>
  <c r="D4" i="7"/>
  <c r="C4" i="7"/>
  <c r="B4" i="7"/>
  <c r="F182" i="5" l="1"/>
  <c r="C168" i="5"/>
  <c r="C141" i="5"/>
  <c r="C146" i="5"/>
  <c r="C106" i="5"/>
  <c r="C107" i="5"/>
  <c r="C18" i="5"/>
  <c r="C159" i="5"/>
  <c r="C158" i="5"/>
  <c r="C152" i="5"/>
  <c r="C179" i="5" s="1"/>
  <c r="C134" i="5"/>
  <c r="C133" i="5"/>
  <c r="C132" i="5"/>
  <c r="C113" i="5"/>
  <c r="C115" i="5" s="1"/>
  <c r="C116" i="5" s="1"/>
  <c r="C128" i="5"/>
  <c r="C127" i="5"/>
  <c r="C155" i="5"/>
  <c r="C124" i="5"/>
  <c r="C148" i="5"/>
  <c r="C150" i="5" s="1"/>
  <c r="C154" i="5" s="1"/>
  <c r="C129" i="5"/>
  <c r="C130" i="5" s="1"/>
  <c r="C138" i="5" s="1"/>
  <c r="C136" i="5"/>
  <c r="C137" i="5" s="1"/>
  <c r="C149" i="5" s="1"/>
  <c r="C65" i="5"/>
  <c r="C8" i="5"/>
  <c r="C68" i="5"/>
  <c r="C67" i="5"/>
  <c r="C74" i="5"/>
  <c r="A7" i="7" l="1"/>
  <c r="B11" i="7" s="1"/>
  <c r="C2" i="6" s="1"/>
  <c r="C125" i="5"/>
  <c r="C126" i="5" s="1"/>
  <c r="C121" i="5"/>
  <c r="C120" i="5"/>
  <c r="C131" i="5"/>
  <c r="C1" i="6" l="1"/>
  <c r="C3" i="6" s="1"/>
  <c r="C4" i="6" s="1"/>
  <c r="C5" i="6" s="1"/>
</calcChain>
</file>

<file path=xl/sharedStrings.xml><?xml version="1.0" encoding="utf-8"?>
<sst xmlns="http://schemas.openxmlformats.org/spreadsheetml/2006/main" count="368" uniqueCount="244">
  <si>
    <t>Eil. Nr.</t>
  </si>
  <si>
    <t>Mato vnt.</t>
  </si>
  <si>
    <t>m</t>
  </si>
  <si>
    <t>vnt.</t>
  </si>
  <si>
    <t>t</t>
  </si>
  <si>
    <t>Kabelių kanalų lyginimas</t>
  </si>
  <si>
    <t>Stogo gruntavimas bituminiu gruntu</t>
  </si>
  <si>
    <t>Portalo atramų sustiprinimas metaliniais kampuočiais</t>
  </si>
  <si>
    <t>Plieninių kampuočių ir antdėklų dažymas</t>
  </si>
  <si>
    <t>Statybinių šiukšlių išvežimas, pakraunant į savivarčius</t>
  </si>
  <si>
    <t>Ritininės bituminės stogo dangos išardymas</t>
  </si>
  <si>
    <t>Prieglaudų tolygiam perėjimui prie parapetų įrengimas</t>
  </si>
  <si>
    <t>Ortakių stogelių iš cinkuotos skardos įrengimas</t>
  </si>
  <si>
    <t>Parapetų ir stogo kraštų sujungimo su stogo plokštuma sandarinimas</t>
  </si>
  <si>
    <t>Krūmų kirtimas, jų šaknų šalinimas ir išvežimas</t>
  </si>
  <si>
    <t>Lubų iš gipsokartono plokščių išardymas</t>
  </si>
  <si>
    <t>Lubų iš gipsokartono plokščių dažymas</t>
  </si>
  <si>
    <t>Anksčiau dažytų fasadų dažymas paruošiant paviršių</t>
  </si>
  <si>
    <t>Nuogrindos atkasimas</t>
  </si>
  <si>
    <t>Nuogrindos betonavimas, įrengiant pagrindus</t>
  </si>
  <si>
    <t>Betoninės nuogrindos remontas</t>
  </si>
  <si>
    <t>Betoninio lietaus vandens nuvedimo latako iš surenkamų elementų įrengimas</t>
  </si>
  <si>
    <t>Priešgaisrinių pertvarų iš smėlio kanaluose įrengimas</t>
  </si>
  <si>
    <t>Priešgaisrinių pertvarų vietų ant kabelių kanalų dangčių pažymėjimas</t>
  </si>
  <si>
    <t>Kabelių kanalų plokščių valymas</t>
  </si>
  <si>
    <t>Tvoros atkasimas</t>
  </si>
  <si>
    <t>Gelžbetoninių tvoros stulpų remontas</t>
  </si>
  <si>
    <t>Tvorų metalinių sekcijų, varčių pakėlimas</t>
  </si>
  <si>
    <t>Tvorų vartų metalinių dalių remontas, pakeičiant deformuotus ir surūdijusius elementus.</t>
  </si>
  <si>
    <t>Anksčiau dažytų elektrotechninių įrenginių valymas, paruošimas dažymui, dažymas</t>
  </si>
  <si>
    <t>Pamatų betoninių ir gelžbetoninių yrančių paviršių remontas betonuojant</t>
  </si>
  <si>
    <t>Paviršių aptaisymas profiliuotos skardos lakštais, įrengiant karkasus</t>
  </si>
  <si>
    <t>Lauko SĮ įrenginių sienų ir stogų siūlių sandarinimas hermetikais</t>
  </si>
  <si>
    <t>Signalinių įspėjamųjų ženklų įrengimas</t>
  </si>
  <si>
    <t>Laikančių metalo konstrukcijų remontas</t>
  </si>
  <si>
    <t>Metalinių paviršių (durų, grotų) valymas, paruošimas dažymui, dažymas</t>
  </si>
  <si>
    <t>m²</t>
  </si>
  <si>
    <t>Fasadinio stuktūrinio tinko atstatymas</t>
  </si>
  <si>
    <t>Įėjimo į pastatą stogelio metalinių konstrukcijų dažymas</t>
  </si>
  <si>
    <t>Šlaitinio stogo skardos dangos remontas</t>
  </si>
  <si>
    <t>Nuogrindos valymas nuo augmenijos</t>
  </si>
  <si>
    <t>Betoninių ir gelžbetoninių įrančių paviršių remontas specialiais mišiniais</t>
  </si>
  <si>
    <t>Anksčiau dažytų vidaus paviršių gerasis dažymas emulsiniais dažais, nuvalant senus dažus ir glaistant</t>
  </si>
  <si>
    <t>Tinko nudaužymas nuo paviršių</t>
  </si>
  <si>
    <t>Įėjimo į pastatą stogelio iš polikarbonato valymas</t>
  </si>
  <si>
    <t>Skardos lankstinio tarp įėjimo stogelio ir sienos įrengimas</t>
  </si>
  <si>
    <t>Metalinių vėdinimo grotų su cinkuotos vielos tinkliuku įstatymas į modulinio apšiltinto namelio sienas</t>
  </si>
  <si>
    <t>Asfalto nuogrindos remontas</t>
  </si>
  <si>
    <t>Apvalių vėdinimo grotelių Ø 0,20 m įstatymas</t>
  </si>
  <si>
    <t>Duobių užpylimas atvežtiniu gruntu ir sutankinimas</t>
  </si>
  <si>
    <t>Anksčiau dažytų betoninių grindų dažymas paruošiant paviršių</t>
  </si>
  <si>
    <t>Grafičių pašalinimas nuo statinių metalinių, mūrinių, betoninių paviršių</t>
  </si>
  <si>
    <t>Metalinių vėdinimo grotų su cinkuotos vielos tinkliuku įstatymas į mūro sienas</t>
  </si>
  <si>
    <t xml:space="preserve">Stogų lietaus nuvedimo sistemos latakų valymas </t>
  </si>
  <si>
    <t>Stogų lietaus nuvedimo sistemos lietvamzdžių valymas</t>
  </si>
  <si>
    <t>Stogų lietaus nuvedimo sistemos lietvamzdžių montavimas</t>
  </si>
  <si>
    <t>Stogų lietaus nuvedimo sistemos lietvamzdžių remontas</t>
  </si>
  <si>
    <t>Stogų lietaus nuvedimo sistemos cinkuotos skardos lietvamzdžių pakeitimas</t>
  </si>
  <si>
    <t>Stogų lietaus nuvedimo sistemos cinkuotos skardos latakų įrengimas</t>
  </si>
  <si>
    <t>Stogų lietaus nuvedimo sistemos cinkuotos skardos latakų pakeitimas</t>
  </si>
  <si>
    <t>Stogų lietaus nuvedimo sistemos cinkuotos skardos įlajų pakeitimas</t>
  </si>
  <si>
    <t xml:space="preserve">Stogų lietaus nuvedimo sistemos skardinių lietvamzdžių remontas, uždedant alkūnes ant jų galų </t>
  </si>
  <si>
    <t>Betoninio lietaus vandens nuvedimo latako valymas</t>
  </si>
  <si>
    <t>Medžių genėjimas, šakų išvežimas</t>
  </si>
  <si>
    <t>Medžių pjovimas (skersmuo iki 20 cm.), medienos išvežimas</t>
  </si>
  <si>
    <t>Medžių pjovimas (skermuo virš 20 cm.), medienos išvežimas</t>
  </si>
  <si>
    <t>Medžių kelmų rovimas, išvežimas</t>
  </si>
  <si>
    <t>Alyvos surinkimo duobės po transformatoriumi remontas (skaldos perkasimas, išvalymas, metalinių grotų remontas)</t>
  </si>
  <si>
    <t>Metalinio tvoros tinklo su gelžbetoniniais stulpeliais paruošimas dažymui, dažymas</t>
  </si>
  <si>
    <t>Pasvirusių įrenginių konstrukcijų atstatymas į vertikalią padėtį</t>
  </si>
  <si>
    <t>vnt</t>
  </si>
  <si>
    <t>Cinkuotos skardos latakų sandūrų hermetizavimas</t>
  </si>
  <si>
    <t>Tvorų vartų varčių fiksatorių įrengimas</t>
  </si>
  <si>
    <t xml:space="preserve">Alyvos surinkimo duobės po transformatoriumi paviršių valymas </t>
  </si>
  <si>
    <t>Tvoros vartų varčių tiesinimas</t>
  </si>
  <si>
    <t>Šulinių uždengimas betoniniais dangčiais</t>
  </si>
  <si>
    <t>Priešgaisrinių lauko skydų paruošimas dažymui ir dažymas</t>
  </si>
  <si>
    <t xml:space="preserve">Tvoros (segmentinės) metalinių stulpelių tiesinimas </t>
  </si>
  <si>
    <t>Įtrūkimų plytų mūro sienose užtaisymas</t>
  </si>
  <si>
    <t>Teritorijų dangų (asfalto, betono, trinkelių) nuvalymas nuo augmenijos</t>
  </si>
  <si>
    <t>Medinių langų blokų išardymas</t>
  </si>
  <si>
    <t xml:space="preserve">Transformatorių pastočių metalinių, neapšiltintų durų keitimas į neapšiltintas duris su spyna </t>
  </si>
  <si>
    <t>Čerpių dangos įrengimas ant esamų stogo konstrukcijų</t>
  </si>
  <si>
    <t>Plieninių kampuočių galų nupjovimas kabelių kanalų dangčiuose</t>
  </si>
  <si>
    <t>Betoninių grindų remontas</t>
  </si>
  <si>
    <t>Teritorijos skaldos dangos valymas perkasant, pašalinant augmeniją</t>
  </si>
  <si>
    <t>Privažiavimo kelio remontas, duobes užpilant skalda ir sutankinant</t>
  </si>
  <si>
    <t>Transformatorių pastočių metalinių durų keitimas į apšiltintas metalines duris su spynomis ir atviros varčios fiksatoriumi</t>
  </si>
  <si>
    <t>Metalinių, neapšiltintų durų varčių remontas</t>
  </si>
  <si>
    <t>Vejos užsėjimas daugiametėmis žolėmis</t>
  </si>
  <si>
    <t>Fasado tinkavimas</t>
  </si>
  <si>
    <t>Lietaus vandens nuvedimo latako iš betoninių elementų remontas, papildant pagrindus, suformuojant nuolydžius, sutankinant</t>
  </si>
  <si>
    <t>Žaliuzių ant ventiliatorių keitimas</t>
  </si>
  <si>
    <t>m³</t>
  </si>
  <si>
    <t>Lietvamzdžių laikiklių keitimas</t>
  </si>
  <si>
    <t>Latakų laikiklių keitimas</t>
  </si>
  <si>
    <t>Mechanizuotas grunto kasimas ir jo išvežimas</t>
  </si>
  <si>
    <t>Šiukšlių, kerpių, pabarstų ir pan. nuvalymas nuo stogo dangos</t>
  </si>
  <si>
    <t>Stogų lietaus nuvedimo sistemos skardinių lietvamzdžių alkūnių keitimas</t>
  </si>
  <si>
    <t>Metalinių durų vyrių keitimas</t>
  </si>
  <si>
    <t>Angų sienose užmūrijimas</t>
  </si>
  <si>
    <t>Palangių nuolajų iš cementinio skiedinio įrengimas</t>
  </si>
  <si>
    <t>Plastmasinių stulpelių, žyminčių nuotekų rezervuaro vietą, pastatymas</t>
  </si>
  <si>
    <t>Palangių apskardinimas cinkuota skarda</t>
  </si>
  <si>
    <t>Pastolių įrengimas ir išardymas</t>
  </si>
  <si>
    <t>Palangių apskardinimo išardymas</t>
  </si>
  <si>
    <t>Durų angų užpildymo išardymas</t>
  </si>
  <si>
    <t>Metalinių durų angokraščių aptaisymas skardos lenktais profiliais</t>
  </si>
  <si>
    <t>Klojinių mažų apimčių betonavimo darbams įrengimas</t>
  </si>
  <si>
    <t>Mažų apimčių konstrukcijų betonavimas</t>
  </si>
  <si>
    <t xml:space="preserve">Duobių pamatams (iki 0,2 skersmens) gręžimas </t>
  </si>
  <si>
    <t>Tvoros betoninių stulpų tiesinimas</t>
  </si>
  <si>
    <t>Tvoros betono stulpų demontavimas</t>
  </si>
  <si>
    <t>Tvoros su betoniniais stulpais ir metaliniais vartais bei varteliais demontavimas</t>
  </si>
  <si>
    <t>Tvoros cokolinių gelžbetoninių plokščių montavimas</t>
  </si>
  <si>
    <t>Gelžbetoninių atramų dalies (iki 3m aukščio) ardymas</t>
  </si>
  <si>
    <t>Betono ir gelžbetonio konstrukcijų pjovimas diskiniu pjūklu</t>
  </si>
  <si>
    <t>Metalinių ryšių ir spyrių montavimas, kai ryšių ir spyrių masė iki 50kg</t>
  </si>
  <si>
    <t>Metalinių dangčių nukėlimas (demontavimas) nuo kabelių kanalų, prieduobių</t>
  </si>
  <si>
    <t>Tvoros vartų montavimas (karštai cinkuotų, dvivėrių,  1700x4800mm, su auselėmis pakabinamai spynai ir fiksatoriais viršuje ir apačioje)</t>
  </si>
  <si>
    <t>Tvoros vartelių montavimas (karštai cinkuotų, 1700x1000mm, su auselėmis pakabinamai spynai)</t>
  </si>
  <si>
    <t>Betono konstrukcijų išardymas</t>
  </si>
  <si>
    <t>Metalinių durų pritraukimo prietaisų montavimas</t>
  </si>
  <si>
    <t>Skardos vėjalenčių įrengimas</t>
  </si>
  <si>
    <t>Skaldos pasluoksnio (iki 0,2m storio) įrengimas ir sutankinimas</t>
  </si>
  <si>
    <t>Smėlio pasluoksnio (iki 0,2m storio) įrengimas ir sutankinimas</t>
  </si>
  <si>
    <t>Betono bordiūrų (1x0,15x0,3m) išardymas</t>
  </si>
  <si>
    <t>Vejos bordiūrų (1x0,08x0,2m) išardymas</t>
  </si>
  <si>
    <t>Stogo ventiliacijos kaminėlių įrengimas</t>
  </si>
  <si>
    <t>Plokščių stogų karnizų apskardinimų išardymas</t>
  </si>
  <si>
    <t>Plokščių stogų parapetų apskardinimų išardymas</t>
  </si>
  <si>
    <t>Stogų lietaus nuvedimo sistemos cinkuotos skardos latakų, lietvamzdžių demontavimas</t>
  </si>
  <si>
    <t xml:space="preserve">Šlaitinio stogo karnizų apskardinimo nuėmimas </t>
  </si>
  <si>
    <t xml:space="preserve">Šlaitinio stogo parapeto apskardinimo nuėmimas </t>
  </si>
  <si>
    <t xml:space="preserve">Šlaitinio stogo karnizų apskardinimas </t>
  </si>
  <si>
    <t>Šlaitinio stogo dangos išardymas</t>
  </si>
  <si>
    <t>Difuzinės plėvelės po šlaitinių stogų dangomis paklojimas, įrengiant grebėstus</t>
  </si>
  <si>
    <t>Mažų apimčių betono konstrukcijų armavimas</t>
  </si>
  <si>
    <t>Bituminės prilydomosios ritininės stogo dangos klijavimas (apatinis sluoksnis)</t>
  </si>
  <si>
    <t>Bituminės prilydomosios ritininės stogo dangos klijavimas (viršutinis sluoksnis)</t>
  </si>
  <si>
    <t>Cinkuotos vielos tinkliuko ("akelės" dydis iki 1x1 cm) uždėjimas ant vėdinimo grotų</t>
  </si>
  <si>
    <t>Atšokusių, "Cetris" plokščių pritvirtinimas prie fasadų betoninių paviršių</t>
  </si>
  <si>
    <t>Stogo išlyginamojo sluoksnio iš cementinio skiedinio atskirų vietų remontas</t>
  </si>
  <si>
    <t>Karnizų apskardinimas cinkuota skarda (plotis 0,2-0,5m)</t>
  </si>
  <si>
    <t>Ortakių apšiltinimas (šiltinamosios medžiagos storis nuo 0,05m iki 0,1m)</t>
  </si>
  <si>
    <t xml:space="preserve">Plokščių stogų prijungimų prie vertikalių paviršių įrengimas, kai jungtys 2sl. prilydomosios ritininės stogo dangos (2sl. dangos ir skardos profiliai) </t>
  </si>
  <si>
    <t>Stogo ventiliacijos kaminėlių demontavimas, neremontuojant dangos</t>
  </si>
  <si>
    <t>Atsparių drėgmei gipsokartono plokščių lubų įrengimas, neįrengiant karkaso</t>
  </si>
  <si>
    <t>Fasado atskirų vietų  tinko remontas</t>
  </si>
  <si>
    <t>Fasado cokolio atskirų vietų tinko remontas</t>
  </si>
  <si>
    <t>Nuogrindos iš šaligatvio plytelių (storis 0,06-0,08m) remontas, kai keičiama iki 25 proc. plytelių</t>
  </si>
  <si>
    <t>Nuogrindos iš betoninių trinkelių (storis 0,06-0,08m) remontas, kai keičiama iki 25 proc. trinkelių</t>
  </si>
  <si>
    <t>Pažeistos fasado šiltinimo medžiagos (akmens vata, polistirenas) atstatymas</t>
  </si>
  <si>
    <t>Grunto kasimas rankiniu būdu</t>
  </si>
  <si>
    <t>Metalinio tvoros tinklo pakeitimas cinkuotos vielos tinklu</t>
  </si>
  <si>
    <t>Sienų mūro remontas, keičiant iki 25 proc. plytų</t>
  </si>
  <si>
    <t xml:space="preserve">Kanalų, prieduobių uždengimas nedažytomis "Cetris" plokštėmis (storis 18-28mm) </t>
  </si>
  <si>
    <t xml:space="preserve">Tvoros cinkuotų vielos segmentų (aukštis nuo 1,23 iki 1,73m) keitimas </t>
  </si>
  <si>
    <t>Tvoros cinkuotos vielos segmentų (aukštis nuo 1,23 iki 1,73m) su cinkuoto metalo stačiakampiais stulpeliais montavimas</t>
  </si>
  <si>
    <t>Tvoros betono stulpų (aukštis 3m)  montavimas</t>
  </si>
  <si>
    <t xml:space="preserve">Šlaitinio stogo parapeto (plotis 0,25 - 0,51m) apskardinimas </t>
  </si>
  <si>
    <t>Darbų įkainiai</t>
  </si>
  <si>
    <t>A</t>
  </si>
  <si>
    <t>Sistelos koeficientai</t>
  </si>
  <si>
    <t>B</t>
  </si>
  <si>
    <t>Pasiūlymo kaina (A*×0,9+B**×0,10) Eur be PVM VISO:</t>
  </si>
  <si>
    <t>PVM:</t>
  </si>
  <si>
    <t>Pasiūlymo kaina Eur su PVM VISO:</t>
  </si>
  <si>
    <t>**  (B) nurodoma kortelės "Sistelos koeficientai" laukelio B11 reikšmė</t>
  </si>
  <si>
    <t xml:space="preserve"> Kiekis (4)</t>
  </si>
  <si>
    <t>Siūloma remonto darbų tiesioginių išlaidų vertė su priskaičiavimais už vnt.,  Eur be PVM (1)</t>
  </si>
  <si>
    <t>Siūloma sąmatinė vertė visam sąlyginiam darbų kiekiui su priskaičiavimais, Eur be PVM (2)</t>
  </si>
  <si>
    <t>(1) Rangovas nurodydamas siūlomas remonto darbų tiesioginių išlaidų vertes su priskaičiavimais turi siūlyti tiesioginių išlaidų vertes (darbas, medžiagos, mechanizmai, ITD darbo užmokestis, kt.) su visais priskaičiavimais. Su visais priskaičiavimais - iš viso tiesioginės ir netiesioginės išlaidos.</t>
  </si>
  <si>
    <t>(2) Siūloma sąmatinė vertė visam sąlyginiam darbų kiekiui su priskaičiavimais, Eur be PVM apskaičiuota Sąlyginį kiekį padauginus iš siūlomos remonto darbų tiesioginių išlaidų vertės su priskaičiavimais už vnt., Eur be PVM (F  = D x E).</t>
  </si>
  <si>
    <t>(4) Nurodytas sąlyginis kiekis nėra įsipareigojimas pirkti konkretų kiekį ar bet kokią jo dalį. Sąlyginis kiekis naudojamas iš viso siūlomos sąmatinės vertės visam sąlyginiam darbų kiekiui su priskaičiavimais, Eur be PVM, apskaičiavimui, t. y. siekiant nustatyti Laimėtoją.</t>
  </si>
  <si>
    <t xml:space="preserve">(5) Sutartis bus sudaroma Preliminariai pirkimo vertei, Užsakovas teiks daugkartinius užsakymus, kurie bus apmokami pagal E stulpelio įkainius. </t>
  </si>
  <si>
    <t>Iš viso siūloma sąmatinė vertė visam sąlyginiam darbų kiekiui su priskaičiavimais, Eur be PVM (3)</t>
  </si>
  <si>
    <t xml:space="preserve">Stogo dangoje, atskirose vietose, esančių "pūslių" remontas </t>
  </si>
  <si>
    <t>Angų vėdinimo grotelėms (iki 0,2x0,2) m iškirtimas plytų mūro sienose</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</si>
  <si>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</si>
  <si>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</si>
  <si>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</si>
  <si>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</si>
  <si>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</si>
  <si>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</si>
  <si>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</si>
  <si>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</si>
  <si>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</si>
  <si>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</si>
  <si>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</si>
  <si>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</si>
  <si>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</si>
  <si>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</si>
  <si>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</si>
  <si>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</si>
  <si>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</si>
  <si>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</si>
  <si>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</si>
  <si>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</si>
  <si>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</si>
  <si>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</si>
  <si>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</si>
  <si>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</si>
  <si>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</si>
  <si>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</si>
  <si>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</si>
  <si>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</si>
  <si>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</si>
  <si>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</si>
  <si>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</si>
  <si>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Pildo Rangovas</t>
  </si>
  <si>
    <t>Pildoma automatiškai</t>
  </si>
  <si>
    <t>Užpildyta ne pagal reikalavimus (viršyta maksimali leistina reikšmė)
(užpildžius visas pozicijas teisingai - neužsidega)</t>
  </si>
  <si>
    <t>Darbų pavadinimas</t>
  </si>
  <si>
    <t>(6) Kiekvieno Užsakymo vertė turi būti ne mažesnė kaip 300,00 (trys šimtai) Eurų be PVM, tačiau abipusio Užsakovo ir Rangovo sutarimu, gali būti teikiamas ir mažesnės vertės Užsakymas be papildomo apmokėjimo.</t>
  </si>
  <si>
    <t>Šlaitinių stogų karnizų ir frontonų apkalimas dailylentėmis</t>
  </si>
  <si>
    <t>Medinių paviršių padengimas ,,Pinoteks" du kartus</t>
  </si>
  <si>
    <t>Klozetų puodų arba pisuarų nuėmimas</t>
  </si>
  <si>
    <t>Praustuvų arba kriauklių nuėmimas</t>
  </si>
  <si>
    <t>Medinių durų staktų remontas</t>
  </si>
  <si>
    <t>Durų spynų montavimas</t>
  </si>
  <si>
    <t>Sienų aptaisymas fasadine skardos danga</t>
  </si>
  <si>
    <t>Bordiūrų, sudėtų ant betono pagrindo išlyginimas, nekeičiant bordiūrų</t>
  </si>
  <si>
    <t>Intarpų iš profiliuoto plieno įrengimas metalinėse tvorose</t>
  </si>
  <si>
    <t>Segmentinės tvoros skydų tvirtinimas ant įrengtų stulpų (aukštis ne mažesnis negu 1,8m)</t>
  </si>
  <si>
    <t>Metalinių kampuočių, laikiklių demontavimas nuo fasadų</t>
  </si>
  <si>
    <t>Karnizinių plokščių, kurių svoris iki 0,2t, montavimas autokranu</t>
  </si>
  <si>
    <t>Irstančio mūro ardymas</t>
  </si>
  <si>
    <t>Perdangų šiltinimas iš apačios klijuojant putų polistireno plokštes, kai izoliacijos storis iki 100mm</t>
  </si>
  <si>
    <t>Apšiltintų paviršių tinkavimas armuojant sintetiniais tinkleliais</t>
  </si>
  <si>
    <t>Iki 10mm skylių gręžimas metalo konstrukcijose</t>
  </si>
  <si>
    <t>Vertikalių siūlių tarp gelžbetoninių sieninių plokščių užtaisymas</t>
  </si>
  <si>
    <t>Įrenginių metalinių atramų varžtų keitimas ir paveržimas</t>
  </si>
  <si>
    <t>Parapetų apskardinimas cinkuota skarda (plotis 0,3-0,5m)</t>
  </si>
  <si>
    <t>Kabelių kanalų uždengimo plokščių keitimas</t>
  </si>
  <si>
    <t>Vijoklinių augalų pašalinimas nuo fasadų</t>
  </si>
  <si>
    <t xml:space="preserve">Nuotekų įlajų (alyvos surinkimo duobėse po transformatoriais)  ir ant jų esančios skaldos perkasimas, valymas </t>
  </si>
  <si>
    <t>Teritorijos (grunto) lyginimas rankiniu būdu</t>
  </si>
  <si>
    <t>Akmens masės plytelių grindų dangos (išorėje) remontas keičiant plyteles</t>
  </si>
  <si>
    <t>Akmens masės plytelių grindų apvadų, kurių aukštis 0,05-0,2 m, remontas</t>
  </si>
  <si>
    <t>TP SP statybinės dalies remonto Vilniaus reg., darbų kaina, Eur be PVM (nurodoma automatiškai iš skilties "Įkainiai" F182 laukelio)</t>
  </si>
  <si>
    <t>A = TP SP statybinės dalies remonto Vilniaus reg., darbų kaina, Eur be PVM (nurodoma automatiškai iš skilties "Įkainiai" F182 laukelio.
Sistelos koeficientai=(A*R1+A*R2+A*R3+A*R4+A*R5+A*R6+A*R7+A*R8+A*K11+A*K21+A*K31+A*K41+A*K1+A*K2+A*K3+A*K4+A*K8)/1000</t>
  </si>
  <si>
    <t>*  (A) nurodoma kortelės "Darbų įkainiai" laukelio F182 reikšmė</t>
  </si>
  <si>
    <r>
      <t xml:space="preserve">(3) Iš viso siūloma sąmatinė vertė visam sąlyginiam darbų kiekiui su priskaičiavimais, Eur be PVM negali viršyti </t>
    </r>
    <r>
      <rPr>
        <u/>
        <sz val="11"/>
        <color theme="1"/>
        <rFont val="Arial"/>
        <family val="2"/>
        <charset val="186"/>
      </rPr>
      <t xml:space="preserve"> 400000,00 Eur be PVM</t>
    </r>
    <r>
      <rPr>
        <sz val="11"/>
        <color theme="1"/>
        <rFont val="Arial"/>
        <family val="2"/>
        <charset val="186"/>
      </rPr>
      <t>. Pasiūlymai viršiję šią sumą bus atmesti kaip neatitinkantys reikalavimų.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</si>
</sst>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numFmt numFmtId="166" formatCode="#,##0.0"/>
  </numFmts>
  <fonts count="23" x14ac:knownFonts="1">
    <font>
      <sz val="11"/>
      <color theme="1"/>
      <name val="Calibri"/>
      <family val="2"/>
      <scheme val="minor"/>
    </font>
    <font>
      <sz val="11"/>
      <color theme="1"/>
      <name val="Calibri"/>
      <family val="2"/>
      <charset val="186"/>
      <scheme val="minor"/>
    </font>
    <font>
      <sz val="11"/>
      <color theme="1"/>
      <name val="Calibri"/>
      <family val="2"/>
      <scheme val="minor"/>
    </font>
    <font>
      <sz val="10"/>
      <name val="Arial"/>
      <family val="2"/>
      <charset val="186"/>
    </font>
    <font>
      <sz val="11"/>
      <color theme="1"/>
      <name val="Arial"/>
      <family val="2"/>
      <charset val="186"/>
    </font>
    <font>
      <b/>
      <sz val="11"/>
      <color theme="1"/>
      <name val="Arial"/>
      <family val="2"/>
      <charset val="186"/>
    </font>
    <font>
      <sz val="11"/>
      <name val="Arial"/>
      <family val="2"/>
      <charset val="186"/>
    </font>
    <font>
      <sz val="11"/>
      <color rgb="FF00B0F0"/>
      <name val="Calibri"/>
      <family val="2"/>
      <scheme val="minor"/>
    </font>
    <font>
      <sz val="11"/>
      <name val="Calibri"/>
      <family val="2"/>
      <scheme val="minor"/>
    </font>
    <font>
      <b/>
      <sz val="11"/>
      <color theme="1"/>
      <name val="Calibri"/>
      <family val="2"/>
      <charset val="186"/>
      <scheme val="minor"/>
    </font>
    <font>
      <sz val="11"/>
      <color theme="0"/>
      <name val="Calibri"/>
      <family val="2"/>
      <charset val="186"/>
      <scheme val="minor"/>
    </font>
    <font>
      <b/>
      <sz val="10"/>
      <name val="Arial"/>
      <family val="2"/>
      <charset val="186"/>
    </font>
    <font>
      <sz val="10"/>
      <color theme="1"/>
      <name val="Arial"/>
      <family val="2"/>
      <charset val="186"/>
    </font>
    <font>
      <b/>
      <sz val="11"/>
      <name val="Arial"/>
      <family val="2"/>
      <charset val="186"/>
    </font>
    <font>
      <u/>
      <sz val="11"/>
      <color theme="1"/>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1"/>
      <color rgb="FFFF0000"/>
      <name val="Calibri"/>
      <family val="2"/>
      <charset val="186"/>
      <scheme val="minor"/>
    </font>
    <font>
      <b/>
      <sz val="10"/>
      <color indexed="8"/>
      <name val="Arial"/>
      <family val="2"/>
      <charset val="186"/>
    </font>
    <font>
      <sz val="11"/>
      <color rgb="FF00B0F0"/>
      <name val="Arial"/>
      <family val="2"/>
      <charset val="186"/>
    </font>
    <font>
      <sz val="10"/>
      <name val="Arial"/>
      <charset val="186"/>
    </font>
  </fonts>
  <fills count="9">
    <fill>
      <patternFill patternType="none"/>
    </fill>
    <fill>
      <patternFill patternType="gray125"/>
    </fill>
    <fill>
      <patternFill patternType="solid">
        <fgColor theme="6"/>
        <bgColor indexed="64"/>
      </patternFill>
    </fill>
    <fill>
      <patternFill patternType="solid">
        <fgColor theme="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2" fillId="0" borderId="0"/>
    <xf numFmtId="0" fontId="3" fillId="0" borderId="0"/>
    <xf numFmtId="9" fontId="2" fillId="0" borderId="0" applyFont="0" applyFill="0" applyBorder="0" applyAlignment="0" applyProtection="0"/>
    <xf numFmtId="0" fontId="22" fillId="0" borderId="0"/>
  </cellStyleXfs>
  <cellXfs count="73">
    <xf numFmtId="0" fontId="0" fillId="0" borderId="0" xfId="0"/>
    <xf numFmtId="0" fontId="0" fillId="0" borderId="0" xfId="0" applyProtection="1">
      <protection locked="0"/>
    </xf>
    <xf numFmtId="0" fontId="8" fillId="0" borderId="0" xfId="0" applyFont="1" applyProtection="1">
      <protection locked="0"/>
    </xf>
    <xf numFmtId="0" fontId="7" fillId="0" borderId="0" xfId="0" applyFont="1" applyProtection="1">
      <protection locked="0"/>
    </xf>
    <xf numFmtId="0" fontId="0" fillId="0" borderId="0" xfId="4" applyNumberFormat="1" applyFont="1" applyProtection="1">
      <protection locked="0"/>
    </xf>
    <xf numFmtId="4" fontId="0" fillId="0" borderId="0" xfId="0" applyNumberFormat="1" applyAlignment="1" applyProtection="1">
      <alignment horizontal="right" vertical="center"/>
      <protection locked="0"/>
    </xf>
    <xf numFmtId="0" fontId="6" fillId="0" borderId="1" xfId="0" applyFont="1" applyBorder="1" applyAlignment="1">
      <alignment horizontal="left" vertical="center" wrapText="1"/>
    </xf>
    <xf numFmtId="0" fontId="6" fillId="0" borderId="1" xfId="4" applyNumberFormat="1" applyFont="1" applyBorder="1" applyAlignment="1" applyProtection="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0" xfId="4" applyNumberFormat="1" applyFont="1" applyProtection="1"/>
    <xf numFmtId="4" fontId="0" fillId="0" borderId="0" xfId="0" applyNumberFormat="1" applyAlignment="1">
      <alignment horizontal="right" vertical="center"/>
    </xf>
    <xf numFmtId="0" fontId="8" fillId="0" borderId="0" xfId="0" applyFont="1"/>
    <xf numFmtId="0" fontId="7" fillId="0" borderId="0" xfId="0" applyFont="1"/>
    <xf numFmtId="16" fontId="0" fillId="0" borderId="0" xfId="0" applyNumberFormat="1"/>
    <xf numFmtId="49" fontId="6" fillId="0" borderId="1" xfId="0" applyNumberFormat="1" applyFont="1" applyBorder="1" applyAlignment="1">
      <alignment horizontal="left" vertical="center" wrapText="1"/>
    </xf>
    <xf numFmtId="4" fontId="6" fillId="0" borderId="1"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1" fillId="0" borderId="3" xfId="0" applyFont="1" applyBorder="1" applyAlignment="1">
      <alignment horizontal="center" vertical="center" wrapText="1"/>
    </xf>
    <xf numFmtId="44" fontId="12" fillId="2" borderId="4" xfId="0" applyNumberFormat="1" applyFont="1" applyFill="1" applyBorder="1" applyAlignment="1">
      <alignment horizontal="right"/>
    </xf>
    <xf numFmtId="0" fontId="3" fillId="0" borderId="5" xfId="0" applyFont="1" applyBorder="1" applyAlignment="1">
      <alignment horizontal="left" vertical="center" wrapText="1"/>
    </xf>
    <xf numFmtId="0" fontId="11" fillId="0" borderId="1" xfId="0" applyFont="1" applyBorder="1" applyAlignment="1">
      <alignment horizontal="center" vertical="center" wrapText="1"/>
    </xf>
    <xf numFmtId="44" fontId="12" fillId="3" borderId="6" xfId="0" applyNumberFormat="1" applyFont="1" applyFill="1" applyBorder="1" applyAlignment="1">
      <alignment horizontal="right"/>
    </xf>
    <xf numFmtId="44" fontId="12" fillId="0" borderId="6" xfId="0" applyNumberFormat="1" applyFont="1" applyBorder="1"/>
    <xf numFmtId="44" fontId="11" fillId="0" borderId="9" xfId="0" applyNumberFormat="1" applyFont="1" applyBorder="1"/>
    <xf numFmtId="0" fontId="3" fillId="0" borderId="0" xfId="0" applyFont="1"/>
    <xf numFmtId="0" fontId="3" fillId="0" borderId="0" xfId="0" applyFont="1" applyAlignment="1">
      <alignment vertical="center"/>
    </xf>
    <xf numFmtId="0" fontId="13" fillId="0" borderId="10" xfId="3" applyFont="1" applyBorder="1" applyAlignment="1">
      <alignment horizontal="center" vertical="center" wrapText="1"/>
    </xf>
    <xf numFmtId="0" fontId="13" fillId="0" borderId="1" xfId="3" applyFont="1" applyBorder="1" applyAlignment="1">
      <alignment horizontal="center" vertical="center" wrapText="1"/>
    </xf>
    <xf numFmtId="4" fontId="5"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vertical="center" wrapText="1"/>
    </xf>
    <xf numFmtId="164" fontId="17" fillId="0" borderId="1" xfId="0" applyNumberFormat="1" applyFont="1" applyBorder="1" applyAlignment="1">
      <alignment horizontal="center" vertical="center" wrapText="1"/>
    </xf>
    <xf numFmtId="164" fontId="2" fillId="4" borderId="1" xfId="2" applyNumberFormat="1" applyFill="1" applyBorder="1" applyAlignment="1" applyProtection="1">
      <alignment horizontal="center" vertical="center"/>
      <protection locked="0"/>
    </xf>
    <xf numFmtId="0" fontId="0" fillId="0" borderId="0" xfId="0" applyAlignment="1">
      <alignment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0" fontId="2" fillId="0" borderId="0" xfId="2" applyAlignment="1">
      <alignment vertical="center"/>
    </xf>
    <xf numFmtId="0" fontId="2" fillId="0" borderId="0" xfId="2" applyAlignment="1">
      <alignment vertical="center" wrapText="1"/>
    </xf>
    <xf numFmtId="0" fontId="9" fillId="0" borderId="1" xfId="0" applyFont="1" applyBorder="1" applyAlignment="1">
      <alignment horizontal="center" vertical="center" wrapText="1"/>
    </xf>
    <xf numFmtId="165" fontId="3" fillId="5" borderId="1" xfId="0" applyNumberFormat="1" applyFont="1" applyFill="1" applyBorder="1" applyAlignment="1">
      <alignment horizontal="center" vertical="top"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12" xfId="0" applyBorder="1" applyAlignment="1">
      <alignment horizontal="center" vertical="center"/>
    </xf>
    <xf numFmtId="4" fontId="9" fillId="5" borderId="1" xfId="0" applyNumberFormat="1" applyFont="1" applyFill="1" applyBorder="1" applyAlignment="1">
      <alignment horizontal="center" vertical="center"/>
    </xf>
    <xf numFmtId="3" fontId="0" fillId="0" borderId="0" xfId="0" applyNumberFormat="1" applyAlignment="1">
      <alignment horizontal="center" vertical="center"/>
    </xf>
    <xf numFmtId="0" fontId="19" fillId="0" borderId="0" xfId="0" applyFont="1"/>
    <xf numFmtId="4" fontId="0" fillId="0" borderId="0" xfId="0" applyNumberFormat="1" applyProtection="1">
      <protection locked="0"/>
    </xf>
    <xf numFmtId="0" fontId="6" fillId="0" borderId="0" xfId="4" applyNumberFormat="1" applyFont="1" applyBorder="1" applyAlignment="1" applyProtection="1">
      <alignment horizontal="center" vertical="center" wrapText="1"/>
    </xf>
    <xf numFmtId="4" fontId="8" fillId="0" borderId="0" xfId="0" applyNumberFormat="1" applyFont="1" applyProtection="1">
      <protection locked="0"/>
    </xf>
    <xf numFmtId="0" fontId="21" fillId="0" borderId="0" xfId="4" applyNumberFormat="1" applyFont="1" applyBorder="1" applyAlignment="1" applyProtection="1">
      <alignment horizontal="center" vertical="center" wrapText="1"/>
    </xf>
    <xf numFmtId="4" fontId="7" fillId="0" borderId="0" xfId="0" applyNumberFormat="1" applyFont="1" applyProtection="1">
      <protection locked="0"/>
    </xf>
    <xf numFmtId="0" fontId="13" fillId="8" borderId="10" xfId="3" applyFont="1" applyFill="1" applyBorder="1" applyAlignment="1" applyProtection="1">
      <alignment horizontal="center" vertical="center" wrapText="1"/>
      <protection locked="0"/>
    </xf>
    <xf numFmtId="4" fontId="6" fillId="8" borderId="1" xfId="0" applyNumberFormat="1" applyFont="1" applyFill="1" applyBorder="1" applyAlignment="1" applyProtection="1">
      <alignment horizontal="center" vertical="center" wrapText="1"/>
      <protection locked="0"/>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4" fillId="7" borderId="0" xfId="0" applyFont="1" applyFill="1" applyAlignment="1">
      <alignment horizontal="left" wrapText="1"/>
    </xf>
    <xf numFmtId="0" fontId="4" fillId="0" borderId="0" xfId="0" applyFont="1" applyAlignment="1">
      <alignment horizontal="left" vertical="center" wrapText="1"/>
    </xf>
    <xf numFmtId="0" fontId="5" fillId="0" borderId="1" xfId="0" applyFont="1" applyBorder="1" applyAlignment="1">
      <alignment horizontal="right" vertical="center" wrapText="1"/>
    </xf>
    <xf numFmtId="166" fontId="20" fillId="4" borderId="0" xfId="0" applyNumberFormat="1" applyFont="1" applyFill="1" applyAlignment="1">
      <alignment horizontal="left" vertical="center"/>
    </xf>
    <xf numFmtId="49" fontId="3" fillId="5" borderId="0" xfId="0" applyNumberFormat="1" applyFont="1" applyFill="1" applyAlignment="1">
      <alignment horizontal="left" vertical="top" wrapText="1"/>
    </xf>
    <xf numFmtId="49" fontId="11" fillId="6" borderId="0" xfId="0" applyNumberFormat="1" applyFont="1" applyFill="1" applyAlignment="1">
      <alignment horizontal="left" vertical="top" wrapText="1"/>
    </xf>
    <xf numFmtId="0" fontId="18" fillId="0" borderId="0" xfId="0" applyFont="1" applyAlignment="1">
      <alignment horizontal="center" vertical="center"/>
    </xf>
    <xf numFmtId="0" fontId="0" fillId="0" borderId="1" xfId="0" applyBorder="1" applyAlignment="1">
      <alignment horizontal="left"/>
    </xf>
    <xf numFmtId="0" fontId="0" fillId="0" borderId="11" xfId="0"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cellXfs>
  <cellStyles count="6">
    <cellStyle name="Normal" xfId="0" builtinId="0"/>
    <cellStyle name="Normal 2" xfId="2" xr:uid="{00000000-0005-0000-0000-000001000000}"/>
    <cellStyle name="Normal 3" xfId="3" xr:uid="{00000000-0005-0000-0000-000002000000}"/>
    <cellStyle name="Normal 4" xfId="1" xr:uid="{00000000-0005-0000-0000-000003000000}"/>
    <cellStyle name="Normal 5" xfId="5" xr:uid="{B069E9CB-6D7D-4277-9521-EFB940C7AD9A}"/>
    <cellStyle name="Percent" xfId="4" builtinId="5"/>
  </cellStyles>
  <dxfs count="5">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781050</xdr:colOff>
      <xdr:row>9</xdr:row>
      <xdr:rowOff>90487</xdr:rowOff>
    </xdr:from>
    <xdr:ext cx="65" cy="172227"/>
    <xdr:sp macro="" textlink="">
      <xdr:nvSpPr>
        <xdr:cNvPr id="3" name="TextBox 2">
          <a:extLst>
            <a:ext uri="{FF2B5EF4-FFF2-40B4-BE49-F238E27FC236}">
              <a16:creationId xmlns:a16="http://schemas.microsoft.com/office/drawing/2014/main" id="{FDDB3D6B-CE41-4AA7-9495-8A229F2871B2}"/>
            </a:ext>
          </a:extLst>
        </xdr:cNvPr>
        <xdr:cNvSpPr txBox="1"/>
      </xdr:nvSpPr>
      <xdr:spPr>
        <a:xfrm>
          <a:off x="6945630" y="3595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tabSelected="1" workbookViewId="0">
      <selection activeCell="B31" sqref="B31"/>
    </sheetView>
  </sheetViews>
  <sheetFormatPr defaultRowHeight="15" x14ac:dyDescent="0.25"/>
  <cols>
    <col min="1" max="1" width="40" customWidth="1"/>
    <col min="3" max="3" width="16.28515625" customWidth="1"/>
  </cols>
  <sheetData>
    <row r="1" spans="1:3" x14ac:dyDescent="0.25">
      <c r="A1" s="17" t="s">
        <v>161</v>
      </c>
      <c r="B1" s="18" t="s">
        <v>162</v>
      </c>
      <c r="C1" s="19">
        <f>+'Darbų įkainiai'!F182</f>
        <v>173580.41900000005</v>
      </c>
    </row>
    <row r="2" spans="1:3" x14ac:dyDescent="0.25">
      <c r="A2" s="20" t="s">
        <v>163</v>
      </c>
      <c r="B2" s="21" t="s">
        <v>164</v>
      </c>
      <c r="C2" s="22">
        <f>+'Sistelos koeficientai'!B11</f>
        <v>7446.5999751000018</v>
      </c>
    </row>
    <row r="3" spans="1:3" x14ac:dyDescent="0.25">
      <c r="A3" s="58" t="s">
        <v>165</v>
      </c>
      <c r="B3" s="59"/>
      <c r="C3" s="23">
        <f>ROUND((C1*0.9+C2*0.1),2)</f>
        <v>156967.04000000001</v>
      </c>
    </row>
    <row r="4" spans="1:3" x14ac:dyDescent="0.25">
      <c r="A4" s="58" t="s">
        <v>166</v>
      </c>
      <c r="B4" s="59"/>
      <c r="C4" s="23">
        <f>ROUND((C3*0.21),2)</f>
        <v>32963.08</v>
      </c>
    </row>
    <row r="5" spans="1:3" ht="15.75" thickBot="1" x14ac:dyDescent="0.3">
      <c r="A5" s="60" t="s">
        <v>167</v>
      </c>
      <c r="B5" s="61"/>
      <c r="C5" s="24">
        <f>ROUND((C3+C4),2)</f>
        <v>189930.12</v>
      </c>
    </row>
    <row r="6" spans="1:3" x14ac:dyDescent="0.25">
      <c r="A6" s="25"/>
      <c r="B6" s="25"/>
      <c r="C6" s="25"/>
    </row>
    <row r="7" spans="1:3" x14ac:dyDescent="0.25">
      <c r="A7" s="26" t="s">
        <v>242</v>
      </c>
      <c r="B7" s="26"/>
      <c r="C7" s="26"/>
    </row>
    <row r="8" spans="1:3" x14ac:dyDescent="0.25">
      <c r="A8" s="26" t="s">
        <v>168</v>
      </c>
      <c r="B8" s="26"/>
      <c r="C8" s="26"/>
    </row>
  </sheetData>
  <sheetProtection algorithmName="SHA-512" hashValue="ybz7KyX8WoYIyqax7JQTNAGNnRdYGnibGnXg64kpa4hmEHzbwsYeeorydaN7Yiw0X1OSgAcB15CAHLKFr5S/Wg==" saltValue="bFuTwgEYktMBEnm4UP+Jww==" spinCount="100000" sheet="1" objects="1" scenarios="1"/>
  <mergeCells count="3">
    <mergeCell ref="A3:B3"/>
    <mergeCell ref="A4:B4"/>
    <mergeCell ref="A5:B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2"/>
  <sheetViews>
    <sheetView topLeftCell="A130" zoomScaleNormal="100" workbookViewId="0">
      <selection activeCell="E150" sqref="E150"/>
    </sheetView>
  </sheetViews>
  <sheetFormatPr defaultColWidth="9.140625" defaultRowHeight="15" x14ac:dyDescent="0.25"/>
  <cols>
    <col min="1" max="1" width="6" style="1" customWidth="1"/>
    <col min="2" max="2" width="73.42578125" style="1" customWidth="1"/>
    <col min="3" max="3" width="9.140625" style="1"/>
    <col min="4" max="4" width="17.42578125" style="4" customWidth="1"/>
    <col min="5" max="6" width="24.5703125" style="5" customWidth="1"/>
    <col min="7" max="16384" width="9.140625" style="1"/>
  </cols>
  <sheetData>
    <row r="1" spans="1:9" ht="75" x14ac:dyDescent="0.25">
      <c r="A1" s="30" t="s">
        <v>0</v>
      </c>
      <c r="B1" s="30" t="s">
        <v>213</v>
      </c>
      <c r="C1" s="30" t="s">
        <v>1</v>
      </c>
      <c r="D1" s="27" t="s">
        <v>169</v>
      </c>
      <c r="E1" s="56" t="s">
        <v>170</v>
      </c>
      <c r="F1" s="28" t="s">
        <v>171</v>
      </c>
      <c r="G1"/>
    </row>
    <row r="2" spans="1:9" x14ac:dyDescent="0.25">
      <c r="A2" s="8">
        <v>1</v>
      </c>
      <c r="B2" s="6" t="s">
        <v>7</v>
      </c>
      <c r="C2" s="8" t="s">
        <v>4</v>
      </c>
      <c r="D2" s="7">
        <v>0.3</v>
      </c>
      <c r="E2" s="57">
        <v>568.04</v>
      </c>
      <c r="F2" s="16">
        <f>+D2*E2</f>
        <v>170.41199999999998</v>
      </c>
      <c r="G2"/>
      <c r="H2" s="52"/>
      <c r="I2" s="51"/>
    </row>
    <row r="3" spans="1:9" x14ac:dyDescent="0.25">
      <c r="A3" s="8">
        <v>2</v>
      </c>
      <c r="B3" s="6" t="s">
        <v>8</v>
      </c>
      <c r="C3" s="8" t="s">
        <v>4</v>
      </c>
      <c r="D3" s="7">
        <v>0.3</v>
      </c>
      <c r="E3" s="57">
        <v>245.77</v>
      </c>
      <c r="F3" s="16">
        <f t="shared" ref="F3:F66" si="0">+D3*E3</f>
        <v>73.730999999999995</v>
      </c>
      <c r="G3"/>
      <c r="H3" s="52"/>
      <c r="I3" s="51"/>
    </row>
    <row r="4" spans="1:9" x14ac:dyDescent="0.25">
      <c r="A4" s="8">
        <v>3</v>
      </c>
      <c r="B4" s="6" t="s">
        <v>115</v>
      </c>
      <c r="C4" s="8" t="s">
        <v>93</v>
      </c>
      <c r="D4" s="7">
        <v>1</v>
      </c>
      <c r="E4" s="57">
        <v>50</v>
      </c>
      <c r="F4" s="16">
        <f t="shared" si="0"/>
        <v>50</v>
      </c>
      <c r="G4"/>
      <c r="H4" s="52"/>
      <c r="I4" s="51"/>
    </row>
    <row r="5" spans="1:9" x14ac:dyDescent="0.25">
      <c r="A5" s="8">
        <v>4</v>
      </c>
      <c r="B5" s="6" t="s">
        <v>9</v>
      </c>
      <c r="C5" s="8" t="s">
        <v>4</v>
      </c>
      <c r="D5" s="7">
        <v>50</v>
      </c>
      <c r="E5" s="57">
        <v>95.7</v>
      </c>
      <c r="F5" s="16">
        <f t="shared" si="0"/>
        <v>4785</v>
      </c>
      <c r="G5"/>
      <c r="H5" s="52"/>
      <c r="I5" s="51"/>
    </row>
    <row r="6" spans="1:9" x14ac:dyDescent="0.25">
      <c r="A6" s="8">
        <v>5</v>
      </c>
      <c r="B6" s="6" t="s">
        <v>129</v>
      </c>
      <c r="C6" s="8" t="s">
        <v>2</v>
      </c>
      <c r="D6" s="7">
        <v>100</v>
      </c>
      <c r="E6" s="57">
        <v>15.06</v>
      </c>
      <c r="F6" s="16">
        <f t="shared" si="0"/>
        <v>1506</v>
      </c>
      <c r="G6"/>
      <c r="H6" s="52"/>
      <c r="I6" s="51"/>
    </row>
    <row r="7" spans="1:9" x14ac:dyDescent="0.25">
      <c r="A7" s="8">
        <v>6</v>
      </c>
      <c r="B7" s="6" t="s">
        <v>130</v>
      </c>
      <c r="C7" s="8" t="s">
        <v>2</v>
      </c>
      <c r="D7" s="7">
        <v>90</v>
      </c>
      <c r="E7" s="57">
        <v>12.12</v>
      </c>
      <c r="F7" s="16">
        <f t="shared" si="0"/>
        <v>1090.8</v>
      </c>
      <c r="G7"/>
      <c r="H7" s="52"/>
      <c r="I7" s="51"/>
    </row>
    <row r="8" spans="1:9" x14ac:dyDescent="0.25">
      <c r="A8" s="8">
        <v>7</v>
      </c>
      <c r="B8" s="6" t="s">
        <v>97</v>
      </c>
      <c r="C8" s="8" t="str">
        <f>$C$9</f>
        <v>m²</v>
      </c>
      <c r="D8" s="7">
        <v>300</v>
      </c>
      <c r="E8" s="57">
        <v>5.96</v>
      </c>
      <c r="F8" s="16">
        <f t="shared" si="0"/>
        <v>1788</v>
      </c>
      <c r="G8"/>
      <c r="H8" s="52"/>
      <c r="I8" s="51"/>
    </row>
    <row r="9" spans="1:9" x14ac:dyDescent="0.25">
      <c r="A9" s="8">
        <v>8</v>
      </c>
      <c r="B9" s="6" t="s">
        <v>10</v>
      </c>
      <c r="C9" s="8" t="s">
        <v>36</v>
      </c>
      <c r="D9" s="7">
        <v>300</v>
      </c>
      <c r="E9" s="57">
        <v>49.18</v>
      </c>
      <c r="F9" s="16">
        <f t="shared" si="0"/>
        <v>14754</v>
      </c>
      <c r="G9"/>
      <c r="H9" s="52"/>
      <c r="I9" s="51"/>
    </row>
    <row r="10" spans="1:9" x14ac:dyDescent="0.25">
      <c r="A10" s="8">
        <v>9</v>
      </c>
      <c r="B10" s="6" t="s">
        <v>142</v>
      </c>
      <c r="C10" s="8" t="s">
        <v>36</v>
      </c>
      <c r="D10" s="7">
        <v>200</v>
      </c>
      <c r="E10" s="57">
        <v>20.91</v>
      </c>
      <c r="F10" s="16">
        <f t="shared" si="0"/>
        <v>4182</v>
      </c>
      <c r="G10"/>
      <c r="H10" s="52"/>
      <c r="I10" s="51"/>
    </row>
    <row r="11" spans="1:9" x14ac:dyDescent="0.25">
      <c r="A11" s="8">
        <v>10</v>
      </c>
      <c r="B11" s="6" t="s">
        <v>11</v>
      </c>
      <c r="C11" s="8" t="s">
        <v>2</v>
      </c>
      <c r="D11" s="7">
        <v>50</v>
      </c>
      <c r="E11" s="57">
        <v>20.71</v>
      </c>
      <c r="F11" s="16">
        <f t="shared" si="0"/>
        <v>1035.5</v>
      </c>
      <c r="G11"/>
      <c r="H11" s="52"/>
      <c r="I11" s="51"/>
    </row>
    <row r="12" spans="1:9" x14ac:dyDescent="0.25">
      <c r="A12" s="8">
        <v>11</v>
      </c>
      <c r="B12" s="6" t="s">
        <v>143</v>
      </c>
      <c r="C12" s="8" t="s">
        <v>2</v>
      </c>
      <c r="D12" s="7">
        <v>150</v>
      </c>
      <c r="E12" s="57">
        <v>15.73</v>
      </c>
      <c r="F12" s="16">
        <f t="shared" si="0"/>
        <v>2359.5</v>
      </c>
      <c r="G12"/>
      <c r="H12" s="52"/>
      <c r="I12" s="51"/>
    </row>
    <row r="13" spans="1:9" x14ac:dyDescent="0.25">
      <c r="A13" s="8">
        <v>12</v>
      </c>
      <c r="B13" s="6" t="s">
        <v>233</v>
      </c>
      <c r="C13" s="8" t="s">
        <v>36</v>
      </c>
      <c r="D13" s="7">
        <v>100</v>
      </c>
      <c r="E13" s="57">
        <v>54.68</v>
      </c>
      <c r="F13" s="16">
        <f t="shared" si="0"/>
        <v>5468</v>
      </c>
      <c r="G13"/>
      <c r="H13" s="52"/>
      <c r="I13" s="51"/>
    </row>
    <row r="14" spans="1:9" x14ac:dyDescent="0.25">
      <c r="A14" s="8">
        <v>13</v>
      </c>
      <c r="B14" s="6" t="s">
        <v>13</v>
      </c>
      <c r="C14" s="8" t="s">
        <v>36</v>
      </c>
      <c r="D14" s="7">
        <v>100</v>
      </c>
      <c r="E14" s="57">
        <v>57.14</v>
      </c>
      <c r="F14" s="16">
        <f t="shared" si="0"/>
        <v>5714</v>
      </c>
      <c r="G14"/>
      <c r="H14" s="52"/>
      <c r="I14" s="51"/>
    </row>
    <row r="15" spans="1:9" x14ac:dyDescent="0.25">
      <c r="A15" s="8">
        <v>14</v>
      </c>
      <c r="B15" s="6" t="s">
        <v>144</v>
      </c>
      <c r="C15" s="8" t="s">
        <v>36</v>
      </c>
      <c r="D15" s="7">
        <v>5</v>
      </c>
      <c r="E15" s="57">
        <v>21.94</v>
      </c>
      <c r="F15" s="16">
        <f t="shared" si="0"/>
        <v>109.7</v>
      </c>
      <c r="G15"/>
      <c r="H15" s="52"/>
      <c r="I15" s="51"/>
    </row>
    <row r="16" spans="1:9" x14ac:dyDescent="0.25">
      <c r="A16" s="8">
        <v>15</v>
      </c>
      <c r="B16" s="6" t="s">
        <v>12</v>
      </c>
      <c r="C16" s="8" t="s">
        <v>3</v>
      </c>
      <c r="D16" s="7">
        <v>2</v>
      </c>
      <c r="E16" s="57">
        <v>50</v>
      </c>
      <c r="F16" s="16">
        <f t="shared" si="0"/>
        <v>100</v>
      </c>
      <c r="G16"/>
      <c r="H16" s="52"/>
      <c r="I16" s="51"/>
    </row>
    <row r="17" spans="1:9" x14ac:dyDescent="0.25">
      <c r="A17" s="8">
        <v>16</v>
      </c>
      <c r="B17" s="6" t="s">
        <v>6</v>
      </c>
      <c r="C17" s="8" t="s">
        <v>36</v>
      </c>
      <c r="D17" s="7">
        <v>300</v>
      </c>
      <c r="E17" s="57">
        <v>9.09</v>
      </c>
      <c r="F17" s="16">
        <f t="shared" si="0"/>
        <v>2727</v>
      </c>
      <c r="G17"/>
      <c r="H17" s="52"/>
      <c r="I17" s="51"/>
    </row>
    <row r="18" spans="1:9" x14ac:dyDescent="0.25">
      <c r="A18" s="8">
        <v>17</v>
      </c>
      <c r="B18" s="6" t="s">
        <v>177</v>
      </c>
      <c r="C18" s="8" t="str">
        <f>$C$17</f>
        <v>m²</v>
      </c>
      <c r="D18" s="7">
        <v>50</v>
      </c>
      <c r="E18" s="57">
        <v>15</v>
      </c>
      <c r="F18" s="16">
        <f t="shared" si="0"/>
        <v>750</v>
      </c>
      <c r="G18"/>
      <c r="H18" s="52"/>
      <c r="I18" s="51"/>
    </row>
    <row r="19" spans="1:9" ht="28.5" x14ac:dyDescent="0.25">
      <c r="A19" s="8">
        <v>18</v>
      </c>
      <c r="B19" s="6" t="s">
        <v>138</v>
      </c>
      <c r="C19" s="8" t="s">
        <v>36</v>
      </c>
      <c r="D19" s="7">
        <v>300</v>
      </c>
      <c r="E19" s="57">
        <v>44.81</v>
      </c>
      <c r="F19" s="16">
        <f t="shared" si="0"/>
        <v>13443</v>
      </c>
      <c r="G19"/>
      <c r="H19" s="52"/>
      <c r="I19" s="51"/>
    </row>
    <row r="20" spans="1:9" ht="28.5" x14ac:dyDescent="0.25">
      <c r="A20" s="8">
        <v>19</v>
      </c>
      <c r="B20" s="6" t="s">
        <v>139</v>
      </c>
      <c r="C20" s="8" t="s">
        <v>36</v>
      </c>
      <c r="D20" s="7">
        <v>500</v>
      </c>
      <c r="E20" s="57">
        <v>39.409999999999997</v>
      </c>
      <c r="F20" s="16">
        <f t="shared" si="0"/>
        <v>19705</v>
      </c>
      <c r="G20"/>
      <c r="H20" s="52"/>
      <c r="I20" s="51"/>
    </row>
    <row r="21" spans="1:9" ht="28.5" x14ac:dyDescent="0.25">
      <c r="A21" s="8">
        <v>20</v>
      </c>
      <c r="B21" s="6" t="s">
        <v>145</v>
      </c>
      <c r="C21" s="8" t="s">
        <v>2</v>
      </c>
      <c r="D21" s="7">
        <v>20</v>
      </c>
      <c r="E21" s="57">
        <v>34.82</v>
      </c>
      <c r="F21" s="16">
        <f t="shared" si="0"/>
        <v>696.4</v>
      </c>
      <c r="G21"/>
      <c r="H21" s="52"/>
      <c r="I21" s="51"/>
    </row>
    <row r="22" spans="1:9" x14ac:dyDescent="0.25">
      <c r="A22" s="8">
        <v>21</v>
      </c>
      <c r="B22" s="6" t="s">
        <v>128</v>
      </c>
      <c r="C22" s="8" t="s">
        <v>3</v>
      </c>
      <c r="D22" s="7">
        <v>20</v>
      </c>
      <c r="E22" s="57">
        <v>20</v>
      </c>
      <c r="F22" s="16">
        <f t="shared" si="0"/>
        <v>400</v>
      </c>
      <c r="G22"/>
      <c r="H22" s="52"/>
      <c r="I22" s="51"/>
    </row>
    <row r="23" spans="1:9" x14ac:dyDescent="0.25">
      <c r="A23" s="8">
        <v>22</v>
      </c>
      <c r="B23" s="6" t="s">
        <v>146</v>
      </c>
      <c r="C23" s="8" t="s">
        <v>3</v>
      </c>
      <c r="D23" s="7">
        <v>6</v>
      </c>
      <c r="E23" s="57">
        <v>10</v>
      </c>
      <c r="F23" s="16">
        <f t="shared" si="0"/>
        <v>60</v>
      </c>
      <c r="G23"/>
      <c r="H23" s="52"/>
      <c r="I23" s="51"/>
    </row>
    <row r="24" spans="1:9" x14ac:dyDescent="0.25">
      <c r="A24" s="8">
        <v>23</v>
      </c>
      <c r="B24" s="6" t="s">
        <v>63</v>
      </c>
      <c r="C24" s="8" t="s">
        <v>3</v>
      </c>
      <c r="D24" s="7">
        <v>15</v>
      </c>
      <c r="E24" s="57">
        <v>50</v>
      </c>
      <c r="F24" s="16">
        <f t="shared" si="0"/>
        <v>750</v>
      </c>
      <c r="G24"/>
      <c r="H24" s="52"/>
      <c r="I24" s="51"/>
    </row>
    <row r="25" spans="1:9" x14ac:dyDescent="0.25">
      <c r="A25" s="8">
        <v>24</v>
      </c>
      <c r="B25" s="6" t="s">
        <v>64</v>
      </c>
      <c r="C25" s="8" t="s">
        <v>3</v>
      </c>
      <c r="D25" s="7">
        <v>10</v>
      </c>
      <c r="E25" s="57">
        <v>25.13</v>
      </c>
      <c r="F25" s="16">
        <f t="shared" si="0"/>
        <v>251.29999999999998</v>
      </c>
      <c r="G25"/>
      <c r="H25" s="52"/>
      <c r="I25" s="51"/>
    </row>
    <row r="26" spans="1:9" x14ac:dyDescent="0.25">
      <c r="A26" s="8">
        <v>25</v>
      </c>
      <c r="B26" s="6" t="s">
        <v>65</v>
      </c>
      <c r="C26" s="8" t="s">
        <v>3</v>
      </c>
      <c r="D26" s="7">
        <v>3</v>
      </c>
      <c r="E26" s="57">
        <v>17.41</v>
      </c>
      <c r="F26" s="16">
        <f t="shared" si="0"/>
        <v>52.230000000000004</v>
      </c>
      <c r="G26"/>
      <c r="H26" s="52"/>
      <c r="I26" s="51"/>
    </row>
    <row r="27" spans="1:9" x14ac:dyDescent="0.25">
      <c r="A27" s="8">
        <v>26</v>
      </c>
      <c r="B27" s="6" t="s">
        <v>66</v>
      </c>
      <c r="C27" s="8" t="s">
        <v>3</v>
      </c>
      <c r="D27" s="7">
        <v>13</v>
      </c>
      <c r="E27" s="57">
        <v>20</v>
      </c>
      <c r="F27" s="16">
        <f t="shared" si="0"/>
        <v>260</v>
      </c>
      <c r="G27"/>
      <c r="H27" s="52"/>
      <c r="I27" s="51"/>
    </row>
    <row r="28" spans="1:9" x14ac:dyDescent="0.25">
      <c r="A28" s="8">
        <v>27</v>
      </c>
      <c r="B28" s="6" t="s">
        <v>14</v>
      </c>
      <c r="C28" s="8" t="s">
        <v>36</v>
      </c>
      <c r="D28" s="7">
        <v>30</v>
      </c>
      <c r="E28" s="57">
        <v>10</v>
      </c>
      <c r="F28" s="16">
        <f t="shared" si="0"/>
        <v>300</v>
      </c>
      <c r="G28"/>
      <c r="H28" s="52"/>
      <c r="I28" s="51"/>
    </row>
    <row r="29" spans="1:9" x14ac:dyDescent="0.25">
      <c r="A29" s="8">
        <v>28</v>
      </c>
      <c r="B29" s="6" t="s">
        <v>78</v>
      </c>
      <c r="C29" s="8" t="s">
        <v>2</v>
      </c>
      <c r="D29" s="7">
        <v>25</v>
      </c>
      <c r="E29" s="57">
        <v>6.28</v>
      </c>
      <c r="F29" s="16">
        <f t="shared" si="0"/>
        <v>157</v>
      </c>
      <c r="G29"/>
      <c r="H29" s="52"/>
      <c r="I29" s="51"/>
    </row>
    <row r="30" spans="1:9" x14ac:dyDescent="0.25">
      <c r="A30" s="8">
        <v>29</v>
      </c>
      <c r="B30" s="6" t="s">
        <v>15</v>
      </c>
      <c r="C30" s="8" t="s">
        <v>36</v>
      </c>
      <c r="D30" s="7">
        <v>5</v>
      </c>
      <c r="E30" s="57">
        <v>5</v>
      </c>
      <c r="F30" s="16">
        <f t="shared" si="0"/>
        <v>25</v>
      </c>
      <c r="G30"/>
      <c r="H30" s="52"/>
      <c r="I30" s="51"/>
    </row>
    <row r="31" spans="1:9" x14ac:dyDescent="0.25">
      <c r="A31" s="8">
        <v>30</v>
      </c>
      <c r="B31" s="6" t="s">
        <v>147</v>
      </c>
      <c r="C31" s="8" t="s">
        <v>36</v>
      </c>
      <c r="D31" s="7">
        <v>5</v>
      </c>
      <c r="E31" s="57">
        <v>30</v>
      </c>
      <c r="F31" s="16">
        <f t="shared" si="0"/>
        <v>150</v>
      </c>
      <c r="G31"/>
      <c r="H31" s="52"/>
      <c r="I31" s="51"/>
    </row>
    <row r="32" spans="1:9" x14ac:dyDescent="0.25">
      <c r="A32" s="8">
        <v>31</v>
      </c>
      <c r="B32" s="6" t="s">
        <v>16</v>
      </c>
      <c r="C32" s="8" t="s">
        <v>36</v>
      </c>
      <c r="D32" s="7">
        <v>5</v>
      </c>
      <c r="E32" s="57">
        <v>3.89</v>
      </c>
      <c r="F32" s="16">
        <f t="shared" si="0"/>
        <v>19.45</v>
      </c>
      <c r="G32"/>
      <c r="H32" s="52"/>
      <c r="I32" s="51"/>
    </row>
    <row r="33" spans="1:9" ht="28.5" x14ac:dyDescent="0.25">
      <c r="A33" s="8">
        <v>32</v>
      </c>
      <c r="B33" s="6" t="s">
        <v>42</v>
      </c>
      <c r="C33" s="8" t="s">
        <v>36</v>
      </c>
      <c r="D33" s="7">
        <v>30</v>
      </c>
      <c r="E33" s="57">
        <v>15</v>
      </c>
      <c r="F33" s="16">
        <f t="shared" si="0"/>
        <v>450</v>
      </c>
      <c r="G33"/>
      <c r="H33" s="52"/>
      <c r="I33" s="51"/>
    </row>
    <row r="34" spans="1:9" x14ac:dyDescent="0.25">
      <c r="A34" s="8">
        <v>33</v>
      </c>
      <c r="B34" s="6" t="s">
        <v>50</v>
      </c>
      <c r="C34" s="8" t="s">
        <v>36</v>
      </c>
      <c r="D34" s="7">
        <v>30</v>
      </c>
      <c r="E34" s="57">
        <v>4.7699999999999996</v>
      </c>
      <c r="F34" s="16">
        <f t="shared" si="0"/>
        <v>143.1</v>
      </c>
      <c r="G34"/>
      <c r="H34" s="52"/>
      <c r="I34" s="51"/>
    </row>
    <row r="35" spans="1:9" x14ac:dyDescent="0.25">
      <c r="A35" s="8">
        <v>34</v>
      </c>
      <c r="B35" s="6" t="s">
        <v>178</v>
      </c>
      <c r="C35" s="8" t="s">
        <v>3</v>
      </c>
      <c r="D35" s="7">
        <v>10</v>
      </c>
      <c r="E35" s="57">
        <v>5.96</v>
      </c>
      <c r="F35" s="16">
        <f t="shared" si="0"/>
        <v>59.6</v>
      </c>
      <c r="G35"/>
      <c r="H35" s="52"/>
      <c r="I35" s="51"/>
    </row>
    <row r="36" spans="1:9" ht="28.5" x14ac:dyDescent="0.25">
      <c r="A36" s="8">
        <v>35</v>
      </c>
      <c r="B36" s="6" t="s">
        <v>52</v>
      </c>
      <c r="C36" s="8" t="s">
        <v>3</v>
      </c>
      <c r="D36" s="7">
        <v>10</v>
      </c>
      <c r="E36" s="57">
        <v>18.79</v>
      </c>
      <c r="F36" s="16">
        <f t="shared" si="0"/>
        <v>187.89999999999998</v>
      </c>
      <c r="G36"/>
      <c r="H36" s="52"/>
      <c r="I36" s="51"/>
    </row>
    <row r="37" spans="1:9" ht="28.5" x14ac:dyDescent="0.25">
      <c r="A37" s="8">
        <v>36</v>
      </c>
      <c r="B37" s="6" t="s">
        <v>46</v>
      </c>
      <c r="C37" s="8" t="s">
        <v>3</v>
      </c>
      <c r="D37" s="7">
        <v>10</v>
      </c>
      <c r="E37" s="57">
        <v>15.86</v>
      </c>
      <c r="F37" s="16">
        <f t="shared" si="0"/>
        <v>158.6</v>
      </c>
      <c r="G37"/>
      <c r="H37" s="52"/>
      <c r="I37" s="51"/>
    </row>
    <row r="38" spans="1:9" ht="28.5" x14ac:dyDescent="0.25">
      <c r="A38" s="8">
        <v>37</v>
      </c>
      <c r="B38" s="15" t="s">
        <v>140</v>
      </c>
      <c r="C38" s="8" t="s">
        <v>36</v>
      </c>
      <c r="D38" s="7">
        <v>20</v>
      </c>
      <c r="E38" s="57">
        <v>5.94</v>
      </c>
      <c r="F38" s="16">
        <f t="shared" si="0"/>
        <v>118.80000000000001</v>
      </c>
      <c r="G38"/>
      <c r="H38" s="52"/>
      <c r="I38" s="51"/>
    </row>
    <row r="39" spans="1:9" x14ac:dyDescent="0.25">
      <c r="A39" s="8">
        <v>38</v>
      </c>
      <c r="B39" s="6" t="s">
        <v>48</v>
      </c>
      <c r="C39" s="8" t="s">
        <v>3</v>
      </c>
      <c r="D39" s="7">
        <v>5</v>
      </c>
      <c r="E39" s="57">
        <v>7.63</v>
      </c>
      <c r="F39" s="16">
        <f t="shared" si="0"/>
        <v>38.15</v>
      </c>
      <c r="G39"/>
      <c r="H39" s="52"/>
      <c r="I39" s="51"/>
    </row>
    <row r="40" spans="1:9" x14ac:dyDescent="0.25">
      <c r="A40" s="8">
        <v>39</v>
      </c>
      <c r="B40" s="6" t="s">
        <v>92</v>
      </c>
      <c r="C40" s="8" t="s">
        <v>3</v>
      </c>
      <c r="D40" s="7">
        <v>10</v>
      </c>
      <c r="E40" s="57">
        <v>10.130000000000001</v>
      </c>
      <c r="F40" s="16">
        <f t="shared" si="0"/>
        <v>101.30000000000001</v>
      </c>
      <c r="G40"/>
      <c r="H40" s="52"/>
      <c r="I40" s="51"/>
    </row>
    <row r="41" spans="1:9" s="2" customFormat="1" x14ac:dyDescent="0.25">
      <c r="A41" s="8">
        <v>40</v>
      </c>
      <c r="B41" s="6" t="s">
        <v>84</v>
      </c>
      <c r="C41" s="8" t="s">
        <v>36</v>
      </c>
      <c r="D41" s="7">
        <v>10</v>
      </c>
      <c r="E41" s="57">
        <v>41.35</v>
      </c>
      <c r="F41" s="16">
        <f t="shared" si="0"/>
        <v>413.5</v>
      </c>
      <c r="G41" s="12"/>
      <c r="H41" s="52"/>
      <c r="I41" s="51"/>
    </row>
    <row r="42" spans="1:9" x14ac:dyDescent="0.25">
      <c r="A42" s="8">
        <v>41</v>
      </c>
      <c r="B42" s="6" t="s">
        <v>43</v>
      </c>
      <c r="C42" s="8" t="s">
        <v>36</v>
      </c>
      <c r="D42" s="7">
        <v>15</v>
      </c>
      <c r="E42" s="57">
        <v>2.4700000000000002</v>
      </c>
      <c r="F42" s="16">
        <f t="shared" si="0"/>
        <v>37.050000000000004</v>
      </c>
      <c r="G42"/>
      <c r="H42" s="52"/>
      <c r="I42" s="51"/>
    </row>
    <row r="43" spans="1:9" x14ac:dyDescent="0.25">
      <c r="A43" s="8">
        <v>42</v>
      </c>
      <c r="B43" s="6" t="s">
        <v>148</v>
      </c>
      <c r="C43" s="8" t="s">
        <v>36</v>
      </c>
      <c r="D43" s="7">
        <v>40</v>
      </c>
      <c r="E43" s="57">
        <v>21.93</v>
      </c>
      <c r="F43" s="16">
        <f t="shared" si="0"/>
        <v>877.2</v>
      </c>
      <c r="G43"/>
      <c r="H43" s="52"/>
      <c r="I43" s="51"/>
    </row>
    <row r="44" spans="1:9" x14ac:dyDescent="0.25">
      <c r="A44" s="8">
        <v>43</v>
      </c>
      <c r="B44" s="6" t="s">
        <v>90</v>
      </c>
      <c r="C44" s="8" t="s">
        <v>36</v>
      </c>
      <c r="D44" s="7">
        <v>10</v>
      </c>
      <c r="E44" s="57">
        <v>11.11</v>
      </c>
      <c r="F44" s="16">
        <f t="shared" si="0"/>
        <v>111.1</v>
      </c>
      <c r="G44"/>
      <c r="H44" s="52"/>
      <c r="I44" s="51"/>
    </row>
    <row r="45" spans="1:9" s="2" customFormat="1" x14ac:dyDescent="0.25">
      <c r="A45" s="8">
        <v>44</v>
      </c>
      <c r="B45" s="6" t="s">
        <v>149</v>
      </c>
      <c r="C45" s="8" t="s">
        <v>36</v>
      </c>
      <c r="D45" s="7">
        <v>20</v>
      </c>
      <c r="E45" s="57">
        <v>40.47</v>
      </c>
      <c r="F45" s="16">
        <f t="shared" si="0"/>
        <v>809.4</v>
      </c>
      <c r="G45" s="12"/>
      <c r="H45" s="52"/>
      <c r="I45" s="53"/>
    </row>
    <row r="46" spans="1:9" s="2" customFormat="1" x14ac:dyDescent="0.25">
      <c r="A46" s="8">
        <v>45</v>
      </c>
      <c r="B46" s="6" t="s">
        <v>37</v>
      </c>
      <c r="C46" s="8" t="s">
        <v>36</v>
      </c>
      <c r="D46" s="7">
        <v>10</v>
      </c>
      <c r="E46" s="57">
        <v>57.18</v>
      </c>
      <c r="F46" s="16">
        <f t="shared" si="0"/>
        <v>571.79999999999995</v>
      </c>
      <c r="G46" s="12"/>
      <c r="H46" s="52"/>
      <c r="I46" s="51"/>
    </row>
    <row r="47" spans="1:9" x14ac:dyDescent="0.25">
      <c r="A47" s="8">
        <v>46</v>
      </c>
      <c r="B47" s="6" t="s">
        <v>17</v>
      </c>
      <c r="C47" s="8" t="s">
        <v>36</v>
      </c>
      <c r="D47" s="7">
        <v>200</v>
      </c>
      <c r="E47" s="57">
        <v>9.15</v>
      </c>
      <c r="F47" s="16">
        <f t="shared" si="0"/>
        <v>1830</v>
      </c>
      <c r="G47"/>
      <c r="H47" s="52"/>
      <c r="I47" s="51"/>
    </row>
    <row r="48" spans="1:9" x14ac:dyDescent="0.25">
      <c r="A48" s="8">
        <v>47</v>
      </c>
      <c r="B48" s="6" t="s">
        <v>40</v>
      </c>
      <c r="C48" s="8" t="s">
        <v>36</v>
      </c>
      <c r="D48" s="7">
        <v>120</v>
      </c>
      <c r="E48" s="57">
        <v>4.07</v>
      </c>
      <c r="F48" s="16">
        <f t="shared" si="0"/>
        <v>488.40000000000003</v>
      </c>
      <c r="G48"/>
      <c r="H48" s="52"/>
      <c r="I48" s="51"/>
    </row>
    <row r="49" spans="1:9" x14ac:dyDescent="0.25">
      <c r="A49" s="8">
        <v>48</v>
      </c>
      <c r="B49" s="6" t="s">
        <v>18</v>
      </c>
      <c r="C49" s="8" t="s">
        <v>2</v>
      </c>
      <c r="D49" s="7">
        <v>50</v>
      </c>
      <c r="E49" s="57">
        <v>6.83</v>
      </c>
      <c r="F49" s="16">
        <f t="shared" si="0"/>
        <v>341.5</v>
      </c>
      <c r="G49"/>
      <c r="H49" s="52"/>
      <c r="I49" s="51"/>
    </row>
    <row r="50" spans="1:9" x14ac:dyDescent="0.25">
      <c r="A50" s="8">
        <v>49</v>
      </c>
      <c r="B50" s="6" t="s">
        <v>19</v>
      </c>
      <c r="C50" s="8" t="s">
        <v>36</v>
      </c>
      <c r="D50" s="7">
        <v>40</v>
      </c>
      <c r="E50" s="57">
        <v>80.48</v>
      </c>
      <c r="F50" s="16">
        <f t="shared" si="0"/>
        <v>3219.2000000000003</v>
      </c>
      <c r="G50"/>
      <c r="H50" s="52"/>
      <c r="I50" s="51"/>
    </row>
    <row r="51" spans="1:9" x14ac:dyDescent="0.25">
      <c r="A51" s="8">
        <v>50</v>
      </c>
      <c r="B51" s="6" t="s">
        <v>20</v>
      </c>
      <c r="C51" s="8" t="s">
        <v>36</v>
      </c>
      <c r="D51" s="7">
        <v>25</v>
      </c>
      <c r="E51" s="57">
        <v>23.78</v>
      </c>
      <c r="F51" s="16">
        <f t="shared" si="0"/>
        <v>594.5</v>
      </c>
      <c r="G51"/>
      <c r="H51" s="52"/>
      <c r="I51" s="51"/>
    </row>
    <row r="52" spans="1:9" x14ac:dyDescent="0.25">
      <c r="A52" s="8">
        <v>51</v>
      </c>
      <c r="B52" s="6" t="s">
        <v>47</v>
      </c>
      <c r="C52" s="8" t="s">
        <v>36</v>
      </c>
      <c r="D52" s="7">
        <v>5</v>
      </c>
      <c r="E52" s="57">
        <v>53.78</v>
      </c>
      <c r="F52" s="16">
        <f t="shared" si="0"/>
        <v>268.89999999999998</v>
      </c>
      <c r="G52"/>
      <c r="H52" s="52"/>
      <c r="I52" s="51"/>
    </row>
    <row r="53" spans="1:9" ht="28.5" x14ac:dyDescent="0.25">
      <c r="A53" s="8">
        <v>52</v>
      </c>
      <c r="B53" s="6" t="s">
        <v>150</v>
      </c>
      <c r="C53" s="8" t="s">
        <v>36</v>
      </c>
      <c r="D53" s="7">
        <v>20</v>
      </c>
      <c r="E53" s="57">
        <v>71.56</v>
      </c>
      <c r="F53" s="16">
        <f t="shared" si="0"/>
        <v>1431.2</v>
      </c>
      <c r="G53"/>
      <c r="H53" s="52"/>
      <c r="I53" s="51"/>
    </row>
    <row r="54" spans="1:9" ht="28.5" x14ac:dyDescent="0.25">
      <c r="A54" s="8">
        <v>53</v>
      </c>
      <c r="B54" s="6" t="s">
        <v>151</v>
      </c>
      <c r="C54" s="8" t="s">
        <v>36</v>
      </c>
      <c r="D54" s="7">
        <v>30</v>
      </c>
      <c r="E54" s="57">
        <v>76.02</v>
      </c>
      <c r="F54" s="16">
        <f t="shared" si="0"/>
        <v>2280.6</v>
      </c>
      <c r="G54"/>
      <c r="H54" s="52"/>
      <c r="I54" s="51"/>
    </row>
    <row r="55" spans="1:9" x14ac:dyDescent="0.25">
      <c r="A55" s="8">
        <v>54</v>
      </c>
      <c r="B55" s="6" t="s">
        <v>53</v>
      </c>
      <c r="C55" s="8" t="s">
        <v>2</v>
      </c>
      <c r="D55" s="7">
        <v>350</v>
      </c>
      <c r="E55" s="57">
        <v>7.8</v>
      </c>
      <c r="F55" s="16">
        <f t="shared" si="0"/>
        <v>2730</v>
      </c>
      <c r="G55"/>
      <c r="H55" s="52"/>
      <c r="I55" s="51"/>
    </row>
    <row r="56" spans="1:9" x14ac:dyDescent="0.25">
      <c r="A56" s="8">
        <v>55</v>
      </c>
      <c r="B56" s="6" t="s">
        <v>54</v>
      </c>
      <c r="C56" s="8" t="s">
        <v>2</v>
      </c>
      <c r="D56" s="7">
        <v>80</v>
      </c>
      <c r="E56" s="57">
        <v>4.25</v>
      </c>
      <c r="F56" s="16">
        <f t="shared" si="0"/>
        <v>340</v>
      </c>
      <c r="G56"/>
      <c r="H56" s="52"/>
      <c r="I56" s="51"/>
    </row>
    <row r="57" spans="1:9" x14ac:dyDescent="0.25">
      <c r="A57" s="8">
        <v>56</v>
      </c>
      <c r="B57" s="6" t="s">
        <v>55</v>
      </c>
      <c r="C57" s="8" t="s">
        <v>2</v>
      </c>
      <c r="D57" s="7">
        <v>15</v>
      </c>
      <c r="E57" s="57">
        <v>21.99</v>
      </c>
      <c r="F57" s="16">
        <f t="shared" si="0"/>
        <v>329.84999999999997</v>
      </c>
      <c r="G57"/>
      <c r="H57" s="52"/>
      <c r="I57" s="51"/>
    </row>
    <row r="58" spans="1:9" x14ac:dyDescent="0.25">
      <c r="A58" s="8">
        <v>57</v>
      </c>
      <c r="B58" s="6" t="s">
        <v>56</v>
      </c>
      <c r="C58" s="8" t="s">
        <v>2</v>
      </c>
      <c r="D58" s="7">
        <v>12</v>
      </c>
      <c r="E58" s="57">
        <v>5.45</v>
      </c>
      <c r="F58" s="16">
        <f t="shared" si="0"/>
        <v>65.400000000000006</v>
      </c>
      <c r="G58"/>
      <c r="H58" s="52"/>
      <c r="I58" s="51"/>
    </row>
    <row r="59" spans="1:9" ht="28.5" x14ac:dyDescent="0.25">
      <c r="A59" s="8">
        <v>58</v>
      </c>
      <c r="B59" s="6" t="s">
        <v>57</v>
      </c>
      <c r="C59" s="8" t="s">
        <v>2</v>
      </c>
      <c r="D59" s="7">
        <v>15</v>
      </c>
      <c r="E59" s="57">
        <v>15.12</v>
      </c>
      <c r="F59" s="16">
        <f t="shared" si="0"/>
        <v>226.79999999999998</v>
      </c>
      <c r="G59"/>
      <c r="H59" s="52"/>
      <c r="I59" s="51"/>
    </row>
    <row r="60" spans="1:9" ht="28.5" x14ac:dyDescent="0.25">
      <c r="A60" s="8">
        <v>59</v>
      </c>
      <c r="B60" s="6" t="s">
        <v>131</v>
      </c>
      <c r="C60" s="8" t="s">
        <v>2</v>
      </c>
      <c r="D60" s="7">
        <v>50</v>
      </c>
      <c r="E60" s="57">
        <v>1.1499999999999999</v>
      </c>
      <c r="F60" s="16">
        <f t="shared" si="0"/>
        <v>57.499999999999993</v>
      </c>
      <c r="G60"/>
      <c r="H60" s="52"/>
      <c r="I60" s="51"/>
    </row>
    <row r="61" spans="1:9" x14ac:dyDescent="0.25">
      <c r="A61" s="8">
        <v>60</v>
      </c>
      <c r="B61" s="6" t="s">
        <v>58</v>
      </c>
      <c r="C61" s="8" t="s">
        <v>2</v>
      </c>
      <c r="D61" s="7">
        <v>50</v>
      </c>
      <c r="E61" s="57">
        <v>4.75</v>
      </c>
      <c r="F61" s="16">
        <f t="shared" si="0"/>
        <v>237.5</v>
      </c>
      <c r="G61"/>
      <c r="H61" s="52"/>
      <c r="I61" s="51"/>
    </row>
    <row r="62" spans="1:9" x14ac:dyDescent="0.25">
      <c r="A62" s="8">
        <v>61</v>
      </c>
      <c r="B62" s="6" t="s">
        <v>59</v>
      </c>
      <c r="C62" s="8" t="s">
        <v>2</v>
      </c>
      <c r="D62" s="7">
        <v>30</v>
      </c>
      <c r="E62" s="57">
        <v>4.95</v>
      </c>
      <c r="F62" s="16">
        <f t="shared" si="0"/>
        <v>148.5</v>
      </c>
      <c r="G62"/>
      <c r="H62" s="52"/>
      <c r="I62" s="51"/>
    </row>
    <row r="63" spans="1:9" x14ac:dyDescent="0.25">
      <c r="A63" s="8">
        <v>62</v>
      </c>
      <c r="B63" s="6" t="s">
        <v>60</v>
      </c>
      <c r="C63" s="8" t="s">
        <v>2</v>
      </c>
      <c r="D63" s="7">
        <v>5</v>
      </c>
      <c r="E63" s="57">
        <v>15.61</v>
      </c>
      <c r="F63" s="16">
        <f t="shared" si="0"/>
        <v>78.05</v>
      </c>
      <c r="G63"/>
      <c r="H63" s="52"/>
      <c r="I63" s="51"/>
    </row>
    <row r="64" spans="1:9" ht="28.5" x14ac:dyDescent="0.25">
      <c r="A64" s="8">
        <v>63</v>
      </c>
      <c r="B64" s="6" t="s">
        <v>61</v>
      </c>
      <c r="C64" s="8" t="s">
        <v>3</v>
      </c>
      <c r="D64" s="7">
        <v>15</v>
      </c>
      <c r="E64" s="57">
        <v>15.42</v>
      </c>
      <c r="F64" s="16">
        <f t="shared" si="0"/>
        <v>231.3</v>
      </c>
      <c r="G64"/>
      <c r="H64" s="52"/>
      <c r="I64" s="51"/>
    </row>
    <row r="65" spans="1:9" x14ac:dyDescent="0.25">
      <c r="A65" s="8">
        <v>64</v>
      </c>
      <c r="B65" s="6" t="s">
        <v>98</v>
      </c>
      <c r="C65" s="8" t="str">
        <f>$C$66</f>
        <v>vnt.</v>
      </c>
      <c r="D65" s="7">
        <v>15</v>
      </c>
      <c r="E65" s="57">
        <v>15.42</v>
      </c>
      <c r="F65" s="16">
        <f t="shared" si="0"/>
        <v>231.3</v>
      </c>
      <c r="G65"/>
      <c r="H65" s="52"/>
      <c r="I65" s="51"/>
    </row>
    <row r="66" spans="1:9" x14ac:dyDescent="0.25">
      <c r="A66" s="8">
        <v>65</v>
      </c>
      <c r="B66" s="6" t="s">
        <v>71</v>
      </c>
      <c r="C66" s="8" t="s">
        <v>3</v>
      </c>
      <c r="D66" s="7">
        <v>200</v>
      </c>
      <c r="E66" s="57">
        <v>1.56</v>
      </c>
      <c r="F66" s="16">
        <f t="shared" si="0"/>
        <v>312</v>
      </c>
      <c r="G66"/>
      <c r="H66" s="52"/>
      <c r="I66" s="51"/>
    </row>
    <row r="67" spans="1:9" x14ac:dyDescent="0.25">
      <c r="A67" s="8">
        <v>66</v>
      </c>
      <c r="B67" s="6" t="s">
        <v>95</v>
      </c>
      <c r="C67" s="8" t="str">
        <f>$C$66</f>
        <v>vnt.</v>
      </c>
      <c r="D67" s="7">
        <v>30</v>
      </c>
      <c r="E67" s="57">
        <v>8.41</v>
      </c>
      <c r="F67" s="16">
        <f t="shared" ref="F67:F130" si="1">+D67*E67</f>
        <v>252.3</v>
      </c>
      <c r="G67"/>
      <c r="H67" s="52"/>
      <c r="I67" s="51"/>
    </row>
    <row r="68" spans="1:9" x14ac:dyDescent="0.25">
      <c r="A68" s="8">
        <v>67</v>
      </c>
      <c r="B68" s="6" t="s">
        <v>94</v>
      </c>
      <c r="C68" s="8" t="str">
        <f>$C$66</f>
        <v>vnt.</v>
      </c>
      <c r="D68" s="7">
        <v>30</v>
      </c>
      <c r="E68" s="57">
        <v>6.41</v>
      </c>
      <c r="F68" s="16">
        <f t="shared" si="1"/>
        <v>192.3</v>
      </c>
      <c r="G68"/>
      <c r="H68" s="52"/>
      <c r="I68" s="51"/>
    </row>
    <row r="69" spans="1:9" x14ac:dyDescent="0.25">
      <c r="A69" s="8">
        <v>68</v>
      </c>
      <c r="B69" s="6" t="s">
        <v>51</v>
      </c>
      <c r="C69" s="8" t="s">
        <v>36</v>
      </c>
      <c r="D69" s="7">
        <v>500</v>
      </c>
      <c r="E69" s="57">
        <v>1.55</v>
      </c>
      <c r="F69" s="16">
        <f t="shared" si="1"/>
        <v>775</v>
      </c>
      <c r="G69"/>
      <c r="H69" s="52"/>
      <c r="I69" s="51"/>
    </row>
    <row r="70" spans="1:9" s="3" customFormat="1" ht="28.5" x14ac:dyDescent="0.25">
      <c r="A70" s="8">
        <v>69</v>
      </c>
      <c r="B70" s="6" t="s">
        <v>152</v>
      </c>
      <c r="C70" s="8" t="s">
        <v>36</v>
      </c>
      <c r="D70" s="7">
        <v>10</v>
      </c>
      <c r="E70" s="57">
        <v>31.58</v>
      </c>
      <c r="F70" s="16">
        <f t="shared" si="1"/>
        <v>315.79999999999995</v>
      </c>
      <c r="G70" s="13"/>
      <c r="H70" s="52"/>
      <c r="I70" s="51"/>
    </row>
    <row r="71" spans="1:9" x14ac:dyDescent="0.25">
      <c r="A71" s="8">
        <v>70</v>
      </c>
      <c r="B71" s="6" t="s">
        <v>153</v>
      </c>
      <c r="C71" s="8" t="s">
        <v>93</v>
      </c>
      <c r="D71" s="7">
        <v>30</v>
      </c>
      <c r="E71" s="57">
        <v>48.05</v>
      </c>
      <c r="F71" s="16">
        <f t="shared" si="1"/>
        <v>1441.5</v>
      </c>
      <c r="G71"/>
      <c r="H71" s="52"/>
      <c r="I71" s="51"/>
    </row>
    <row r="72" spans="1:9" x14ac:dyDescent="0.25">
      <c r="A72" s="8">
        <v>71</v>
      </c>
      <c r="B72" s="6" t="s">
        <v>237</v>
      </c>
      <c r="C72" s="8" t="s">
        <v>36</v>
      </c>
      <c r="D72" s="7">
        <v>100</v>
      </c>
      <c r="E72" s="57">
        <v>2.54</v>
      </c>
      <c r="F72" s="16">
        <f t="shared" si="1"/>
        <v>254</v>
      </c>
      <c r="G72"/>
      <c r="H72" s="52"/>
      <c r="I72" s="51"/>
    </row>
    <row r="73" spans="1:9" x14ac:dyDescent="0.25">
      <c r="A73" s="8">
        <v>72</v>
      </c>
      <c r="B73" s="6" t="s">
        <v>49</v>
      </c>
      <c r="C73" s="8" t="s">
        <v>93</v>
      </c>
      <c r="D73" s="7">
        <v>20</v>
      </c>
      <c r="E73" s="57">
        <v>11.72</v>
      </c>
      <c r="F73" s="16">
        <f t="shared" si="1"/>
        <v>234.4</v>
      </c>
      <c r="G73"/>
      <c r="H73" s="52"/>
      <c r="I73" s="51"/>
    </row>
    <row r="74" spans="1:9" x14ac:dyDescent="0.25">
      <c r="A74" s="8">
        <v>73</v>
      </c>
      <c r="B74" s="6" t="s">
        <v>96</v>
      </c>
      <c r="C74" s="8" t="str">
        <f>$C$73</f>
        <v>m³</v>
      </c>
      <c r="D74" s="7">
        <v>50</v>
      </c>
      <c r="E74" s="57">
        <v>9.85</v>
      </c>
      <c r="F74" s="16">
        <f t="shared" si="1"/>
        <v>492.5</v>
      </c>
      <c r="G74"/>
      <c r="H74" s="52"/>
      <c r="I74" s="51"/>
    </row>
    <row r="75" spans="1:9" ht="28.5" x14ac:dyDescent="0.25">
      <c r="A75" s="8">
        <v>74</v>
      </c>
      <c r="B75" s="6" t="s">
        <v>21</v>
      </c>
      <c r="C75" s="8" t="s">
        <v>2</v>
      </c>
      <c r="D75" s="7">
        <v>20</v>
      </c>
      <c r="E75" s="57">
        <v>51.73</v>
      </c>
      <c r="F75" s="16">
        <f t="shared" si="1"/>
        <v>1034.5999999999999</v>
      </c>
      <c r="G75"/>
      <c r="H75" s="52"/>
      <c r="I75" s="51"/>
    </row>
    <row r="76" spans="1:9" x14ac:dyDescent="0.25">
      <c r="A76" s="8">
        <v>75</v>
      </c>
      <c r="B76" s="6" t="s">
        <v>62</v>
      </c>
      <c r="C76" s="8" t="s">
        <v>2</v>
      </c>
      <c r="D76" s="7">
        <v>20</v>
      </c>
      <c r="E76" s="57">
        <v>1.22</v>
      </c>
      <c r="F76" s="16">
        <f t="shared" si="1"/>
        <v>24.4</v>
      </c>
      <c r="G76"/>
      <c r="H76" s="52"/>
      <c r="I76" s="51"/>
    </row>
    <row r="77" spans="1:9" ht="28.5" x14ac:dyDescent="0.25">
      <c r="A77" s="8">
        <v>76</v>
      </c>
      <c r="B77" s="6" t="s">
        <v>91</v>
      </c>
      <c r="C77" s="8" t="s">
        <v>2</v>
      </c>
      <c r="D77" s="7">
        <v>40</v>
      </c>
      <c r="E77" s="57">
        <v>4.0999999999999996</v>
      </c>
      <c r="F77" s="16">
        <f t="shared" si="1"/>
        <v>164</v>
      </c>
      <c r="G77"/>
      <c r="H77" s="52"/>
      <c r="I77" s="51"/>
    </row>
    <row r="78" spans="1:9" x14ac:dyDescent="0.25">
      <c r="A78" s="8">
        <v>77</v>
      </c>
      <c r="B78" s="6" t="s">
        <v>238</v>
      </c>
      <c r="C78" s="8" t="s">
        <v>36</v>
      </c>
      <c r="D78" s="7">
        <v>60</v>
      </c>
      <c r="E78" s="57">
        <v>20.83</v>
      </c>
      <c r="F78" s="16">
        <f t="shared" si="1"/>
        <v>1249.8</v>
      </c>
      <c r="G78"/>
      <c r="H78" s="52"/>
      <c r="I78" s="51"/>
    </row>
    <row r="79" spans="1:9" x14ac:dyDescent="0.25">
      <c r="A79" s="8">
        <v>78</v>
      </c>
      <c r="B79" s="6" t="s">
        <v>239</v>
      </c>
      <c r="C79" s="8" t="s">
        <v>2</v>
      </c>
      <c r="D79" s="7">
        <v>40</v>
      </c>
      <c r="E79" s="57">
        <v>7.13</v>
      </c>
      <c r="F79" s="16">
        <f t="shared" si="1"/>
        <v>285.2</v>
      </c>
      <c r="G79"/>
      <c r="H79" s="52"/>
      <c r="I79" s="51"/>
    </row>
    <row r="80" spans="1:9" x14ac:dyDescent="0.25">
      <c r="A80" s="8">
        <v>79</v>
      </c>
      <c r="B80" s="6" t="s">
        <v>22</v>
      </c>
      <c r="C80" s="8" t="s">
        <v>93</v>
      </c>
      <c r="D80" s="7">
        <v>5</v>
      </c>
      <c r="E80" s="57">
        <v>16.600000000000001</v>
      </c>
      <c r="F80" s="16">
        <f t="shared" si="1"/>
        <v>83</v>
      </c>
      <c r="G80"/>
      <c r="H80" s="52"/>
      <c r="I80" s="51"/>
    </row>
    <row r="81" spans="1:9" x14ac:dyDescent="0.25">
      <c r="A81" s="8">
        <v>80</v>
      </c>
      <c r="B81" s="6" t="s">
        <v>23</v>
      </c>
      <c r="C81" s="8" t="s">
        <v>36</v>
      </c>
      <c r="D81" s="7">
        <v>6</v>
      </c>
      <c r="E81" s="57">
        <v>10.5</v>
      </c>
      <c r="F81" s="16">
        <f t="shared" si="1"/>
        <v>63</v>
      </c>
      <c r="G81"/>
      <c r="H81" s="52"/>
      <c r="I81" s="51"/>
    </row>
    <row r="82" spans="1:9" x14ac:dyDescent="0.25">
      <c r="A82" s="8">
        <v>81</v>
      </c>
      <c r="B82" s="6" t="s">
        <v>79</v>
      </c>
      <c r="C82" s="8" t="s">
        <v>36</v>
      </c>
      <c r="D82" s="7">
        <v>350</v>
      </c>
      <c r="E82" s="57">
        <v>1.2</v>
      </c>
      <c r="F82" s="16">
        <f t="shared" si="1"/>
        <v>420</v>
      </c>
      <c r="G82"/>
      <c r="H82" s="52"/>
      <c r="I82" s="51"/>
    </row>
    <row r="83" spans="1:9" x14ac:dyDescent="0.25">
      <c r="A83" s="8">
        <v>82</v>
      </c>
      <c r="B83" s="6" t="s">
        <v>24</v>
      </c>
      <c r="C83" s="8" t="str">
        <f>$C$82</f>
        <v>m²</v>
      </c>
      <c r="D83" s="7">
        <v>80</v>
      </c>
      <c r="E83" s="57">
        <v>1.75</v>
      </c>
      <c r="F83" s="16">
        <f t="shared" si="1"/>
        <v>140</v>
      </c>
      <c r="G83"/>
      <c r="H83" s="52"/>
      <c r="I83" s="51"/>
    </row>
    <row r="84" spans="1:9" x14ac:dyDescent="0.25">
      <c r="A84" s="8">
        <v>83</v>
      </c>
      <c r="B84" s="6" t="s">
        <v>5</v>
      </c>
      <c r="C84" s="8" t="s">
        <v>2</v>
      </c>
      <c r="D84" s="7">
        <v>50</v>
      </c>
      <c r="E84" s="57">
        <v>23.6</v>
      </c>
      <c r="F84" s="16">
        <f t="shared" si="1"/>
        <v>1180</v>
      </c>
      <c r="G84"/>
      <c r="H84" s="52"/>
      <c r="I84" s="51"/>
    </row>
    <row r="85" spans="1:9" x14ac:dyDescent="0.25">
      <c r="A85" s="8">
        <v>84</v>
      </c>
      <c r="B85" s="6" t="s">
        <v>25</v>
      </c>
      <c r="C85" s="8" t="s">
        <v>2</v>
      </c>
      <c r="D85" s="7">
        <v>350</v>
      </c>
      <c r="E85" s="57">
        <v>2.2400000000000002</v>
      </c>
      <c r="F85" s="16">
        <f t="shared" si="1"/>
        <v>784.00000000000011</v>
      </c>
      <c r="G85"/>
      <c r="H85" s="52"/>
      <c r="I85" s="51"/>
    </row>
    <row r="86" spans="1:9" x14ac:dyDescent="0.25">
      <c r="A86" s="8">
        <v>85</v>
      </c>
      <c r="B86" s="6" t="s">
        <v>111</v>
      </c>
      <c r="C86" s="8" t="s">
        <v>3</v>
      </c>
      <c r="D86" s="7">
        <v>30</v>
      </c>
      <c r="E86" s="57">
        <v>4.47</v>
      </c>
      <c r="F86" s="16">
        <f t="shared" si="1"/>
        <v>134.1</v>
      </c>
      <c r="G86"/>
      <c r="H86" s="52"/>
      <c r="I86" s="51"/>
    </row>
    <row r="87" spans="1:9" x14ac:dyDescent="0.25">
      <c r="A87" s="8">
        <v>86</v>
      </c>
      <c r="B87" s="6" t="s">
        <v>26</v>
      </c>
      <c r="C87" s="8" t="s">
        <v>36</v>
      </c>
      <c r="D87" s="7">
        <v>70</v>
      </c>
      <c r="E87" s="57">
        <v>5.62</v>
      </c>
      <c r="F87" s="16">
        <f t="shared" si="1"/>
        <v>393.40000000000003</v>
      </c>
      <c r="G87"/>
      <c r="H87" s="52"/>
      <c r="I87" s="51"/>
    </row>
    <row r="88" spans="1:9" x14ac:dyDescent="0.25">
      <c r="A88" s="8">
        <v>87</v>
      </c>
      <c r="B88" s="6" t="s">
        <v>27</v>
      </c>
      <c r="C88" s="8" t="s">
        <v>3</v>
      </c>
      <c r="D88" s="7">
        <v>50</v>
      </c>
      <c r="E88" s="57">
        <v>12.95</v>
      </c>
      <c r="F88" s="16">
        <f t="shared" si="1"/>
        <v>647.5</v>
      </c>
      <c r="G88"/>
      <c r="H88" s="52"/>
      <c r="I88" s="51"/>
    </row>
    <row r="89" spans="1:9" ht="28.5" x14ac:dyDescent="0.25">
      <c r="A89" s="8">
        <v>88</v>
      </c>
      <c r="B89" s="6" t="s">
        <v>28</v>
      </c>
      <c r="C89" s="8" t="s">
        <v>3</v>
      </c>
      <c r="D89" s="7">
        <v>20</v>
      </c>
      <c r="E89" s="57">
        <v>11.23</v>
      </c>
      <c r="F89" s="16">
        <f t="shared" si="1"/>
        <v>224.60000000000002</v>
      </c>
      <c r="G89"/>
      <c r="H89" s="52"/>
      <c r="I89" s="51"/>
    </row>
    <row r="90" spans="1:9" x14ac:dyDescent="0.25">
      <c r="A90" s="8">
        <v>89</v>
      </c>
      <c r="B90" s="6" t="s">
        <v>154</v>
      </c>
      <c r="C90" s="8" t="s">
        <v>36</v>
      </c>
      <c r="D90" s="7">
        <v>40</v>
      </c>
      <c r="E90" s="57">
        <v>9.6</v>
      </c>
      <c r="F90" s="16">
        <f t="shared" si="1"/>
        <v>384</v>
      </c>
      <c r="G90"/>
      <c r="H90" s="52"/>
      <c r="I90" s="51"/>
    </row>
    <row r="91" spans="1:9" ht="28.5" x14ac:dyDescent="0.25">
      <c r="A91" s="8">
        <v>90</v>
      </c>
      <c r="B91" s="6" t="s">
        <v>68</v>
      </c>
      <c r="C91" s="8" t="s">
        <v>36</v>
      </c>
      <c r="D91" s="7">
        <v>70</v>
      </c>
      <c r="E91" s="57">
        <v>1.18</v>
      </c>
      <c r="F91" s="16">
        <f t="shared" si="1"/>
        <v>82.6</v>
      </c>
      <c r="G91"/>
      <c r="H91" s="52"/>
      <c r="I91" s="51"/>
    </row>
    <row r="92" spans="1:9" ht="28.5" x14ac:dyDescent="0.25">
      <c r="A92" s="8">
        <v>91</v>
      </c>
      <c r="B92" s="6" t="s">
        <v>29</v>
      </c>
      <c r="C92" s="8" t="s">
        <v>36</v>
      </c>
      <c r="D92" s="7">
        <v>20</v>
      </c>
      <c r="E92" s="57">
        <v>5.55</v>
      </c>
      <c r="F92" s="16">
        <f t="shared" si="1"/>
        <v>111</v>
      </c>
      <c r="G92"/>
      <c r="H92" s="52"/>
      <c r="I92" s="51"/>
    </row>
    <row r="93" spans="1:9" ht="19.149999999999999" customHeight="1" x14ac:dyDescent="0.25">
      <c r="A93" s="8">
        <v>92</v>
      </c>
      <c r="B93" s="6" t="s">
        <v>41</v>
      </c>
      <c r="C93" s="8" t="s">
        <v>36</v>
      </c>
      <c r="D93" s="7">
        <v>30</v>
      </c>
      <c r="E93" s="57">
        <v>27.62</v>
      </c>
      <c r="F93" s="16">
        <f t="shared" si="1"/>
        <v>828.6</v>
      </c>
      <c r="G93"/>
      <c r="H93" s="52"/>
      <c r="I93" s="51"/>
    </row>
    <row r="94" spans="1:9" ht="18" customHeight="1" x14ac:dyDescent="0.25">
      <c r="A94" s="8">
        <v>93</v>
      </c>
      <c r="B94" s="6" t="s">
        <v>30</v>
      </c>
      <c r="C94" s="8" t="s">
        <v>93</v>
      </c>
      <c r="D94" s="7">
        <v>4</v>
      </c>
      <c r="E94" s="57">
        <v>406.2</v>
      </c>
      <c r="F94" s="16">
        <f t="shared" si="1"/>
        <v>1624.8</v>
      </c>
      <c r="G94"/>
      <c r="H94" s="52"/>
      <c r="I94" s="51"/>
    </row>
    <row r="95" spans="1:9" x14ac:dyDescent="0.25">
      <c r="A95" s="8">
        <v>94</v>
      </c>
      <c r="B95" s="6" t="s">
        <v>31</v>
      </c>
      <c r="C95" s="8" t="s">
        <v>36</v>
      </c>
      <c r="D95" s="7">
        <v>20</v>
      </c>
      <c r="E95" s="57">
        <v>53.13</v>
      </c>
      <c r="F95" s="16">
        <f t="shared" si="1"/>
        <v>1062.6000000000001</v>
      </c>
      <c r="G95"/>
      <c r="H95" s="52"/>
      <c r="I95" s="51"/>
    </row>
    <row r="96" spans="1:9" x14ac:dyDescent="0.25">
      <c r="A96" s="8">
        <v>95</v>
      </c>
      <c r="B96" s="6" t="s">
        <v>32</v>
      </c>
      <c r="C96" s="8" t="s">
        <v>2</v>
      </c>
      <c r="D96" s="7">
        <v>20</v>
      </c>
      <c r="E96" s="57">
        <v>0.35</v>
      </c>
      <c r="F96" s="16">
        <f t="shared" si="1"/>
        <v>7</v>
      </c>
      <c r="G96"/>
      <c r="H96" s="52"/>
      <c r="I96" s="51"/>
    </row>
    <row r="97" spans="1:9" x14ac:dyDescent="0.25">
      <c r="A97" s="8">
        <v>96</v>
      </c>
      <c r="B97" s="6" t="s">
        <v>72</v>
      </c>
      <c r="C97" s="8" t="s">
        <v>3</v>
      </c>
      <c r="D97" s="7">
        <v>30</v>
      </c>
      <c r="E97" s="57">
        <v>16.09</v>
      </c>
      <c r="F97" s="16">
        <f t="shared" si="1"/>
        <v>482.7</v>
      </c>
      <c r="G97"/>
      <c r="H97" s="52"/>
      <c r="I97" s="51"/>
    </row>
    <row r="98" spans="1:9" x14ac:dyDescent="0.25">
      <c r="A98" s="8">
        <v>97</v>
      </c>
      <c r="B98" s="6" t="s">
        <v>73</v>
      </c>
      <c r="C98" s="8" t="s">
        <v>36</v>
      </c>
      <c r="D98" s="7">
        <v>250</v>
      </c>
      <c r="E98" s="57">
        <v>5.2</v>
      </c>
      <c r="F98" s="16">
        <f t="shared" si="1"/>
        <v>1300</v>
      </c>
      <c r="G98"/>
      <c r="H98" s="52"/>
      <c r="I98" s="51"/>
    </row>
    <row r="99" spans="1:9" x14ac:dyDescent="0.25">
      <c r="A99" s="8">
        <v>98</v>
      </c>
      <c r="B99" s="6" t="s">
        <v>33</v>
      </c>
      <c r="C99" s="8" t="s">
        <v>3</v>
      </c>
      <c r="D99" s="7">
        <v>50</v>
      </c>
      <c r="E99" s="57">
        <v>7.26</v>
      </c>
      <c r="F99" s="16">
        <f t="shared" si="1"/>
        <v>363</v>
      </c>
      <c r="G99"/>
      <c r="H99" s="52"/>
      <c r="I99" s="51"/>
    </row>
    <row r="100" spans="1:9" x14ac:dyDescent="0.25">
      <c r="A100" s="8">
        <v>99</v>
      </c>
      <c r="B100" s="6" t="s">
        <v>69</v>
      </c>
      <c r="C100" s="8" t="s">
        <v>3</v>
      </c>
      <c r="D100" s="7">
        <v>10</v>
      </c>
      <c r="E100" s="57">
        <v>14.47</v>
      </c>
      <c r="F100" s="16">
        <f t="shared" si="1"/>
        <v>144.70000000000002</v>
      </c>
      <c r="G100"/>
      <c r="H100" s="52"/>
      <c r="I100" s="51"/>
    </row>
    <row r="101" spans="1:9" x14ac:dyDescent="0.25">
      <c r="A101" s="8">
        <v>100</v>
      </c>
      <c r="B101" s="6" t="s">
        <v>34</v>
      </c>
      <c r="C101" s="8" t="s">
        <v>2</v>
      </c>
      <c r="D101" s="7">
        <v>5</v>
      </c>
      <c r="E101" s="57">
        <v>8.14</v>
      </c>
      <c r="F101" s="16">
        <f t="shared" si="1"/>
        <v>40.700000000000003</v>
      </c>
      <c r="G101"/>
      <c r="H101" s="52"/>
      <c r="I101" s="51"/>
    </row>
    <row r="102" spans="1:9" ht="28.5" x14ac:dyDescent="0.25">
      <c r="A102" s="8">
        <v>101</v>
      </c>
      <c r="B102" s="6" t="s">
        <v>67</v>
      </c>
      <c r="C102" s="8" t="s">
        <v>3</v>
      </c>
      <c r="D102" s="7">
        <v>12</v>
      </c>
      <c r="E102" s="57">
        <v>200</v>
      </c>
      <c r="F102" s="16">
        <f t="shared" si="1"/>
        <v>2400</v>
      </c>
      <c r="G102"/>
      <c r="H102" s="52"/>
      <c r="I102" s="51"/>
    </row>
    <row r="103" spans="1:9" ht="15" customHeight="1" x14ac:dyDescent="0.25">
      <c r="A103" s="8">
        <v>102</v>
      </c>
      <c r="B103" s="6" t="s">
        <v>35</v>
      </c>
      <c r="C103" s="8" t="s">
        <v>36</v>
      </c>
      <c r="D103" s="7">
        <v>150</v>
      </c>
      <c r="E103" s="57">
        <v>4.05</v>
      </c>
      <c r="F103" s="16">
        <f t="shared" si="1"/>
        <v>607.5</v>
      </c>
      <c r="G103"/>
      <c r="H103" s="52"/>
      <c r="I103" s="51"/>
    </row>
    <row r="104" spans="1:9" s="2" customFormat="1" ht="15" customHeight="1" x14ac:dyDescent="0.25">
      <c r="A104" s="8">
        <v>103</v>
      </c>
      <c r="B104" s="6" t="s">
        <v>80</v>
      </c>
      <c r="C104" s="8" t="s">
        <v>36</v>
      </c>
      <c r="D104" s="7">
        <v>15</v>
      </c>
      <c r="E104" s="57">
        <v>2.14</v>
      </c>
      <c r="F104" s="16">
        <f t="shared" si="1"/>
        <v>32.1</v>
      </c>
      <c r="G104" s="12"/>
      <c r="H104" s="52"/>
      <c r="I104" s="51"/>
    </row>
    <row r="105" spans="1:9" s="2" customFormat="1" ht="15" customHeight="1" x14ac:dyDescent="0.25">
      <c r="A105" s="8">
        <v>104</v>
      </c>
      <c r="B105" s="6" t="s">
        <v>100</v>
      </c>
      <c r="C105" s="8" t="s">
        <v>93</v>
      </c>
      <c r="D105" s="7">
        <v>8</v>
      </c>
      <c r="E105" s="57">
        <v>220</v>
      </c>
      <c r="F105" s="16">
        <f t="shared" si="1"/>
        <v>1760</v>
      </c>
      <c r="G105" s="12"/>
      <c r="H105" s="52"/>
      <c r="I105" s="51"/>
    </row>
    <row r="106" spans="1:9" ht="15" customHeight="1" x14ac:dyDescent="0.25">
      <c r="A106" s="8">
        <v>105</v>
      </c>
      <c r="B106" s="6" t="s">
        <v>38</v>
      </c>
      <c r="C106" s="8" t="str">
        <f>$C$103</f>
        <v>m²</v>
      </c>
      <c r="D106" s="7">
        <v>3</v>
      </c>
      <c r="E106" s="57">
        <v>4.5599999999999996</v>
      </c>
      <c r="F106" s="16">
        <f t="shared" si="1"/>
        <v>13.68</v>
      </c>
      <c r="G106"/>
      <c r="H106" s="52"/>
      <c r="I106" s="51"/>
    </row>
    <row r="107" spans="1:9" ht="15" customHeight="1" x14ac:dyDescent="0.25">
      <c r="A107" s="8">
        <v>106</v>
      </c>
      <c r="B107" s="6" t="s">
        <v>44</v>
      </c>
      <c r="C107" s="8" t="str">
        <f>$C$104</f>
        <v>m²</v>
      </c>
      <c r="D107" s="7">
        <v>10</v>
      </c>
      <c r="E107" s="57">
        <v>0.79</v>
      </c>
      <c r="F107" s="16">
        <f t="shared" si="1"/>
        <v>7.9</v>
      </c>
      <c r="G107"/>
      <c r="H107" s="52"/>
      <c r="I107" s="51"/>
    </row>
    <row r="108" spans="1:9" ht="15" customHeight="1" x14ac:dyDescent="0.25">
      <c r="A108" s="8">
        <v>107</v>
      </c>
      <c r="B108" s="6" t="s">
        <v>45</v>
      </c>
      <c r="C108" s="8" t="s">
        <v>2</v>
      </c>
      <c r="D108" s="7">
        <v>9</v>
      </c>
      <c r="E108" s="57">
        <v>9.3000000000000007</v>
      </c>
      <c r="F108" s="16">
        <f t="shared" si="1"/>
        <v>83.7</v>
      </c>
      <c r="G108"/>
      <c r="H108" s="52"/>
      <c r="I108" s="51"/>
    </row>
    <row r="109" spans="1:9" x14ac:dyDescent="0.25">
      <c r="A109" s="8">
        <v>108</v>
      </c>
      <c r="B109" s="6" t="s">
        <v>155</v>
      </c>
      <c r="C109" s="8" t="s">
        <v>93</v>
      </c>
      <c r="D109" s="7">
        <v>3</v>
      </c>
      <c r="E109" s="57">
        <v>577</v>
      </c>
      <c r="F109" s="16">
        <f t="shared" si="1"/>
        <v>1731</v>
      </c>
      <c r="G109"/>
      <c r="H109" s="52"/>
      <c r="I109" s="51"/>
    </row>
    <row r="110" spans="1:9" ht="28.5" x14ac:dyDescent="0.25">
      <c r="A110" s="8">
        <v>109</v>
      </c>
      <c r="B110" s="6" t="s">
        <v>156</v>
      </c>
      <c r="C110" s="8" t="s">
        <v>36</v>
      </c>
      <c r="D110" s="7">
        <v>20</v>
      </c>
      <c r="E110" s="57">
        <v>11.54</v>
      </c>
      <c r="F110" s="16">
        <f t="shared" si="1"/>
        <v>230.79999999999998</v>
      </c>
      <c r="G110"/>
      <c r="H110" s="52"/>
      <c r="I110" s="51"/>
    </row>
    <row r="111" spans="1:9" s="2" customFormat="1" x14ac:dyDescent="0.25">
      <c r="A111" s="8">
        <v>110</v>
      </c>
      <c r="B111" s="6" t="s">
        <v>83</v>
      </c>
      <c r="C111" s="8" t="s">
        <v>70</v>
      </c>
      <c r="D111" s="7">
        <v>10</v>
      </c>
      <c r="E111" s="57">
        <v>2.52</v>
      </c>
      <c r="F111" s="16">
        <f t="shared" si="1"/>
        <v>25.2</v>
      </c>
      <c r="G111" s="12"/>
      <c r="H111" s="52"/>
      <c r="I111" s="51"/>
    </row>
    <row r="112" spans="1:9" x14ac:dyDescent="0.25">
      <c r="A112" s="8">
        <v>111</v>
      </c>
      <c r="B112" s="6" t="s">
        <v>39</v>
      </c>
      <c r="C112" s="8" t="s">
        <v>36</v>
      </c>
      <c r="D112" s="7">
        <v>50</v>
      </c>
      <c r="E112" s="57">
        <v>12.23</v>
      </c>
      <c r="F112" s="16">
        <f t="shared" si="1"/>
        <v>611.5</v>
      </c>
      <c r="G112"/>
      <c r="H112" s="52"/>
      <c r="I112" s="51"/>
    </row>
    <row r="113" spans="1:9" x14ac:dyDescent="0.25">
      <c r="A113" s="8">
        <v>112</v>
      </c>
      <c r="B113" s="6" t="s">
        <v>141</v>
      </c>
      <c r="C113" s="8" t="str">
        <f>$C$112</f>
        <v>m²</v>
      </c>
      <c r="D113" s="7">
        <v>8</v>
      </c>
      <c r="E113" s="57">
        <v>25.9</v>
      </c>
      <c r="F113" s="16">
        <f t="shared" si="1"/>
        <v>207.2</v>
      </c>
      <c r="G113"/>
      <c r="H113" s="52"/>
      <c r="I113" s="51"/>
    </row>
    <row r="114" spans="1:9" x14ac:dyDescent="0.25">
      <c r="A114" s="8">
        <v>113</v>
      </c>
      <c r="B114" s="6" t="s">
        <v>121</v>
      </c>
      <c r="C114" s="8" t="s">
        <v>93</v>
      </c>
      <c r="D114" s="7">
        <v>3</v>
      </c>
      <c r="E114" s="57">
        <v>46.41</v>
      </c>
      <c r="F114" s="16">
        <f t="shared" si="1"/>
        <v>139.22999999999999</v>
      </c>
      <c r="G114"/>
      <c r="H114" s="52"/>
      <c r="I114" s="51"/>
    </row>
    <row r="115" spans="1:9" x14ac:dyDescent="0.25">
      <c r="A115" s="8">
        <v>114</v>
      </c>
      <c r="B115" s="6" t="s">
        <v>85</v>
      </c>
      <c r="C115" s="9" t="str">
        <f>$C$113</f>
        <v>m²</v>
      </c>
      <c r="D115" s="7">
        <v>150</v>
      </c>
      <c r="E115" s="57">
        <v>3.2</v>
      </c>
      <c r="F115" s="16">
        <f t="shared" si="1"/>
        <v>480</v>
      </c>
      <c r="G115"/>
      <c r="H115" s="52"/>
      <c r="I115" s="51"/>
    </row>
    <row r="116" spans="1:9" x14ac:dyDescent="0.25">
      <c r="A116" s="8">
        <v>115</v>
      </c>
      <c r="B116" s="6" t="s">
        <v>86</v>
      </c>
      <c r="C116" s="9" t="str">
        <f>$C$115</f>
        <v>m²</v>
      </c>
      <c r="D116" s="7">
        <v>50</v>
      </c>
      <c r="E116" s="57">
        <v>1.49</v>
      </c>
      <c r="F116" s="16">
        <f t="shared" si="1"/>
        <v>74.5</v>
      </c>
      <c r="G116"/>
      <c r="H116" s="52"/>
      <c r="I116" s="51"/>
    </row>
    <row r="117" spans="1:9" x14ac:dyDescent="0.25">
      <c r="A117" s="8">
        <v>116</v>
      </c>
      <c r="B117" s="6" t="s">
        <v>76</v>
      </c>
      <c r="C117" s="8" t="s">
        <v>36</v>
      </c>
      <c r="D117" s="7">
        <v>44</v>
      </c>
      <c r="E117" s="57">
        <v>17.32</v>
      </c>
      <c r="F117" s="16">
        <f t="shared" si="1"/>
        <v>762.08</v>
      </c>
      <c r="G117"/>
      <c r="H117" s="52"/>
      <c r="I117" s="51"/>
    </row>
    <row r="118" spans="1:9" x14ac:dyDescent="0.25">
      <c r="A118" s="8">
        <v>117</v>
      </c>
      <c r="B118" s="6" t="s">
        <v>75</v>
      </c>
      <c r="C118" s="8" t="s">
        <v>3</v>
      </c>
      <c r="D118" s="7">
        <v>5</v>
      </c>
      <c r="E118" s="57">
        <v>41.02</v>
      </c>
      <c r="F118" s="16">
        <f t="shared" si="1"/>
        <v>205.10000000000002</v>
      </c>
      <c r="G118"/>
      <c r="H118" s="52"/>
      <c r="I118" s="51"/>
    </row>
    <row r="119" spans="1:9" x14ac:dyDescent="0.25">
      <c r="A119" s="8">
        <v>118</v>
      </c>
      <c r="B119" s="6" t="s">
        <v>77</v>
      </c>
      <c r="C119" s="8" t="s">
        <v>3</v>
      </c>
      <c r="D119" s="7">
        <v>10</v>
      </c>
      <c r="E119" s="57">
        <v>4.47</v>
      </c>
      <c r="F119" s="16">
        <f t="shared" si="1"/>
        <v>44.699999999999996</v>
      </c>
      <c r="G119"/>
      <c r="H119" s="52"/>
      <c r="I119" s="51"/>
    </row>
    <row r="120" spans="1:9" x14ac:dyDescent="0.25">
      <c r="A120" s="8">
        <v>119</v>
      </c>
      <c r="B120" s="6" t="s">
        <v>157</v>
      </c>
      <c r="C120" s="9" t="str">
        <f>$C$116</f>
        <v>m²</v>
      </c>
      <c r="D120" s="7">
        <v>20</v>
      </c>
      <c r="E120" s="57">
        <v>16.48</v>
      </c>
      <c r="F120" s="16">
        <f t="shared" si="1"/>
        <v>329.6</v>
      </c>
      <c r="G120"/>
      <c r="H120" s="52"/>
      <c r="I120" s="51"/>
    </row>
    <row r="121" spans="1:9" ht="28.5" x14ac:dyDescent="0.25">
      <c r="A121" s="8">
        <v>120</v>
      </c>
      <c r="B121" s="6" t="s">
        <v>158</v>
      </c>
      <c r="C121" s="9" t="str">
        <f>$C$116</f>
        <v>m²</v>
      </c>
      <c r="D121" s="7">
        <v>100</v>
      </c>
      <c r="E121" s="57">
        <v>10.77</v>
      </c>
      <c r="F121" s="16">
        <f t="shared" si="1"/>
        <v>1077</v>
      </c>
      <c r="G121"/>
      <c r="H121" s="52"/>
      <c r="I121" s="51"/>
    </row>
    <row r="122" spans="1:9" x14ac:dyDescent="0.25">
      <c r="A122" s="8">
        <v>121</v>
      </c>
      <c r="B122" s="6" t="s">
        <v>74</v>
      </c>
      <c r="C122" s="8" t="s">
        <v>3</v>
      </c>
      <c r="D122" s="7">
        <v>10</v>
      </c>
      <c r="E122" s="57">
        <v>10.1</v>
      </c>
      <c r="F122" s="16">
        <f t="shared" si="1"/>
        <v>101</v>
      </c>
      <c r="G122"/>
      <c r="H122" s="52"/>
      <c r="I122" s="51"/>
    </row>
    <row r="123" spans="1:9" x14ac:dyDescent="0.25">
      <c r="A123" s="8">
        <v>122</v>
      </c>
      <c r="B123" s="6" t="s">
        <v>112</v>
      </c>
      <c r="C123" s="8" t="s">
        <v>3</v>
      </c>
      <c r="D123" s="7">
        <v>40</v>
      </c>
      <c r="E123" s="57">
        <v>2.78</v>
      </c>
      <c r="F123" s="16">
        <f t="shared" si="1"/>
        <v>111.19999999999999</v>
      </c>
      <c r="G123"/>
      <c r="H123" s="52"/>
      <c r="I123" s="51"/>
    </row>
    <row r="124" spans="1:9" x14ac:dyDescent="0.25">
      <c r="A124" s="8">
        <v>123</v>
      </c>
      <c r="B124" s="6" t="s">
        <v>159</v>
      </c>
      <c r="C124" s="8" t="str">
        <f>$C$123</f>
        <v>vnt.</v>
      </c>
      <c r="D124" s="7">
        <v>5</v>
      </c>
      <c r="E124" s="57">
        <v>15.14</v>
      </c>
      <c r="F124" s="16">
        <f t="shared" si="1"/>
        <v>75.7</v>
      </c>
      <c r="G124"/>
      <c r="H124" s="52"/>
      <c r="I124" s="51"/>
    </row>
    <row r="125" spans="1:9" ht="28.5" x14ac:dyDescent="0.25">
      <c r="A125" s="8">
        <v>124</v>
      </c>
      <c r="B125" s="6" t="s">
        <v>113</v>
      </c>
      <c r="C125" s="8" t="str">
        <f>$C$129</f>
        <v>m</v>
      </c>
      <c r="D125" s="7">
        <v>150</v>
      </c>
      <c r="E125" s="57">
        <v>1.1599999999999999</v>
      </c>
      <c r="F125" s="16">
        <f t="shared" si="1"/>
        <v>174</v>
      </c>
      <c r="G125"/>
      <c r="H125" s="52"/>
      <c r="I125" s="51"/>
    </row>
    <row r="126" spans="1:9" x14ac:dyDescent="0.25">
      <c r="A126" s="8">
        <v>125</v>
      </c>
      <c r="B126" s="6" t="s">
        <v>114</v>
      </c>
      <c r="C126" s="8" t="str">
        <f>$C$125</f>
        <v>m</v>
      </c>
      <c r="D126" s="7">
        <v>60</v>
      </c>
      <c r="E126" s="57">
        <v>23.35</v>
      </c>
      <c r="F126" s="16">
        <f t="shared" si="1"/>
        <v>1401</v>
      </c>
      <c r="G126"/>
      <c r="H126" s="52"/>
      <c r="I126" s="51"/>
    </row>
    <row r="127" spans="1:9" ht="28.5" x14ac:dyDescent="0.25">
      <c r="A127" s="8">
        <v>126</v>
      </c>
      <c r="B127" s="6" t="s">
        <v>119</v>
      </c>
      <c r="C127" s="8" t="str">
        <f>$C$118</f>
        <v>vnt.</v>
      </c>
      <c r="D127" s="7">
        <v>4</v>
      </c>
      <c r="E127" s="57">
        <v>269.41000000000003</v>
      </c>
      <c r="F127" s="16">
        <f t="shared" si="1"/>
        <v>1077.6400000000001</v>
      </c>
      <c r="G127"/>
      <c r="H127" s="52"/>
      <c r="I127" s="51"/>
    </row>
    <row r="128" spans="1:9" ht="28.5" x14ac:dyDescent="0.25">
      <c r="A128" s="8">
        <v>127</v>
      </c>
      <c r="B128" s="6" t="s">
        <v>120</v>
      </c>
      <c r="C128" s="8" t="str">
        <f>$C$118</f>
        <v>vnt.</v>
      </c>
      <c r="D128" s="7">
        <v>2</v>
      </c>
      <c r="E128" s="57">
        <v>171.74</v>
      </c>
      <c r="F128" s="16">
        <f t="shared" si="1"/>
        <v>343.48</v>
      </c>
      <c r="G128"/>
      <c r="H128" s="52"/>
      <c r="I128" s="51"/>
    </row>
    <row r="129" spans="1:9" x14ac:dyDescent="0.25">
      <c r="A129" s="8">
        <v>128</v>
      </c>
      <c r="B129" s="6" t="s">
        <v>101</v>
      </c>
      <c r="C129" s="8" t="str">
        <f>$C$139</f>
        <v>m</v>
      </c>
      <c r="D129" s="7">
        <v>30</v>
      </c>
      <c r="E129" s="57">
        <v>5.26</v>
      </c>
      <c r="F129" s="16">
        <f t="shared" si="1"/>
        <v>157.79999999999998</v>
      </c>
      <c r="G129"/>
      <c r="H129" s="52"/>
      <c r="I129" s="51"/>
    </row>
    <row r="130" spans="1:9" x14ac:dyDescent="0.25">
      <c r="A130" s="8">
        <v>129</v>
      </c>
      <c r="B130" s="6" t="s">
        <v>103</v>
      </c>
      <c r="C130" s="8" t="str">
        <f>$C$129</f>
        <v>m</v>
      </c>
      <c r="D130" s="7">
        <v>5</v>
      </c>
      <c r="E130" s="57">
        <v>20.02</v>
      </c>
      <c r="F130" s="16">
        <f t="shared" si="1"/>
        <v>100.1</v>
      </c>
      <c r="G130"/>
      <c r="H130" s="52"/>
      <c r="I130" s="51"/>
    </row>
    <row r="131" spans="1:9" x14ac:dyDescent="0.25">
      <c r="A131" s="8">
        <v>130</v>
      </c>
      <c r="B131" s="6" t="s">
        <v>105</v>
      </c>
      <c r="C131" s="8" t="str">
        <f>$C$130</f>
        <v>m</v>
      </c>
      <c r="D131" s="7">
        <v>5</v>
      </c>
      <c r="E131" s="57">
        <v>2.5299999999999998</v>
      </c>
      <c r="F131" s="16">
        <f t="shared" ref="F131:F181" si="2">+D131*E131</f>
        <v>12.649999999999999</v>
      </c>
      <c r="G131"/>
      <c r="H131" s="52"/>
      <c r="I131" s="51"/>
    </row>
    <row r="132" spans="1:9" x14ac:dyDescent="0.25">
      <c r="A132" s="8">
        <v>131</v>
      </c>
      <c r="B132" s="6" t="s">
        <v>106</v>
      </c>
      <c r="C132" s="8" t="str">
        <f>$C$135</f>
        <v>m²</v>
      </c>
      <c r="D132" s="7">
        <v>30</v>
      </c>
      <c r="E132" s="57">
        <v>2</v>
      </c>
      <c r="F132" s="16">
        <f t="shared" si="2"/>
        <v>60</v>
      </c>
      <c r="G132"/>
      <c r="H132" s="52"/>
      <c r="I132" s="51"/>
    </row>
    <row r="133" spans="1:9" ht="28.5" x14ac:dyDescent="0.25">
      <c r="A133" s="8">
        <v>132</v>
      </c>
      <c r="B133" s="6" t="s">
        <v>87</v>
      </c>
      <c r="C133" s="8" t="str">
        <f>$C$135</f>
        <v>m²</v>
      </c>
      <c r="D133" s="7">
        <v>5</v>
      </c>
      <c r="E133" s="57">
        <v>752.17</v>
      </c>
      <c r="F133" s="16">
        <f t="shared" si="2"/>
        <v>3760.85</v>
      </c>
      <c r="G133" s="14"/>
      <c r="H133" s="52"/>
      <c r="I133" s="51"/>
    </row>
    <row r="134" spans="1:9" ht="28.5" x14ac:dyDescent="0.25">
      <c r="A134" s="8">
        <v>133</v>
      </c>
      <c r="B134" s="6" t="s">
        <v>81</v>
      </c>
      <c r="C134" s="8" t="str">
        <f>$C$135</f>
        <v>m²</v>
      </c>
      <c r="D134" s="7">
        <v>5</v>
      </c>
      <c r="E134" s="57">
        <v>695.59</v>
      </c>
      <c r="F134" s="16">
        <f t="shared" si="2"/>
        <v>3477.9500000000003</v>
      </c>
      <c r="G134"/>
      <c r="H134" s="52"/>
      <c r="I134" s="51"/>
    </row>
    <row r="135" spans="1:9" x14ac:dyDescent="0.25">
      <c r="A135" s="8">
        <v>134</v>
      </c>
      <c r="B135" s="6" t="s">
        <v>88</v>
      </c>
      <c r="C135" s="8" t="s">
        <v>36</v>
      </c>
      <c r="D135" s="7">
        <v>20</v>
      </c>
      <c r="E135" s="57">
        <v>114.12</v>
      </c>
      <c r="F135" s="16">
        <f t="shared" si="2"/>
        <v>2282.4</v>
      </c>
      <c r="G135"/>
      <c r="H135" s="52"/>
      <c r="I135" s="51"/>
    </row>
    <row r="136" spans="1:9" x14ac:dyDescent="0.25">
      <c r="A136" s="8">
        <v>135</v>
      </c>
      <c r="B136" s="6" t="s">
        <v>99</v>
      </c>
      <c r="C136" s="8" t="str">
        <f>$C$122</f>
        <v>vnt.</v>
      </c>
      <c r="D136" s="7">
        <v>20</v>
      </c>
      <c r="E136" s="57">
        <v>20.81</v>
      </c>
      <c r="F136" s="16">
        <f t="shared" si="2"/>
        <v>416.2</v>
      </c>
      <c r="G136"/>
      <c r="H136" s="52"/>
      <c r="I136" s="51"/>
    </row>
    <row r="137" spans="1:9" x14ac:dyDescent="0.25">
      <c r="A137" s="8">
        <v>136</v>
      </c>
      <c r="B137" s="6" t="s">
        <v>122</v>
      </c>
      <c r="C137" s="8" t="str">
        <f>$C$136</f>
        <v>vnt.</v>
      </c>
      <c r="D137" s="7">
        <v>15</v>
      </c>
      <c r="E137" s="57">
        <v>14.42</v>
      </c>
      <c r="F137" s="16">
        <f t="shared" si="2"/>
        <v>216.3</v>
      </c>
      <c r="G137"/>
      <c r="H137" s="52"/>
      <c r="I137" s="51"/>
    </row>
    <row r="138" spans="1:9" x14ac:dyDescent="0.25">
      <c r="A138" s="8">
        <v>137</v>
      </c>
      <c r="B138" s="6" t="s">
        <v>107</v>
      </c>
      <c r="C138" s="8" t="str">
        <f>$C$130</f>
        <v>m</v>
      </c>
      <c r="D138" s="7">
        <v>50</v>
      </c>
      <c r="E138" s="57">
        <v>5.47</v>
      </c>
      <c r="F138" s="16">
        <f t="shared" si="2"/>
        <v>273.5</v>
      </c>
      <c r="G138"/>
      <c r="H138" s="52"/>
      <c r="I138" s="51"/>
    </row>
    <row r="139" spans="1:9" s="2" customFormat="1" x14ac:dyDescent="0.25">
      <c r="A139" s="8">
        <v>138</v>
      </c>
      <c r="B139" s="6" t="s">
        <v>132</v>
      </c>
      <c r="C139" s="8" t="s">
        <v>2</v>
      </c>
      <c r="D139" s="7">
        <v>30</v>
      </c>
      <c r="E139" s="57">
        <v>5.0599999999999996</v>
      </c>
      <c r="F139" s="16">
        <f t="shared" si="2"/>
        <v>151.79999999999998</v>
      </c>
      <c r="G139" s="12"/>
      <c r="H139" s="52"/>
      <c r="I139" s="51"/>
    </row>
    <row r="140" spans="1:9" s="2" customFormat="1" x14ac:dyDescent="0.25">
      <c r="A140" s="8">
        <v>139</v>
      </c>
      <c r="B140" s="6" t="s">
        <v>133</v>
      </c>
      <c r="C140" s="8" t="s">
        <v>2</v>
      </c>
      <c r="D140" s="7">
        <v>25</v>
      </c>
      <c r="E140" s="57">
        <v>1.1200000000000001</v>
      </c>
      <c r="F140" s="16">
        <f t="shared" si="2"/>
        <v>28.000000000000004</v>
      </c>
      <c r="G140" s="12"/>
      <c r="H140" s="52"/>
      <c r="I140" s="51"/>
    </row>
    <row r="141" spans="1:9" s="2" customFormat="1" x14ac:dyDescent="0.25">
      <c r="A141" s="8">
        <v>140</v>
      </c>
      <c r="B141" s="6" t="s">
        <v>134</v>
      </c>
      <c r="C141" s="8" t="str">
        <f>$C$143</f>
        <v>m²</v>
      </c>
      <c r="D141" s="7">
        <v>12</v>
      </c>
      <c r="E141" s="57">
        <v>25.73</v>
      </c>
      <c r="F141" s="16">
        <f t="shared" si="2"/>
        <v>308.76</v>
      </c>
      <c r="G141" s="12"/>
      <c r="H141" s="52"/>
      <c r="I141" s="51"/>
    </row>
    <row r="142" spans="1:9" s="2" customFormat="1" x14ac:dyDescent="0.25">
      <c r="A142" s="8">
        <v>141</v>
      </c>
      <c r="B142" s="6" t="s">
        <v>160</v>
      </c>
      <c r="C142" s="8" t="s">
        <v>2</v>
      </c>
      <c r="D142" s="7">
        <v>25</v>
      </c>
      <c r="E142" s="57">
        <v>9.69</v>
      </c>
      <c r="F142" s="16">
        <f t="shared" si="2"/>
        <v>242.25</v>
      </c>
      <c r="G142" s="12"/>
      <c r="H142" s="52"/>
      <c r="I142" s="51"/>
    </row>
    <row r="143" spans="1:9" s="2" customFormat="1" x14ac:dyDescent="0.25">
      <c r="A143" s="8">
        <v>142</v>
      </c>
      <c r="B143" s="6" t="s">
        <v>135</v>
      </c>
      <c r="C143" s="8" t="s">
        <v>36</v>
      </c>
      <c r="D143" s="7">
        <v>180</v>
      </c>
      <c r="E143" s="57">
        <v>2.23</v>
      </c>
      <c r="F143" s="16">
        <f t="shared" si="2"/>
        <v>401.4</v>
      </c>
      <c r="G143" s="12"/>
      <c r="H143" s="52"/>
      <c r="I143" s="51"/>
    </row>
    <row r="144" spans="1:9" s="2" customFormat="1" ht="28.5" x14ac:dyDescent="0.25">
      <c r="A144" s="8">
        <v>143</v>
      </c>
      <c r="B144" s="6" t="s">
        <v>136</v>
      </c>
      <c r="C144" s="8" t="s">
        <v>36</v>
      </c>
      <c r="D144" s="7">
        <v>200</v>
      </c>
      <c r="E144" s="57">
        <v>1.25</v>
      </c>
      <c r="F144" s="16">
        <f t="shared" si="2"/>
        <v>250</v>
      </c>
      <c r="G144" s="12"/>
      <c r="H144" s="52"/>
      <c r="I144" s="51"/>
    </row>
    <row r="145" spans="1:9" s="2" customFormat="1" x14ac:dyDescent="0.25">
      <c r="A145" s="8">
        <v>144</v>
      </c>
      <c r="B145" s="6" t="s">
        <v>82</v>
      </c>
      <c r="C145" s="8" t="s">
        <v>36</v>
      </c>
      <c r="D145" s="7">
        <v>180</v>
      </c>
      <c r="E145" s="57">
        <v>11.52</v>
      </c>
      <c r="F145" s="16">
        <f t="shared" si="2"/>
        <v>2073.6</v>
      </c>
      <c r="G145" s="12"/>
      <c r="H145" s="52"/>
      <c r="I145" s="51"/>
    </row>
    <row r="146" spans="1:9" s="2" customFormat="1" x14ac:dyDescent="0.25">
      <c r="A146" s="8">
        <v>145</v>
      </c>
      <c r="B146" s="6" t="s">
        <v>123</v>
      </c>
      <c r="C146" s="8" t="str">
        <f>$C$145</f>
        <v>m²</v>
      </c>
      <c r="D146" s="7">
        <v>12</v>
      </c>
      <c r="E146" s="57">
        <v>21.54</v>
      </c>
      <c r="F146" s="16">
        <f t="shared" si="2"/>
        <v>258.48</v>
      </c>
      <c r="G146" s="12"/>
      <c r="H146" s="52"/>
      <c r="I146" s="51"/>
    </row>
    <row r="147" spans="1:9" s="2" customFormat="1" x14ac:dyDescent="0.25">
      <c r="A147" s="8">
        <v>146</v>
      </c>
      <c r="B147" s="6" t="s">
        <v>102</v>
      </c>
      <c r="C147" s="8" t="s">
        <v>3</v>
      </c>
      <c r="D147" s="7">
        <v>10</v>
      </c>
      <c r="E147" s="57">
        <v>22.02</v>
      </c>
      <c r="F147" s="16">
        <f t="shared" si="2"/>
        <v>220.2</v>
      </c>
      <c r="G147" s="12"/>
      <c r="H147" s="52"/>
      <c r="I147" s="51"/>
    </row>
    <row r="148" spans="1:9" s="2" customFormat="1" x14ac:dyDescent="0.25">
      <c r="A148" s="8">
        <v>147</v>
      </c>
      <c r="B148" s="6" t="s">
        <v>104</v>
      </c>
      <c r="C148" s="8" t="str">
        <f>$C$145</f>
        <v>m²</v>
      </c>
      <c r="D148" s="7">
        <v>200</v>
      </c>
      <c r="E148" s="57">
        <v>0.23</v>
      </c>
      <c r="F148" s="16">
        <f t="shared" si="2"/>
        <v>46</v>
      </c>
      <c r="G148" s="12"/>
      <c r="H148" s="52"/>
      <c r="I148" s="51"/>
    </row>
    <row r="149" spans="1:9" s="2" customFormat="1" x14ac:dyDescent="0.25">
      <c r="A149" s="8">
        <v>148</v>
      </c>
      <c r="B149" s="6" t="s">
        <v>110</v>
      </c>
      <c r="C149" s="8" t="str">
        <f>$C$137</f>
        <v>vnt.</v>
      </c>
      <c r="D149" s="7">
        <v>50</v>
      </c>
      <c r="E149" s="57">
        <v>9.65</v>
      </c>
      <c r="F149" s="16">
        <f t="shared" si="2"/>
        <v>482.5</v>
      </c>
      <c r="G149" s="12"/>
      <c r="H149" s="52"/>
      <c r="I149" s="51"/>
    </row>
    <row r="150" spans="1:9" s="2" customFormat="1" x14ac:dyDescent="0.25">
      <c r="A150" s="8">
        <v>149</v>
      </c>
      <c r="B150" s="6" t="s">
        <v>108</v>
      </c>
      <c r="C150" s="8" t="str">
        <f>$C$148</f>
        <v>m²</v>
      </c>
      <c r="D150" s="7">
        <v>20</v>
      </c>
      <c r="E150" s="57">
        <v>21.02</v>
      </c>
      <c r="F150" s="16">
        <f t="shared" si="2"/>
        <v>420.4</v>
      </c>
      <c r="G150" s="12"/>
      <c r="H150" s="52"/>
      <c r="I150" s="51"/>
    </row>
    <row r="151" spans="1:9" s="2" customFormat="1" x14ac:dyDescent="0.25">
      <c r="A151" s="8">
        <v>150</v>
      </c>
      <c r="B151" s="6" t="s">
        <v>137</v>
      </c>
      <c r="C151" s="8" t="s">
        <v>4</v>
      </c>
      <c r="D151" s="7">
        <v>0.2</v>
      </c>
      <c r="E151" s="57">
        <v>2048.42</v>
      </c>
      <c r="F151" s="16">
        <f t="shared" si="2"/>
        <v>409.68400000000003</v>
      </c>
      <c r="G151" s="12"/>
      <c r="H151" s="52"/>
      <c r="I151" s="51"/>
    </row>
    <row r="152" spans="1:9" s="2" customFormat="1" x14ac:dyDescent="0.25">
      <c r="A152" s="8">
        <v>151</v>
      </c>
      <c r="B152" s="6" t="s">
        <v>109</v>
      </c>
      <c r="C152" s="8" t="str">
        <f>$C$109</f>
        <v>m³</v>
      </c>
      <c r="D152" s="7">
        <v>10</v>
      </c>
      <c r="E152" s="57">
        <v>643.83000000000004</v>
      </c>
      <c r="F152" s="16">
        <f t="shared" si="2"/>
        <v>6438.3</v>
      </c>
      <c r="G152" s="12"/>
      <c r="H152" s="52"/>
      <c r="I152" s="51"/>
    </row>
    <row r="153" spans="1:9" s="2" customFormat="1" x14ac:dyDescent="0.25">
      <c r="A153" s="8">
        <v>152</v>
      </c>
      <c r="B153" s="6" t="s">
        <v>116</v>
      </c>
      <c r="C153" s="8" t="s">
        <v>2</v>
      </c>
      <c r="D153" s="7">
        <v>10</v>
      </c>
      <c r="E153" s="57">
        <v>19.190000000000001</v>
      </c>
      <c r="F153" s="16">
        <f t="shared" si="2"/>
        <v>191.9</v>
      </c>
      <c r="G153" s="12"/>
      <c r="H153" s="52"/>
      <c r="I153" s="51"/>
    </row>
    <row r="154" spans="1:9" s="2" customFormat="1" x14ac:dyDescent="0.25">
      <c r="A154" s="8">
        <v>153</v>
      </c>
      <c r="B154" s="6" t="s">
        <v>118</v>
      </c>
      <c r="C154" s="8" t="str">
        <f>$C$150</f>
        <v>m²</v>
      </c>
      <c r="D154" s="7">
        <v>20</v>
      </c>
      <c r="E154" s="57">
        <v>11.78</v>
      </c>
      <c r="F154" s="16">
        <f t="shared" si="2"/>
        <v>235.6</v>
      </c>
      <c r="G154" s="12"/>
      <c r="H154" s="52"/>
      <c r="I154" s="51"/>
    </row>
    <row r="155" spans="1:9" s="2" customFormat="1" x14ac:dyDescent="0.25">
      <c r="A155" s="8">
        <v>154</v>
      </c>
      <c r="B155" s="6" t="s">
        <v>117</v>
      </c>
      <c r="C155" s="8" t="str">
        <f>$C$151</f>
        <v>t</v>
      </c>
      <c r="D155" s="7">
        <v>0.2</v>
      </c>
      <c r="E155" s="57">
        <v>484.81</v>
      </c>
      <c r="F155" s="16">
        <f t="shared" si="2"/>
        <v>96.962000000000003</v>
      </c>
      <c r="G155" s="12"/>
      <c r="H155" s="52"/>
      <c r="I155" s="51"/>
    </row>
    <row r="156" spans="1:9" s="2" customFormat="1" x14ac:dyDescent="0.25">
      <c r="A156" s="8">
        <v>155</v>
      </c>
      <c r="B156" s="6" t="s">
        <v>126</v>
      </c>
      <c r="C156" s="8" t="s">
        <v>2</v>
      </c>
      <c r="D156" s="7">
        <v>5</v>
      </c>
      <c r="E156" s="57">
        <v>17.149999999999999</v>
      </c>
      <c r="F156" s="16">
        <f t="shared" si="2"/>
        <v>85.75</v>
      </c>
      <c r="G156" s="12"/>
      <c r="H156" s="52"/>
      <c r="I156" s="51"/>
    </row>
    <row r="157" spans="1:9" s="2" customFormat="1" x14ac:dyDescent="0.25">
      <c r="A157" s="8">
        <v>156</v>
      </c>
      <c r="B157" s="6" t="s">
        <v>127</v>
      </c>
      <c r="C157" s="8" t="s">
        <v>2</v>
      </c>
      <c r="D157" s="7">
        <v>5</v>
      </c>
      <c r="E157" s="57">
        <v>5.38</v>
      </c>
      <c r="F157" s="16">
        <f t="shared" si="2"/>
        <v>26.9</v>
      </c>
      <c r="G157" s="12"/>
      <c r="H157" s="52"/>
      <c r="I157" s="51"/>
    </row>
    <row r="158" spans="1:9" s="2" customFormat="1" x14ac:dyDescent="0.25">
      <c r="A158" s="8">
        <v>157</v>
      </c>
      <c r="B158" s="6" t="s">
        <v>124</v>
      </c>
      <c r="C158" s="8" t="str">
        <f>$C$73</f>
        <v>m³</v>
      </c>
      <c r="D158" s="7">
        <v>5</v>
      </c>
      <c r="E158" s="57">
        <v>59.79</v>
      </c>
      <c r="F158" s="16">
        <f t="shared" si="2"/>
        <v>298.95</v>
      </c>
      <c r="G158" s="12"/>
      <c r="H158" s="52"/>
      <c r="I158" s="51"/>
    </row>
    <row r="159" spans="1:9" s="2" customFormat="1" x14ac:dyDescent="0.25">
      <c r="A159" s="8">
        <v>158</v>
      </c>
      <c r="B159" s="6" t="s">
        <v>125</v>
      </c>
      <c r="C159" s="8" t="str">
        <f>$C$73</f>
        <v>m³</v>
      </c>
      <c r="D159" s="7">
        <v>10</v>
      </c>
      <c r="E159" s="57">
        <v>45.48</v>
      </c>
      <c r="F159" s="16">
        <f t="shared" si="2"/>
        <v>454.79999999999995</v>
      </c>
      <c r="G159" s="12"/>
      <c r="H159" s="52"/>
      <c r="I159" s="51"/>
    </row>
    <row r="160" spans="1:9" s="2" customFormat="1" x14ac:dyDescent="0.25">
      <c r="A160" s="8">
        <v>159</v>
      </c>
      <c r="B160" s="6" t="s">
        <v>89</v>
      </c>
      <c r="C160" s="8" t="s">
        <v>36</v>
      </c>
      <c r="D160" s="7">
        <v>50</v>
      </c>
      <c r="E160" s="57">
        <v>2.33</v>
      </c>
      <c r="F160" s="16">
        <f t="shared" si="2"/>
        <v>116.5</v>
      </c>
      <c r="G160" s="12"/>
      <c r="H160" s="52"/>
      <c r="I160" s="51"/>
    </row>
    <row r="161" spans="1:9" s="2" customFormat="1" x14ac:dyDescent="0.25">
      <c r="A161" s="8">
        <v>160</v>
      </c>
      <c r="B161" s="6" t="s">
        <v>234</v>
      </c>
      <c r="C161" s="8" t="s">
        <v>3</v>
      </c>
      <c r="D161" s="7">
        <v>35</v>
      </c>
      <c r="E161" s="57">
        <v>82.15</v>
      </c>
      <c r="F161" s="16">
        <f t="shared" si="2"/>
        <v>2875.25</v>
      </c>
      <c r="G161" s="12"/>
      <c r="H161" s="52"/>
      <c r="I161" s="51"/>
    </row>
    <row r="162" spans="1:9" s="2" customFormat="1" x14ac:dyDescent="0.25">
      <c r="A162" s="8">
        <v>161</v>
      </c>
      <c r="B162" s="6" t="s">
        <v>215</v>
      </c>
      <c r="C162" s="8" t="str">
        <f>$C$160</f>
        <v>m²</v>
      </c>
      <c r="D162" s="7">
        <v>20</v>
      </c>
      <c r="E162" s="57">
        <v>31.71</v>
      </c>
      <c r="F162" s="16">
        <f t="shared" si="2"/>
        <v>634.20000000000005</v>
      </c>
      <c r="G162" s="12"/>
      <c r="H162" s="52"/>
      <c r="I162" s="51"/>
    </row>
    <row r="163" spans="1:9" s="2" customFormat="1" x14ac:dyDescent="0.25">
      <c r="A163" s="8">
        <v>162</v>
      </c>
      <c r="B163" s="6" t="s">
        <v>216</v>
      </c>
      <c r="C163" s="8" t="str">
        <f>$C$162</f>
        <v>m²</v>
      </c>
      <c r="D163" s="7">
        <v>50</v>
      </c>
      <c r="E163" s="57">
        <v>3.26</v>
      </c>
      <c r="F163" s="16">
        <f t="shared" si="2"/>
        <v>163</v>
      </c>
      <c r="G163" s="12"/>
      <c r="H163" s="52"/>
      <c r="I163" s="51"/>
    </row>
    <row r="164" spans="1:9" s="2" customFormat="1" x14ac:dyDescent="0.25">
      <c r="A164" s="8">
        <v>163</v>
      </c>
      <c r="B164" s="6" t="s">
        <v>217</v>
      </c>
      <c r="C164" s="8" t="str">
        <f>$C$147</f>
        <v>vnt.</v>
      </c>
      <c r="D164" s="7">
        <v>2</v>
      </c>
      <c r="E164" s="57">
        <v>10.52</v>
      </c>
      <c r="F164" s="16">
        <f t="shared" si="2"/>
        <v>21.04</v>
      </c>
      <c r="G164" s="12"/>
      <c r="H164" s="52"/>
      <c r="I164" s="51"/>
    </row>
    <row r="165" spans="1:9" s="2" customFormat="1" x14ac:dyDescent="0.25">
      <c r="A165" s="8">
        <v>164</v>
      </c>
      <c r="B165" s="6" t="s">
        <v>218</v>
      </c>
      <c r="C165" s="8" t="str">
        <f>$C$164</f>
        <v>vnt.</v>
      </c>
      <c r="D165" s="7">
        <v>2</v>
      </c>
      <c r="E165" s="57">
        <v>9.92</v>
      </c>
      <c r="F165" s="16">
        <f t="shared" si="2"/>
        <v>19.84</v>
      </c>
      <c r="G165" s="12"/>
      <c r="H165" s="52"/>
      <c r="I165" s="51"/>
    </row>
    <row r="166" spans="1:9" s="2" customFormat="1" x14ac:dyDescent="0.25">
      <c r="A166" s="8">
        <v>165</v>
      </c>
      <c r="B166" s="6" t="s">
        <v>219</v>
      </c>
      <c r="C166" s="8" t="str">
        <f>$C$165</f>
        <v>vnt.</v>
      </c>
      <c r="D166" s="7">
        <v>2</v>
      </c>
      <c r="E166" s="57">
        <v>123.93</v>
      </c>
      <c r="F166" s="16">
        <f t="shared" si="2"/>
        <v>247.86</v>
      </c>
      <c r="G166" s="12"/>
      <c r="H166" s="52"/>
      <c r="I166" s="51"/>
    </row>
    <row r="167" spans="1:9" s="2" customFormat="1" x14ac:dyDescent="0.25">
      <c r="A167" s="8">
        <v>166</v>
      </c>
      <c r="B167" s="6" t="s">
        <v>220</v>
      </c>
      <c r="C167" s="8" t="str">
        <f>$C$166</f>
        <v>vnt.</v>
      </c>
      <c r="D167" s="7">
        <v>10</v>
      </c>
      <c r="E167" s="57">
        <v>69.290000000000006</v>
      </c>
      <c r="F167" s="16">
        <f t="shared" si="2"/>
        <v>692.90000000000009</v>
      </c>
      <c r="G167" s="12"/>
      <c r="H167" s="52"/>
      <c r="I167" s="51"/>
    </row>
    <row r="168" spans="1:9" s="2" customFormat="1" x14ac:dyDescent="0.25">
      <c r="A168" s="8">
        <v>167</v>
      </c>
      <c r="B168" s="6" t="s">
        <v>221</v>
      </c>
      <c r="C168" s="8" t="str">
        <f>$C$162</f>
        <v>m²</v>
      </c>
      <c r="D168" s="7">
        <v>20</v>
      </c>
      <c r="E168" s="57">
        <v>36.51</v>
      </c>
      <c r="F168" s="16">
        <f t="shared" si="2"/>
        <v>730.19999999999993</v>
      </c>
      <c r="G168" s="12"/>
      <c r="H168" s="52"/>
      <c r="I168" s="51"/>
    </row>
    <row r="169" spans="1:9" s="2" customFormat="1" x14ac:dyDescent="0.25">
      <c r="A169" s="8">
        <v>168</v>
      </c>
      <c r="B169" s="6" t="s">
        <v>231</v>
      </c>
      <c r="C169" s="8" t="s">
        <v>2</v>
      </c>
      <c r="D169" s="7">
        <v>20</v>
      </c>
      <c r="E169" s="57">
        <v>5.41</v>
      </c>
      <c r="F169" s="16">
        <f t="shared" si="2"/>
        <v>108.2</v>
      </c>
      <c r="G169" s="12"/>
      <c r="H169" s="52"/>
      <c r="I169" s="51"/>
    </row>
    <row r="170" spans="1:9" s="2" customFormat="1" x14ac:dyDescent="0.25">
      <c r="A170" s="8">
        <v>169</v>
      </c>
      <c r="B170" s="6" t="s">
        <v>235</v>
      </c>
      <c r="C170" s="8" t="s">
        <v>2</v>
      </c>
      <c r="D170" s="7">
        <v>50</v>
      </c>
      <c r="E170" s="57">
        <v>18.11</v>
      </c>
      <c r="F170" s="16">
        <f t="shared" si="2"/>
        <v>905.5</v>
      </c>
      <c r="G170" s="12"/>
      <c r="H170" s="52"/>
      <c r="I170" s="51"/>
    </row>
    <row r="171" spans="1:9" s="2" customFormat="1" x14ac:dyDescent="0.25">
      <c r="A171" s="8">
        <v>170</v>
      </c>
      <c r="B171" s="6" t="s">
        <v>222</v>
      </c>
      <c r="C171" s="8" t="s">
        <v>2</v>
      </c>
      <c r="D171" s="7">
        <v>30</v>
      </c>
      <c r="E171" s="57">
        <v>27.7</v>
      </c>
      <c r="F171" s="16">
        <f t="shared" si="2"/>
        <v>831</v>
      </c>
      <c r="G171" s="12"/>
      <c r="H171" s="52"/>
      <c r="I171" s="51"/>
    </row>
    <row r="172" spans="1:9" s="3" customFormat="1" ht="28.5" x14ac:dyDescent="0.25">
      <c r="A172" s="8">
        <v>171</v>
      </c>
      <c r="B172" s="6" t="s">
        <v>236</v>
      </c>
      <c r="C172" s="8" t="str">
        <f>$C$173</f>
        <v>vnt.</v>
      </c>
      <c r="D172" s="7">
        <v>30</v>
      </c>
      <c r="E172" s="57">
        <v>167</v>
      </c>
      <c r="F172" s="16">
        <f t="shared" si="2"/>
        <v>5010</v>
      </c>
      <c r="G172" s="13"/>
      <c r="H172" s="54"/>
      <c r="I172" s="55"/>
    </row>
    <row r="173" spans="1:9" s="2" customFormat="1" x14ac:dyDescent="0.25">
      <c r="A173" s="8">
        <v>172</v>
      </c>
      <c r="B173" s="6" t="s">
        <v>230</v>
      </c>
      <c r="C173" s="8" t="s">
        <v>3</v>
      </c>
      <c r="D173" s="7">
        <v>100</v>
      </c>
      <c r="E173" s="57">
        <v>3.37</v>
      </c>
      <c r="F173" s="16">
        <f t="shared" si="2"/>
        <v>337</v>
      </c>
      <c r="G173" s="12"/>
      <c r="H173" s="52"/>
      <c r="I173" s="51"/>
    </row>
    <row r="174" spans="1:9" s="2" customFormat="1" x14ac:dyDescent="0.25">
      <c r="A174" s="8">
        <v>173</v>
      </c>
      <c r="B174" s="6" t="s">
        <v>223</v>
      </c>
      <c r="C174" s="8" t="s">
        <v>2</v>
      </c>
      <c r="D174" s="7">
        <v>20</v>
      </c>
      <c r="E174" s="57">
        <v>6.6</v>
      </c>
      <c r="F174" s="16">
        <f t="shared" si="2"/>
        <v>132</v>
      </c>
      <c r="G174" s="12"/>
      <c r="H174" s="52"/>
      <c r="I174" s="51"/>
    </row>
    <row r="175" spans="1:9" s="2" customFormat="1" ht="28.5" x14ac:dyDescent="0.25">
      <c r="A175" s="8">
        <v>174</v>
      </c>
      <c r="B175" s="6" t="s">
        <v>224</v>
      </c>
      <c r="C175" s="8" t="str">
        <f>$C$173</f>
        <v>vnt.</v>
      </c>
      <c r="D175" s="7">
        <v>20</v>
      </c>
      <c r="E175" s="57">
        <v>49.07</v>
      </c>
      <c r="F175" s="16">
        <f t="shared" si="2"/>
        <v>981.4</v>
      </c>
      <c r="G175" s="12"/>
      <c r="H175" s="52"/>
      <c r="I175" s="53"/>
    </row>
    <row r="176" spans="1:9" s="2" customFormat="1" x14ac:dyDescent="0.25">
      <c r="A176" s="8">
        <v>175</v>
      </c>
      <c r="B176" s="6" t="s">
        <v>232</v>
      </c>
      <c r="C176" s="8" t="s">
        <v>3</v>
      </c>
      <c r="D176" s="7">
        <v>50</v>
      </c>
      <c r="E176" s="57">
        <v>2.04</v>
      </c>
      <c r="F176" s="16">
        <f t="shared" si="2"/>
        <v>102</v>
      </c>
      <c r="G176" s="12"/>
      <c r="H176" s="52"/>
      <c r="I176" s="51"/>
    </row>
    <row r="177" spans="1:10" s="2" customFormat="1" x14ac:dyDescent="0.25">
      <c r="A177" s="8">
        <v>176</v>
      </c>
      <c r="B177" s="6" t="s">
        <v>225</v>
      </c>
      <c r="C177" s="8" t="s">
        <v>3</v>
      </c>
      <c r="D177" s="7">
        <v>20</v>
      </c>
      <c r="E177" s="57">
        <v>8.61</v>
      </c>
      <c r="F177" s="16">
        <f t="shared" si="2"/>
        <v>172.2</v>
      </c>
      <c r="G177" s="12"/>
      <c r="H177" s="52"/>
      <c r="I177" s="51"/>
    </row>
    <row r="178" spans="1:10" s="2" customFormat="1" x14ac:dyDescent="0.25">
      <c r="A178" s="8">
        <v>177</v>
      </c>
      <c r="B178" s="6" t="s">
        <v>226</v>
      </c>
      <c r="C178" s="8" t="s">
        <v>3</v>
      </c>
      <c r="D178" s="7">
        <v>10</v>
      </c>
      <c r="E178" s="57">
        <v>156.09</v>
      </c>
      <c r="F178" s="16">
        <f t="shared" si="2"/>
        <v>1560.9</v>
      </c>
      <c r="G178" s="12"/>
      <c r="H178" s="52"/>
      <c r="I178" s="51"/>
    </row>
    <row r="179" spans="1:10" s="2" customFormat="1" x14ac:dyDescent="0.25">
      <c r="A179" s="8">
        <v>178</v>
      </c>
      <c r="B179" s="6" t="s">
        <v>227</v>
      </c>
      <c r="C179" s="8" t="str">
        <f>$C$152</f>
        <v>m³</v>
      </c>
      <c r="D179" s="7">
        <v>3</v>
      </c>
      <c r="E179" s="57">
        <v>23.72</v>
      </c>
      <c r="F179" s="16">
        <f t="shared" si="2"/>
        <v>71.16</v>
      </c>
      <c r="G179" s="12"/>
      <c r="H179" s="52"/>
      <c r="I179" s="53"/>
    </row>
    <row r="180" spans="1:10" s="2" customFormat="1" ht="28.5" x14ac:dyDescent="0.25">
      <c r="A180" s="8">
        <v>179</v>
      </c>
      <c r="B180" s="6" t="s">
        <v>228</v>
      </c>
      <c r="C180" s="8" t="str">
        <f>$C$172</f>
        <v>vnt.</v>
      </c>
      <c r="D180" s="7">
        <v>5</v>
      </c>
      <c r="E180" s="57">
        <v>23.56</v>
      </c>
      <c r="F180" s="16">
        <f t="shared" si="2"/>
        <v>117.8</v>
      </c>
      <c r="G180" s="12"/>
      <c r="H180" s="52"/>
      <c r="I180" s="51"/>
    </row>
    <row r="181" spans="1:10" s="2" customFormat="1" x14ac:dyDescent="0.25">
      <c r="A181" s="8">
        <v>180</v>
      </c>
      <c r="B181" s="6" t="s">
        <v>229</v>
      </c>
      <c r="C181" s="8" t="str">
        <f>$C$180</f>
        <v>vnt.</v>
      </c>
      <c r="D181" s="7">
        <v>5</v>
      </c>
      <c r="E181" s="57">
        <v>18.71</v>
      </c>
      <c r="F181" s="16">
        <f t="shared" si="2"/>
        <v>93.550000000000011</v>
      </c>
      <c r="G181" s="12"/>
      <c r="H181" s="52"/>
      <c r="I181" s="51"/>
    </row>
    <row r="182" spans="1:10" ht="15.75" customHeight="1" x14ac:dyDescent="0.25">
      <c r="A182" s="64" t="s">
        <v>176</v>
      </c>
      <c r="B182" s="64"/>
      <c r="C182" s="64"/>
      <c r="D182" s="64"/>
      <c r="E182" s="64"/>
      <c r="F182" s="29">
        <f>SUM(F2:F181)</f>
        <v>173580.41900000005</v>
      </c>
      <c r="G182"/>
      <c r="H182"/>
      <c r="I182"/>
      <c r="J182"/>
    </row>
    <row r="183" spans="1:10" x14ac:dyDescent="0.25">
      <c r="A183"/>
      <c r="B183"/>
      <c r="C183"/>
      <c r="D183" s="10"/>
      <c r="E183" s="11"/>
      <c r="F183" s="11"/>
      <c r="G183"/>
      <c r="H183"/>
      <c r="I183"/>
      <c r="J183"/>
    </row>
    <row r="184" spans="1:10" ht="28.9" customHeight="1" x14ac:dyDescent="0.25">
      <c r="A184" s="63" t="s">
        <v>172</v>
      </c>
      <c r="B184" s="63"/>
      <c r="C184" s="63"/>
      <c r="D184" s="63"/>
      <c r="E184" s="63"/>
      <c r="F184" s="63"/>
      <c r="G184"/>
      <c r="H184"/>
      <c r="I184"/>
      <c r="J184"/>
    </row>
    <row r="185" spans="1:10" ht="31.15" customHeight="1" x14ac:dyDescent="0.25">
      <c r="A185" s="63" t="s">
        <v>173</v>
      </c>
      <c r="B185" s="63"/>
      <c r="C185" s="63"/>
      <c r="D185" s="63"/>
      <c r="E185" s="63"/>
      <c r="F185" s="63"/>
      <c r="G185"/>
      <c r="H185"/>
      <c r="I185"/>
      <c r="J185"/>
    </row>
    <row r="186" spans="1:10" ht="30.6" customHeight="1" x14ac:dyDescent="0.25">
      <c r="A186" s="63" t="s">
        <v>243</v>
      </c>
      <c r="B186" s="63"/>
      <c r="C186" s="63"/>
      <c r="D186" s="63"/>
      <c r="E186" s="63"/>
      <c r="F186" s="63"/>
      <c r="G186"/>
      <c r="H186"/>
      <c r="I186"/>
      <c r="J186"/>
    </row>
    <row r="187" spans="1:10" ht="33.6" customHeight="1" x14ac:dyDescent="0.25">
      <c r="A187" s="63" t="s">
        <v>174</v>
      </c>
      <c r="B187" s="63"/>
      <c r="C187" s="63"/>
      <c r="D187" s="63"/>
      <c r="E187" s="63"/>
      <c r="F187" s="63"/>
      <c r="G187"/>
      <c r="H187"/>
      <c r="I187"/>
      <c r="J187"/>
    </row>
    <row r="188" spans="1:10" ht="25.15" customHeight="1" x14ac:dyDescent="0.25">
      <c r="A188" s="63" t="s">
        <v>175</v>
      </c>
      <c r="B188" s="63"/>
      <c r="C188" s="63"/>
      <c r="D188" s="63"/>
      <c r="E188" s="63"/>
      <c r="F188" s="63"/>
      <c r="G188"/>
      <c r="H188"/>
      <c r="I188"/>
      <c r="J188"/>
    </row>
    <row r="189" spans="1:10" ht="34.9" customHeight="1" x14ac:dyDescent="0.25">
      <c r="A189" s="62" t="s">
        <v>214</v>
      </c>
      <c r="B189" s="62"/>
      <c r="C189" s="62"/>
      <c r="D189" s="62"/>
      <c r="E189" s="62"/>
      <c r="F189" s="62"/>
      <c r="G189"/>
      <c r="H189"/>
      <c r="I189"/>
      <c r="J189"/>
    </row>
    <row r="190" spans="1:10" x14ac:dyDescent="0.25">
      <c r="A190"/>
      <c r="B190"/>
      <c r="C190"/>
      <c r="D190" s="10"/>
      <c r="E190" s="11"/>
      <c r="F190" s="11"/>
      <c r="G190"/>
      <c r="H190"/>
      <c r="I190"/>
      <c r="J190"/>
    </row>
    <row r="191" spans="1:10" x14ac:dyDescent="0.25">
      <c r="A191"/>
      <c r="B191"/>
      <c r="C191"/>
      <c r="D191" s="10"/>
      <c r="E191" s="11"/>
      <c r="F191" s="11"/>
      <c r="G191"/>
      <c r="H191"/>
      <c r="I191"/>
      <c r="J191"/>
    </row>
    <row r="192" spans="1:10" x14ac:dyDescent="0.25">
      <c r="A192"/>
      <c r="B192"/>
      <c r="C192"/>
      <c r="D192" s="10"/>
      <c r="E192" s="11"/>
      <c r="F192" s="11"/>
      <c r="G192"/>
      <c r="H192"/>
      <c r="I192"/>
      <c r="J192"/>
    </row>
    <row r="193" spans="1:10" x14ac:dyDescent="0.25">
      <c r="A193"/>
      <c r="B193"/>
      <c r="C193"/>
      <c r="D193" s="10"/>
      <c r="E193" s="11"/>
      <c r="F193" s="11"/>
      <c r="G193"/>
      <c r="H193"/>
      <c r="I193"/>
      <c r="J193"/>
    </row>
    <row r="194" spans="1:10" x14ac:dyDescent="0.25">
      <c r="A194"/>
      <c r="B194"/>
      <c r="C194"/>
      <c r="D194" s="10"/>
      <c r="E194" s="11"/>
      <c r="F194" s="11"/>
      <c r="G194"/>
      <c r="H194"/>
      <c r="I194"/>
      <c r="J194"/>
    </row>
    <row r="195" spans="1:10" x14ac:dyDescent="0.25">
      <c r="A195"/>
      <c r="B195"/>
      <c r="C195"/>
      <c r="D195" s="10"/>
      <c r="E195" s="11"/>
      <c r="F195" s="11"/>
      <c r="G195"/>
      <c r="H195"/>
      <c r="I195"/>
      <c r="J195"/>
    </row>
    <row r="196" spans="1:10" x14ac:dyDescent="0.25">
      <c r="A196"/>
      <c r="B196"/>
      <c r="C196"/>
      <c r="D196" s="10"/>
      <c r="E196" s="11"/>
      <c r="F196" s="11"/>
      <c r="G196"/>
      <c r="H196"/>
      <c r="I196"/>
      <c r="J196"/>
    </row>
    <row r="197" spans="1:10" x14ac:dyDescent="0.25">
      <c r="A197"/>
      <c r="B197"/>
      <c r="C197"/>
      <c r="D197" s="10"/>
      <c r="E197" s="11"/>
      <c r="F197" s="11"/>
      <c r="G197"/>
      <c r="H197"/>
      <c r="I197"/>
      <c r="J197"/>
    </row>
    <row r="198" spans="1:10" x14ac:dyDescent="0.25">
      <c r="A198"/>
      <c r="B198"/>
      <c r="C198"/>
      <c r="D198" s="10"/>
      <c r="E198" s="11"/>
      <c r="F198" s="11"/>
      <c r="G198"/>
      <c r="H198"/>
      <c r="I198"/>
      <c r="J198"/>
    </row>
    <row r="199" spans="1:10" x14ac:dyDescent="0.25">
      <c r="A199"/>
      <c r="B199"/>
      <c r="C199"/>
      <c r="D199" s="10"/>
      <c r="E199" s="11"/>
      <c r="F199" s="11"/>
      <c r="G199"/>
      <c r="H199"/>
      <c r="I199"/>
      <c r="J199"/>
    </row>
    <row r="200" spans="1:10" x14ac:dyDescent="0.25">
      <c r="A200"/>
      <c r="B200"/>
      <c r="C200"/>
      <c r="D200" s="10"/>
      <c r="E200" s="11"/>
      <c r="F200" s="11"/>
      <c r="G200"/>
      <c r="H200"/>
      <c r="I200"/>
      <c r="J200"/>
    </row>
    <row r="201" spans="1:10" x14ac:dyDescent="0.25">
      <c r="A201"/>
      <c r="B201"/>
      <c r="C201"/>
      <c r="D201" s="10"/>
      <c r="E201" s="11"/>
      <c r="F201" s="11"/>
      <c r="G201"/>
      <c r="H201"/>
      <c r="I201"/>
      <c r="J201"/>
    </row>
    <row r="202" spans="1:10" x14ac:dyDescent="0.25">
      <c r="A202"/>
      <c r="B202"/>
      <c r="C202"/>
      <c r="D202" s="10"/>
      <c r="E202" s="11"/>
      <c r="F202" s="11"/>
      <c r="G202"/>
      <c r="H202"/>
      <c r="I202"/>
      <c r="J202"/>
    </row>
    <row r="203" spans="1:10" x14ac:dyDescent="0.25">
      <c r="A203"/>
      <c r="B203"/>
      <c r="C203"/>
      <c r="D203" s="10"/>
      <c r="E203" s="11"/>
      <c r="F203" s="11"/>
      <c r="G203"/>
      <c r="H203"/>
      <c r="I203"/>
      <c r="J203"/>
    </row>
    <row r="204" spans="1:10" x14ac:dyDescent="0.25">
      <c r="A204"/>
      <c r="B204"/>
      <c r="C204"/>
      <c r="D204" s="10"/>
      <c r="E204" s="11"/>
      <c r="F204" s="11"/>
      <c r="G204"/>
      <c r="H204"/>
      <c r="I204"/>
      <c r="J204"/>
    </row>
    <row r="205" spans="1:10" x14ac:dyDescent="0.25">
      <c r="A205"/>
      <c r="B205"/>
      <c r="C205"/>
      <c r="D205" s="10"/>
      <c r="E205" s="11"/>
      <c r="F205" s="11"/>
      <c r="G205"/>
      <c r="H205"/>
      <c r="I205"/>
      <c r="J205"/>
    </row>
    <row r="206" spans="1:10" x14ac:dyDescent="0.25">
      <c r="A206"/>
      <c r="B206"/>
      <c r="C206"/>
      <c r="D206" s="10"/>
      <c r="E206" s="11"/>
      <c r="F206" s="11"/>
      <c r="G206"/>
      <c r="H206"/>
      <c r="I206"/>
      <c r="J206"/>
    </row>
    <row r="207" spans="1:10" x14ac:dyDescent="0.25">
      <c r="A207"/>
      <c r="B207"/>
      <c r="C207"/>
      <c r="D207" s="10"/>
      <c r="E207" s="11"/>
      <c r="F207" s="11"/>
      <c r="G207"/>
      <c r="H207"/>
      <c r="I207"/>
      <c r="J207"/>
    </row>
    <row r="208" spans="1:10" x14ac:dyDescent="0.25">
      <c r="A208"/>
      <c r="B208"/>
      <c r="C208"/>
      <c r="D208" s="10"/>
      <c r="E208" s="11"/>
      <c r="F208" s="11"/>
      <c r="G208"/>
      <c r="H208"/>
      <c r="I208"/>
      <c r="J208"/>
    </row>
    <row r="209" spans="1:10" x14ac:dyDescent="0.25">
      <c r="A209"/>
      <c r="B209"/>
      <c r="C209"/>
      <c r="D209" s="10"/>
      <c r="E209" s="11"/>
      <c r="F209" s="11"/>
      <c r="G209"/>
      <c r="H209"/>
      <c r="I209"/>
      <c r="J209"/>
    </row>
    <row r="210" spans="1:10" x14ac:dyDescent="0.25">
      <c r="A210"/>
      <c r="B210"/>
      <c r="C210"/>
      <c r="D210" s="10"/>
      <c r="E210" s="11"/>
      <c r="F210" s="11"/>
      <c r="G210"/>
      <c r="H210"/>
      <c r="I210"/>
      <c r="J210"/>
    </row>
    <row r="211" spans="1:10" x14ac:dyDescent="0.25">
      <c r="A211"/>
      <c r="B211"/>
      <c r="C211"/>
      <c r="D211" s="10"/>
      <c r="E211" s="11"/>
      <c r="F211" s="11"/>
      <c r="G211"/>
      <c r="H211"/>
      <c r="I211"/>
      <c r="J211"/>
    </row>
    <row r="212" spans="1:10" x14ac:dyDescent="0.25">
      <c r="A212"/>
      <c r="B212"/>
      <c r="C212"/>
      <c r="D212" s="10"/>
      <c r="E212" s="11"/>
      <c r="F212" s="11"/>
      <c r="G212"/>
      <c r="H212"/>
      <c r="I212"/>
      <c r="J212"/>
    </row>
    <row r="213" spans="1:10" x14ac:dyDescent="0.25">
      <c r="A213"/>
      <c r="B213"/>
      <c r="C213"/>
      <c r="D213" s="10"/>
      <c r="E213" s="11"/>
      <c r="F213" s="11"/>
      <c r="G213"/>
      <c r="H213"/>
      <c r="I213"/>
      <c r="J213"/>
    </row>
    <row r="214" spans="1:10" x14ac:dyDescent="0.25">
      <c r="A214"/>
      <c r="B214"/>
      <c r="C214"/>
      <c r="D214" s="10"/>
      <c r="E214" s="11"/>
      <c r="F214" s="11"/>
      <c r="G214"/>
      <c r="H214"/>
      <c r="I214"/>
      <c r="J214"/>
    </row>
    <row r="215" spans="1:10" x14ac:dyDescent="0.25">
      <c r="A215"/>
      <c r="B215"/>
      <c r="C215"/>
      <c r="D215" s="10"/>
      <c r="E215" s="11"/>
      <c r="F215" s="11"/>
      <c r="G215"/>
      <c r="H215"/>
      <c r="I215"/>
      <c r="J215"/>
    </row>
    <row r="216" spans="1:10" x14ac:dyDescent="0.25">
      <c r="A216"/>
      <c r="B216"/>
      <c r="C216"/>
      <c r="D216" s="10"/>
      <c r="E216" s="11"/>
      <c r="F216" s="11"/>
      <c r="G216"/>
      <c r="H216"/>
      <c r="I216"/>
      <c r="J216"/>
    </row>
    <row r="217" spans="1:10" x14ac:dyDescent="0.25">
      <c r="A217"/>
      <c r="B217"/>
      <c r="C217"/>
      <c r="D217" s="10"/>
      <c r="E217" s="11"/>
      <c r="F217" s="11"/>
      <c r="G217"/>
      <c r="H217"/>
      <c r="I217"/>
      <c r="J217"/>
    </row>
    <row r="218" spans="1:10" x14ac:dyDescent="0.25">
      <c r="A218"/>
      <c r="B218"/>
      <c r="C218"/>
      <c r="D218" s="10"/>
      <c r="E218" s="11"/>
      <c r="F218" s="11"/>
      <c r="G218"/>
      <c r="H218"/>
      <c r="I218"/>
      <c r="J218"/>
    </row>
    <row r="219" spans="1:10" x14ac:dyDescent="0.25">
      <c r="A219"/>
      <c r="B219"/>
      <c r="C219"/>
      <c r="D219" s="10"/>
      <c r="E219" s="11"/>
      <c r="F219" s="11"/>
      <c r="G219"/>
      <c r="H219"/>
      <c r="I219"/>
      <c r="J219"/>
    </row>
    <row r="220" spans="1:10" x14ac:dyDescent="0.25">
      <c r="A220"/>
      <c r="B220"/>
      <c r="C220"/>
      <c r="D220" s="10"/>
      <c r="E220" s="11"/>
      <c r="F220" s="11"/>
      <c r="G220"/>
      <c r="H220"/>
      <c r="I220"/>
      <c r="J220"/>
    </row>
    <row r="221" spans="1:10" x14ac:dyDescent="0.25">
      <c r="A221"/>
      <c r="B221"/>
      <c r="C221"/>
      <c r="D221" s="10"/>
      <c r="E221" s="11"/>
      <c r="F221" s="11"/>
      <c r="G221"/>
      <c r="H221"/>
      <c r="I221"/>
      <c r="J221"/>
    </row>
    <row r="222" spans="1:10" x14ac:dyDescent="0.25">
      <c r="A222"/>
      <c r="B222"/>
      <c r="C222"/>
      <c r="D222" s="10"/>
      <c r="E222" s="11"/>
      <c r="F222" s="11"/>
      <c r="G222"/>
      <c r="H222"/>
      <c r="I222"/>
      <c r="J222"/>
    </row>
  </sheetData>
  <sheetProtection algorithmName="SHA-512" hashValue="ViZvcJq7cAy/RHRVIYDHBDqaTWl7+1tuo/ZsCfaaU79bFUsngQq2jK4RgZTvQdfJIR5lpcKsbgOcDkfu1NrFyg==" saltValue="c5ly+UO5sTWKdnW9bOhEgg==" spinCount="100000" sheet="1" objects="1" scenarios="1"/>
  <mergeCells count="7">
    <mergeCell ref="A189:F189"/>
    <mergeCell ref="A188:F188"/>
    <mergeCell ref="A182:E182"/>
    <mergeCell ref="A184:F184"/>
    <mergeCell ref="A185:F185"/>
    <mergeCell ref="A186:F186"/>
    <mergeCell ref="A187:F187"/>
  </mergeCells>
  <conditionalFormatting sqref="A184:A188">
    <cfRule type="duplicateValues" dxfId="4" priority="1"/>
    <cfRule type="duplicateValues" dxfId="3" priority="2"/>
    <cfRule type="duplicateValues" dxfId="2" priority="3"/>
  </conditionalFormatting>
  <pageMargins left="0.51181102362204722" right="0.31496062992125984" top="0.15748031496062992" bottom="0.15748031496062992" header="0.31496062992125984" footer="0.31496062992125984"/>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workbookViewId="0">
      <selection activeCell="V11" sqref="V10:V11"/>
    </sheetView>
  </sheetViews>
  <sheetFormatPr defaultRowHeight="15" x14ac:dyDescent="0.25"/>
  <cols>
    <col min="1" max="1" width="29.5703125" customWidth="1"/>
    <col min="2" max="2" width="16.140625" customWidth="1"/>
    <col min="3" max="3" width="11.7109375" customWidth="1"/>
    <col min="4" max="4" width="9.7109375" customWidth="1"/>
    <col min="5" max="5" width="10.85546875" customWidth="1"/>
    <col min="6" max="6" width="10.7109375" customWidth="1"/>
    <col min="7" max="7" width="11.7109375" customWidth="1"/>
    <col min="8" max="8" width="10.140625" customWidth="1"/>
  </cols>
  <sheetData>
    <row r="1" spans="1:18" ht="86.45" customHeight="1" x14ac:dyDescent="0.25">
      <c r="A1" s="31" t="s">
        <v>179</v>
      </c>
      <c r="B1" s="32" t="s">
        <v>180</v>
      </c>
      <c r="C1" s="32" t="s">
        <v>181</v>
      </c>
      <c r="D1" s="32" t="s">
        <v>182</v>
      </c>
      <c r="E1" s="32" t="s">
        <v>183</v>
      </c>
      <c r="F1" s="32" t="s">
        <v>184</v>
      </c>
      <c r="G1" s="32" t="s">
        <v>185</v>
      </c>
      <c r="H1" s="32" t="s">
        <v>186</v>
      </c>
      <c r="I1" s="32" t="s">
        <v>187</v>
      </c>
      <c r="J1" s="33" t="s">
        <v>188</v>
      </c>
      <c r="K1" s="33" t="s">
        <v>189</v>
      </c>
      <c r="L1" s="33" t="s">
        <v>190</v>
      </c>
      <c r="M1" s="33" t="s">
        <v>191</v>
      </c>
      <c r="N1" s="33" t="s">
        <v>192</v>
      </c>
      <c r="O1" s="33" t="s">
        <v>193</v>
      </c>
      <c r="P1" s="33" t="s">
        <v>194</v>
      </c>
      <c r="Q1" s="33" t="s">
        <v>195</v>
      </c>
      <c r="R1" s="33" t="s">
        <v>196</v>
      </c>
    </row>
    <row r="2" spans="1:18" ht="28.9" customHeight="1" x14ac:dyDescent="0.25">
      <c r="A2" s="34" t="s">
        <v>197</v>
      </c>
      <c r="B2" s="35">
        <v>3</v>
      </c>
      <c r="C2" s="35">
        <v>3</v>
      </c>
      <c r="D2" s="35">
        <v>15</v>
      </c>
      <c r="E2" s="35">
        <v>17</v>
      </c>
      <c r="F2" s="35">
        <v>8</v>
      </c>
      <c r="G2" s="35">
        <v>9</v>
      </c>
      <c r="H2" s="35">
        <v>20.9</v>
      </c>
      <c r="I2" s="35">
        <v>5</v>
      </c>
      <c r="J2" s="35">
        <v>1</v>
      </c>
      <c r="K2" s="35">
        <v>1</v>
      </c>
      <c r="L2" s="35">
        <v>1</v>
      </c>
      <c r="M2" s="35">
        <v>1</v>
      </c>
      <c r="N2" s="35">
        <v>1</v>
      </c>
      <c r="O2" s="35">
        <v>1</v>
      </c>
      <c r="P2" s="35">
        <v>1</v>
      </c>
      <c r="Q2" s="35">
        <v>1</v>
      </c>
      <c r="R2" s="35">
        <v>1</v>
      </c>
    </row>
    <row r="3" spans="1:18" ht="49.9" customHeight="1" x14ac:dyDescent="0.25">
      <c r="A3" s="34" t="s">
        <v>198</v>
      </c>
      <c r="B3" s="36">
        <v>0</v>
      </c>
      <c r="C3" s="36">
        <v>0</v>
      </c>
      <c r="D3" s="36">
        <v>0</v>
      </c>
      <c r="E3" s="36">
        <v>0</v>
      </c>
      <c r="F3" s="36">
        <v>8</v>
      </c>
      <c r="G3" s="36">
        <v>9</v>
      </c>
      <c r="H3" s="36">
        <v>20.9</v>
      </c>
      <c r="I3" s="36">
        <v>5</v>
      </c>
      <c r="J3" s="36">
        <v>0</v>
      </c>
      <c r="K3" s="36">
        <v>0</v>
      </c>
      <c r="L3" s="36">
        <v>0</v>
      </c>
      <c r="M3" s="36">
        <v>0</v>
      </c>
      <c r="N3" s="36">
        <v>0</v>
      </c>
      <c r="O3" s="36">
        <v>0</v>
      </c>
      <c r="P3" s="36">
        <v>0</v>
      </c>
      <c r="Q3" s="36">
        <v>0</v>
      </c>
      <c r="R3" s="36">
        <v>0</v>
      </c>
    </row>
    <row r="4" spans="1:18" x14ac:dyDescent="0.25">
      <c r="A4" s="37"/>
      <c r="B4" s="38" t="str">
        <f>IF(AND(ISNUMBER(B3),ISNUMBER(FIND(",",B3)),LEN(B3)-LEN(SUBSTITUTE(B3,",",""))=1),IF(LEN(RIGHT(B3,LEN(B3)-FIND(",",B3)))&gt;3,ROW(),""),"")</f>
        <v/>
      </c>
      <c r="C4" s="38" t="str">
        <f>IF(AND(ISNUMBER(C3),ISNUMBER(FIND(",",C3)),LEN(C3)-LEN(SUBSTITUTE(C3,",",""))=1),IF(LEN(RIGHT(C3,LEN(C3)-FIND(",",C3)))&gt;3,ROW(),""),"")</f>
        <v/>
      </c>
      <c r="D4" s="38" t="str">
        <f t="shared" ref="D4:R4" si="0">IF(AND(ISNUMBER(D3),ISNUMBER(FIND(",",D3)),LEN(D3)-LEN(SUBSTITUTE(D3,",",""))=1),IF(LEN(RIGHT(D3,LEN(D3)-FIND(",",D3)))&gt;3,ROW(),""),"")</f>
        <v/>
      </c>
      <c r="E4" s="38" t="str">
        <f t="shared" si="0"/>
        <v/>
      </c>
      <c r="F4" s="38" t="str">
        <f t="shared" si="0"/>
        <v/>
      </c>
      <c r="G4" s="38" t="str">
        <f t="shared" si="0"/>
        <v/>
      </c>
      <c r="H4" s="38" t="str">
        <f t="shared" si="0"/>
        <v/>
      </c>
      <c r="I4" s="38" t="str">
        <f t="shared" si="0"/>
        <v/>
      </c>
      <c r="J4" s="38" t="str">
        <f t="shared" si="0"/>
        <v/>
      </c>
      <c r="K4" s="38" t="str">
        <f t="shared" si="0"/>
        <v/>
      </c>
      <c r="L4" s="38" t="str">
        <f t="shared" si="0"/>
        <v/>
      </c>
      <c r="M4" s="38" t="str">
        <f t="shared" si="0"/>
        <v/>
      </c>
      <c r="N4" s="38" t="str">
        <f t="shared" si="0"/>
        <v/>
      </c>
      <c r="O4" s="38" t="str">
        <f t="shared" si="0"/>
        <v/>
      </c>
      <c r="P4" s="38" t="str">
        <f t="shared" si="0"/>
        <v/>
      </c>
      <c r="Q4" s="38" t="str">
        <f t="shared" si="0"/>
        <v/>
      </c>
      <c r="R4" s="38" t="str">
        <f t="shared" si="0"/>
        <v/>
      </c>
    </row>
    <row r="5" spans="1:18" x14ac:dyDescent="0.25">
      <c r="A5" s="39"/>
      <c r="B5" s="40"/>
      <c r="C5" s="40"/>
      <c r="D5" s="40"/>
      <c r="E5" s="40"/>
      <c r="F5" s="40"/>
      <c r="G5" s="40"/>
      <c r="H5" s="41"/>
      <c r="I5" s="40"/>
      <c r="J5" s="40"/>
      <c r="K5" s="40"/>
      <c r="L5" s="40"/>
      <c r="M5" s="40"/>
      <c r="N5" s="40"/>
      <c r="O5" s="40"/>
      <c r="P5" s="40"/>
      <c r="Q5" s="40"/>
      <c r="R5" s="40"/>
    </row>
    <row r="6" spans="1:18" ht="62.45" customHeight="1" x14ac:dyDescent="0.25">
      <c r="A6" s="42" t="s">
        <v>240</v>
      </c>
      <c r="F6" s="69" t="s">
        <v>199</v>
      </c>
      <c r="G6" s="69"/>
      <c r="H6" s="69"/>
      <c r="I6" s="69"/>
      <c r="J6" s="69" t="s">
        <v>200</v>
      </c>
      <c r="K6" s="69"/>
      <c r="L6" s="69"/>
      <c r="M6" s="69"/>
      <c r="N6" s="69" t="s">
        <v>201</v>
      </c>
      <c r="O6" s="69"/>
      <c r="P6" s="69"/>
      <c r="Q6" s="69"/>
      <c r="R6" s="69"/>
    </row>
    <row r="7" spans="1:18" x14ac:dyDescent="0.25">
      <c r="A7" s="43">
        <f>+'Darbų įkainiai'!F182</f>
        <v>173580.41900000005</v>
      </c>
      <c r="B7" s="1"/>
      <c r="C7" s="1"/>
      <c r="D7" s="1"/>
      <c r="F7" s="69" t="s">
        <v>202</v>
      </c>
      <c r="G7" s="69"/>
      <c r="H7" s="69"/>
      <c r="I7" s="69"/>
      <c r="J7" s="69" t="s">
        <v>203</v>
      </c>
      <c r="K7" s="69"/>
      <c r="L7" s="69"/>
      <c r="M7" s="69"/>
      <c r="N7" s="69" t="s">
        <v>204</v>
      </c>
      <c r="O7" s="69"/>
      <c r="P7" s="69"/>
      <c r="Q7" s="69"/>
      <c r="R7" s="69"/>
    </row>
    <row r="8" spans="1:18" ht="15.75" x14ac:dyDescent="0.25">
      <c r="A8" s="38" t="str">
        <f>IF(AND(ISNUMBER(B7),ISNUMBER(FIND(",",B7)),LEN(B7)-LEN(SUBSTITUTE(B7,",",""))=1),IF(LEN(RIGHT(B7,LEN(B7)-FIND(",",B7)))&gt;2,ROW(),""),"")</f>
        <v/>
      </c>
      <c r="B8" s="68" t="str">
        <f>IF(ISNUMBER(LOOKUP(2,1/(A8:A9&lt;&gt;""),A8:A9))," Įrašyti daugiau nei 2 skaičiai po kablelio!","")</f>
        <v/>
      </c>
      <c r="C8" s="68"/>
      <c r="D8" s="44"/>
      <c r="F8" s="69" t="s">
        <v>205</v>
      </c>
      <c r="G8" s="69"/>
      <c r="H8" s="69"/>
      <c r="I8" s="69"/>
      <c r="J8" s="69" t="s">
        <v>206</v>
      </c>
      <c r="K8" s="69"/>
      <c r="L8" s="69"/>
      <c r="M8" s="69"/>
      <c r="N8" s="69" t="s">
        <v>207</v>
      </c>
      <c r="O8" s="69"/>
      <c r="P8" s="69"/>
      <c r="Q8" s="69"/>
      <c r="R8" s="69"/>
    </row>
    <row r="9" spans="1:18" x14ac:dyDescent="0.25">
      <c r="A9" s="38" t="str">
        <f>IF(AND(ISNUMBER(C7),ISNUMBER(FIND(",",C7)),LEN(C7)-LEN(SUBSTITUTE(C7,",",""))=1),IF(LEN(RIGHT(C7,LEN(C7)-FIND(",",C7)))&gt;2,ROW(),""),"")</f>
        <v/>
      </c>
      <c r="B9" s="44"/>
      <c r="C9" s="44"/>
    </row>
    <row r="10" spans="1:18" ht="72" customHeight="1" x14ac:dyDescent="0.25">
      <c r="A10" s="70"/>
      <c r="B10" s="42" t="s">
        <v>208</v>
      </c>
      <c r="C10" s="44"/>
      <c r="D10" s="45"/>
      <c r="E10" s="46"/>
      <c r="F10" s="47" t="s">
        <v>209</v>
      </c>
      <c r="G10" s="71" t="s">
        <v>241</v>
      </c>
      <c r="H10" s="71"/>
      <c r="I10" s="71"/>
      <c r="J10" s="71"/>
      <c r="K10" s="71"/>
      <c r="L10" s="71"/>
      <c r="M10" s="71"/>
      <c r="N10" s="71"/>
      <c r="O10" s="71"/>
      <c r="P10" s="71"/>
      <c r="Q10" s="71"/>
      <c r="R10" s="72"/>
    </row>
    <row r="11" spans="1:18" x14ac:dyDescent="0.25">
      <c r="A11" s="70"/>
      <c r="B11" s="48">
        <f>(SUM(A7)*B3+SUM(A7)*C3+SUM(A7)*D3+SUM(A7)*E3+SUM(A7)*F3+SUM(A7)*G3+SUM(A7)*H3+SUM(A7)*I3+SUM(A7)*J3+SUM(A7)*K3+SUM(A7)*L3+SUM(A7)*M3+SUM(A7)*N3+SUM(A7)*O3+SUM(A7)*P3+SUM(A7)*Q3+SUM(A7)*R3)/1000</f>
        <v>7446.5999751000018</v>
      </c>
      <c r="C11" s="49"/>
      <c r="E11" s="46"/>
      <c r="F11" s="46"/>
      <c r="G11" s="46"/>
      <c r="H11" s="46"/>
      <c r="I11" s="46"/>
      <c r="J11" s="46"/>
      <c r="K11" s="46"/>
      <c r="L11" s="46"/>
      <c r="M11" s="46"/>
      <c r="N11" s="46"/>
      <c r="O11" s="46"/>
      <c r="P11" s="46"/>
      <c r="Q11" s="46"/>
      <c r="R11" s="46"/>
    </row>
    <row r="12" spans="1:18" x14ac:dyDescent="0.25">
      <c r="F12" s="50"/>
    </row>
    <row r="13" spans="1:18" x14ac:dyDescent="0.25">
      <c r="A13" s="65" t="s">
        <v>210</v>
      </c>
      <c r="B13" s="65"/>
      <c r="C13" s="65"/>
    </row>
    <row r="14" spans="1:18" ht="14.45" customHeight="1" x14ac:dyDescent="0.25">
      <c r="A14" s="66" t="s">
        <v>211</v>
      </c>
      <c r="B14" s="66"/>
      <c r="C14" s="66"/>
    </row>
    <row r="15" spans="1:18" ht="14.45" customHeight="1" x14ac:dyDescent="0.25">
      <c r="A15" s="67" t="s">
        <v>212</v>
      </c>
      <c r="B15" s="67"/>
      <c r="C15" s="67"/>
    </row>
  </sheetData>
  <sheetProtection algorithmName="SHA-512" hashValue="KxLOuIJWOdZXekVGgd4JqDG6PJ5syZUl5aC6JHs41YXmGdcJGIVWxap8WPE0dpczKZn6OoxWKeyAsngebkKpxQ==" saltValue="doVJiKMvagCOl7y3XVckBg==" spinCount="100000" sheet="1" objects="1" scenarios="1"/>
  <mergeCells count="15">
    <mergeCell ref="J8:M8"/>
    <mergeCell ref="N8:R8"/>
    <mergeCell ref="A10:A11"/>
    <mergeCell ref="G10:R10"/>
    <mergeCell ref="F6:I6"/>
    <mergeCell ref="J6:M6"/>
    <mergeCell ref="N6:R6"/>
    <mergeCell ref="F7:I7"/>
    <mergeCell ref="J7:M7"/>
    <mergeCell ref="N7:R7"/>
    <mergeCell ref="A13:C13"/>
    <mergeCell ref="A14:C14"/>
    <mergeCell ref="A15:C15"/>
    <mergeCell ref="B8:C8"/>
    <mergeCell ref="F8:I8"/>
  </mergeCells>
  <conditionalFormatting sqref="B3:R3">
    <cfRule type="containsBlanks" dxfId="1" priority="1">
      <formula>LEN(TRIM(B3))=0</formula>
    </cfRule>
    <cfRule type="cellIs" dxfId="0" priority="2" operator="greaterThan">
      <formula>B2</formula>
    </cfRule>
  </conditionalFormatting>
  <dataValidations count="2">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00000000-0002-0000-0200-000000000000}">
      <formula1>ROUND(B3,3)=B3</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A7" xr:uid="{00000000-0002-0000-0200-000001000000}">
      <formula1>ROUND(A7,2)=A7</formula1>
    </dataValidation>
  </dataValidations>
  <pageMargins left="0.7" right="0.7" top="0.75" bottom="0.75" header="0.3" footer="0.3"/>
  <pageSetup paperSize="9" orientation="portrait" horizontalDpi="1200" verticalDpi="1200" r:id="rId1"/>
  <drawing r:id="rId2"/>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Skaičiuoklė</vt:lpstr>
      <vt:lpstr>Darbų įkainiai</vt:lpstr>
      <vt:lpstr>Sistelos koeficientai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2025-11-17T09:00:52Z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2020-04-07T09:37:29.4586403Z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903802ee-d493-4478-814d-d941b82ff4f4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etDate">
    <vt:lpwstr>2022-07-12T08:01:15Z</vt:lpwstr>
  </property>
  <property fmtid="{D5CDD505-2E9C-101B-9397-08002B2CF9AE}" pid="12" name="MSIP_Label_190751af-2442-49a7-b7b9-9f0bcce858c9_Method">
    <vt:lpwstr>Privileged</vt:lpwstr>
  </property>
  <property fmtid="{D5CDD505-2E9C-101B-9397-08002B2CF9AE}" pid="13" name="MSIP_Label_190751af-2442-49a7-b7b9-9f0bcce858c9_Name">
    <vt:lpwstr>Vidaus dokumentai</vt:lpwstr>
  </property>
  <property fmtid="{D5CDD505-2E9C-101B-9397-08002B2CF9AE}" pid="14" name="MSIP_Label_190751af-2442-49a7-b7b9-9f0bcce858c9_SiteId">
    <vt:lpwstr>ea88e983-d65a-47b3-adb4-3e1c6d2110d2</vt:lpwstr>
  </property>
  <property fmtid="{D5CDD505-2E9C-101B-9397-08002B2CF9AE}" pid="15" name="MSIP_Label_190751af-2442-49a7-b7b9-9f0bcce858c9_ActionId">
    <vt:lpwstr>e12ad928-1894-496d-86e7-7a3688b3920e</vt:lpwstr>
  </property>
  <property fmtid="{D5CDD505-2E9C-101B-9397-08002B2CF9AE}" pid="16" name="MSIP_Label_190751af-2442-49a7-b7b9-9f0bcce858c9_ContentBits">
    <vt:lpwstr>0</vt:lpwstr>
  </property>
</Properties>
</file>