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kundrote\Nextcloud\DOKUMENT\Fegda konkursiniai pasiulymai\2019\LAKD\2019-11-05_Rajoniniai keliai Nr. 5207, 5230 ir 2832\PASIŪLYMAS\"/>
    </mc:Choice>
  </mc:AlternateContent>
  <bookViews>
    <workbookView xWindow="-120" yWindow="-120" windowWidth="29040" windowHeight="15840"/>
  </bookViews>
  <sheets>
    <sheet name="5230" sheetId="1" r:id="rId1"/>
    <sheet name="santrauka" sheetId="2" r:id="rId2"/>
  </sheets>
  <definedNames>
    <definedName name="_GoBack" localSheetId="0">'5230'!$B$187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88" i="1" l="1"/>
  <c r="F189" i="1"/>
  <c r="F190" i="1"/>
  <c r="F191" i="1"/>
  <c r="F192" i="1"/>
  <c r="F193" i="1"/>
  <c r="F194" i="1"/>
  <c r="F195" i="1"/>
  <c r="F196" i="1"/>
  <c r="F197" i="1"/>
  <c r="F198" i="1"/>
  <c r="F199" i="1"/>
  <c r="F200" i="1"/>
  <c r="F201" i="1"/>
  <c r="F202" i="1"/>
  <c r="F203" i="1"/>
  <c r="F204" i="1"/>
  <c r="F205" i="1"/>
  <c r="F206" i="1"/>
  <c r="F207" i="1"/>
  <c r="F208" i="1"/>
  <c r="F209" i="1"/>
  <c r="F187" i="1"/>
  <c r="F178" i="1"/>
  <c r="F179" i="1" s="1"/>
  <c r="F167" i="1"/>
  <c r="F168" i="1"/>
  <c r="F169" i="1"/>
  <c r="F170" i="1"/>
  <c r="F171" i="1"/>
  <c r="F172" i="1"/>
  <c r="F173" i="1"/>
  <c r="F174" i="1"/>
  <c r="F175" i="1"/>
  <c r="F166" i="1"/>
  <c r="F163" i="1"/>
  <c r="F153" i="1"/>
  <c r="F154" i="1"/>
  <c r="F155" i="1"/>
  <c r="F156" i="1"/>
  <c r="F157" i="1"/>
  <c r="F158" i="1"/>
  <c r="F159" i="1"/>
  <c r="F160" i="1"/>
  <c r="F161" i="1"/>
  <c r="F162" i="1"/>
  <c r="F152" i="1"/>
  <c r="F139" i="1"/>
  <c r="F140" i="1"/>
  <c r="F141" i="1"/>
  <c r="F142" i="1"/>
  <c r="F143" i="1"/>
  <c r="F144" i="1"/>
  <c r="F145" i="1"/>
  <c r="F146" i="1"/>
  <c r="F147" i="1"/>
  <c r="F148" i="1"/>
  <c r="F149" i="1"/>
  <c r="F138" i="1"/>
  <c r="F130" i="1"/>
  <c r="F131" i="1"/>
  <c r="F132" i="1"/>
  <c r="F133" i="1"/>
  <c r="F134" i="1"/>
  <c r="F135" i="1"/>
  <c r="F129" i="1"/>
  <c r="F113" i="1"/>
  <c r="F114" i="1"/>
  <c r="F115" i="1"/>
  <c r="F116" i="1"/>
  <c r="F117" i="1"/>
  <c r="F118" i="1"/>
  <c r="F119" i="1"/>
  <c r="F120" i="1"/>
  <c r="F121" i="1"/>
  <c r="F122" i="1"/>
  <c r="F123" i="1"/>
  <c r="F124" i="1"/>
  <c r="F125" i="1"/>
  <c r="F126" i="1"/>
  <c r="F112"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74" i="1"/>
  <c r="F68" i="1"/>
  <c r="F69" i="1"/>
  <c r="F70" i="1"/>
  <c r="F71" i="1"/>
  <c r="F72" i="1"/>
  <c r="F67" i="1"/>
  <c r="F37" i="1"/>
  <c r="F38" i="1"/>
  <c r="F39" i="1"/>
  <c r="F40" i="1"/>
  <c r="F41" i="1"/>
  <c r="F42" i="1"/>
  <c r="F43" i="1"/>
  <c r="F44" i="1"/>
  <c r="F45" i="1"/>
  <c r="F46" i="1"/>
  <c r="F47" i="1"/>
  <c r="F48" i="1"/>
  <c r="F49" i="1"/>
  <c r="F50" i="1"/>
  <c r="F51" i="1"/>
  <c r="F52" i="1"/>
  <c r="F53" i="1"/>
  <c r="F54" i="1"/>
  <c r="F55" i="1"/>
  <c r="F56" i="1"/>
  <c r="F57" i="1"/>
  <c r="F58" i="1"/>
  <c r="F59" i="1"/>
  <c r="F60" i="1"/>
  <c r="F61" i="1"/>
  <c r="F62" i="1"/>
  <c r="F63" i="1"/>
  <c r="F36" i="1"/>
  <c r="F7" i="1"/>
  <c r="F8" i="1"/>
  <c r="F9" i="1"/>
  <c r="F10" i="1"/>
  <c r="F11" i="1"/>
  <c r="F12" i="1"/>
  <c r="F13" i="1"/>
  <c r="F14" i="1"/>
  <c r="F15" i="1"/>
  <c r="F16" i="1"/>
  <c r="F17" i="1"/>
  <c r="F18" i="1"/>
  <c r="F19" i="1"/>
  <c r="F20" i="1"/>
  <c r="F21" i="1"/>
  <c r="F22" i="1"/>
  <c r="F23" i="1"/>
  <c r="F24" i="1"/>
  <c r="F25" i="1"/>
  <c r="F26" i="1"/>
  <c r="F27" i="1"/>
  <c r="F28" i="1"/>
  <c r="F29" i="1"/>
  <c r="F30" i="1"/>
  <c r="F31" i="1"/>
  <c r="F32" i="1"/>
  <c r="F33" i="1"/>
  <c r="F6" i="1"/>
  <c r="F127" i="1" l="1"/>
  <c r="F150" i="1"/>
  <c r="F164" i="1"/>
  <c r="F176" i="1"/>
  <c r="F210" i="1"/>
  <c r="C4" i="2" s="1"/>
  <c r="F64" i="1"/>
  <c r="F136" i="1"/>
  <c r="F34" i="1"/>
  <c r="F180" i="1" l="1"/>
  <c r="C3" i="2" s="1"/>
  <c r="C7" i="2" s="1"/>
</calcChain>
</file>

<file path=xl/sharedStrings.xml><?xml version="1.0" encoding="utf-8"?>
<sst xmlns="http://schemas.openxmlformats.org/spreadsheetml/2006/main" count="514" uniqueCount="267">
  <si>
    <t>Eilės Nr.</t>
  </si>
  <si>
    <t>Darbo pavadinimas, aprašymas</t>
  </si>
  <si>
    <t>Mato vnt.</t>
  </si>
  <si>
    <t>Kiekis</t>
  </si>
  <si>
    <t>1. Paruošiamieji darbai</t>
  </si>
  <si>
    <t>vnt.</t>
  </si>
  <si>
    <t>t</t>
  </si>
  <si>
    <t>ha</t>
  </si>
  <si>
    <t>m</t>
  </si>
  <si>
    <t>2. Sankasos įrengimas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</si>
  <si>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</si>
  <si>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</si>
  <si>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</si>
  <si>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</si>
  <si>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</si>
  <si>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</si>
  <si>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</si>
  <si>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</si>
  <si>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</si>
  <si>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</si>
  <si>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</si>
  <si>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</si>
  <si>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</si>
  <si>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</si>
  <si>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</si>
  <si>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</si>
  <si>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</si>
  <si>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</si>
  <si>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</si>
  <si>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</si>
  <si>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</si>
  <si>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</si>
  <si>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</si>
  <si>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</si>
  <si>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</si>
  <si>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</si>
  <si>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</si>
  <si>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Iš viso, Eur be PVM</t>
  </si>
  <si>
    <t>kompl.</t>
  </si>
  <si>
    <t>Skyriuje 1</t>
  </si>
  <si>
    <t>Skyriuje 2</t>
  </si>
  <si>
    <t>Skyriuje 3</t>
  </si>
  <si>
    <t>Skyriuje 4</t>
  </si>
  <si>
    <t>Skyriuje 5</t>
  </si>
  <si>
    <t>Skyriuje 6</t>
  </si>
  <si>
    <t>Žiniaraštyje  1,  Eur be PVM</t>
  </si>
  <si>
    <t>Žiniaraštyje  2,  Eur be PVM</t>
  </si>
  <si>
    <t>DARBŲ KIEKIŲ ŽINIARAŠČIŲ SANTRAUKA</t>
  </si>
  <si>
    <t>Darbų kiekių žin. nr.</t>
  </si>
  <si>
    <t>Žiniaraščio pavadinimas</t>
  </si>
  <si>
    <t>Vertė, EUR be PVM</t>
  </si>
  <si>
    <t>Vertės į pasiūlymo formą</t>
  </si>
  <si>
    <t>Viso žiniaraščiuose  (Eur be PVM):</t>
  </si>
  <si>
    <t>Susiekimo dalis</t>
  </si>
  <si>
    <t>Melioracija</t>
  </si>
  <si>
    <t>vertinti nereikia</t>
  </si>
  <si>
    <t>Elektrotechnikos dalis*</t>
  </si>
  <si>
    <t>Pastaba*: projekto dalį įgyvendins AB „ESO“, rangovui vertinti nereikia</t>
  </si>
  <si>
    <t>DARBŲ KIEKIŲ ŽINIARAŠTIS NR. 1 – SUSIEKIMO DALIS</t>
  </si>
  <si>
    <t>DARBŲ KIEKIŲ ŽINIARAŠTIS NR. 2 – MELIORACIJA</t>
  </si>
  <si>
    <t>KELIO NR. 5230 PABERŽĖ–BARSKŪNAI–MEDŽIUKAI RUOŽO NUO 1,405 IKI 6,496 KM KAPITALINIS REMONTAS</t>
  </si>
  <si>
    <t>Medienos paruošimas iš nukirstų minkštų veislių medžių , kai kamieno skersmuo daugiau 16 cm iki 24 cm</t>
  </si>
  <si>
    <t>Minkštų veislių medžių kirtimas , kai kamieno skersmuo daugiau 32 cm</t>
  </si>
  <si>
    <t>Medienos paruošimas iš nukirstų minkštų veislių medžių , kai kamieno skersmuo daugiau 32 cm</t>
  </si>
  <si>
    <t>Kietų veislių medžių kirtimas , kai kamieno skersmuo daugiau 32 cm</t>
  </si>
  <si>
    <t>Medienos paruošimas iš nukirstų kietų veislių medžių , kai kamieno skersmuo daugiau 32 cm</t>
  </si>
  <si>
    <t>Medienos išvežimas, pakraunant ir iškraunant kranu , kai medienos transportavimo atstumas  1.00 km</t>
  </si>
  <si>
    <t>Krūmų kirtimas ir smulkinimas kombainais, paskleidžiant susmulkintą masę ant žemės , kai krūmai tankūs  k9=1.15</t>
  </si>
  <si>
    <t>Kelio ženklų skydų demontavimas nuo vienstiebių atramų rankiniu budu  k1=0.70,k2=0.70,k3=0.000</t>
  </si>
  <si>
    <t>Kelio ženklų vienstiebių metalinių atramų (d=76mm) ant monolitinių betoninių pamatų demontavimas  k1=0.70,k2=0.70,k3=0.000,k9=1.15</t>
  </si>
  <si>
    <t>Kelio ženklų skydų demontavimas nuo dvistiebių atramų rankiniu budu  k1=0.70,k2=0.70,k3=0.000</t>
  </si>
  <si>
    <t>Kelio ženklų dvistiebių metalinių atramų (d=76mm) ant monolitinių betoninių pamatų demontavimas  k1=0.70,k2=0.70,k3=0.000,k9=1.15</t>
  </si>
  <si>
    <t>Metalinių vienpusių kelio atitvarų  išardymas  k1=0.70,k2=0.70,k3=0.000,k9=1.15</t>
  </si>
  <si>
    <t>Išardytų metalo gaminių pakrovimas į autosavivarčius ir išvežimas į Širvintų kelių tarnybą, Zibalų g. 21, Širvintos</t>
  </si>
  <si>
    <t>Vandens pralaidos plastikinių vamzdžių išardymas  k1=0.70,k2=0.70,k3=0.000,k9=1.15</t>
  </si>
  <si>
    <t>Signalinių stulpelių demontavimas, kai stulpeliai plastikiniai  k1=0.70,k2=0.70,k3=0.000,k9=1.15</t>
  </si>
  <si>
    <t>Išardytų plastiko gaminių pakrovimas į autosavivarčius ir išvežimas į Širvintų kelių tarnybą, Zibalų g. 21, Širvintos</t>
  </si>
  <si>
    <t>Gelžbetoninių konstrukcijų išardymas (sudaužymas) tvokle  k8=1.17</t>
  </si>
  <si>
    <t>Išardytų betono ir gelžbetonio laužo pakrovimas į autosavivarčius ir išvežimas rangovo pasirinktu atstumu</t>
  </si>
  <si>
    <t>Asfaltbetonio dangos nufrezavimas freza asfaltbetonio dangoms be pakrovimo</t>
  </si>
  <si>
    <t>Grindinio iš lauko akmenų išardymas mechanizuotai  k9=1.15</t>
  </si>
  <si>
    <t>m3</t>
  </si>
  <si>
    <t>Siūlių pjaustymas diskine freza asfaltbetonio dangoje  k9=1.15</t>
  </si>
  <si>
    <t>Dirvožemio kasimas ekskavatoriais su 0,65 m3 kaušu,pakrovimas į autosavivarčius,vežiojimas iki   2 km ir darbas sąvartoje  k9=1.15</t>
  </si>
  <si>
    <t>Griovių kasimas ekskavatoriais su 0,65 m3 kaušu, pakrovimas į autosaviv., išvežimas rangovo pasirinktu atstumu ir darbas sąvartoje  k9=1.15</t>
  </si>
  <si>
    <t>Pakopų įrengimas ekskavatoriais su 0,65 m3 kaušu, kai gruntas ii grupės  k9=1.15</t>
  </si>
  <si>
    <t>I-II grupės grunto tankinimas vibroplokštėmis  k8=1.14,k9=1.15</t>
  </si>
  <si>
    <t>Grunto kasimas 79 kW (108 AG) galios buldozeriais, perstumiant gruntą (atstumas 20 m , gruntas II grupės)  k9=1.15</t>
  </si>
  <si>
    <t>II gr. grunto kasimas ekskavatoriais su 0,65 m3 kaušu, pakrovimas į autosaviv., vežiojimas iki  1 km ir darbas sąvartoje  k9=1.15</t>
  </si>
  <si>
    <t>30cm storio grunto sluoksnio sutankinimas nelaistant vandeniu prikabinamais 25t  volais,važiuojant viena vieta  6 kartus  k9=1.15</t>
  </si>
  <si>
    <t>Grunto kasimas rankiniu būdu, kai gruntas  2 grupės  k9=1.15</t>
  </si>
  <si>
    <t>II gr. grunto kasimas ekskavatoriais su 0,65 m3 kaušu, pakrovimas į autosaviv., vežiojimas iki  10 km ir darbas sąvartoje  k9=1.15</t>
  </si>
  <si>
    <t>Žemės sankasos viršaus  planiravimas autogreideriu , kai gruntas II grupės  k9=1.15</t>
  </si>
  <si>
    <t>Grunto tankinimas savaeigiu vibrovolu , kai vibrovolo masė iki 10t( I-II grupės gruntas)  k9=1.15</t>
  </si>
  <si>
    <t>Sankasos šlaitų planiravimas autogreideriais ( gruntas II grupės)  k9=1.15</t>
  </si>
  <si>
    <t>Iškasų  šlaitų planiravimas autogreideriais ( gruntas II grupės)  k9=1.15</t>
  </si>
  <si>
    <t>Plotų planiravimas mechanizuotu būdu, kai gruntas  2 grupės  k9=1.15</t>
  </si>
  <si>
    <t>Plotų planiravimas rankiniu būdu, kai gruntas  1 grupės  k9=1.15</t>
  </si>
  <si>
    <t>Šlaitų tvirtinimas 6 cm dirvožemio sluoksniu, paskleidžiant gruntą ir pasėjant žoles mechanizuotu būdu  k9=1.15</t>
  </si>
  <si>
    <t>Šlaitų tvirtinimas 6 cm dirvožemio sluoksniu, paskleidžiant gruntą ir pasėjant žoles rankiniu būdu  k9=1.15</t>
  </si>
  <si>
    <t>Likusio dirvožemio perstumimas iki  30 m 79 kW buldozeriais  k9=1.15</t>
  </si>
  <si>
    <t>Žolių sėklos mišinio sėjimas  k9=1.15</t>
  </si>
  <si>
    <t>Griovių šlaitų ir dugnų tvirtinimas skalda  k9=1.15</t>
  </si>
  <si>
    <t>Šlaitų tvirtinimas ažūrinėmis trinkelėmis , kai plokštės plotas daugiau 0,16 m2 iki 0,25 m2  k9=1.15</t>
  </si>
  <si>
    <t>Geotekstilės paklojimas  k9=1.15</t>
  </si>
  <si>
    <t>Geotinklo paklojimas  k9=1.15</t>
  </si>
  <si>
    <t>Apsauginio šalčiui atsparaus sluoksnio įrengimas iš fr.0/32  k9=1.15</t>
  </si>
  <si>
    <t>28</t>
  </si>
  <si>
    <t>3. Vandens nuleidimas</t>
  </si>
  <si>
    <t>Pralaidų ardymas</t>
  </si>
  <si>
    <t>II gr. grunto kasimas ekskavatoriais su 0,65 m3 kaušu, pakrovimas į autosaviv., vežiojimas iki  5 km ir darbas sąvartoje  k9=1.15</t>
  </si>
  <si>
    <t>Pralaidų išvalymas rankiniu būdu, paskleidžiant sąnašas  k9=1.15</t>
  </si>
  <si>
    <t>Išardytų betono ir g/b laužo pakrovimas į autosavivarčius ir išvežimas rangovo pasirinktu atstumu</t>
  </si>
  <si>
    <t>Vamzdynų užpylimas ekskavatoriumi, sutankinant gruntą  k9=1.15</t>
  </si>
  <si>
    <t>Vandens pralaidos</t>
  </si>
  <si>
    <t>II gr. grunto kasimas ekskavatoriais su 0,4 m3 kaušu,pakrovimas į autosavivarčius,vežiojimas iki  1 km ir darbas sąvart.  k9=1.15</t>
  </si>
  <si>
    <t>Laikinų plastikinių  pralaidų montavimas , kai vamzdžių skersmuo 400 mm  k9=1.15</t>
  </si>
  <si>
    <t>Vandens pašalinimas  siurbliais , kai siurbliai su vidaus degimo varikliu  k9=1.15</t>
  </si>
  <si>
    <t>val.</t>
  </si>
  <si>
    <t>Kelio griovių kasimas eksksvatoriais su 0.4 m3 kaušu, supilant gruntą vietoje ir paskleidžiant 79 kW buldozeriais  k9=1.15</t>
  </si>
  <si>
    <t>Pralaidų iš plieninių spirališkai gofruotų vamzdžių montavimas, kai vamzdžių skersmuo  800 mm  k9=1.15</t>
  </si>
  <si>
    <t>Smėlio pagrindo po pralaida įrengimas  k9=1.15</t>
  </si>
  <si>
    <t>Geomembranos klojimas pralaidos konstrukcijoje  k9=1.15</t>
  </si>
  <si>
    <t>Pralaidų iš plieninių spirališkai gofruotų vamzdžių montavimas, kai vamzdžių skersmuo   1000 mm  k9=1.15</t>
  </si>
  <si>
    <t>Pralaidų iš plieninių spirališkai gofruotų vamzdžių montavimas, kai vamzdžių skersmuo  1200 mm  k9=1.15</t>
  </si>
  <si>
    <t>Laikinų plastikinių  pralaidų demontavimas , kai vamzdžių skersmuo 400 mm  k1=0.70,k2=0.70,k3=0.000,k9=1.15</t>
  </si>
  <si>
    <t>Išardytų plastikinių pralaidų pakrovimas į autosavivarčius ir išvežimas į Širvintų kelių tarnybą, Zibalų g. 21, Širvintos</t>
  </si>
  <si>
    <t>Įtekamojo antgalio sutvirtinimas betoniniais blokais P-1 prie pralaidų 0.8m skermsens, kai q iki 0.8 m3 per sek. (2 angaliai)  k9=1.15</t>
  </si>
  <si>
    <t>Ištekamojo antgalio sutvirtinimas betoniniais blokais P-1 prie pralaidų 0.8m skermsens, kai q iki 0.8 m3 per sek. (2 angaliai)  k9=1.15</t>
  </si>
  <si>
    <t>Įštekamojo antgalio sutvirtinimas betoniniais blokais P-1 prie pralaidų 1,0m skermsens, kai q iki 1,4 m3 per sek. (2 angaliai)  k9=1.15</t>
  </si>
  <si>
    <t>Įtekamojo antgalio sutvirtinimas betoniniais blokais P-1 prie pralaidų 1,2(1,25)m skersmens, kai q iki 3 m3 per sek.(2 angaliai)  k9=1.15</t>
  </si>
  <si>
    <t>Ištekamojo antgalio sutvirtinimas betoniniais blokais P-1 prie pralaidų 1,2(1,25)m skersmens, kai q iki 3 m3 per sek.(2 angaliai)  k9=1.15</t>
  </si>
  <si>
    <t>Griovių tvirtinimas betonino blokais P-1 ant skaldos pagrindo  k9=1.15</t>
  </si>
  <si>
    <t>Vandens pralaidų remontas</t>
  </si>
  <si>
    <t>Betoninių monolitinių konstrukcijų išardymas  k8=1.09</t>
  </si>
  <si>
    <t>Betoninių paviršių plovimas aukštu slėgiu  k8=1.17</t>
  </si>
  <si>
    <t>m2</t>
  </si>
  <si>
    <t>Paviršių valymas smėliasrove  k8=1.17</t>
  </si>
  <si>
    <t>Remontuojamų betoninių paviršių padengimas apsauginėmis, antikorozinėmis dangomis, dažant du kartus rankiniu būdu  k9=1.15</t>
  </si>
  <si>
    <t>Siūlių tarp vamzdžių užtaisymas R3 remontiniu skiediniu  k8=1.04,k9=1.15</t>
  </si>
  <si>
    <t>Laikini apvažiavimo keliai</t>
  </si>
  <si>
    <t>Žemės sankasos viršaus planiravimas autogreideriu , kai gruntas I grupės  k9=1.15</t>
  </si>
  <si>
    <t>G/b vandens pralaidos</t>
  </si>
  <si>
    <t>2 grupės grunto kasimas ekskavatoriais su  0.65 m3 kaušu, supilant gruntą vietoje  k9=1.15</t>
  </si>
  <si>
    <t>Grunto kasimas 0,65 m3 kaušo talpos ekskavatoriais, kai gruntas II grupės  k9=1.15</t>
  </si>
  <si>
    <t>Pralaidų iš gelžbetonio įmovinių vamzdžių ant gruntinių pagrindų montavimas , kai vamzdžių skersmuo 1200 mm  k9=1.15</t>
  </si>
  <si>
    <t>Skaldos pagrindo po pralaida įrengimas  k9=1.15</t>
  </si>
  <si>
    <t>Žvyro pagrindo įrengimas  k9=1.15</t>
  </si>
  <si>
    <t>Portalinio bloko pralaidoms  įrengimas, kai bloko masė didesnė kaip 1 t</t>
  </si>
  <si>
    <t>Sparninio bloko pralaidoms  įrengimas, kai bloko masė iki 1 t</t>
  </si>
  <si>
    <t>Betono darbai prie pralaidų  k8=1.03,k9=1.15</t>
  </si>
  <si>
    <t>Įtekamojo antgalio sutvirtinimas betoniniais blokais P-1 prie pralaidų 1,2m skersmens(2 angaliai)  k9=1.15</t>
  </si>
  <si>
    <t>Ištekamojo antgalio sutvirtinimas betoniniais blokais P-1 prie pralaidų 1,2m skersmens (2 angaliai)  k9=1.15</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</si>
  <si>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</si>
  <si>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</si>
  <si>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</si>
  <si>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</si>
  <si>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</si>
  <si>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</si>
  <si>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</si>
  <si>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</si>
  <si>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</si>
  <si>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</si>
  <si>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</si>
  <si>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</si>
  <si>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</si>
  <si>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</si>
  <si>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</si>
  <si>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</si>
  <si>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</si>
  <si>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</si>
  <si>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</si>
  <si>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</si>
  <si>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</si>
  <si>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</si>
  <si>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</si>
  <si>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</si>
  <si>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</si>
  <si>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</si>
  <si>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</si>
  <si>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</si>
  <si>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</si>
  <si>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</si>
  <si>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</si>
  <si>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4. Kelio dangos konstrukcija</t>
  </si>
  <si>
    <t>Šalčiui nejautraus pagrindo sluoksnio įrengimas iš gamtinio smėlio  k9=1.15</t>
  </si>
  <si>
    <t>25 cm storio pagrindo įrengimas iš dolomitinės skaldos mišinio 0/45  k9=1.15</t>
  </si>
  <si>
    <t>.Kelio dangos įrengimas iš pagrindo - dangos sluoksnio asfaltbetonio AC 16 PD (sluoksnis 10.00 cm storio , klotuvas iki 500 t/h)  k8=1.17,k9=1.15</t>
  </si>
  <si>
    <t>Asfaltbetonio dangos technologinių siūlių apdorojimas bitumu  k8=1.17,k9=1.15</t>
  </si>
  <si>
    <t>Bitumo (bitumo emulsijos) išpilstymas purkštuvu (6,1 m2 plotą pravažiuojant 3 kartus)  k8=1.17,k9=1.15</t>
  </si>
  <si>
    <t>Kelkraščių užpylimas gruntu  k9=1.15</t>
  </si>
  <si>
    <t>Kelkraščių sutvirtinimas  7 cm storio sluoksniu iš žvyro mineralinių medžiagų mišinio, pridedant 15 % dirvožemio su žolės sėklomis  k9=1.15</t>
  </si>
  <si>
    <t>5. Nuovažos ir sankryžos</t>
  </si>
  <si>
    <t>II gr. grunto kasimas ekskavatoriais su 0,4 m3 kaušu,pakrovimas į autosavivarčius,vežiojimas iki  5 km ir darbas sąvart.  k9=1.15</t>
  </si>
  <si>
    <t>Sankasos paviršių planiravimas autogreideriu , kai gruntas II grupės  k9=1.15</t>
  </si>
  <si>
    <t>2V tipo nuovažų su skaldos danga ir vamzdžiu įrengimas  k9=1.15</t>
  </si>
  <si>
    <t>3V tipo nuovažų su skaldos danga ir vamzdžiu įrengimas  k9=1.15</t>
  </si>
  <si>
    <t>4V tipo nuovažų su skaldos danga ir vamzdžiu įrengimas  k9=1.15</t>
  </si>
  <si>
    <t>4pV tipo nuovažų su skaldos danga ir vamzdžiu įrengimas  k9=1.15</t>
  </si>
  <si>
    <t>Juodų dangų paviršiaus pagruntavimas bitumu  k8=1.17,k9=1.15</t>
  </si>
  <si>
    <t>Kelio dangos įrengimas iš pagrindo - dangos sluoksnio asfaltbetonio AC 16 PD (sluoksnis 6.00 cm storio , klotuvas iki 500 t/h)  k8=1.17,k9=1.15</t>
  </si>
  <si>
    <t>Kelio dangos įrengimas iš pagrindo - dangos sluoksnio asfaltbetonio AC 16 PD (sluoksnis 10.00 cm storio , klotuvas iki 500 t/h)  k8=1.17,k9=1.15</t>
  </si>
  <si>
    <t>10 cm storio nuovažų pažvyravimas  k9=1.15</t>
  </si>
  <si>
    <t>6. Autobusų aikštelių peronai</t>
  </si>
  <si>
    <t>Betono bordiūrų įrengimas ant betono pagrindo , kai bordiūrai 150x300x1000 mm  k9=1.15</t>
  </si>
  <si>
    <t>Sandūros tarp bordiūrų ir gatvės dangos užtaisymas amortizacine (sandarinimo) juosta</t>
  </si>
  <si>
    <t>Betono bordiūrų įrengimas ant betono pagrindo , kai bordiūrai 80x200x1000 mm  k9=1.15</t>
  </si>
  <si>
    <t>Šaligatvio pasluoksnio įrengimas (akmenų atsijos, sluoksnio storis  3 cm)  k9=1.15</t>
  </si>
  <si>
    <t>8cm betono trinkelių įrengimas  rankiniu būdu, užpilant siūles akmens atsijomis  k9=1.15</t>
  </si>
  <si>
    <t>Neregių įspėjimo paviršių  įrengimas iš betono trinkelių su kauburėliais rankiniu būdu, užpilant siūles akmens atsijomis  k9=1.15</t>
  </si>
  <si>
    <t>Neregių įspėjimo paviršių  įrengimas iš betono trinkelių su juostelėmis rankiniu būdu, užpilant siūles akmens atsijomis  k9=1.15</t>
  </si>
  <si>
    <t>Suolo įrengimas</t>
  </si>
  <si>
    <t>Šiukšlių  dėžės įrengimas</t>
  </si>
  <si>
    <t>Autobusų stotelių paviljonų montavimas , kai stulpai tvirtinami duobėse apibetonuojant</t>
  </si>
  <si>
    <t>Pralaidų iš plastikinių gofruotų vamzdžių montavimas , kai vamzdžių skersmuo 600 mm  k9=1.15</t>
  </si>
  <si>
    <t>Betoninio antgalio įrengimas pralaidoms 0,60 m skersmens  k9=1.15</t>
  </si>
  <si>
    <t>7. Kelio apstatymas ir saugaus eismo organizavimas</t>
  </si>
  <si>
    <t>Kelio ženklų vienstiebių metalinių atramų (d=60mm) ant monolitinių betoninių pamatų pastatymas  k9=1.15</t>
  </si>
  <si>
    <t>Kelio ženklų vienstiebių metalinių atramų (d=76mm) ant monolitinių betoninių pamatų pastatymas  k9=1.15</t>
  </si>
  <si>
    <t>Kelio ženklų dvistiebių metalinių atramų (d=76mm) ant monolitinių betoninių pamatų pastatymas (atr.k.)  k9=1.15</t>
  </si>
  <si>
    <t>Kelio ženklų skydų montavimas prie vienstiebių atramų rankiniu budu</t>
  </si>
  <si>
    <t>Kelio ženklų skydų montavimas prie dvistiebių atramų rankiniu budu</t>
  </si>
  <si>
    <t>Metalinių vienpusių kelio atitvarų ant metalinių statramsčių įrengimas, gręžiant duobes ( atstumas tarp statramsčių 4,0 m)  k9=1.15</t>
  </si>
  <si>
    <t>Metalinių kelio atitvarų galinių elementų montavimas ( vienpusių)  k9=1.15</t>
  </si>
  <si>
    <t>Signalinių stulpelių pastatymas , kai stulpeliai plastikiniai  k9=1.15</t>
  </si>
  <si>
    <t>Kelio dangos ženklinimas polimerinėmis medžiagomis</t>
  </si>
  <si>
    <t>Skyriuje 7</t>
  </si>
  <si>
    <t>8. Baigiamieji darbai</t>
  </si>
  <si>
    <t>Skyriuje 8</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</si>
  <si>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</si>
  <si>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 xml:space="preserve">Uždaro perėjimo daugiau kaip 50 m ilgio įrengimas kryptinio gręžimo įrenginiu, įtraukiant plastikinį vamzdį (trasos ilgis), kai vamzdžio skersmuo 75 - 110 mm </t>
  </si>
  <si>
    <t>Žemės darbai nuotekoms, kai vamzdynai klojami atskiroje iki 2,0 m gylio tranšėjoje sausuose gruntuose, neišvežant gruntą</t>
  </si>
  <si>
    <t>Smėlio pagrindo po vamzdynais įrengimas</t>
  </si>
  <si>
    <t>110 mm skersmens plastmasinių įmovinių vamzdžių montavimas, kai 100 m vamzdyne - 17 sandūrų</t>
  </si>
  <si>
    <t>Plastmasiniai vamzdžiai (komplekte) su guminiais žiedais D110</t>
  </si>
  <si>
    <t>160 mm skersmens plastmasinių įmovinių vamzdžių montavimas, kai 100 m vamzdyne - 17 sandūrų</t>
  </si>
  <si>
    <t>Plastmasiniai vamzdžiai (komplekte) su guminiais žiedais D160</t>
  </si>
  <si>
    <t>250 mm skersmens plastmasinių įmovinių vamzdžių montavimas, kai 100 m vamzdyne - 17 sandūrų</t>
  </si>
  <si>
    <t>Plastmasiniai vamzdžiai (komplekte) su guminiais žiedais D250</t>
  </si>
  <si>
    <t>Pogriovinio drenažo iš plastikinių gofruotų vamzdžių su filtru įrengimas, užpilant filtracinį sluoksnį ekskavatoriumi, kai vamzdžių skersmuo 113/126 mm</t>
  </si>
  <si>
    <t>Apvalių surenkamų gelžbetoninių nuotakyno šulinių įrengimas sausuose gruntuose, kai šulinių skersmuo 1,5 m (surenkamos g/b konstrukcijos)</t>
  </si>
  <si>
    <t>Polietileninio paslėto drenažo šulinio PE-ŠP-40 įrengimas</t>
  </si>
  <si>
    <t>Vandens nuleistuvo f-5 įrengimas</t>
  </si>
  <si>
    <t>Pagrindinės medžiagos</t>
  </si>
  <si>
    <t>Luomos suformavimas</t>
  </si>
  <si>
    <t>aklių montavimas</t>
  </si>
  <si>
    <t>aklė</t>
  </si>
  <si>
    <t>Upelio valymas</t>
  </si>
  <si>
    <t>Drenažo linijų ieškojimas vienkaušiais ekskavatoriais iki 0.4 talpos kaušais</t>
  </si>
  <si>
    <t>Plotų planiravimas rankiniu būdu, kai grunto grupė II</t>
  </si>
  <si>
    <t>Paprastų, parterinių ir mauritaniškų gazonų užsėjimas rankiniu būdu</t>
  </si>
  <si>
    <t>Vandens pašalinimas iš tranšėjų</t>
  </si>
  <si>
    <t>km</t>
  </si>
  <si>
    <t>1 vnt.</t>
  </si>
  <si>
    <t xml:space="preserve">Uždaro perėjimo iki 50 m ilgio įrengimas kryptinio gręžimo įrenginiu, įtraukiant plastikinį vamzdį (trasos ilgis), kai vamzdžio skersmuo 250 mm </t>
  </si>
  <si>
    <t>vnt</t>
  </si>
  <si>
    <t xml:space="preserve">Pastaba: Rangovas statybvietės išlaidose turi įsivertinti visus su sutarties vykdymu susijusius dokumentus </t>
  </si>
  <si>
    <t>(įskaitant deklaracijos apie statybos užbaigimą gavimą).</t>
  </si>
  <si>
    <r>
      <t xml:space="preserve">Vieneto kaina, Eur be PVM </t>
    </r>
    <r>
      <rPr>
        <b/>
        <sz val="11"/>
        <color rgb="FFFF0000"/>
        <rFont val="Times New Roman"/>
        <family val="1"/>
        <charset val="186"/>
      </rPr>
      <t>(pildo Rangovas)</t>
    </r>
  </si>
  <si>
    <t>Minkštų veislių medžių kirtimas , kai kamieno skersmuo daugiau 16 cm iki 24 cm</t>
  </si>
  <si>
    <t>Grįžtamosios medžiagos (nufrezuotas asfaltas) (≥5,77 Eur/t) (sąmatoje įvertinamas su minuso ženklu)</t>
  </si>
  <si>
    <t>Grįžtamosios medžiagos (grindinio akmenys) (≥15 Eur/t) (sąmatoje įvertinamas su minuso ženklu)</t>
  </si>
  <si>
    <t>Suolo demontavimas ir išvežimas (žiūrėti žiniaraščio priedą dėl išvežimo)</t>
  </si>
  <si>
    <t>Minkštų veislių medžių kelmų rovimas kelmarove , kai kelmo skersmuo daugiau 34 cm  k9=1.15 ir smulkinimas statybos vietoje arba išvežimas rangovo pasirinktu atstumu</t>
  </si>
  <si>
    <t>Minkštų veislių medžių kelmų rovimas kelmarove , kai kelmo skersmuo iki 26 cm  k9=1.15 ir smulkinimas statybos vietoje arba išvežimas rangovo pasirinktu atstumu</t>
  </si>
  <si>
    <t>Kietų veislių medžių kelmų rovimas kelmarove , kai kelmo skersmuo daugiau 34 cm  k9=1.15 ir smulkinimas statybos vietoje arba išvežimas rangovo pasirinktu atstumu</t>
  </si>
  <si>
    <t>Griovio dugno planiravimas, kai gruntas ii grupės  k9=1.15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</si>
</sst>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
    <numFmt numFmtId="166" formatCode="#,##0.000_ ;\-#,##0.000\ "/>
    <numFmt numFmtId="167" formatCode="0.000"/>
  </numFmts>
  <fonts count="20" x14ac:knownFonts="1">
    <font>
      <sz val="11"/>
      <color theme="1"/>
      <name val="Calibri"/>
      <family val="2"/>
      <charset val="186"/>
      <scheme val="minor"/>
    </font>
    <font>
      <sz val="11"/>
      <color rgb="FF000000"/>
      <name val="Calibri"/>
      <family val="2"/>
      <charset val="186"/>
    </font>
    <font>
      <b/>
      <sz val="11"/>
      <name val="Times New Roman"/>
      <family val="1"/>
      <charset val="186"/>
    </font>
    <font>
      <sz val="11"/>
      <name val="Times New Roman"/>
      <family val="1"/>
      <charset val="186"/>
    </font>
    <font>
      <b/>
      <sz val="11"/>
      <color rgb="FF000000"/>
      <name val="Times New Roman"/>
      <family val="1"/>
      <charset val="186"/>
    </font>
    <font>
      <sz val="11"/>
      <color theme="1"/>
      <name val="Times New Roman"/>
      <family val="1"/>
      <charset val="186"/>
    </font>
    <font>
      <i/>
      <sz val="11"/>
      <color theme="1"/>
      <name val="Times New Roman"/>
      <family val="1"/>
      <charset val="186"/>
    </font>
    <font>
      <b/>
      <sz val="11"/>
      <color theme="1"/>
      <name val="Times New Roman"/>
      <family val="1"/>
      <charset val="186"/>
    </font>
    <font>
      <sz val="8"/>
      <name val="Calibri"/>
      <family val="2"/>
      <charset val="186"/>
      <scheme val="minor"/>
    </font>
    <font>
      <sz val="11"/>
      <color rgb="FF000000"/>
      <name val="Times New Roman"/>
      <family val="1"/>
      <charset val="186"/>
    </font>
    <font>
      <b/>
      <sz val="11"/>
      <color rgb="FFFF0000"/>
      <name val="Times New Roman"/>
      <family val="1"/>
      <charset val="186"/>
    </font>
    <font>
      <sz val="9"/>
      <name val="Times New Roman"/>
      <family val="1"/>
      <charset val="186"/>
    </font>
    <font>
      <sz val="10"/>
      <name val="Arial"/>
      <family val="2"/>
      <charset val="186"/>
    </font>
    <font>
      <b/>
      <sz val="10"/>
      <name val="Times New Roman"/>
      <family val="1"/>
      <charset val="186"/>
    </font>
    <font>
      <sz val="10"/>
      <name val="Times New Roman"/>
      <family val="1"/>
      <charset val="186"/>
    </font>
    <font>
      <b/>
      <sz val="9"/>
      <name val="Times New Roman"/>
      <family val="1"/>
      <charset val="186"/>
    </font>
    <font>
      <i/>
      <sz val="9"/>
      <name val="Times New Roman"/>
      <family val="1"/>
      <charset val="186"/>
    </font>
    <font>
      <sz val="11"/>
      <color theme="1"/>
      <name val="Calibri"/>
      <family val="2"/>
      <charset val="186"/>
      <scheme val="minor"/>
    </font>
    <font>
      <b/>
      <sz val="11"/>
      <name val="Arial"/>
      <family val="2"/>
    </font>
    <font>
      <sz val="11"/>
      <color rgb="FFFF0000"/>
      <name val="Times New Roman"/>
      <family val="1"/>
      <charset val="186"/>
    </font>
  </fonts>
  <fills count="6">
    <fill>
      <patternFill patternType="none"/>
    </fill>
    <fill>
      <patternFill patternType="gray125"/>
    </fill>
    <fill>
      <patternFill patternType="solid">
        <fgColor rgb="FFF2F2F2"/>
        <bgColor rgb="FFFFFFFF"/>
      </patternFill>
    </fill>
    <fill>
      <patternFill patternType="solid">
        <fgColor rgb="FFFFFFFF"/>
        <bgColor indexed="64"/>
      </patternFill>
    </fill>
    <fill>
      <patternFill patternType="solid">
        <fgColor theme="6" tint="0.79998168889431442"/>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12" fillId="0" borderId="0"/>
  </cellStyleXfs>
  <cellXfs count="80">
    <xf numFmtId="0" fontId="0" fillId="0" borderId="0" xfId="0"/>
    <xf numFmtId="0" fontId="13" fillId="4" borderId="2" xfId="5" applyFont="1" applyFill="1" applyBorder="1" applyAlignment="1">
      <alignment vertical="center"/>
    </xf>
    <xf numFmtId="0" fontId="13" fillId="4" borderId="3" xfId="5" applyFont="1" applyFill="1" applyBorder="1" applyAlignment="1">
      <alignment vertical="center"/>
    </xf>
    <xf numFmtId="0" fontId="13" fillId="4" borderId="4" xfId="5" applyFont="1" applyFill="1" applyBorder="1" applyAlignment="1">
      <alignment vertical="center"/>
    </xf>
    <xf numFmtId="0" fontId="14" fillId="0" borderId="0" xfId="5" applyFont="1"/>
    <xf numFmtId="0" fontId="15" fillId="0" borderId="1" xfId="5" applyFont="1" applyBorder="1" applyAlignment="1">
      <alignment horizontal="center" vertical="center" wrapText="1"/>
    </xf>
    <xf numFmtId="0" fontId="11" fillId="0" borderId="1" xfId="5" applyFont="1" applyBorder="1" applyAlignment="1">
      <alignment horizontal="center" vertical="center"/>
    </xf>
    <xf numFmtId="0" fontId="11" fillId="0" borderId="1" xfId="5" applyFont="1" applyBorder="1" applyAlignment="1">
      <alignment vertical="center"/>
    </xf>
    <xf numFmtId="4" fontId="11" fillId="0" borderId="1" xfId="5" applyNumberFormat="1" applyFont="1" applyBorder="1" applyAlignment="1">
      <alignment horizontal="center" vertical="center"/>
    </xf>
    <xf numFmtId="0" fontId="15" fillId="0" borderId="1" xfId="5" applyFont="1" applyBorder="1" applyAlignment="1">
      <alignment horizontal="right" vertical="center"/>
    </xf>
    <xf numFmtId="0" fontId="12" fillId="0" borderId="0" xfId="5"/>
    <xf numFmtId="0" fontId="16" fillId="0" borderId="0" xfId="5" applyFont="1"/>
    <xf numFmtId="0" fontId="16" fillId="0" borderId="0" xfId="5" applyFont="1" applyAlignment="1">
      <alignment vertical="center"/>
    </xf>
    <xf numFmtId="0" fontId="14" fillId="0" borderId="0" xfId="5" applyFont="1" applyAlignment="1">
      <alignment horizontal="left" vertical="center"/>
    </xf>
    <xf numFmtId="0" fontId="0" fillId="0" borderId="0" xfId="0" applyProtection="1">
      <protection locked="0"/>
    </xf>
    <xf numFmtId="0" fontId="0" fillId="0" borderId="0" xfId="0" applyAlignment="1" applyProtection="1">
      <alignment wrapText="1"/>
      <protection locked="0"/>
    </xf>
    <xf numFmtId="4" fontId="3" fillId="5" borderId="3" xfId="3" applyNumberFormat="1" applyFont="1" applyFill="1" applyBorder="1" applyAlignment="1" applyProtection="1">
      <alignment horizontal="center" vertical="center" wrapText="1"/>
      <protection locked="0"/>
    </xf>
    <xf numFmtId="4" fontId="3" fillId="5" borderId="4" xfId="0" applyNumberFormat="1" applyFont="1" applyFill="1" applyBorder="1" applyAlignment="1" applyProtection="1">
      <alignment horizontal="center" vertical="center" wrapText="1"/>
      <protection locked="0"/>
    </xf>
    <xf numFmtId="4" fontId="3" fillId="5" borderId="1" xfId="0" applyNumberFormat="1" applyFont="1" applyFill="1" applyBorder="1" applyAlignment="1" applyProtection="1">
      <alignment horizontal="center" vertical="center" wrapText="1"/>
      <protection locked="0"/>
    </xf>
    <xf numFmtId="4" fontId="3" fillId="5" borderId="4" xfId="4" applyNumberFormat="1" applyFont="1" applyFill="1" applyBorder="1" applyAlignment="1" applyProtection="1">
      <alignment horizontal="center" vertical="center" wrapText="1"/>
      <protection locked="0"/>
    </xf>
    <xf numFmtId="4" fontId="3" fillId="5" borderId="1" xfId="4" applyNumberFormat="1" applyFont="1" applyFill="1" applyBorder="1" applyAlignment="1" applyProtection="1">
      <alignment horizontal="center" vertical="center" wrapText="1"/>
      <protection locked="0"/>
    </xf>
    <xf numFmtId="4" fontId="3" fillId="5" borderId="1" xfId="1" applyNumberFormat="1" applyFont="1" applyFill="1" applyBorder="1" applyAlignment="1" applyProtection="1">
      <alignment horizontal="center" vertical="center" wrapText="1"/>
      <protection locked="0"/>
    </xf>
    <xf numFmtId="0" fontId="4" fillId="2" borderId="0" xfId="1" applyFont="1" applyFill="1" applyAlignment="1" applyProtection="1">
      <alignment vertical="center"/>
    </xf>
    <xf numFmtId="0" fontId="4" fillId="2" borderId="0" xfId="1" applyFont="1" applyFill="1" applyAlignment="1" applyProtection="1">
      <alignment horizontal="center" vertical="center"/>
    </xf>
    <xf numFmtId="0" fontId="4" fillId="0" borderId="0" xfId="1" applyFont="1" applyAlignment="1" applyProtection="1">
      <alignment horizontal="center" vertical="center" wrapText="1"/>
    </xf>
    <xf numFmtId="0" fontId="4" fillId="0" borderId="2" xfId="1" applyFont="1" applyBorder="1" applyAlignment="1" applyProtection="1">
      <alignment vertical="center"/>
    </xf>
    <xf numFmtId="0" fontId="4" fillId="0" borderId="3" xfId="1" applyFont="1" applyBorder="1" applyAlignment="1" applyProtection="1">
      <alignment vertical="center"/>
    </xf>
    <xf numFmtId="0" fontId="4" fillId="0" borderId="3" xfId="1" applyFont="1" applyBorder="1" applyAlignment="1" applyProtection="1">
      <alignment horizontal="center" vertical="center"/>
    </xf>
    <xf numFmtId="0" fontId="4" fillId="0" borderId="1" xfId="2" applyFont="1" applyBorder="1" applyAlignment="1" applyProtection="1">
      <alignment horizontal="center" vertical="center" wrapText="1"/>
    </xf>
    <xf numFmtId="0" fontId="2" fillId="0" borderId="2" xfId="3" applyFont="1" applyBorder="1" applyAlignment="1" applyProtection="1">
      <alignment vertical="center"/>
    </xf>
    <xf numFmtId="0" fontId="2" fillId="0" borderId="3" xfId="3" applyFont="1" applyBorder="1" applyAlignment="1" applyProtection="1">
      <alignment vertical="center"/>
    </xf>
    <xf numFmtId="0" fontId="2" fillId="0" borderId="3" xfId="3" applyFont="1" applyBorder="1" applyAlignment="1" applyProtection="1">
      <alignment horizontal="center" vertical="center"/>
    </xf>
    <xf numFmtId="0" fontId="3" fillId="0" borderId="1" xfId="3" applyFont="1" applyBorder="1" applyAlignment="1" applyProtection="1">
      <alignment horizontal="center" vertical="center" wrapText="1"/>
    </xf>
    <xf numFmtId="0" fontId="5" fillId="0" borderId="1" xfId="0" applyFont="1" applyBorder="1" applyAlignment="1" applyProtection="1">
      <alignment horizontal="left" vertical="top" wrapText="1"/>
    </xf>
    <xf numFmtId="0" fontId="5" fillId="0" borderId="1" xfId="0" applyFont="1" applyBorder="1" applyAlignment="1" applyProtection="1">
      <alignment horizontal="center" vertical="top" wrapText="1"/>
    </xf>
    <xf numFmtId="165" fontId="5" fillId="0" borderId="1" xfId="0" applyNumberFormat="1" applyFont="1" applyBorder="1" applyAlignment="1" applyProtection="1">
      <alignment horizontal="center" vertical="center"/>
    </xf>
    <xf numFmtId="0" fontId="19" fillId="0" borderId="1" xfId="0" applyFont="1" applyBorder="1" applyAlignment="1" applyProtection="1">
      <alignment horizontal="left" vertical="top" wrapText="1"/>
    </xf>
    <xf numFmtId="165" fontId="3" fillId="0" borderId="1" xfId="0" applyNumberFormat="1" applyFont="1" applyBorder="1" applyAlignment="1" applyProtection="1">
      <alignment horizontal="center" vertical="center"/>
    </xf>
    <xf numFmtId="0" fontId="2" fillId="0" borderId="2" xfId="4" applyFont="1" applyBorder="1" applyAlignment="1" applyProtection="1">
      <alignment vertical="center"/>
    </xf>
    <xf numFmtId="0" fontId="2" fillId="0" borderId="3" xfId="4" applyFont="1" applyBorder="1" applyAlignment="1" applyProtection="1">
      <alignment vertical="center"/>
    </xf>
    <xf numFmtId="0" fontId="2" fillId="0" borderId="1" xfId="3" applyFont="1" applyBorder="1" applyAlignment="1" applyProtection="1">
      <alignment vertical="center"/>
    </xf>
    <xf numFmtId="49" fontId="3" fillId="0" borderId="1" xfId="4" applyNumberFormat="1" applyFont="1" applyBorder="1" applyAlignment="1" applyProtection="1">
      <alignment horizontal="center" vertical="center" wrapText="1"/>
    </xf>
    <xf numFmtId="166" fontId="5" fillId="0" borderId="1" xfId="0" applyNumberFormat="1" applyFont="1" applyBorder="1" applyAlignment="1" applyProtection="1">
      <alignment horizontal="center" vertical="center"/>
    </xf>
    <xf numFmtId="49" fontId="2" fillId="0" borderId="1" xfId="4" applyNumberFormat="1" applyFont="1" applyBorder="1" applyAlignment="1" applyProtection="1">
      <alignment vertical="center"/>
    </xf>
    <xf numFmtId="0" fontId="7" fillId="0" borderId="1" xfId="0" applyFont="1" applyBorder="1" applyAlignment="1" applyProtection="1">
      <alignment horizontal="left" vertical="top" wrapText="1"/>
    </xf>
    <xf numFmtId="164" fontId="5" fillId="0" borderId="1" xfId="0" applyNumberFormat="1" applyFont="1" applyBorder="1" applyAlignment="1" applyProtection="1">
      <alignment vertical="top"/>
    </xf>
    <xf numFmtId="167" fontId="5" fillId="0" borderId="1" xfId="0" applyNumberFormat="1" applyFont="1" applyBorder="1" applyAlignment="1" applyProtection="1">
      <alignment horizontal="center" vertical="center"/>
    </xf>
    <xf numFmtId="0" fontId="3" fillId="0" borderId="2" xfId="4" applyFont="1" applyBorder="1" applyAlignment="1" applyProtection="1">
      <alignment horizontal="center" vertical="center" wrapText="1"/>
    </xf>
    <xf numFmtId="0" fontId="2" fillId="0" borderId="3" xfId="4" applyFont="1" applyBorder="1" applyAlignment="1" applyProtection="1">
      <alignment horizontal="center" vertical="center" wrapText="1"/>
    </xf>
    <xf numFmtId="0" fontId="2" fillId="0" borderId="2" xfId="4" applyFont="1" applyBorder="1" applyAlignment="1" applyProtection="1">
      <alignment horizontal="center" vertical="center" wrapText="1"/>
    </xf>
    <xf numFmtId="0" fontId="3" fillId="0" borderId="1" xfId="4" applyFont="1" applyBorder="1" applyAlignment="1" applyProtection="1">
      <alignment horizontal="left" vertical="center" wrapText="1"/>
    </xf>
    <xf numFmtId="0" fontId="3" fillId="0" borderId="1" xfId="0" applyFont="1" applyBorder="1" applyAlignment="1" applyProtection="1">
      <alignment horizontal="center" vertical="center" wrapText="1"/>
    </xf>
    <xf numFmtId="2" fontId="3" fillId="0" borderId="1" xfId="0" applyNumberFormat="1" applyFont="1" applyBorder="1" applyAlignment="1" applyProtection="1">
      <alignment horizontal="center" vertical="center" wrapText="1"/>
    </xf>
    <xf numFmtId="0" fontId="0" fillId="0" borderId="0" xfId="0" applyProtection="1"/>
    <xf numFmtId="0" fontId="0" fillId="0" borderId="0" xfId="0" applyAlignment="1" applyProtection="1">
      <alignment horizontal="center"/>
    </xf>
    <xf numFmtId="0" fontId="0" fillId="0" borderId="0" xfId="0" applyAlignment="1" applyProtection="1">
      <alignment horizontal="center" vertical="center"/>
    </xf>
    <xf numFmtId="0" fontId="6" fillId="0" borderId="0" xfId="0" applyFont="1" applyAlignment="1" applyProtection="1">
      <alignment vertical="center"/>
    </xf>
    <xf numFmtId="0" fontId="6" fillId="0" borderId="0" xfId="0" applyFont="1" applyAlignment="1" applyProtection="1">
      <alignment horizontal="left" vertical="center" wrapText="1"/>
    </xf>
    <xf numFmtId="0" fontId="6" fillId="0" borderId="0" xfId="0" applyFont="1" applyAlignment="1" applyProtection="1">
      <alignment horizontal="center" vertical="center" wrapText="1"/>
    </xf>
    <xf numFmtId="0" fontId="4" fillId="0" borderId="5" xfId="2" applyFont="1" applyBorder="1" applyAlignment="1" applyProtection="1">
      <alignment horizontal="center" vertical="center" wrapText="1"/>
    </xf>
    <xf numFmtId="0" fontId="9" fillId="0" borderId="1" xfId="2" applyFont="1" applyBorder="1" applyAlignment="1" applyProtection="1">
      <alignment horizontal="center" vertical="center" wrapText="1"/>
    </xf>
    <xf numFmtId="0" fontId="5" fillId="0" borderId="1" xfId="0" applyFont="1" applyBorder="1" applyAlignment="1" applyProtection="1">
      <alignment horizontal="left" vertical="center" wrapText="1"/>
    </xf>
    <xf numFmtId="0" fontId="5" fillId="0" borderId="1" xfId="0" applyFont="1" applyBorder="1" applyAlignment="1" applyProtection="1">
      <alignment horizontal="center" vertical="center" wrapText="1"/>
    </xf>
    <xf numFmtId="165" fontId="5" fillId="0" borderId="1" xfId="0" applyNumberFormat="1" applyFont="1" applyBorder="1" applyAlignment="1" applyProtection="1">
      <alignment horizontal="center" vertical="center" wrapText="1"/>
    </xf>
    <xf numFmtId="165" fontId="9" fillId="3" borderId="1" xfId="0" applyNumberFormat="1" applyFont="1" applyFill="1" applyBorder="1" applyAlignment="1" applyProtection="1">
      <alignment horizontal="center" vertical="center" wrapText="1"/>
    </xf>
    <xf numFmtId="0" fontId="2" fillId="0" borderId="1" xfId="4" applyFont="1" applyBorder="1" applyAlignment="1" applyProtection="1">
      <alignment vertical="center"/>
    </xf>
    <xf numFmtId="0" fontId="4" fillId="0" borderId="4" xfId="1" applyFont="1" applyBorder="1" applyAlignment="1" applyProtection="1">
      <alignment vertical="center"/>
    </xf>
    <xf numFmtId="0" fontId="4" fillId="0" borderId="1" xfId="1" applyFont="1" applyBorder="1" applyAlignment="1" applyProtection="1">
      <alignment horizontal="center" vertical="center" wrapText="1"/>
    </xf>
    <xf numFmtId="0" fontId="2" fillId="0" borderId="4" xfId="3" applyFont="1" applyBorder="1" applyAlignment="1" applyProtection="1">
      <alignment vertical="center"/>
    </xf>
    <xf numFmtId="4" fontId="3" fillId="0" borderId="1" xfId="0" applyNumberFormat="1" applyFont="1" applyBorder="1" applyAlignment="1" applyProtection="1">
      <alignment horizontal="center" vertical="center" wrapText="1"/>
    </xf>
    <xf numFmtId="4" fontId="18" fillId="0" borderId="1" xfId="3" applyNumberFormat="1" applyFont="1" applyBorder="1" applyAlignment="1" applyProtection="1">
      <alignment horizontal="center" vertical="center" wrapText="1"/>
    </xf>
    <xf numFmtId="0" fontId="17" fillId="0" borderId="1" xfId="0" applyFont="1" applyBorder="1" applyAlignment="1" applyProtection="1">
      <alignment wrapText="1"/>
    </xf>
    <xf numFmtId="0" fontId="2" fillId="0" borderId="4" xfId="4" applyFont="1" applyBorder="1" applyAlignment="1" applyProtection="1">
      <alignment vertical="center"/>
    </xf>
    <xf numFmtId="0" fontId="17" fillId="0" borderId="0" xfId="0" applyFont="1" applyProtection="1"/>
    <xf numFmtId="0" fontId="4" fillId="0" borderId="5" xfId="1" applyFont="1" applyBorder="1" applyAlignment="1" applyProtection="1">
      <alignment horizontal="center" vertical="center" wrapText="1"/>
    </xf>
    <xf numFmtId="4" fontId="3" fillId="5" borderId="3" xfId="3" applyNumberFormat="1" applyFont="1" applyFill="1" applyBorder="1" applyAlignment="1" applyProtection="1">
      <alignment horizontal="center" vertical="center" wrapText="1"/>
    </xf>
    <xf numFmtId="0" fontId="2" fillId="0" borderId="4" xfId="4" applyFont="1" applyBorder="1" applyAlignment="1" applyProtection="1">
      <alignment horizontal="center" vertical="center" wrapText="1"/>
    </xf>
    <xf numFmtId="0" fontId="11" fillId="0" borderId="2" xfId="5" applyFont="1" applyBorder="1" applyAlignment="1">
      <alignment horizontal="center"/>
    </xf>
    <xf numFmtId="0" fontId="11" fillId="0" borderId="3" xfId="5" applyFont="1" applyBorder="1" applyAlignment="1">
      <alignment horizontal="center"/>
    </xf>
    <xf numFmtId="0" fontId="11" fillId="0" borderId="4" xfId="5" applyFont="1" applyBorder="1" applyAlignment="1">
      <alignment horizontal="center"/>
    </xf>
  </cellXfs>
  <cellStyles count="6">
    <cellStyle name="Įprastas 2" xfId="5"/>
    <cellStyle name="Normal" xfId="0" builtinId="0"/>
    <cellStyle name="Normal 2 2" xfId="1"/>
    <cellStyle name="Normal 3" xfId="4"/>
    <cellStyle name="TableStyleLight1" xfId="3"/>
    <cellStyle name="TableStyleLight1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190500</xdr:colOff>
      <xdr:row>13</xdr:row>
      <xdr:rowOff>0</xdr:rowOff>
    </xdr:from>
    <xdr:to>
      <xdr:col>2</xdr:col>
      <xdr:colOff>994213</xdr:colOff>
      <xdr:row>52</xdr:row>
      <xdr:rowOff>125358</xdr:rowOff>
    </xdr:to>
    <xdr:sp macro="" textlink="">
      <xdr:nvSpPr>
        <xdr:cNvPr id="2" name="TextBox 1">
          <a:extLst>
            <a:ext uri="{FF2B5EF4-FFF2-40B4-BE49-F238E27FC236}">
              <a16:creationId xmlns:a16="http://schemas.microsoft.com/office/drawing/2014/main" xmlns="" id="{5E96C2CF-1CAF-43B9-8806-575F7537D07E}"/>
            </a:ext>
          </a:extLst>
        </xdr:cNvPr>
        <xdr:cNvSpPr txBox="1"/>
      </xdr:nvSpPr>
      <xdr:spPr>
        <a:xfrm>
          <a:off x="190500" y="3276600"/>
          <a:ext cx="5966263" cy="64404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100"/>
            <a:t>Žiniaraščio priedas</a:t>
          </a:r>
        </a:p>
        <a:p>
          <a:endParaRPr lang="lt-LT" sz="1100"/>
        </a:p>
        <a:p>
          <a:r>
            <a:rPr lang="lt-LT" sz="1100"/>
            <a:t>Vykdant valstybinės reikšmės kelių rekonstravimo/remonto darbus susidarančios medžiagos, kurios nenaudojamos projekte ir kurios gali būti panaudotos pakartotinai, turi būti gabenamos į užsakovo – Lietuvos automobilių kelių direkcijos prie Susisiekimo ministerijos (toliau – Kelių direkcija) nurodytą sandėliavimo vietą – Širvintų kelių tarnyba (Zibalų g. 21, Širvintos).</a:t>
          </a:r>
        </a:p>
        <a:p>
          <a:r>
            <a:rPr lang="lt-LT" sz="1100"/>
            <a:t>Medžiagos, kurios turi būti gabenamos į sandėliavimo vietas:</a:t>
          </a:r>
        </a:p>
        <a:p>
          <a:r>
            <a:rPr lang="lt-LT" sz="1100"/>
            <a:t>1. Metalo gaminiai (neužteršti betonu ir kt. medžiagomis (t. y. turi būti nuvalyti)): kelio ženklai, kelio ženklų atramos, apšvietimo ir kiti stulpai,  apsauginiai atitvarai ir jų elementai, tiltų ir viadukų turėklai, kiti metalo gaminiai, sijos, spraustasienės, pralaidos ir kt.;</a:t>
          </a:r>
        </a:p>
        <a:p>
          <a:r>
            <a:rPr lang="lt-LT" sz="1100"/>
            <a:t>2. Betono ir gelžbetonio gaminiai (tik nepažeisti mechaniškai ir tinkami naudoti): pralaidos, trinkelės, bortai ir kt.;</a:t>
          </a:r>
        </a:p>
        <a:p>
          <a:r>
            <a:rPr lang="lt-LT" sz="1100"/>
            <a:t>3. Plastiko gaminiai (tik nepažeisti mechaniškai ir tinkami naudoti): signaliniai stulpeliai, pralaidos ir kt.;</a:t>
          </a:r>
        </a:p>
        <a:p>
          <a:r>
            <a:rPr lang="lt-LT" sz="1100"/>
            <a:t>Mediena (išskyrus menkavertę medieną, krūmus, šakas ir kelmus) turi būti sandėliuojama statybvietėje iki bus Kelių direkcijos parduota aukciono būdu. Rangovas tvarkingai susandėliavęs medieną (medžių kamienus) nedelsiant apie tai informuoja Kelių direkciją, nurodydamas kiekį erdmetriais arba kietmetriais, o Kelių direkcija įsipareigoja medieną (medžių kamienus) parduoti aukcione per tris mėnesius.</a:t>
          </a:r>
        </a:p>
        <a:p>
          <a:r>
            <a:rPr lang="lt-LT" sz="1100"/>
            <a:t>Kitos, šiame sąraše nepaminėtos medžiagos, kurios gali būti panaudotos pakartotinai, gali būti gabenamos į sandėliavimo vietas tik suderinus su Kelių direkcija.</a:t>
          </a:r>
        </a:p>
        <a:p>
          <a:r>
            <a:rPr lang="lt-LT" sz="1100"/>
            <a:t>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a:t>
          </a:r>
        </a:p>
        <a:p>
          <a:r>
            <a:rPr lang="lt-LT" sz="1100"/>
            <a:t>Grįžtamosios medžiagos</a:t>
          </a:r>
        </a:p>
        <a:p>
          <a:r>
            <a:rPr lang="lt-LT" sz="1100"/>
            <a:t>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a:t>
          </a:r>
        </a:p>
        <a:p>
          <a:r>
            <a:rPr lang="lt-LT" sz="1100"/>
            <a:t>Statybinės atliekos</a:t>
          </a:r>
        </a:p>
        <a:p>
          <a:r>
            <a:rPr lang="lt-LT" sz="1100"/>
            <a:t>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a:t>
          </a:r>
        </a:p>
        <a:p>
          <a:endParaRPr lang="lt-LT"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0"/>
  <sheetViews>
    <sheetView tabSelected="1" view="pageBreakPreview" zoomScale="120" zoomScaleNormal="120" zoomScaleSheetLayoutView="120" workbookViewId="0">
      <selection activeCell="A183" sqref="A183"/>
    </sheetView>
  </sheetViews>
  <sheetFormatPr defaultRowHeight="15" x14ac:dyDescent="0.25"/>
  <cols>
    <col min="1" max="1" width="9.140625" style="53"/>
    <col min="2" max="2" width="65.7109375" style="53" customWidth="1"/>
    <col min="3" max="3" width="9.140625" style="54"/>
    <col min="4" max="4" width="12.140625" style="55" bestFit="1" customWidth="1"/>
    <col min="5" max="5" width="15.140625" style="14" customWidth="1"/>
    <col min="6" max="6" width="12.7109375" style="73" customWidth="1"/>
    <col min="7" max="16384" width="9.140625" style="14"/>
  </cols>
  <sheetData>
    <row r="1" spans="1:6" x14ac:dyDescent="0.25">
      <c r="A1" s="22" t="s">
        <v>60</v>
      </c>
      <c r="B1" s="22"/>
      <c r="C1" s="23"/>
      <c r="D1" s="22"/>
      <c r="E1" s="22"/>
      <c r="F1" s="22"/>
    </row>
    <row r="2" spans="1:6" x14ac:dyDescent="0.25">
      <c r="A2" s="24"/>
      <c r="B2" s="24"/>
      <c r="C2" s="24"/>
      <c r="D2" s="24"/>
      <c r="E2" s="24"/>
      <c r="F2" s="24"/>
    </row>
    <row r="3" spans="1:6" x14ac:dyDescent="0.25">
      <c r="A3" s="25" t="s">
        <v>58</v>
      </c>
      <c r="B3" s="26"/>
      <c r="C3" s="27"/>
      <c r="D3" s="26"/>
      <c r="E3" s="26"/>
      <c r="F3" s="66"/>
    </row>
    <row r="4" spans="1:6" ht="57" x14ac:dyDescent="0.25">
      <c r="A4" s="28" t="s">
        <v>0</v>
      </c>
      <c r="B4" s="28" t="s">
        <v>1</v>
      </c>
      <c r="C4" s="28" t="s">
        <v>2</v>
      </c>
      <c r="D4" s="28" t="s">
        <v>3</v>
      </c>
      <c r="E4" s="67" t="s">
        <v>258</v>
      </c>
      <c r="F4" s="67" t="s">
        <v>37</v>
      </c>
    </row>
    <row r="5" spans="1:6" x14ac:dyDescent="0.25">
      <c r="A5" s="29" t="s">
        <v>4</v>
      </c>
      <c r="B5" s="30"/>
      <c r="C5" s="31"/>
      <c r="D5" s="30"/>
      <c r="E5" s="30"/>
      <c r="F5" s="68"/>
    </row>
    <row r="6" spans="1:6" ht="30" x14ac:dyDescent="0.25">
      <c r="A6" s="32">
        <v>1</v>
      </c>
      <c r="B6" s="33" t="s">
        <v>259</v>
      </c>
      <c r="C6" s="34" t="s">
        <v>255</v>
      </c>
      <c r="D6" s="35">
        <v>2</v>
      </c>
      <c r="E6" s="16">
        <v>26.4</v>
      </c>
      <c r="F6" s="69">
        <f>ROUND((D6*E6),2)</f>
        <v>52.8</v>
      </c>
    </row>
    <row r="7" spans="1:6" ht="45" x14ac:dyDescent="0.25">
      <c r="A7" s="32">
        <v>2</v>
      </c>
      <c r="B7" s="33" t="s">
        <v>264</v>
      </c>
      <c r="C7" s="34" t="s">
        <v>255</v>
      </c>
      <c r="D7" s="35">
        <v>2</v>
      </c>
      <c r="E7" s="16">
        <v>28.6</v>
      </c>
      <c r="F7" s="69">
        <f t="shared" ref="F7:F33" si="0">ROUND((D7*E7),2)</f>
        <v>57.2</v>
      </c>
    </row>
    <row r="8" spans="1:6" ht="30" x14ac:dyDescent="0.25">
      <c r="A8" s="32">
        <v>3</v>
      </c>
      <c r="B8" s="33" t="s">
        <v>61</v>
      </c>
      <c r="C8" s="34" t="s">
        <v>81</v>
      </c>
      <c r="D8" s="35">
        <v>0.6</v>
      </c>
      <c r="E8" s="16">
        <v>12.1</v>
      </c>
      <c r="F8" s="69">
        <f t="shared" si="0"/>
        <v>7.26</v>
      </c>
    </row>
    <row r="9" spans="1:6" x14ac:dyDescent="0.25">
      <c r="A9" s="32">
        <v>4</v>
      </c>
      <c r="B9" s="33" t="s">
        <v>62</v>
      </c>
      <c r="C9" s="34" t="s">
        <v>255</v>
      </c>
      <c r="D9" s="35">
        <v>3</v>
      </c>
      <c r="E9" s="16">
        <v>41.8</v>
      </c>
      <c r="F9" s="69">
        <f t="shared" si="0"/>
        <v>125.4</v>
      </c>
    </row>
    <row r="10" spans="1:6" ht="45" x14ac:dyDescent="0.25">
      <c r="A10" s="32">
        <v>5</v>
      </c>
      <c r="B10" s="33" t="s">
        <v>263</v>
      </c>
      <c r="C10" s="34" t="s">
        <v>255</v>
      </c>
      <c r="D10" s="35">
        <v>3</v>
      </c>
      <c r="E10" s="16">
        <v>45.1</v>
      </c>
      <c r="F10" s="69">
        <f t="shared" si="0"/>
        <v>135.30000000000001</v>
      </c>
    </row>
    <row r="11" spans="1:6" ht="30" x14ac:dyDescent="0.25">
      <c r="A11" s="32">
        <v>6</v>
      </c>
      <c r="B11" s="33" t="s">
        <v>63</v>
      </c>
      <c r="C11" s="34" t="s">
        <v>81</v>
      </c>
      <c r="D11" s="35">
        <v>3</v>
      </c>
      <c r="E11" s="16">
        <v>4.4000000000000004</v>
      </c>
      <c r="F11" s="69">
        <f t="shared" si="0"/>
        <v>13.2</v>
      </c>
    </row>
    <row r="12" spans="1:6" x14ac:dyDescent="0.25">
      <c r="A12" s="32">
        <v>7</v>
      </c>
      <c r="B12" s="33" t="s">
        <v>64</v>
      </c>
      <c r="C12" s="34" t="s">
        <v>255</v>
      </c>
      <c r="D12" s="35">
        <v>4</v>
      </c>
      <c r="E12" s="16">
        <v>48.4</v>
      </c>
      <c r="F12" s="69">
        <f t="shared" si="0"/>
        <v>193.6</v>
      </c>
    </row>
    <row r="13" spans="1:6" ht="45" x14ac:dyDescent="0.25">
      <c r="A13" s="32">
        <v>8</v>
      </c>
      <c r="B13" s="33" t="s">
        <v>265</v>
      </c>
      <c r="C13" s="34" t="s">
        <v>255</v>
      </c>
      <c r="D13" s="35">
        <v>4</v>
      </c>
      <c r="E13" s="16">
        <v>53.9</v>
      </c>
      <c r="F13" s="69">
        <f t="shared" si="0"/>
        <v>215.6</v>
      </c>
    </row>
    <row r="14" spans="1:6" ht="30" x14ac:dyDescent="0.25">
      <c r="A14" s="32">
        <v>9</v>
      </c>
      <c r="B14" s="33" t="s">
        <v>65</v>
      </c>
      <c r="C14" s="34" t="s">
        <v>81</v>
      </c>
      <c r="D14" s="35">
        <v>4</v>
      </c>
      <c r="E14" s="16">
        <v>4.4000000000000004</v>
      </c>
      <c r="F14" s="69">
        <f t="shared" si="0"/>
        <v>17.600000000000001</v>
      </c>
    </row>
    <row r="15" spans="1:6" ht="30" x14ac:dyDescent="0.25">
      <c r="A15" s="32">
        <v>10</v>
      </c>
      <c r="B15" s="33" t="s">
        <v>66</v>
      </c>
      <c r="C15" s="34" t="s">
        <v>81</v>
      </c>
      <c r="D15" s="35">
        <v>7.6</v>
      </c>
      <c r="E15" s="16">
        <v>12.1</v>
      </c>
      <c r="F15" s="69">
        <f t="shared" si="0"/>
        <v>91.96</v>
      </c>
    </row>
    <row r="16" spans="1:6" ht="30" x14ac:dyDescent="0.25">
      <c r="A16" s="32">
        <v>11</v>
      </c>
      <c r="B16" s="33" t="s">
        <v>67</v>
      </c>
      <c r="C16" s="34" t="s">
        <v>7</v>
      </c>
      <c r="D16" s="35">
        <v>5.0000000000000001E-3</v>
      </c>
      <c r="E16" s="16">
        <v>880</v>
      </c>
      <c r="F16" s="69">
        <f t="shared" si="0"/>
        <v>4.4000000000000004</v>
      </c>
    </row>
    <row r="17" spans="1:6" ht="30" x14ac:dyDescent="0.25">
      <c r="A17" s="32">
        <v>12</v>
      </c>
      <c r="B17" s="33" t="s">
        <v>68</v>
      </c>
      <c r="C17" s="34" t="s">
        <v>5</v>
      </c>
      <c r="D17" s="35">
        <v>34</v>
      </c>
      <c r="E17" s="16">
        <v>4.41</v>
      </c>
      <c r="F17" s="69">
        <f t="shared" si="0"/>
        <v>149.94</v>
      </c>
    </row>
    <row r="18" spans="1:6" ht="30" x14ac:dyDescent="0.25">
      <c r="A18" s="32">
        <v>13</v>
      </c>
      <c r="B18" s="33" t="s">
        <v>69</v>
      </c>
      <c r="C18" s="34" t="s">
        <v>5</v>
      </c>
      <c r="D18" s="35">
        <v>27</v>
      </c>
      <c r="E18" s="16">
        <v>11.87</v>
      </c>
      <c r="F18" s="69">
        <f t="shared" si="0"/>
        <v>320.49</v>
      </c>
    </row>
    <row r="19" spans="1:6" ht="30" x14ac:dyDescent="0.25">
      <c r="A19" s="32">
        <v>14</v>
      </c>
      <c r="B19" s="33" t="s">
        <v>70</v>
      </c>
      <c r="C19" s="34" t="s">
        <v>5</v>
      </c>
      <c r="D19" s="35">
        <v>10</v>
      </c>
      <c r="E19" s="16">
        <v>7.56</v>
      </c>
      <c r="F19" s="69">
        <f t="shared" si="0"/>
        <v>75.599999999999994</v>
      </c>
    </row>
    <row r="20" spans="1:6" ht="30" x14ac:dyDescent="0.25">
      <c r="A20" s="32">
        <v>15</v>
      </c>
      <c r="B20" s="33" t="s">
        <v>71</v>
      </c>
      <c r="C20" s="34" t="s">
        <v>5</v>
      </c>
      <c r="D20" s="35">
        <v>9</v>
      </c>
      <c r="E20" s="16">
        <v>23.73</v>
      </c>
      <c r="F20" s="69">
        <f t="shared" si="0"/>
        <v>213.57</v>
      </c>
    </row>
    <row r="21" spans="1:6" ht="30" x14ac:dyDescent="0.25">
      <c r="A21" s="32">
        <v>16</v>
      </c>
      <c r="B21" s="33" t="s">
        <v>72</v>
      </c>
      <c r="C21" s="34" t="s">
        <v>8</v>
      </c>
      <c r="D21" s="35">
        <v>104</v>
      </c>
      <c r="E21" s="16">
        <v>5.25</v>
      </c>
      <c r="F21" s="69">
        <f t="shared" si="0"/>
        <v>546</v>
      </c>
    </row>
    <row r="22" spans="1:6" ht="30" x14ac:dyDescent="0.25">
      <c r="A22" s="32">
        <v>17</v>
      </c>
      <c r="B22" s="33" t="s">
        <v>73</v>
      </c>
      <c r="C22" s="34" t="s">
        <v>6</v>
      </c>
      <c r="D22" s="35">
        <v>2.8929999999999998</v>
      </c>
      <c r="E22" s="16">
        <v>14.53</v>
      </c>
      <c r="F22" s="69">
        <f t="shared" si="0"/>
        <v>42.04</v>
      </c>
    </row>
    <row r="23" spans="1:6" ht="30" x14ac:dyDescent="0.25">
      <c r="A23" s="32">
        <v>18</v>
      </c>
      <c r="B23" s="33" t="s">
        <v>74</v>
      </c>
      <c r="C23" s="34" t="s">
        <v>8</v>
      </c>
      <c r="D23" s="35">
        <v>26</v>
      </c>
      <c r="E23" s="16">
        <v>9.08</v>
      </c>
      <c r="F23" s="69">
        <f t="shared" si="0"/>
        <v>236.08</v>
      </c>
    </row>
    <row r="24" spans="1:6" ht="30" x14ac:dyDescent="0.25">
      <c r="A24" s="32">
        <v>19</v>
      </c>
      <c r="B24" s="33" t="s">
        <v>75</v>
      </c>
      <c r="C24" s="34" t="s">
        <v>5</v>
      </c>
      <c r="D24" s="35">
        <v>28</v>
      </c>
      <c r="E24" s="16">
        <v>3.15</v>
      </c>
      <c r="F24" s="69">
        <f t="shared" si="0"/>
        <v>88.2</v>
      </c>
    </row>
    <row r="25" spans="1:6" ht="30" x14ac:dyDescent="0.25">
      <c r="A25" s="32">
        <v>20</v>
      </c>
      <c r="B25" s="33" t="s">
        <v>76</v>
      </c>
      <c r="C25" s="34" t="s">
        <v>6</v>
      </c>
      <c r="D25" s="35">
        <v>0.28000000000000003</v>
      </c>
      <c r="E25" s="16">
        <v>14.53</v>
      </c>
      <c r="F25" s="69">
        <f t="shared" si="0"/>
        <v>4.07</v>
      </c>
    </row>
    <row r="26" spans="1:6" x14ac:dyDescent="0.25">
      <c r="A26" s="32">
        <v>21</v>
      </c>
      <c r="B26" s="33" t="s">
        <v>77</v>
      </c>
      <c r="C26" s="34" t="s">
        <v>81</v>
      </c>
      <c r="D26" s="35">
        <v>6.6</v>
      </c>
      <c r="E26" s="16">
        <v>413.32</v>
      </c>
      <c r="F26" s="69">
        <f t="shared" si="0"/>
        <v>2727.91</v>
      </c>
    </row>
    <row r="27" spans="1:6" ht="30" x14ac:dyDescent="0.25">
      <c r="A27" s="32">
        <v>22</v>
      </c>
      <c r="B27" s="33" t="s">
        <v>78</v>
      </c>
      <c r="C27" s="34" t="s">
        <v>6</v>
      </c>
      <c r="D27" s="35">
        <v>16.5</v>
      </c>
      <c r="E27" s="16">
        <v>8.74</v>
      </c>
      <c r="F27" s="69">
        <f t="shared" si="0"/>
        <v>144.21</v>
      </c>
    </row>
    <row r="28" spans="1:6" ht="30" x14ac:dyDescent="0.25">
      <c r="A28" s="32">
        <v>23</v>
      </c>
      <c r="B28" s="33" t="s">
        <v>79</v>
      </c>
      <c r="C28" s="34" t="s">
        <v>136</v>
      </c>
      <c r="D28" s="35">
        <v>19</v>
      </c>
      <c r="E28" s="16">
        <v>5.99</v>
      </c>
      <c r="F28" s="69">
        <f t="shared" si="0"/>
        <v>113.81</v>
      </c>
    </row>
    <row r="29" spans="1:6" ht="30" x14ac:dyDescent="0.25">
      <c r="A29" s="32">
        <v>24</v>
      </c>
      <c r="B29" s="36" t="s">
        <v>260</v>
      </c>
      <c r="C29" s="34" t="s">
        <v>6</v>
      </c>
      <c r="D29" s="35">
        <v>2.74</v>
      </c>
      <c r="E29" s="75">
        <v>-5.77</v>
      </c>
      <c r="F29" s="69">
        <f t="shared" si="0"/>
        <v>-15.81</v>
      </c>
    </row>
    <row r="30" spans="1:6" x14ac:dyDescent="0.25">
      <c r="A30" s="32">
        <v>25</v>
      </c>
      <c r="B30" s="33" t="s">
        <v>80</v>
      </c>
      <c r="C30" s="34" t="s">
        <v>81</v>
      </c>
      <c r="D30" s="35">
        <v>84</v>
      </c>
      <c r="E30" s="16">
        <v>50.09</v>
      </c>
      <c r="F30" s="69">
        <f t="shared" si="0"/>
        <v>4207.5600000000004</v>
      </c>
    </row>
    <row r="31" spans="1:6" ht="30" x14ac:dyDescent="0.25">
      <c r="A31" s="32">
        <v>26</v>
      </c>
      <c r="B31" s="36" t="s">
        <v>261</v>
      </c>
      <c r="C31" s="34" t="s">
        <v>6</v>
      </c>
      <c r="D31" s="37">
        <v>218.4</v>
      </c>
      <c r="E31" s="75">
        <v>-15</v>
      </c>
      <c r="F31" s="69">
        <f t="shared" si="0"/>
        <v>-3276</v>
      </c>
    </row>
    <row r="32" spans="1:6" x14ac:dyDescent="0.25">
      <c r="A32" s="32">
        <v>27</v>
      </c>
      <c r="B32" s="33" t="s">
        <v>82</v>
      </c>
      <c r="C32" s="34" t="s">
        <v>8</v>
      </c>
      <c r="D32" s="35">
        <v>12</v>
      </c>
      <c r="E32" s="16">
        <v>1.79</v>
      </c>
      <c r="F32" s="69">
        <f t="shared" si="0"/>
        <v>21.48</v>
      </c>
    </row>
    <row r="33" spans="1:6" s="15" customFormat="1" ht="20.25" customHeight="1" x14ac:dyDescent="0.25">
      <c r="A33" s="32">
        <v>28</v>
      </c>
      <c r="B33" s="33" t="s">
        <v>262</v>
      </c>
      <c r="C33" s="34" t="s">
        <v>5</v>
      </c>
      <c r="D33" s="35">
        <v>2</v>
      </c>
      <c r="E33" s="17">
        <v>31.5</v>
      </c>
      <c r="F33" s="69">
        <f t="shared" si="0"/>
        <v>63</v>
      </c>
    </row>
    <row r="34" spans="1:6" s="15" customFormat="1" ht="15" customHeight="1" x14ac:dyDescent="0.25">
      <c r="A34" s="38"/>
      <c r="B34" s="39"/>
      <c r="C34" s="39"/>
      <c r="D34" s="39"/>
      <c r="E34" s="72" t="s">
        <v>39</v>
      </c>
      <c r="F34" s="70">
        <f>ROUND(SUM(F6:F33),2)</f>
        <v>6576.47</v>
      </c>
    </row>
    <row r="35" spans="1:6" s="15" customFormat="1" ht="15" customHeight="1" x14ac:dyDescent="0.25">
      <c r="A35" s="40" t="s">
        <v>9</v>
      </c>
      <c r="B35" s="40"/>
      <c r="C35" s="40"/>
      <c r="D35" s="40"/>
      <c r="E35" s="40"/>
      <c r="F35" s="40"/>
    </row>
    <row r="36" spans="1:6" s="15" customFormat="1" ht="30" x14ac:dyDescent="0.25">
      <c r="A36" s="41" t="s">
        <v>10</v>
      </c>
      <c r="B36" s="33" t="s">
        <v>83</v>
      </c>
      <c r="C36" s="34" t="s">
        <v>81</v>
      </c>
      <c r="D36" s="42">
        <v>10601</v>
      </c>
      <c r="E36" s="18">
        <v>3.69</v>
      </c>
      <c r="F36" s="69">
        <f t="shared" ref="F36:F63" si="1">ROUND((D36*E36),2)</f>
        <v>39117.69</v>
      </c>
    </row>
    <row r="37" spans="1:6" s="15" customFormat="1" ht="30" x14ac:dyDescent="0.25">
      <c r="A37" s="41" t="s">
        <v>11</v>
      </c>
      <c r="B37" s="33" t="s">
        <v>84</v>
      </c>
      <c r="C37" s="34" t="s">
        <v>81</v>
      </c>
      <c r="D37" s="42">
        <v>2201</v>
      </c>
      <c r="E37" s="18">
        <v>7.73</v>
      </c>
      <c r="F37" s="69">
        <f t="shared" si="1"/>
        <v>17013.73</v>
      </c>
    </row>
    <row r="38" spans="1:6" s="15" customFormat="1" ht="30" x14ac:dyDescent="0.25">
      <c r="A38" s="41" t="s">
        <v>12</v>
      </c>
      <c r="B38" s="33" t="s">
        <v>85</v>
      </c>
      <c r="C38" s="34" t="s">
        <v>81</v>
      </c>
      <c r="D38" s="42">
        <v>7309</v>
      </c>
      <c r="E38" s="18">
        <v>2.5299999999999998</v>
      </c>
      <c r="F38" s="69">
        <f t="shared" si="1"/>
        <v>18491.77</v>
      </c>
    </row>
    <row r="39" spans="1:6" s="15" customFormat="1" x14ac:dyDescent="0.25">
      <c r="A39" s="41" t="s">
        <v>13</v>
      </c>
      <c r="B39" s="33" t="s">
        <v>86</v>
      </c>
      <c r="C39" s="34" t="s">
        <v>81</v>
      </c>
      <c r="D39" s="42">
        <v>7309</v>
      </c>
      <c r="E39" s="18">
        <v>1.91</v>
      </c>
      <c r="F39" s="69">
        <f t="shared" si="1"/>
        <v>13960.19</v>
      </c>
    </row>
    <row r="40" spans="1:6" s="15" customFormat="1" ht="30" x14ac:dyDescent="0.25">
      <c r="A40" s="41" t="s">
        <v>14</v>
      </c>
      <c r="B40" s="33" t="s">
        <v>87</v>
      </c>
      <c r="C40" s="34" t="s">
        <v>81</v>
      </c>
      <c r="D40" s="42">
        <v>10079</v>
      </c>
      <c r="E40" s="18">
        <v>1.03</v>
      </c>
      <c r="F40" s="69">
        <f t="shared" si="1"/>
        <v>10381.370000000001</v>
      </c>
    </row>
    <row r="41" spans="1:6" s="15" customFormat="1" ht="30" x14ac:dyDescent="0.25">
      <c r="A41" s="41" t="s">
        <v>15</v>
      </c>
      <c r="B41" s="33" t="s">
        <v>88</v>
      </c>
      <c r="C41" s="34" t="s">
        <v>81</v>
      </c>
      <c r="D41" s="42">
        <v>6230</v>
      </c>
      <c r="E41" s="18">
        <v>4.72</v>
      </c>
      <c r="F41" s="69">
        <f t="shared" si="1"/>
        <v>29405.599999999999</v>
      </c>
    </row>
    <row r="42" spans="1:6" s="15" customFormat="1" ht="30" x14ac:dyDescent="0.25">
      <c r="A42" s="41" t="s">
        <v>16</v>
      </c>
      <c r="B42" s="33" t="s">
        <v>89</v>
      </c>
      <c r="C42" s="34" t="s">
        <v>81</v>
      </c>
      <c r="D42" s="42">
        <v>6230</v>
      </c>
      <c r="E42" s="18">
        <v>1.22</v>
      </c>
      <c r="F42" s="69">
        <f t="shared" si="1"/>
        <v>7600.6</v>
      </c>
    </row>
    <row r="43" spans="1:6" s="15" customFormat="1" x14ac:dyDescent="0.25">
      <c r="A43" s="41" t="s">
        <v>17</v>
      </c>
      <c r="B43" s="33" t="s">
        <v>90</v>
      </c>
      <c r="C43" s="34" t="s">
        <v>81</v>
      </c>
      <c r="D43" s="42">
        <v>185</v>
      </c>
      <c r="E43" s="18">
        <v>16.57</v>
      </c>
      <c r="F43" s="69">
        <f t="shared" si="1"/>
        <v>3065.45</v>
      </c>
    </row>
    <row r="44" spans="1:6" s="15" customFormat="1" ht="30" x14ac:dyDescent="0.25">
      <c r="A44" s="41" t="s">
        <v>18</v>
      </c>
      <c r="B44" s="33" t="s">
        <v>91</v>
      </c>
      <c r="C44" s="34" t="s">
        <v>81</v>
      </c>
      <c r="D44" s="42">
        <v>3848</v>
      </c>
      <c r="E44" s="18">
        <v>5.41</v>
      </c>
      <c r="F44" s="69">
        <f t="shared" si="1"/>
        <v>20817.68</v>
      </c>
    </row>
    <row r="45" spans="1:6" s="15" customFormat="1" ht="30" x14ac:dyDescent="0.25">
      <c r="A45" s="41" t="s">
        <v>19</v>
      </c>
      <c r="B45" s="33" t="s">
        <v>92</v>
      </c>
      <c r="C45" s="34" t="s">
        <v>136</v>
      </c>
      <c r="D45" s="42">
        <v>56846</v>
      </c>
      <c r="E45" s="18">
        <v>0.09</v>
      </c>
      <c r="F45" s="69">
        <f t="shared" si="1"/>
        <v>5116.1400000000003</v>
      </c>
    </row>
    <row r="46" spans="1:6" s="15" customFormat="1" ht="30" x14ac:dyDescent="0.25">
      <c r="A46" s="41" t="s">
        <v>20</v>
      </c>
      <c r="B46" s="33" t="s">
        <v>93</v>
      </c>
      <c r="C46" s="34" t="s">
        <v>81</v>
      </c>
      <c r="D46" s="42">
        <v>17054</v>
      </c>
      <c r="E46" s="18">
        <v>0.91500000000000004</v>
      </c>
      <c r="F46" s="69">
        <f t="shared" si="1"/>
        <v>15604.41</v>
      </c>
    </row>
    <row r="47" spans="1:6" s="15" customFormat="1" x14ac:dyDescent="0.25">
      <c r="A47" s="41" t="s">
        <v>21</v>
      </c>
      <c r="B47" s="33" t="s">
        <v>94</v>
      </c>
      <c r="C47" s="34" t="s">
        <v>136</v>
      </c>
      <c r="D47" s="42">
        <v>28697</v>
      </c>
      <c r="E47" s="18">
        <v>0.13</v>
      </c>
      <c r="F47" s="69">
        <f t="shared" si="1"/>
        <v>3730.61</v>
      </c>
    </row>
    <row r="48" spans="1:6" s="15" customFormat="1" x14ac:dyDescent="0.25">
      <c r="A48" s="41" t="s">
        <v>22</v>
      </c>
      <c r="B48" s="33" t="s">
        <v>95</v>
      </c>
      <c r="C48" s="34" t="s">
        <v>136</v>
      </c>
      <c r="D48" s="42">
        <v>6383</v>
      </c>
      <c r="E48" s="18">
        <v>0.13</v>
      </c>
      <c r="F48" s="69">
        <f t="shared" si="1"/>
        <v>829.79</v>
      </c>
    </row>
    <row r="49" spans="1:6" s="15" customFormat="1" x14ac:dyDescent="0.25">
      <c r="A49" s="41" t="s">
        <v>23</v>
      </c>
      <c r="B49" s="33" t="s">
        <v>96</v>
      </c>
      <c r="C49" s="34" t="s">
        <v>136</v>
      </c>
      <c r="D49" s="42">
        <v>10348</v>
      </c>
      <c r="E49" s="18">
        <v>0.13</v>
      </c>
      <c r="F49" s="69">
        <f t="shared" si="1"/>
        <v>1345.24</v>
      </c>
    </row>
    <row r="50" spans="1:6" s="15" customFormat="1" x14ac:dyDescent="0.25">
      <c r="A50" s="41" t="s">
        <v>24</v>
      </c>
      <c r="B50" s="33" t="s">
        <v>97</v>
      </c>
      <c r="C50" s="34" t="s">
        <v>136</v>
      </c>
      <c r="D50" s="42">
        <v>4543</v>
      </c>
      <c r="E50" s="18">
        <v>0.17</v>
      </c>
      <c r="F50" s="69">
        <f t="shared" si="1"/>
        <v>772.31</v>
      </c>
    </row>
    <row r="51" spans="1:6" s="15" customFormat="1" x14ac:dyDescent="0.25">
      <c r="A51" s="41" t="s">
        <v>25</v>
      </c>
      <c r="B51" s="33" t="s">
        <v>266</v>
      </c>
      <c r="C51" s="34" t="s">
        <v>136</v>
      </c>
      <c r="D51" s="42">
        <v>4871</v>
      </c>
      <c r="E51" s="18">
        <v>0.17</v>
      </c>
      <c r="F51" s="69">
        <f t="shared" si="1"/>
        <v>828.07</v>
      </c>
    </row>
    <row r="52" spans="1:6" s="15" customFormat="1" ht="30" x14ac:dyDescent="0.25">
      <c r="A52" s="41" t="s">
        <v>26</v>
      </c>
      <c r="B52" s="33" t="s">
        <v>83</v>
      </c>
      <c r="C52" s="34" t="s">
        <v>81</v>
      </c>
      <c r="D52" s="42">
        <v>2998</v>
      </c>
      <c r="E52" s="18">
        <v>2.15</v>
      </c>
      <c r="F52" s="69">
        <f t="shared" si="1"/>
        <v>6445.7</v>
      </c>
    </row>
    <row r="53" spans="1:6" s="15" customFormat="1" ht="30" x14ac:dyDescent="0.25">
      <c r="A53" s="41" t="s">
        <v>27</v>
      </c>
      <c r="B53" s="33" t="s">
        <v>98</v>
      </c>
      <c r="C53" s="34" t="s">
        <v>136</v>
      </c>
      <c r="D53" s="42">
        <v>45428</v>
      </c>
      <c r="E53" s="18">
        <v>0.86</v>
      </c>
      <c r="F53" s="69">
        <f t="shared" si="1"/>
        <v>39068.080000000002</v>
      </c>
    </row>
    <row r="54" spans="1:6" s="15" customFormat="1" ht="30" x14ac:dyDescent="0.25">
      <c r="A54" s="41" t="s">
        <v>28</v>
      </c>
      <c r="B54" s="33" t="s">
        <v>99</v>
      </c>
      <c r="C54" s="34" t="s">
        <v>136</v>
      </c>
      <c r="D54" s="42">
        <v>4543</v>
      </c>
      <c r="E54" s="18">
        <v>1.35</v>
      </c>
      <c r="F54" s="69">
        <f t="shared" si="1"/>
        <v>6133.05</v>
      </c>
    </row>
    <row r="55" spans="1:6" s="15" customFormat="1" x14ac:dyDescent="0.25">
      <c r="A55" s="41" t="s">
        <v>29</v>
      </c>
      <c r="B55" s="33" t="s">
        <v>100</v>
      </c>
      <c r="C55" s="34" t="s">
        <v>81</v>
      </c>
      <c r="D55" s="42">
        <v>7603</v>
      </c>
      <c r="E55" s="18">
        <v>0.99</v>
      </c>
      <c r="F55" s="69">
        <f t="shared" si="1"/>
        <v>7526.97</v>
      </c>
    </row>
    <row r="56" spans="1:6" s="15" customFormat="1" x14ac:dyDescent="0.25">
      <c r="A56" s="41" t="s">
        <v>30</v>
      </c>
      <c r="B56" s="33" t="s">
        <v>101</v>
      </c>
      <c r="C56" s="34" t="s">
        <v>7</v>
      </c>
      <c r="D56" s="42">
        <v>3.8014999999999999</v>
      </c>
      <c r="E56" s="18">
        <v>0.24</v>
      </c>
      <c r="F56" s="69">
        <f t="shared" si="1"/>
        <v>0.91</v>
      </c>
    </row>
    <row r="57" spans="1:6" s="15" customFormat="1" x14ac:dyDescent="0.25">
      <c r="A57" s="41" t="s">
        <v>31</v>
      </c>
      <c r="B57" s="33" t="s">
        <v>102</v>
      </c>
      <c r="C57" s="34" t="s">
        <v>81</v>
      </c>
      <c r="D57" s="42">
        <v>570.29999999999995</v>
      </c>
      <c r="E57" s="18">
        <v>66.239999999999995</v>
      </c>
      <c r="F57" s="69">
        <f t="shared" si="1"/>
        <v>37776.67</v>
      </c>
    </row>
    <row r="58" spans="1:6" s="15" customFormat="1" ht="30" x14ac:dyDescent="0.25">
      <c r="A58" s="41" t="s">
        <v>32</v>
      </c>
      <c r="B58" s="33" t="s">
        <v>103</v>
      </c>
      <c r="C58" s="34" t="s">
        <v>136</v>
      </c>
      <c r="D58" s="42">
        <v>310</v>
      </c>
      <c r="E58" s="18">
        <v>22.37</v>
      </c>
      <c r="F58" s="69">
        <f t="shared" si="1"/>
        <v>6934.7</v>
      </c>
    </row>
    <row r="59" spans="1:6" s="15" customFormat="1" ht="30" x14ac:dyDescent="0.25">
      <c r="A59" s="41" t="s">
        <v>33</v>
      </c>
      <c r="B59" s="33" t="s">
        <v>91</v>
      </c>
      <c r="C59" s="34" t="s">
        <v>81</v>
      </c>
      <c r="D59" s="42">
        <v>1573</v>
      </c>
      <c r="E59" s="18">
        <v>7.41</v>
      </c>
      <c r="F59" s="69">
        <f t="shared" si="1"/>
        <v>11655.93</v>
      </c>
    </row>
    <row r="60" spans="1:6" s="15" customFormat="1" ht="30" x14ac:dyDescent="0.25">
      <c r="A60" s="41" t="s">
        <v>34</v>
      </c>
      <c r="B60" s="33" t="s">
        <v>92</v>
      </c>
      <c r="C60" s="34" t="s">
        <v>136</v>
      </c>
      <c r="D60" s="42">
        <v>10539</v>
      </c>
      <c r="E60" s="18">
        <v>0.09</v>
      </c>
      <c r="F60" s="69">
        <f t="shared" si="1"/>
        <v>948.51</v>
      </c>
    </row>
    <row r="61" spans="1:6" s="15" customFormat="1" x14ac:dyDescent="0.25">
      <c r="A61" s="41" t="s">
        <v>35</v>
      </c>
      <c r="B61" s="33" t="s">
        <v>104</v>
      </c>
      <c r="C61" s="34" t="s">
        <v>136</v>
      </c>
      <c r="D61" s="42">
        <v>6118</v>
      </c>
      <c r="E61" s="18">
        <v>0.9</v>
      </c>
      <c r="F61" s="69">
        <f t="shared" si="1"/>
        <v>5506.2</v>
      </c>
    </row>
    <row r="62" spans="1:6" s="15" customFormat="1" x14ac:dyDescent="0.25">
      <c r="A62" s="41" t="s">
        <v>36</v>
      </c>
      <c r="B62" s="33" t="s">
        <v>105</v>
      </c>
      <c r="C62" s="34" t="s">
        <v>136</v>
      </c>
      <c r="D62" s="42">
        <v>11593</v>
      </c>
      <c r="E62" s="18">
        <v>1.68</v>
      </c>
      <c r="F62" s="69">
        <f t="shared" si="1"/>
        <v>19476.240000000002</v>
      </c>
    </row>
    <row r="63" spans="1:6" s="15" customFormat="1" x14ac:dyDescent="0.25">
      <c r="A63" s="41" t="s">
        <v>107</v>
      </c>
      <c r="B63" s="33" t="s">
        <v>106</v>
      </c>
      <c r="C63" s="34" t="s">
        <v>81</v>
      </c>
      <c r="D63" s="42">
        <v>1573</v>
      </c>
      <c r="E63" s="18">
        <v>24.99</v>
      </c>
      <c r="F63" s="69">
        <f t="shared" si="1"/>
        <v>39309.269999999997</v>
      </c>
    </row>
    <row r="64" spans="1:6" s="15" customFormat="1" ht="15" customHeight="1" x14ac:dyDescent="0.25">
      <c r="A64" s="38"/>
      <c r="B64" s="39"/>
      <c r="C64" s="39"/>
      <c r="D64" s="39"/>
      <c r="E64" s="72" t="s">
        <v>40</v>
      </c>
      <c r="F64" s="70">
        <f>ROUND(SUM(F36:F63),2)</f>
        <v>368862.88</v>
      </c>
    </row>
    <row r="65" spans="1:6" s="15" customFormat="1" ht="15" customHeight="1" x14ac:dyDescent="0.25">
      <c r="A65" s="43" t="s">
        <v>108</v>
      </c>
      <c r="B65" s="43"/>
      <c r="C65" s="43"/>
      <c r="D65" s="43"/>
      <c r="E65" s="43"/>
      <c r="F65" s="43"/>
    </row>
    <row r="66" spans="1:6" s="15" customFormat="1" x14ac:dyDescent="0.25">
      <c r="A66" s="41" t="s">
        <v>10</v>
      </c>
      <c r="B66" s="44" t="s">
        <v>109</v>
      </c>
      <c r="C66" s="34"/>
      <c r="D66" s="45">
        <v>0</v>
      </c>
      <c r="E66" s="52"/>
      <c r="F66" s="71"/>
    </row>
    <row r="67" spans="1:6" s="15" customFormat="1" ht="30" x14ac:dyDescent="0.25">
      <c r="A67" s="41" t="s">
        <v>11</v>
      </c>
      <c r="B67" s="33" t="s">
        <v>110</v>
      </c>
      <c r="C67" s="34" t="s">
        <v>81</v>
      </c>
      <c r="D67" s="46">
        <v>547</v>
      </c>
      <c r="E67" s="18">
        <v>2.64</v>
      </c>
      <c r="F67" s="69">
        <f t="shared" ref="F67:F126" si="2">ROUND((D67*E67),2)</f>
        <v>1444.08</v>
      </c>
    </row>
    <row r="68" spans="1:6" s="15" customFormat="1" x14ac:dyDescent="0.25">
      <c r="A68" s="41" t="s">
        <v>12</v>
      </c>
      <c r="B68" s="33" t="s">
        <v>111</v>
      </c>
      <c r="C68" s="34" t="s">
        <v>81</v>
      </c>
      <c r="D68" s="46">
        <v>8</v>
      </c>
      <c r="E68" s="18">
        <v>35.020000000000003</v>
      </c>
      <c r="F68" s="69">
        <f t="shared" si="2"/>
        <v>280.16000000000003</v>
      </c>
    </row>
    <row r="69" spans="1:6" s="15" customFormat="1" x14ac:dyDescent="0.25">
      <c r="A69" s="41" t="s">
        <v>13</v>
      </c>
      <c r="B69" s="33" t="s">
        <v>77</v>
      </c>
      <c r="C69" s="34" t="s">
        <v>81</v>
      </c>
      <c r="D69" s="46">
        <v>38.200000000000003</v>
      </c>
      <c r="E69" s="18">
        <v>28.21</v>
      </c>
      <c r="F69" s="69">
        <f t="shared" si="2"/>
        <v>1077.6199999999999</v>
      </c>
    </row>
    <row r="70" spans="1:6" s="15" customFormat="1" ht="30" x14ac:dyDescent="0.25">
      <c r="A70" s="41" t="s">
        <v>14</v>
      </c>
      <c r="B70" s="33" t="s">
        <v>112</v>
      </c>
      <c r="C70" s="34" t="s">
        <v>6</v>
      </c>
      <c r="D70" s="46">
        <v>95.4</v>
      </c>
      <c r="E70" s="18">
        <v>8.74</v>
      </c>
      <c r="F70" s="69">
        <f t="shared" si="2"/>
        <v>833.8</v>
      </c>
    </row>
    <row r="71" spans="1:6" s="15" customFormat="1" ht="30" x14ac:dyDescent="0.25">
      <c r="A71" s="41" t="s">
        <v>15</v>
      </c>
      <c r="B71" s="33" t="s">
        <v>74</v>
      </c>
      <c r="C71" s="34" t="s">
        <v>8</v>
      </c>
      <c r="D71" s="46">
        <v>10</v>
      </c>
      <c r="E71" s="18">
        <v>7.25</v>
      </c>
      <c r="F71" s="69">
        <f t="shared" si="2"/>
        <v>72.5</v>
      </c>
    </row>
    <row r="72" spans="1:6" s="15" customFormat="1" x14ac:dyDescent="0.25">
      <c r="A72" s="41" t="s">
        <v>16</v>
      </c>
      <c r="B72" s="33" t="s">
        <v>113</v>
      </c>
      <c r="C72" s="34" t="s">
        <v>81</v>
      </c>
      <c r="D72" s="46">
        <v>785</v>
      </c>
      <c r="E72" s="18">
        <v>7.96</v>
      </c>
      <c r="F72" s="69">
        <f t="shared" si="2"/>
        <v>6248.6</v>
      </c>
    </row>
    <row r="73" spans="1:6" s="15" customFormat="1" x14ac:dyDescent="0.25">
      <c r="A73" s="41"/>
      <c r="B73" s="44" t="s">
        <v>114</v>
      </c>
      <c r="C73" s="34"/>
      <c r="D73" s="46"/>
      <c r="E73" s="69"/>
      <c r="F73" s="71"/>
    </row>
    <row r="74" spans="1:6" s="15" customFormat="1" ht="30" x14ac:dyDescent="0.25">
      <c r="A74" s="41" t="s">
        <v>17</v>
      </c>
      <c r="B74" s="33" t="s">
        <v>115</v>
      </c>
      <c r="C74" s="34" t="s">
        <v>81</v>
      </c>
      <c r="D74" s="46">
        <v>70</v>
      </c>
      <c r="E74" s="18">
        <v>6.9</v>
      </c>
      <c r="F74" s="69">
        <f t="shared" si="2"/>
        <v>483</v>
      </c>
    </row>
    <row r="75" spans="1:6" s="15" customFormat="1" ht="30" x14ac:dyDescent="0.25">
      <c r="A75" s="41" t="s">
        <v>18</v>
      </c>
      <c r="B75" s="33" t="s">
        <v>89</v>
      </c>
      <c r="C75" s="34" t="s">
        <v>81</v>
      </c>
      <c r="D75" s="46">
        <v>70</v>
      </c>
      <c r="E75" s="18">
        <v>1.46</v>
      </c>
      <c r="F75" s="69">
        <f t="shared" si="2"/>
        <v>102.2</v>
      </c>
    </row>
    <row r="76" spans="1:6" s="15" customFormat="1" ht="30" x14ac:dyDescent="0.25">
      <c r="A76" s="41" t="s">
        <v>19</v>
      </c>
      <c r="B76" s="33" t="s">
        <v>116</v>
      </c>
      <c r="C76" s="34" t="s">
        <v>8</v>
      </c>
      <c r="D76" s="46">
        <v>50</v>
      </c>
      <c r="E76" s="18">
        <v>49.68</v>
      </c>
      <c r="F76" s="69">
        <f t="shared" si="2"/>
        <v>2484</v>
      </c>
    </row>
    <row r="77" spans="1:6" s="15" customFormat="1" ht="30" x14ac:dyDescent="0.25">
      <c r="A77" s="41" t="s">
        <v>20</v>
      </c>
      <c r="B77" s="33" t="s">
        <v>117</v>
      </c>
      <c r="C77" s="34" t="s">
        <v>118</v>
      </c>
      <c r="D77" s="46">
        <v>24</v>
      </c>
      <c r="E77" s="18">
        <v>22.25</v>
      </c>
      <c r="F77" s="69">
        <f t="shared" si="2"/>
        <v>534</v>
      </c>
    </row>
    <row r="78" spans="1:6" s="15" customFormat="1" ht="30" x14ac:dyDescent="0.25">
      <c r="A78" s="41" t="s">
        <v>21</v>
      </c>
      <c r="B78" s="33" t="s">
        <v>119</v>
      </c>
      <c r="C78" s="34" t="s">
        <v>81</v>
      </c>
      <c r="D78" s="46">
        <v>176</v>
      </c>
      <c r="E78" s="18">
        <v>4.84</v>
      </c>
      <c r="F78" s="69">
        <f t="shared" si="2"/>
        <v>851.84</v>
      </c>
    </row>
    <row r="79" spans="1:6" s="15" customFormat="1" ht="30" x14ac:dyDescent="0.25">
      <c r="A79" s="41" t="s">
        <v>22</v>
      </c>
      <c r="B79" s="33" t="s">
        <v>120</v>
      </c>
      <c r="C79" s="34" t="s">
        <v>8</v>
      </c>
      <c r="D79" s="46">
        <v>14.52</v>
      </c>
      <c r="E79" s="18">
        <v>190.68</v>
      </c>
      <c r="F79" s="69">
        <f t="shared" si="2"/>
        <v>2768.67</v>
      </c>
    </row>
    <row r="80" spans="1:6" s="15" customFormat="1" x14ac:dyDescent="0.25">
      <c r="A80" s="41" t="s">
        <v>23</v>
      </c>
      <c r="B80" s="33" t="s">
        <v>121</v>
      </c>
      <c r="C80" s="34" t="s">
        <v>81</v>
      </c>
      <c r="D80" s="46">
        <v>16.45</v>
      </c>
      <c r="E80" s="18">
        <v>40.26</v>
      </c>
      <c r="F80" s="69">
        <f t="shared" si="2"/>
        <v>662.28</v>
      </c>
    </row>
    <row r="81" spans="1:6" s="15" customFormat="1" x14ac:dyDescent="0.25">
      <c r="A81" s="41" t="s">
        <v>24</v>
      </c>
      <c r="B81" s="33" t="s">
        <v>104</v>
      </c>
      <c r="C81" s="34" t="s">
        <v>136</v>
      </c>
      <c r="D81" s="46">
        <v>141.9</v>
      </c>
      <c r="E81" s="18">
        <v>1.1200000000000001</v>
      </c>
      <c r="F81" s="69">
        <f t="shared" si="2"/>
        <v>158.93</v>
      </c>
    </row>
    <row r="82" spans="1:6" s="15" customFormat="1" x14ac:dyDescent="0.25">
      <c r="A82" s="41" t="s">
        <v>25</v>
      </c>
      <c r="B82" s="33" t="s">
        <v>122</v>
      </c>
      <c r="C82" s="34" t="s">
        <v>136</v>
      </c>
      <c r="D82" s="46">
        <v>14</v>
      </c>
      <c r="E82" s="18">
        <v>10.199999999999999</v>
      </c>
      <c r="F82" s="69">
        <f t="shared" si="2"/>
        <v>142.80000000000001</v>
      </c>
    </row>
    <row r="83" spans="1:6" s="15" customFormat="1" ht="30" x14ac:dyDescent="0.25">
      <c r="A83" s="41" t="s">
        <v>26</v>
      </c>
      <c r="B83" s="33" t="s">
        <v>123</v>
      </c>
      <c r="C83" s="34" t="s">
        <v>8</v>
      </c>
      <c r="D83" s="46">
        <v>84.52</v>
      </c>
      <c r="E83" s="18">
        <v>255.52</v>
      </c>
      <c r="F83" s="69">
        <f t="shared" si="2"/>
        <v>21596.55</v>
      </c>
    </row>
    <row r="84" spans="1:6" s="15" customFormat="1" x14ac:dyDescent="0.25">
      <c r="A84" s="41" t="s">
        <v>27</v>
      </c>
      <c r="B84" s="33" t="s">
        <v>121</v>
      </c>
      <c r="C84" s="34" t="s">
        <v>81</v>
      </c>
      <c r="D84" s="46">
        <v>95.69</v>
      </c>
      <c r="E84" s="18">
        <v>40.26</v>
      </c>
      <c r="F84" s="69">
        <f t="shared" si="2"/>
        <v>3852.48</v>
      </c>
    </row>
    <row r="85" spans="1:6" s="15" customFormat="1" x14ac:dyDescent="0.25">
      <c r="A85" s="41" t="s">
        <v>28</v>
      </c>
      <c r="B85" s="33" t="s">
        <v>104</v>
      </c>
      <c r="C85" s="34" t="s">
        <v>136</v>
      </c>
      <c r="D85" s="46">
        <v>878.81</v>
      </c>
      <c r="E85" s="18">
        <v>1.1200000000000001</v>
      </c>
      <c r="F85" s="69">
        <f t="shared" si="2"/>
        <v>984.27</v>
      </c>
    </row>
    <row r="86" spans="1:6" s="15" customFormat="1" x14ac:dyDescent="0.25">
      <c r="A86" s="41" t="s">
        <v>29</v>
      </c>
      <c r="B86" s="33" t="s">
        <v>122</v>
      </c>
      <c r="C86" s="34" t="s">
        <v>136</v>
      </c>
      <c r="D86" s="46">
        <v>74</v>
      </c>
      <c r="E86" s="18">
        <v>10.199999999999999</v>
      </c>
      <c r="F86" s="69">
        <f t="shared" si="2"/>
        <v>754.8</v>
      </c>
    </row>
    <row r="87" spans="1:6" s="15" customFormat="1" ht="30" x14ac:dyDescent="0.25">
      <c r="A87" s="41" t="s">
        <v>30</v>
      </c>
      <c r="B87" s="33" t="s">
        <v>124</v>
      </c>
      <c r="C87" s="34" t="s">
        <v>8</v>
      </c>
      <c r="D87" s="46">
        <v>19.45</v>
      </c>
      <c r="E87" s="18">
        <v>306.2</v>
      </c>
      <c r="F87" s="69">
        <f t="shared" si="2"/>
        <v>5955.59</v>
      </c>
    </row>
    <row r="88" spans="1:6" s="15" customFormat="1" x14ac:dyDescent="0.25">
      <c r="A88" s="41" t="s">
        <v>31</v>
      </c>
      <c r="B88" s="33" t="s">
        <v>121</v>
      </c>
      <c r="C88" s="34" t="s">
        <v>81</v>
      </c>
      <c r="D88" s="46">
        <v>22.13</v>
      </c>
      <c r="E88" s="18">
        <v>40.26</v>
      </c>
      <c r="F88" s="69">
        <f t="shared" si="2"/>
        <v>890.95</v>
      </c>
    </row>
    <row r="89" spans="1:6" s="15" customFormat="1" x14ac:dyDescent="0.25">
      <c r="A89" s="41" t="s">
        <v>32</v>
      </c>
      <c r="B89" s="33" t="s">
        <v>104</v>
      </c>
      <c r="C89" s="34" t="s">
        <v>136</v>
      </c>
      <c r="D89" s="46">
        <v>217.42</v>
      </c>
      <c r="E89" s="18">
        <v>1.1200000000000001</v>
      </c>
      <c r="F89" s="69">
        <f t="shared" si="2"/>
        <v>243.51</v>
      </c>
    </row>
    <row r="90" spans="1:6" s="15" customFormat="1" x14ac:dyDescent="0.25">
      <c r="A90" s="41" t="s">
        <v>33</v>
      </c>
      <c r="B90" s="33" t="s">
        <v>122</v>
      </c>
      <c r="C90" s="34" t="s">
        <v>136</v>
      </c>
      <c r="D90" s="46">
        <v>15.6</v>
      </c>
      <c r="E90" s="18">
        <v>10.199999999999999</v>
      </c>
      <c r="F90" s="69">
        <f t="shared" si="2"/>
        <v>159.12</v>
      </c>
    </row>
    <row r="91" spans="1:6" s="15" customFormat="1" ht="30" x14ac:dyDescent="0.25">
      <c r="A91" s="41" t="s">
        <v>34</v>
      </c>
      <c r="B91" s="33" t="s">
        <v>115</v>
      </c>
      <c r="C91" s="34" t="s">
        <v>81</v>
      </c>
      <c r="D91" s="46">
        <v>70</v>
      </c>
      <c r="E91" s="18">
        <v>5.41</v>
      </c>
      <c r="F91" s="69">
        <f t="shared" si="2"/>
        <v>378.7</v>
      </c>
    </row>
    <row r="92" spans="1:6" s="15" customFormat="1" ht="30" x14ac:dyDescent="0.25">
      <c r="A92" s="41" t="s">
        <v>35</v>
      </c>
      <c r="B92" s="33" t="s">
        <v>125</v>
      </c>
      <c r="C92" s="34" t="s">
        <v>8</v>
      </c>
      <c r="D92" s="46">
        <v>50</v>
      </c>
      <c r="E92" s="18">
        <v>4.5199999999999996</v>
      </c>
      <c r="F92" s="69">
        <f t="shared" si="2"/>
        <v>226</v>
      </c>
    </row>
    <row r="93" spans="1:6" s="15" customFormat="1" ht="30" x14ac:dyDescent="0.25">
      <c r="A93" s="41" t="s">
        <v>36</v>
      </c>
      <c r="B93" s="33" t="s">
        <v>126</v>
      </c>
      <c r="C93" s="34" t="s">
        <v>6</v>
      </c>
      <c r="D93" s="46">
        <v>0.43</v>
      </c>
      <c r="E93" s="18">
        <v>14.53</v>
      </c>
      <c r="F93" s="69">
        <f t="shared" si="2"/>
        <v>6.25</v>
      </c>
    </row>
    <row r="94" spans="1:6" s="15" customFormat="1" ht="30" x14ac:dyDescent="0.25">
      <c r="A94" s="41" t="s">
        <v>107</v>
      </c>
      <c r="B94" s="33" t="s">
        <v>127</v>
      </c>
      <c r="C94" s="34" t="s">
        <v>5</v>
      </c>
      <c r="D94" s="46">
        <v>0.5</v>
      </c>
      <c r="E94" s="18">
        <v>2173.4</v>
      </c>
      <c r="F94" s="69">
        <f t="shared" si="2"/>
        <v>1086.7</v>
      </c>
    </row>
    <row r="95" spans="1:6" s="15" customFormat="1" ht="30" x14ac:dyDescent="0.25">
      <c r="A95" s="41" t="s">
        <v>153</v>
      </c>
      <c r="B95" s="33" t="s">
        <v>128</v>
      </c>
      <c r="C95" s="34" t="s">
        <v>5</v>
      </c>
      <c r="D95" s="46">
        <v>0.5</v>
      </c>
      <c r="E95" s="18">
        <v>2173.4</v>
      </c>
      <c r="F95" s="69">
        <f t="shared" si="2"/>
        <v>1086.7</v>
      </c>
    </row>
    <row r="96" spans="1:6" s="15" customFormat="1" ht="30" x14ac:dyDescent="0.25">
      <c r="A96" s="41" t="s">
        <v>154</v>
      </c>
      <c r="B96" s="33" t="s">
        <v>129</v>
      </c>
      <c r="C96" s="34" t="s">
        <v>5</v>
      </c>
      <c r="D96" s="46">
        <v>0.5</v>
      </c>
      <c r="E96" s="18">
        <v>5809.25</v>
      </c>
      <c r="F96" s="69">
        <f t="shared" si="2"/>
        <v>2904.63</v>
      </c>
    </row>
    <row r="97" spans="1:6" s="15" customFormat="1" ht="30" x14ac:dyDescent="0.25">
      <c r="A97" s="41" t="s">
        <v>155</v>
      </c>
      <c r="B97" s="33" t="s">
        <v>130</v>
      </c>
      <c r="C97" s="34" t="s">
        <v>5</v>
      </c>
      <c r="D97" s="46">
        <v>0.5</v>
      </c>
      <c r="E97" s="18">
        <v>10968.52</v>
      </c>
      <c r="F97" s="69">
        <f t="shared" si="2"/>
        <v>5484.26</v>
      </c>
    </row>
    <row r="98" spans="1:6" s="15" customFormat="1" ht="30" x14ac:dyDescent="0.25">
      <c r="A98" s="41" t="s">
        <v>156</v>
      </c>
      <c r="B98" s="33" t="s">
        <v>131</v>
      </c>
      <c r="C98" s="34" t="s">
        <v>5</v>
      </c>
      <c r="D98" s="46">
        <v>0.5</v>
      </c>
      <c r="E98" s="18">
        <v>7662.73</v>
      </c>
      <c r="F98" s="69">
        <f t="shared" si="2"/>
        <v>3831.37</v>
      </c>
    </row>
    <row r="99" spans="1:6" s="15" customFormat="1" x14ac:dyDescent="0.25">
      <c r="A99" s="41" t="s">
        <v>157</v>
      </c>
      <c r="B99" s="33" t="s">
        <v>132</v>
      </c>
      <c r="C99" s="34" t="s">
        <v>136</v>
      </c>
      <c r="D99" s="46">
        <v>99</v>
      </c>
      <c r="E99" s="18">
        <v>88.87</v>
      </c>
      <c r="F99" s="69">
        <f t="shared" si="2"/>
        <v>8798.1299999999992</v>
      </c>
    </row>
    <row r="100" spans="1:6" s="15" customFormat="1" x14ac:dyDescent="0.25">
      <c r="A100" s="41" t="s">
        <v>158</v>
      </c>
      <c r="B100" s="33" t="s">
        <v>133</v>
      </c>
      <c r="C100" s="34"/>
      <c r="D100" s="46">
        <v>0</v>
      </c>
      <c r="E100" s="18"/>
      <c r="F100" s="69">
        <f t="shared" si="2"/>
        <v>0</v>
      </c>
    </row>
    <row r="101" spans="1:6" s="15" customFormat="1" x14ac:dyDescent="0.25">
      <c r="A101" s="41" t="s">
        <v>159</v>
      </c>
      <c r="B101" s="33" t="s">
        <v>134</v>
      </c>
      <c r="C101" s="34" t="s">
        <v>81</v>
      </c>
      <c r="D101" s="46">
        <v>0.4</v>
      </c>
      <c r="E101" s="18">
        <v>1019.1</v>
      </c>
      <c r="F101" s="69">
        <f t="shared" si="2"/>
        <v>407.64</v>
      </c>
    </row>
    <row r="102" spans="1:6" s="15" customFormat="1" x14ac:dyDescent="0.25">
      <c r="A102" s="41" t="s">
        <v>160</v>
      </c>
      <c r="B102" s="33" t="s">
        <v>135</v>
      </c>
      <c r="C102" s="34" t="s">
        <v>136</v>
      </c>
      <c r="D102" s="46">
        <v>18.3</v>
      </c>
      <c r="E102" s="18">
        <v>11.04</v>
      </c>
      <c r="F102" s="69">
        <f t="shared" si="2"/>
        <v>202.03</v>
      </c>
    </row>
    <row r="103" spans="1:6" s="15" customFormat="1" x14ac:dyDescent="0.25">
      <c r="A103" s="41" t="s">
        <v>161</v>
      </c>
      <c r="B103" s="33" t="s">
        <v>137</v>
      </c>
      <c r="C103" s="34" t="s">
        <v>136</v>
      </c>
      <c r="D103" s="46">
        <v>2</v>
      </c>
      <c r="E103" s="18">
        <v>29.62</v>
      </c>
      <c r="F103" s="69">
        <f t="shared" si="2"/>
        <v>59.24</v>
      </c>
    </row>
    <row r="104" spans="1:6" s="15" customFormat="1" ht="30" x14ac:dyDescent="0.25">
      <c r="A104" s="41" t="s">
        <v>162</v>
      </c>
      <c r="B104" s="33" t="s">
        <v>138</v>
      </c>
      <c r="C104" s="34" t="s">
        <v>136</v>
      </c>
      <c r="D104" s="46">
        <v>2</v>
      </c>
      <c r="E104" s="18">
        <v>77.239999999999995</v>
      </c>
      <c r="F104" s="69">
        <f t="shared" si="2"/>
        <v>154.47999999999999</v>
      </c>
    </row>
    <row r="105" spans="1:6" s="15" customFormat="1" x14ac:dyDescent="0.25">
      <c r="A105" s="41" t="s">
        <v>163</v>
      </c>
      <c r="B105" s="33" t="s">
        <v>139</v>
      </c>
      <c r="C105" s="34" t="s">
        <v>81</v>
      </c>
      <c r="D105" s="46">
        <v>0.4</v>
      </c>
      <c r="E105" s="18">
        <v>1137.6600000000001</v>
      </c>
      <c r="F105" s="69">
        <f t="shared" si="2"/>
        <v>455.06</v>
      </c>
    </row>
    <row r="106" spans="1:6" s="15" customFormat="1" x14ac:dyDescent="0.25">
      <c r="A106" s="41" t="s">
        <v>164</v>
      </c>
      <c r="B106" s="33" t="s">
        <v>140</v>
      </c>
      <c r="C106" s="34"/>
      <c r="D106" s="46">
        <v>0</v>
      </c>
      <c r="E106" s="18"/>
      <c r="F106" s="69">
        <f t="shared" si="2"/>
        <v>0</v>
      </c>
    </row>
    <row r="107" spans="1:6" s="15" customFormat="1" ht="30" x14ac:dyDescent="0.25">
      <c r="A107" s="41" t="s">
        <v>165</v>
      </c>
      <c r="B107" s="33" t="s">
        <v>88</v>
      </c>
      <c r="C107" s="34" t="s">
        <v>81</v>
      </c>
      <c r="D107" s="46">
        <v>669</v>
      </c>
      <c r="E107" s="18">
        <v>6.9</v>
      </c>
      <c r="F107" s="69">
        <f t="shared" si="2"/>
        <v>4616.1000000000004</v>
      </c>
    </row>
    <row r="108" spans="1:6" s="15" customFormat="1" ht="30" x14ac:dyDescent="0.25">
      <c r="A108" s="41" t="s">
        <v>166</v>
      </c>
      <c r="B108" s="33" t="s">
        <v>89</v>
      </c>
      <c r="C108" s="34" t="s">
        <v>81</v>
      </c>
      <c r="D108" s="46">
        <v>669</v>
      </c>
      <c r="E108" s="18">
        <v>1.46</v>
      </c>
      <c r="F108" s="69">
        <f t="shared" si="2"/>
        <v>976.74</v>
      </c>
    </row>
    <row r="109" spans="1:6" s="15" customFormat="1" ht="30" x14ac:dyDescent="0.25">
      <c r="A109" s="41" t="s">
        <v>167</v>
      </c>
      <c r="B109" s="33" t="s">
        <v>141</v>
      </c>
      <c r="C109" s="34" t="s">
        <v>136</v>
      </c>
      <c r="D109" s="46">
        <v>434</v>
      </c>
      <c r="E109" s="18">
        <v>0.09</v>
      </c>
      <c r="F109" s="69">
        <f t="shared" si="2"/>
        <v>39.06</v>
      </c>
    </row>
    <row r="110" spans="1:6" s="15" customFormat="1" ht="30" x14ac:dyDescent="0.25">
      <c r="A110" s="41" t="s">
        <v>168</v>
      </c>
      <c r="B110" s="33" t="s">
        <v>110</v>
      </c>
      <c r="C110" s="34" t="s">
        <v>81</v>
      </c>
      <c r="D110" s="46">
        <v>669</v>
      </c>
      <c r="E110" s="18">
        <v>7.08</v>
      </c>
      <c r="F110" s="69">
        <f t="shared" si="2"/>
        <v>4736.5200000000004</v>
      </c>
    </row>
    <row r="111" spans="1:6" s="15" customFormat="1" x14ac:dyDescent="0.25">
      <c r="A111" s="41"/>
      <c r="B111" s="44" t="s">
        <v>142</v>
      </c>
      <c r="C111" s="34"/>
      <c r="D111" s="46"/>
      <c r="E111" s="69"/>
      <c r="F111" s="71"/>
    </row>
    <row r="112" spans="1:6" s="15" customFormat="1" ht="30" x14ac:dyDescent="0.25">
      <c r="A112" s="41" t="s">
        <v>169</v>
      </c>
      <c r="B112" s="33" t="s">
        <v>143</v>
      </c>
      <c r="C112" s="34" t="s">
        <v>81</v>
      </c>
      <c r="D112" s="46">
        <v>68</v>
      </c>
      <c r="E112" s="18">
        <v>1.82</v>
      </c>
      <c r="F112" s="69">
        <f t="shared" si="2"/>
        <v>123.76</v>
      </c>
    </row>
    <row r="113" spans="1:6" s="15" customFormat="1" ht="30" x14ac:dyDescent="0.25">
      <c r="A113" s="41" t="s">
        <v>170</v>
      </c>
      <c r="B113" s="33" t="s">
        <v>144</v>
      </c>
      <c r="C113" s="34" t="s">
        <v>81</v>
      </c>
      <c r="D113" s="46">
        <v>93</v>
      </c>
      <c r="E113" s="18">
        <v>1.82</v>
      </c>
      <c r="F113" s="69">
        <f t="shared" si="2"/>
        <v>169.26</v>
      </c>
    </row>
    <row r="114" spans="1:6" s="15" customFormat="1" ht="30" x14ac:dyDescent="0.25">
      <c r="A114" s="41" t="s">
        <v>171</v>
      </c>
      <c r="B114" s="33" t="s">
        <v>116</v>
      </c>
      <c r="C114" s="34" t="s">
        <v>8</v>
      </c>
      <c r="D114" s="46">
        <v>40</v>
      </c>
      <c r="E114" s="18">
        <v>49.68</v>
      </c>
      <c r="F114" s="69">
        <f t="shared" si="2"/>
        <v>1987.2</v>
      </c>
    </row>
    <row r="115" spans="1:6" s="15" customFormat="1" x14ac:dyDescent="0.25">
      <c r="A115" s="41" t="s">
        <v>172</v>
      </c>
      <c r="B115" s="33" t="s">
        <v>77</v>
      </c>
      <c r="C115" s="34" t="s">
        <v>81</v>
      </c>
      <c r="D115" s="46">
        <v>5.3</v>
      </c>
      <c r="E115" s="18">
        <v>115.42</v>
      </c>
      <c r="F115" s="69">
        <f t="shared" si="2"/>
        <v>611.73</v>
      </c>
    </row>
    <row r="116" spans="1:6" s="15" customFormat="1" x14ac:dyDescent="0.25">
      <c r="A116" s="41" t="s">
        <v>173</v>
      </c>
      <c r="B116" s="33" t="s">
        <v>111</v>
      </c>
      <c r="C116" s="34" t="s">
        <v>81</v>
      </c>
      <c r="D116" s="46">
        <v>1</v>
      </c>
      <c r="E116" s="18">
        <v>35.020000000000003</v>
      </c>
      <c r="F116" s="69">
        <f t="shared" si="2"/>
        <v>35.020000000000003</v>
      </c>
    </row>
    <row r="117" spans="1:6" s="15" customFormat="1" ht="30" x14ac:dyDescent="0.25">
      <c r="A117" s="41" t="s">
        <v>174</v>
      </c>
      <c r="B117" s="33" t="s">
        <v>145</v>
      </c>
      <c r="C117" s="34" t="s">
        <v>8</v>
      </c>
      <c r="D117" s="46">
        <v>4.5999999999999996</v>
      </c>
      <c r="E117" s="18">
        <v>457.68</v>
      </c>
      <c r="F117" s="69">
        <f t="shared" si="2"/>
        <v>2105.33</v>
      </c>
    </row>
    <row r="118" spans="1:6" s="15" customFormat="1" x14ac:dyDescent="0.25">
      <c r="A118" s="41" t="s">
        <v>175</v>
      </c>
      <c r="B118" s="33" t="s">
        <v>146</v>
      </c>
      <c r="C118" s="34" t="s">
        <v>81</v>
      </c>
      <c r="D118" s="46">
        <v>3.04</v>
      </c>
      <c r="E118" s="18">
        <v>79.489999999999995</v>
      </c>
      <c r="F118" s="69">
        <f t="shared" si="2"/>
        <v>241.65</v>
      </c>
    </row>
    <row r="119" spans="1:6" s="15" customFormat="1" x14ac:dyDescent="0.25">
      <c r="A119" s="41" t="s">
        <v>176</v>
      </c>
      <c r="B119" s="33" t="s">
        <v>147</v>
      </c>
      <c r="C119" s="34" t="s">
        <v>81</v>
      </c>
      <c r="D119" s="46">
        <v>53</v>
      </c>
      <c r="E119" s="18">
        <v>36.24</v>
      </c>
      <c r="F119" s="69">
        <f t="shared" si="2"/>
        <v>1920.72</v>
      </c>
    </row>
    <row r="120" spans="1:6" s="15" customFormat="1" x14ac:dyDescent="0.25">
      <c r="A120" s="41" t="s">
        <v>177</v>
      </c>
      <c r="B120" s="33" t="s">
        <v>148</v>
      </c>
      <c r="C120" s="34" t="s">
        <v>81</v>
      </c>
      <c r="D120" s="46">
        <v>5.34</v>
      </c>
      <c r="E120" s="18">
        <v>430.41</v>
      </c>
      <c r="F120" s="69">
        <f t="shared" si="2"/>
        <v>2298.39</v>
      </c>
    </row>
    <row r="121" spans="1:6" s="15" customFormat="1" x14ac:dyDescent="0.25">
      <c r="A121" s="41" t="s">
        <v>178</v>
      </c>
      <c r="B121" s="33" t="s">
        <v>149</v>
      </c>
      <c r="C121" s="34" t="s">
        <v>81</v>
      </c>
      <c r="D121" s="46">
        <v>2.4900000000000002</v>
      </c>
      <c r="E121" s="18">
        <v>430.41</v>
      </c>
      <c r="F121" s="69">
        <f t="shared" si="2"/>
        <v>1071.72</v>
      </c>
    </row>
    <row r="122" spans="1:6" s="15" customFormat="1" x14ac:dyDescent="0.25">
      <c r="A122" s="41" t="s">
        <v>179</v>
      </c>
      <c r="B122" s="33" t="s">
        <v>150</v>
      </c>
      <c r="C122" s="34" t="s">
        <v>81</v>
      </c>
      <c r="D122" s="46">
        <v>3.28</v>
      </c>
      <c r="E122" s="18">
        <v>514.79999999999995</v>
      </c>
      <c r="F122" s="69">
        <f t="shared" si="2"/>
        <v>1688.54</v>
      </c>
    </row>
    <row r="123" spans="1:6" s="15" customFormat="1" ht="30" x14ac:dyDescent="0.25">
      <c r="A123" s="41" t="s">
        <v>180</v>
      </c>
      <c r="B123" s="33" t="s">
        <v>151</v>
      </c>
      <c r="C123" s="34" t="s">
        <v>5</v>
      </c>
      <c r="D123" s="46">
        <v>0.5</v>
      </c>
      <c r="E123" s="18">
        <v>10968.52</v>
      </c>
      <c r="F123" s="69">
        <f t="shared" si="2"/>
        <v>5484.26</v>
      </c>
    </row>
    <row r="124" spans="1:6" s="15" customFormat="1" ht="30" x14ac:dyDescent="0.25">
      <c r="A124" s="41" t="s">
        <v>181</v>
      </c>
      <c r="B124" s="33" t="s">
        <v>152</v>
      </c>
      <c r="C124" s="34" t="s">
        <v>5</v>
      </c>
      <c r="D124" s="46">
        <v>0.5</v>
      </c>
      <c r="E124" s="18">
        <v>7662.73</v>
      </c>
      <c r="F124" s="69">
        <f t="shared" si="2"/>
        <v>3831.37</v>
      </c>
    </row>
    <row r="125" spans="1:6" s="15" customFormat="1" ht="30" x14ac:dyDescent="0.25">
      <c r="A125" s="41" t="s">
        <v>182</v>
      </c>
      <c r="B125" s="33" t="s">
        <v>125</v>
      </c>
      <c r="C125" s="34" t="s">
        <v>8</v>
      </c>
      <c r="D125" s="46">
        <v>40</v>
      </c>
      <c r="E125" s="18">
        <v>4.5199999999999996</v>
      </c>
      <c r="F125" s="69">
        <f t="shared" si="2"/>
        <v>180.8</v>
      </c>
    </row>
    <row r="126" spans="1:6" s="15" customFormat="1" ht="30" x14ac:dyDescent="0.25">
      <c r="A126" s="41" t="s">
        <v>183</v>
      </c>
      <c r="B126" s="33" t="s">
        <v>143</v>
      </c>
      <c r="C126" s="34" t="s">
        <v>81</v>
      </c>
      <c r="D126" s="46">
        <v>68</v>
      </c>
      <c r="E126" s="18">
        <v>1.82</v>
      </c>
      <c r="F126" s="69">
        <f t="shared" si="2"/>
        <v>123.76</v>
      </c>
    </row>
    <row r="127" spans="1:6" s="15" customFormat="1" ht="15" customHeight="1" x14ac:dyDescent="0.25">
      <c r="A127" s="38"/>
      <c r="B127" s="39"/>
      <c r="C127" s="39"/>
      <c r="D127" s="39"/>
      <c r="E127" s="72" t="s">
        <v>41</v>
      </c>
      <c r="F127" s="70">
        <f>ROUND(SUM(F67:F126),2)</f>
        <v>109904.87</v>
      </c>
    </row>
    <row r="128" spans="1:6" s="15" customFormat="1" ht="15" customHeight="1" x14ac:dyDescent="0.25">
      <c r="A128" s="43" t="s">
        <v>184</v>
      </c>
      <c r="B128" s="43"/>
      <c r="C128" s="43"/>
      <c r="D128" s="43"/>
      <c r="E128" s="43"/>
      <c r="F128" s="43"/>
    </row>
    <row r="129" spans="1:6" s="15" customFormat="1" x14ac:dyDescent="0.25">
      <c r="A129" s="41" t="s">
        <v>10</v>
      </c>
      <c r="B129" s="33" t="s">
        <v>185</v>
      </c>
      <c r="C129" s="34" t="s">
        <v>81</v>
      </c>
      <c r="D129" s="35">
        <v>17325</v>
      </c>
      <c r="E129" s="18">
        <v>18.329999999999998</v>
      </c>
      <c r="F129" s="69">
        <f t="shared" ref="F129:F135" si="3">ROUND((D129*E129),2)</f>
        <v>317567.25</v>
      </c>
    </row>
    <row r="130" spans="1:6" s="15" customFormat="1" ht="30" x14ac:dyDescent="0.25">
      <c r="A130" s="41" t="s">
        <v>11</v>
      </c>
      <c r="B130" s="33" t="s">
        <v>186</v>
      </c>
      <c r="C130" s="34" t="s">
        <v>136</v>
      </c>
      <c r="D130" s="35">
        <v>36673</v>
      </c>
      <c r="E130" s="18">
        <v>14.41</v>
      </c>
      <c r="F130" s="69">
        <f t="shared" si="3"/>
        <v>528457.93000000005</v>
      </c>
    </row>
    <row r="131" spans="1:6" s="15" customFormat="1" ht="30" x14ac:dyDescent="0.25">
      <c r="A131" s="41" t="s">
        <v>12</v>
      </c>
      <c r="B131" s="33" t="s">
        <v>187</v>
      </c>
      <c r="C131" s="34" t="s">
        <v>136</v>
      </c>
      <c r="D131" s="35">
        <v>32348</v>
      </c>
      <c r="E131" s="18">
        <v>14.63</v>
      </c>
      <c r="F131" s="69">
        <f t="shared" si="3"/>
        <v>473251.24</v>
      </c>
    </row>
    <row r="132" spans="1:6" s="15" customFormat="1" ht="30" x14ac:dyDescent="0.25">
      <c r="A132" s="41" t="s">
        <v>13</v>
      </c>
      <c r="B132" s="33" t="s">
        <v>188</v>
      </c>
      <c r="C132" s="34" t="s">
        <v>8</v>
      </c>
      <c r="D132" s="35">
        <v>5222</v>
      </c>
      <c r="E132" s="18">
        <v>0.54</v>
      </c>
      <c r="F132" s="69">
        <f t="shared" si="3"/>
        <v>2819.88</v>
      </c>
    </row>
    <row r="133" spans="1:6" s="15" customFormat="1" ht="30" x14ac:dyDescent="0.25">
      <c r="A133" s="41" t="s">
        <v>14</v>
      </c>
      <c r="B133" s="33" t="s">
        <v>189</v>
      </c>
      <c r="C133" s="34" t="s">
        <v>6</v>
      </c>
      <c r="D133" s="35">
        <v>2.52E-2</v>
      </c>
      <c r="E133" s="18">
        <v>71.37</v>
      </c>
      <c r="F133" s="69">
        <f t="shared" si="3"/>
        <v>1.8</v>
      </c>
    </row>
    <row r="134" spans="1:6" s="15" customFormat="1" x14ac:dyDescent="0.25">
      <c r="A134" s="41" t="s">
        <v>15</v>
      </c>
      <c r="B134" s="33" t="s">
        <v>190</v>
      </c>
      <c r="C134" s="34" t="s">
        <v>81</v>
      </c>
      <c r="D134" s="35">
        <v>2666</v>
      </c>
      <c r="E134" s="18">
        <v>7.79</v>
      </c>
      <c r="F134" s="69">
        <f t="shared" si="3"/>
        <v>20768.14</v>
      </c>
    </row>
    <row r="135" spans="1:6" s="15" customFormat="1" ht="30" x14ac:dyDescent="0.25">
      <c r="A135" s="41" t="s">
        <v>16</v>
      </c>
      <c r="B135" s="33" t="s">
        <v>191</v>
      </c>
      <c r="C135" s="34" t="s">
        <v>136</v>
      </c>
      <c r="D135" s="35">
        <v>10542</v>
      </c>
      <c r="E135" s="18">
        <v>5.28</v>
      </c>
      <c r="F135" s="69">
        <f t="shared" si="3"/>
        <v>55661.760000000002</v>
      </c>
    </row>
    <row r="136" spans="1:6" s="15" customFormat="1" ht="15" customHeight="1" x14ac:dyDescent="0.25">
      <c r="A136" s="38"/>
      <c r="B136" s="39"/>
      <c r="C136" s="39"/>
      <c r="D136" s="39"/>
      <c r="E136" s="72" t="s">
        <v>42</v>
      </c>
      <c r="F136" s="70">
        <f>ROUND(SUM(F129:F135),2)</f>
        <v>1398528</v>
      </c>
    </row>
    <row r="137" spans="1:6" s="15" customFormat="1" ht="15" customHeight="1" x14ac:dyDescent="0.25">
      <c r="A137" s="43" t="s">
        <v>192</v>
      </c>
      <c r="B137" s="43"/>
      <c r="C137" s="43"/>
      <c r="D137" s="43"/>
      <c r="E137" s="43"/>
      <c r="F137" s="43"/>
    </row>
    <row r="138" spans="1:6" s="15" customFormat="1" ht="30" x14ac:dyDescent="0.25">
      <c r="A138" s="41" t="s">
        <v>10</v>
      </c>
      <c r="B138" s="33" t="s">
        <v>193</v>
      </c>
      <c r="C138" s="34" t="s">
        <v>81</v>
      </c>
      <c r="D138" s="35">
        <v>558</v>
      </c>
      <c r="E138" s="18">
        <v>5.41</v>
      </c>
      <c r="F138" s="69">
        <f t="shared" ref="F138:F149" si="4">ROUND((D138*E138),2)</f>
        <v>3018.78</v>
      </c>
    </row>
    <row r="139" spans="1:6" s="15" customFormat="1" ht="30" x14ac:dyDescent="0.25">
      <c r="A139" s="41" t="s">
        <v>11</v>
      </c>
      <c r="B139" s="33" t="s">
        <v>115</v>
      </c>
      <c r="C139" s="34" t="s">
        <v>81</v>
      </c>
      <c r="D139" s="35">
        <v>742</v>
      </c>
      <c r="E139" s="18">
        <v>4.72</v>
      </c>
      <c r="F139" s="69">
        <f t="shared" si="4"/>
        <v>3502.24</v>
      </c>
    </row>
    <row r="140" spans="1:6" s="15" customFormat="1" ht="30" x14ac:dyDescent="0.25">
      <c r="A140" s="41" t="s">
        <v>12</v>
      </c>
      <c r="B140" s="33" t="s">
        <v>89</v>
      </c>
      <c r="C140" s="34" t="s">
        <v>81</v>
      </c>
      <c r="D140" s="35">
        <v>742</v>
      </c>
      <c r="E140" s="18">
        <v>1.22</v>
      </c>
      <c r="F140" s="69">
        <f t="shared" si="4"/>
        <v>905.24</v>
      </c>
    </row>
    <row r="141" spans="1:6" s="15" customFormat="1" ht="30" x14ac:dyDescent="0.25">
      <c r="A141" s="41" t="s">
        <v>13</v>
      </c>
      <c r="B141" s="33" t="s">
        <v>194</v>
      </c>
      <c r="C141" s="34" t="s">
        <v>136</v>
      </c>
      <c r="D141" s="35">
        <v>4322</v>
      </c>
      <c r="E141" s="18">
        <v>0.09</v>
      </c>
      <c r="F141" s="69">
        <f t="shared" si="4"/>
        <v>388.98</v>
      </c>
    </row>
    <row r="142" spans="1:6" s="15" customFormat="1" x14ac:dyDescent="0.25">
      <c r="A142" s="41" t="s">
        <v>14</v>
      </c>
      <c r="B142" s="33" t="s">
        <v>195</v>
      </c>
      <c r="C142" s="34" t="s">
        <v>5</v>
      </c>
      <c r="D142" s="35">
        <v>5</v>
      </c>
      <c r="E142" s="18">
        <v>4957.7</v>
      </c>
      <c r="F142" s="69">
        <f t="shared" si="4"/>
        <v>24788.5</v>
      </c>
    </row>
    <row r="143" spans="1:6" s="15" customFormat="1" x14ac:dyDescent="0.25">
      <c r="A143" s="41" t="s">
        <v>15</v>
      </c>
      <c r="B143" s="33" t="s">
        <v>196</v>
      </c>
      <c r="C143" s="34" t="s">
        <v>5</v>
      </c>
      <c r="D143" s="35">
        <v>4</v>
      </c>
      <c r="E143" s="18">
        <v>4307.6000000000004</v>
      </c>
      <c r="F143" s="69">
        <f t="shared" si="4"/>
        <v>17230.400000000001</v>
      </c>
    </row>
    <row r="144" spans="1:6" s="15" customFormat="1" x14ac:dyDescent="0.25">
      <c r="A144" s="41" t="s">
        <v>16</v>
      </c>
      <c r="B144" s="33" t="s">
        <v>197</v>
      </c>
      <c r="C144" s="34" t="s">
        <v>5</v>
      </c>
      <c r="D144" s="35">
        <v>3</v>
      </c>
      <c r="E144" s="18">
        <v>1778.7</v>
      </c>
      <c r="F144" s="69">
        <f t="shared" si="4"/>
        <v>5336.1</v>
      </c>
    </row>
    <row r="145" spans="1:6" s="15" customFormat="1" x14ac:dyDescent="0.25">
      <c r="A145" s="41" t="s">
        <v>17</v>
      </c>
      <c r="B145" s="33" t="s">
        <v>198</v>
      </c>
      <c r="C145" s="34" t="s">
        <v>5</v>
      </c>
      <c r="D145" s="35">
        <v>22</v>
      </c>
      <c r="E145" s="18">
        <v>2223.1</v>
      </c>
      <c r="F145" s="69">
        <f t="shared" si="4"/>
        <v>48908.2</v>
      </c>
    </row>
    <row r="146" spans="1:6" s="15" customFormat="1" x14ac:dyDescent="0.25">
      <c r="A146" s="41" t="s">
        <v>18</v>
      </c>
      <c r="B146" s="33" t="s">
        <v>199</v>
      </c>
      <c r="C146" s="34" t="s">
        <v>136</v>
      </c>
      <c r="D146" s="35">
        <v>35.1</v>
      </c>
      <c r="E146" s="18">
        <v>0.54</v>
      </c>
      <c r="F146" s="69">
        <f t="shared" si="4"/>
        <v>18.95</v>
      </c>
    </row>
    <row r="147" spans="1:6" s="15" customFormat="1" ht="30" x14ac:dyDescent="0.25">
      <c r="A147" s="41" t="s">
        <v>19</v>
      </c>
      <c r="B147" s="33" t="s">
        <v>200</v>
      </c>
      <c r="C147" s="34" t="s">
        <v>136</v>
      </c>
      <c r="D147" s="35">
        <v>1825</v>
      </c>
      <c r="E147" s="18">
        <v>14.87</v>
      </c>
      <c r="F147" s="69">
        <f t="shared" si="4"/>
        <v>27137.75</v>
      </c>
    </row>
    <row r="148" spans="1:6" s="15" customFormat="1" ht="30" x14ac:dyDescent="0.25">
      <c r="A148" s="41" t="s">
        <v>20</v>
      </c>
      <c r="B148" s="33" t="s">
        <v>201</v>
      </c>
      <c r="C148" s="34" t="s">
        <v>136</v>
      </c>
      <c r="D148" s="35">
        <v>125</v>
      </c>
      <c r="E148" s="18">
        <v>16.940000000000001</v>
      </c>
      <c r="F148" s="69">
        <f t="shared" si="4"/>
        <v>2117.5</v>
      </c>
    </row>
    <row r="149" spans="1:6" s="15" customFormat="1" x14ac:dyDescent="0.25">
      <c r="A149" s="41" t="s">
        <v>21</v>
      </c>
      <c r="B149" s="33" t="s">
        <v>202</v>
      </c>
      <c r="C149" s="34" t="s">
        <v>136</v>
      </c>
      <c r="D149" s="35">
        <v>387</v>
      </c>
      <c r="E149" s="18">
        <v>8.1</v>
      </c>
      <c r="F149" s="69">
        <f t="shared" si="4"/>
        <v>3134.7</v>
      </c>
    </row>
    <row r="150" spans="1:6" s="15" customFormat="1" ht="15" customHeight="1" x14ac:dyDescent="0.25">
      <c r="A150" s="38"/>
      <c r="B150" s="39"/>
      <c r="C150" s="39"/>
      <c r="D150" s="39"/>
      <c r="E150" s="72" t="s">
        <v>43</v>
      </c>
      <c r="F150" s="70">
        <f>ROUND(SUM(F138:F149),2)</f>
        <v>136487.34</v>
      </c>
    </row>
    <row r="151" spans="1:6" s="15" customFormat="1" ht="15" customHeight="1" x14ac:dyDescent="0.25">
      <c r="A151" s="38" t="s">
        <v>203</v>
      </c>
      <c r="B151" s="39"/>
      <c r="C151" s="39"/>
      <c r="D151" s="39"/>
      <c r="E151" s="39"/>
      <c r="F151" s="72"/>
    </row>
    <row r="152" spans="1:6" s="15" customFormat="1" ht="30" x14ac:dyDescent="0.25">
      <c r="A152" s="47">
        <v>1</v>
      </c>
      <c r="B152" s="33" t="s">
        <v>204</v>
      </c>
      <c r="C152" s="34" t="s">
        <v>8</v>
      </c>
      <c r="D152" s="35">
        <v>112</v>
      </c>
      <c r="E152" s="19">
        <v>34.17</v>
      </c>
      <c r="F152" s="69">
        <f t="shared" ref="F152:F163" si="5">ROUND((D152*E152),2)</f>
        <v>3827.04</v>
      </c>
    </row>
    <row r="153" spans="1:6" s="15" customFormat="1" ht="30" x14ac:dyDescent="0.25">
      <c r="A153" s="47">
        <v>2</v>
      </c>
      <c r="B153" s="33" t="s">
        <v>205</v>
      </c>
      <c r="C153" s="34" t="s">
        <v>8</v>
      </c>
      <c r="D153" s="35">
        <v>112</v>
      </c>
      <c r="E153" s="19">
        <v>2.39</v>
      </c>
      <c r="F153" s="69">
        <f t="shared" si="5"/>
        <v>267.68</v>
      </c>
    </row>
    <row r="154" spans="1:6" s="15" customFormat="1" ht="30" x14ac:dyDescent="0.25">
      <c r="A154" s="47">
        <v>3</v>
      </c>
      <c r="B154" s="33" t="s">
        <v>206</v>
      </c>
      <c r="C154" s="34" t="s">
        <v>8</v>
      </c>
      <c r="D154" s="35">
        <v>136</v>
      </c>
      <c r="E154" s="19">
        <v>16.47</v>
      </c>
      <c r="F154" s="69">
        <f t="shared" si="5"/>
        <v>2239.92</v>
      </c>
    </row>
    <row r="155" spans="1:6" s="15" customFormat="1" ht="30" x14ac:dyDescent="0.25">
      <c r="A155" s="47">
        <v>4</v>
      </c>
      <c r="B155" s="33" t="s">
        <v>207</v>
      </c>
      <c r="C155" s="34" t="s">
        <v>136</v>
      </c>
      <c r="D155" s="35">
        <v>155.6</v>
      </c>
      <c r="E155" s="19">
        <v>3.04</v>
      </c>
      <c r="F155" s="69">
        <f t="shared" si="5"/>
        <v>473.02</v>
      </c>
    </row>
    <row r="156" spans="1:6" s="15" customFormat="1" ht="30" x14ac:dyDescent="0.25">
      <c r="A156" s="47">
        <v>5</v>
      </c>
      <c r="B156" s="33" t="s">
        <v>208</v>
      </c>
      <c r="C156" s="34" t="s">
        <v>136</v>
      </c>
      <c r="D156" s="35">
        <v>114</v>
      </c>
      <c r="E156" s="19">
        <v>30.39</v>
      </c>
      <c r="F156" s="69">
        <f t="shared" si="5"/>
        <v>3464.46</v>
      </c>
    </row>
    <row r="157" spans="1:6" s="15" customFormat="1" ht="30" x14ac:dyDescent="0.25">
      <c r="A157" s="47">
        <v>6</v>
      </c>
      <c r="B157" s="33" t="s">
        <v>209</v>
      </c>
      <c r="C157" s="34" t="s">
        <v>136</v>
      </c>
      <c r="D157" s="35">
        <v>37.6</v>
      </c>
      <c r="E157" s="19">
        <v>44.54</v>
      </c>
      <c r="F157" s="69">
        <f t="shared" si="5"/>
        <v>1674.7</v>
      </c>
    </row>
    <row r="158" spans="1:6" s="15" customFormat="1" ht="30" x14ac:dyDescent="0.25">
      <c r="A158" s="47">
        <v>7</v>
      </c>
      <c r="B158" s="33" t="s">
        <v>210</v>
      </c>
      <c r="C158" s="34" t="s">
        <v>136</v>
      </c>
      <c r="D158" s="35">
        <v>4</v>
      </c>
      <c r="E158" s="19">
        <v>44.54</v>
      </c>
      <c r="F158" s="69">
        <f t="shared" si="5"/>
        <v>178.16</v>
      </c>
    </row>
    <row r="159" spans="1:6" s="15" customFormat="1" x14ac:dyDescent="0.25">
      <c r="A159" s="47">
        <v>8</v>
      </c>
      <c r="B159" s="33" t="s">
        <v>211</v>
      </c>
      <c r="C159" s="34" t="s">
        <v>5</v>
      </c>
      <c r="D159" s="35">
        <v>6</v>
      </c>
      <c r="E159" s="19">
        <v>495</v>
      </c>
      <c r="F159" s="69">
        <f t="shared" si="5"/>
        <v>2970</v>
      </c>
    </row>
    <row r="160" spans="1:6" s="15" customFormat="1" x14ac:dyDescent="0.25">
      <c r="A160" s="47">
        <v>9</v>
      </c>
      <c r="B160" s="33" t="s">
        <v>212</v>
      </c>
      <c r="C160" s="34" t="s">
        <v>5</v>
      </c>
      <c r="D160" s="35">
        <v>8</v>
      </c>
      <c r="E160" s="19">
        <v>280.5</v>
      </c>
      <c r="F160" s="69">
        <f t="shared" si="5"/>
        <v>2244</v>
      </c>
    </row>
    <row r="161" spans="1:6" s="15" customFormat="1" ht="30" x14ac:dyDescent="0.25">
      <c r="A161" s="47">
        <v>10</v>
      </c>
      <c r="B161" s="33" t="s">
        <v>213</v>
      </c>
      <c r="C161" s="34" t="s">
        <v>5</v>
      </c>
      <c r="D161" s="35">
        <v>2</v>
      </c>
      <c r="E161" s="19">
        <v>2409.2199999999998</v>
      </c>
      <c r="F161" s="69">
        <f t="shared" si="5"/>
        <v>4818.4399999999996</v>
      </c>
    </row>
    <row r="162" spans="1:6" s="15" customFormat="1" ht="30" x14ac:dyDescent="0.25">
      <c r="A162" s="47">
        <v>11</v>
      </c>
      <c r="B162" s="33" t="s">
        <v>214</v>
      </c>
      <c r="C162" s="34" t="s">
        <v>8</v>
      </c>
      <c r="D162" s="35">
        <v>110</v>
      </c>
      <c r="E162" s="19">
        <v>90.53</v>
      </c>
      <c r="F162" s="69">
        <f t="shared" si="5"/>
        <v>9958.2999999999993</v>
      </c>
    </row>
    <row r="163" spans="1:6" s="15" customFormat="1" x14ac:dyDescent="0.25">
      <c r="A163" s="47">
        <v>12</v>
      </c>
      <c r="B163" s="33" t="s">
        <v>215</v>
      </c>
      <c r="C163" s="34" t="s">
        <v>5</v>
      </c>
      <c r="D163" s="35">
        <v>4</v>
      </c>
      <c r="E163" s="19">
        <v>139.15</v>
      </c>
      <c r="F163" s="69">
        <f t="shared" si="5"/>
        <v>556.6</v>
      </c>
    </row>
    <row r="164" spans="1:6" s="15" customFormat="1" x14ac:dyDescent="0.25">
      <c r="A164" s="47"/>
      <c r="B164" s="48"/>
      <c r="C164" s="48"/>
      <c r="D164" s="48"/>
      <c r="E164" s="76" t="s">
        <v>44</v>
      </c>
      <c r="F164" s="70">
        <f>ROUND(SUM(F152:F163),2)</f>
        <v>32672.32</v>
      </c>
    </row>
    <row r="165" spans="1:6" s="15" customFormat="1" ht="15" customHeight="1" x14ac:dyDescent="0.25">
      <c r="A165" s="38" t="s">
        <v>216</v>
      </c>
      <c r="B165" s="39"/>
      <c r="C165" s="39"/>
      <c r="D165" s="39"/>
      <c r="E165" s="39"/>
      <c r="F165" s="72"/>
    </row>
    <row r="166" spans="1:6" s="15" customFormat="1" ht="30" x14ac:dyDescent="0.25">
      <c r="A166" s="47">
        <v>1</v>
      </c>
      <c r="B166" s="33" t="s">
        <v>217</v>
      </c>
      <c r="C166" s="34" t="s">
        <v>5</v>
      </c>
      <c r="D166" s="42">
        <v>5</v>
      </c>
      <c r="E166" s="19">
        <v>71.400000000000006</v>
      </c>
      <c r="F166" s="69">
        <f t="shared" ref="F166:F175" si="6">ROUND((D166*E166),2)</f>
        <v>357</v>
      </c>
    </row>
    <row r="167" spans="1:6" s="15" customFormat="1" ht="30" x14ac:dyDescent="0.25">
      <c r="A167" s="47">
        <v>2</v>
      </c>
      <c r="B167" s="33" t="s">
        <v>218</v>
      </c>
      <c r="C167" s="34" t="s">
        <v>5</v>
      </c>
      <c r="D167" s="42">
        <v>44</v>
      </c>
      <c r="E167" s="19">
        <v>76.650000000000006</v>
      </c>
      <c r="F167" s="69">
        <f t="shared" si="6"/>
        <v>3372.6</v>
      </c>
    </row>
    <row r="168" spans="1:6" s="15" customFormat="1" ht="30" x14ac:dyDescent="0.25">
      <c r="A168" s="47">
        <v>3</v>
      </c>
      <c r="B168" s="33" t="s">
        <v>219</v>
      </c>
      <c r="C168" s="34" t="s">
        <v>5</v>
      </c>
      <c r="D168" s="42">
        <v>10</v>
      </c>
      <c r="E168" s="19">
        <v>159.6</v>
      </c>
      <c r="F168" s="69">
        <f t="shared" si="6"/>
        <v>1596</v>
      </c>
    </row>
    <row r="169" spans="1:6" s="15" customFormat="1" x14ac:dyDescent="0.25">
      <c r="A169" s="47">
        <v>4</v>
      </c>
      <c r="B169" s="33" t="s">
        <v>220</v>
      </c>
      <c r="C169" s="34" t="s">
        <v>5</v>
      </c>
      <c r="D169" s="42">
        <v>49</v>
      </c>
      <c r="E169" s="19">
        <v>36.33</v>
      </c>
      <c r="F169" s="69">
        <f t="shared" si="6"/>
        <v>1780.17</v>
      </c>
    </row>
    <row r="170" spans="1:6" s="15" customFormat="1" x14ac:dyDescent="0.25">
      <c r="A170" s="47">
        <v>5</v>
      </c>
      <c r="B170" s="33" t="s">
        <v>221</v>
      </c>
      <c r="C170" s="34" t="s">
        <v>5</v>
      </c>
      <c r="D170" s="42">
        <v>10</v>
      </c>
      <c r="E170" s="19">
        <v>205.28</v>
      </c>
      <c r="F170" s="69">
        <f t="shared" si="6"/>
        <v>2052.8000000000002</v>
      </c>
    </row>
    <row r="171" spans="1:6" s="15" customFormat="1" ht="30" x14ac:dyDescent="0.25">
      <c r="A171" s="47">
        <v>6</v>
      </c>
      <c r="B171" s="33" t="s">
        <v>222</v>
      </c>
      <c r="C171" s="34" t="s">
        <v>8</v>
      </c>
      <c r="D171" s="42">
        <v>520</v>
      </c>
      <c r="E171" s="19">
        <v>28.56</v>
      </c>
      <c r="F171" s="69">
        <f t="shared" si="6"/>
        <v>14851.2</v>
      </c>
    </row>
    <row r="172" spans="1:6" s="15" customFormat="1" x14ac:dyDescent="0.25">
      <c r="A172" s="47">
        <v>7</v>
      </c>
      <c r="B172" s="33" t="s">
        <v>223</v>
      </c>
      <c r="C172" s="34" t="s">
        <v>5</v>
      </c>
      <c r="D172" s="42">
        <v>2</v>
      </c>
      <c r="E172" s="19">
        <v>236.25</v>
      </c>
      <c r="F172" s="69">
        <f t="shared" si="6"/>
        <v>472.5</v>
      </c>
    </row>
    <row r="173" spans="1:6" s="15" customFormat="1" x14ac:dyDescent="0.25">
      <c r="A173" s="47">
        <v>8</v>
      </c>
      <c r="B173" s="33" t="s">
        <v>223</v>
      </c>
      <c r="C173" s="34" t="s">
        <v>5</v>
      </c>
      <c r="D173" s="42">
        <v>10</v>
      </c>
      <c r="E173" s="19">
        <v>435.75</v>
      </c>
      <c r="F173" s="69">
        <f t="shared" si="6"/>
        <v>4357.5</v>
      </c>
    </row>
    <row r="174" spans="1:6" s="15" customFormat="1" x14ac:dyDescent="0.25">
      <c r="A174" s="47">
        <v>9</v>
      </c>
      <c r="B174" s="33" t="s">
        <v>224</v>
      </c>
      <c r="C174" s="34" t="s">
        <v>5</v>
      </c>
      <c r="D174" s="42">
        <v>205</v>
      </c>
      <c r="E174" s="19">
        <v>17.850000000000001</v>
      </c>
      <c r="F174" s="69">
        <f t="shared" si="6"/>
        <v>3659.25</v>
      </c>
    </row>
    <row r="175" spans="1:6" s="15" customFormat="1" x14ac:dyDescent="0.25">
      <c r="A175" s="47">
        <v>10</v>
      </c>
      <c r="B175" s="33" t="s">
        <v>225</v>
      </c>
      <c r="C175" s="34" t="s">
        <v>136</v>
      </c>
      <c r="D175" s="42">
        <v>551.46</v>
      </c>
      <c r="E175" s="19">
        <v>16.5</v>
      </c>
      <c r="F175" s="69">
        <f t="shared" si="6"/>
        <v>9099.09</v>
      </c>
    </row>
    <row r="176" spans="1:6" s="15" customFormat="1" x14ac:dyDescent="0.25">
      <c r="A176" s="49"/>
      <c r="B176" s="48"/>
      <c r="C176" s="48"/>
      <c r="D176" s="48"/>
      <c r="E176" s="76" t="s">
        <v>226</v>
      </c>
      <c r="F176" s="70">
        <f>ROUND(SUM(F166:F175),2)</f>
        <v>41598.11</v>
      </c>
    </row>
    <row r="177" spans="1:6" s="15" customFormat="1" ht="15" customHeight="1" x14ac:dyDescent="0.25">
      <c r="A177" s="43" t="s">
        <v>227</v>
      </c>
      <c r="B177" s="43"/>
      <c r="C177" s="43"/>
      <c r="D177" s="43"/>
      <c r="E177" s="43"/>
      <c r="F177" s="43"/>
    </row>
    <row r="178" spans="1:6" s="15" customFormat="1" ht="75" x14ac:dyDescent="0.25">
      <c r="A178" s="41" t="s">
        <v>10</v>
      </c>
      <c r="B178" s="50" t="s">
        <v>229</v>
      </c>
      <c r="C178" s="51" t="s">
        <v>38</v>
      </c>
      <c r="D178" s="52">
        <v>1</v>
      </c>
      <c r="E178" s="20">
        <v>7920</v>
      </c>
      <c r="F178" s="69">
        <f t="shared" ref="F178" si="7">ROUND((D178*E178),2)</f>
        <v>7920</v>
      </c>
    </row>
    <row r="179" spans="1:6" x14ac:dyDescent="0.25">
      <c r="A179" s="38"/>
      <c r="B179" s="39"/>
      <c r="C179" s="39"/>
      <c r="D179" s="39"/>
      <c r="E179" s="72" t="s">
        <v>228</v>
      </c>
      <c r="F179" s="70">
        <f>ROUND(SUM(F178),2)</f>
        <v>7920</v>
      </c>
    </row>
    <row r="180" spans="1:6" x14ac:dyDescent="0.25">
      <c r="A180" s="38"/>
      <c r="B180" s="39"/>
      <c r="C180" s="39" t="s">
        <v>45</v>
      </c>
      <c r="D180" s="39"/>
      <c r="E180" s="72"/>
      <c r="F180" s="70">
        <f>ROUND(SUM(F179,F176,F164,F150,F136,F127,F64,F34),2)</f>
        <v>2102549.9900000002</v>
      </c>
    </row>
    <row r="181" spans="1:6" x14ac:dyDescent="0.25">
      <c r="E181" s="53"/>
    </row>
    <row r="182" spans="1:6" ht="15" customHeight="1" x14ac:dyDescent="0.25">
      <c r="A182" s="56" t="s">
        <v>256</v>
      </c>
      <c r="B182" s="56"/>
      <c r="C182" s="56"/>
      <c r="D182" s="56"/>
      <c r="E182" s="56"/>
      <c r="F182" s="56"/>
    </row>
    <row r="183" spans="1:6" ht="15" customHeight="1" x14ac:dyDescent="0.25">
      <c r="A183" s="56" t="s">
        <v>257</v>
      </c>
      <c r="B183" s="56"/>
      <c r="C183" s="56"/>
      <c r="D183" s="56"/>
      <c r="E183" s="56"/>
      <c r="F183" s="56"/>
    </row>
    <row r="184" spans="1:6" x14ac:dyDescent="0.25">
      <c r="A184" s="57"/>
      <c r="B184" s="57"/>
      <c r="C184" s="58"/>
      <c r="D184" s="58"/>
      <c r="E184" s="57"/>
      <c r="F184" s="57"/>
    </row>
    <row r="185" spans="1:6" ht="15" customHeight="1" x14ac:dyDescent="0.25">
      <c r="A185" s="25" t="s">
        <v>59</v>
      </c>
      <c r="B185" s="26"/>
      <c r="C185" s="26"/>
      <c r="D185" s="26"/>
      <c r="E185" s="26"/>
      <c r="F185" s="66"/>
    </row>
    <row r="186" spans="1:6" ht="57" x14ac:dyDescent="0.25">
      <c r="A186" s="59" t="s">
        <v>0</v>
      </c>
      <c r="B186" s="59" t="s">
        <v>1</v>
      </c>
      <c r="C186" s="59" t="s">
        <v>2</v>
      </c>
      <c r="D186" s="59" t="s">
        <v>3</v>
      </c>
      <c r="E186" s="67" t="s">
        <v>258</v>
      </c>
      <c r="F186" s="74" t="s">
        <v>37</v>
      </c>
    </row>
    <row r="187" spans="1:6" ht="30" x14ac:dyDescent="0.25">
      <c r="A187" s="60">
        <v>1</v>
      </c>
      <c r="B187" s="61" t="s">
        <v>254</v>
      </c>
      <c r="C187" s="62" t="s">
        <v>8</v>
      </c>
      <c r="D187" s="35">
        <v>74</v>
      </c>
      <c r="E187" s="21">
        <v>70.400000000000006</v>
      </c>
      <c r="F187" s="69">
        <f t="shared" ref="F187:F209" si="8">ROUND((D187*E187),2)</f>
        <v>5209.6000000000004</v>
      </c>
    </row>
    <row r="188" spans="1:6" ht="45" x14ac:dyDescent="0.25">
      <c r="A188" s="60">
        <v>2</v>
      </c>
      <c r="B188" s="61" t="s">
        <v>230</v>
      </c>
      <c r="C188" s="62" t="s">
        <v>8</v>
      </c>
      <c r="D188" s="35">
        <v>21</v>
      </c>
      <c r="E188" s="21">
        <v>33</v>
      </c>
      <c r="F188" s="69">
        <f t="shared" si="8"/>
        <v>693</v>
      </c>
    </row>
    <row r="189" spans="1:6" ht="30" x14ac:dyDescent="0.25">
      <c r="A189" s="60">
        <v>3</v>
      </c>
      <c r="B189" s="61" t="s">
        <v>231</v>
      </c>
      <c r="C189" s="62" t="s">
        <v>252</v>
      </c>
      <c r="D189" s="35">
        <v>6.2E-2</v>
      </c>
      <c r="E189" s="21">
        <v>37400</v>
      </c>
      <c r="F189" s="69">
        <f t="shared" si="8"/>
        <v>2318.8000000000002</v>
      </c>
    </row>
    <row r="190" spans="1:6" x14ac:dyDescent="0.25">
      <c r="A190" s="60">
        <v>4</v>
      </c>
      <c r="B190" s="61" t="s">
        <v>232</v>
      </c>
      <c r="C190" s="62" t="s">
        <v>81</v>
      </c>
      <c r="D190" s="63">
        <v>5.6</v>
      </c>
      <c r="E190" s="21">
        <v>6.6</v>
      </c>
      <c r="F190" s="69">
        <f t="shared" si="8"/>
        <v>36.96</v>
      </c>
    </row>
    <row r="191" spans="1:6" ht="30" x14ac:dyDescent="0.25">
      <c r="A191" s="60">
        <v>5</v>
      </c>
      <c r="B191" s="61" t="s">
        <v>233</v>
      </c>
      <c r="C191" s="62" t="s">
        <v>8</v>
      </c>
      <c r="D191" s="35">
        <v>79</v>
      </c>
      <c r="E191" s="21">
        <v>5.5</v>
      </c>
      <c r="F191" s="69">
        <f t="shared" si="8"/>
        <v>434.5</v>
      </c>
    </row>
    <row r="192" spans="1:6" x14ac:dyDescent="0.25">
      <c r="A192" s="60">
        <v>6</v>
      </c>
      <c r="B192" s="61" t="s">
        <v>234</v>
      </c>
      <c r="C192" s="62" t="s">
        <v>8</v>
      </c>
      <c r="D192" s="35">
        <v>79</v>
      </c>
      <c r="E192" s="21">
        <v>4.7300000000000004</v>
      </c>
      <c r="F192" s="69">
        <f t="shared" si="8"/>
        <v>373.67</v>
      </c>
    </row>
    <row r="193" spans="1:6" ht="30" x14ac:dyDescent="0.25">
      <c r="A193" s="60">
        <v>7</v>
      </c>
      <c r="B193" s="61" t="s">
        <v>235</v>
      </c>
      <c r="C193" s="62" t="s">
        <v>8</v>
      </c>
      <c r="D193" s="35">
        <v>3</v>
      </c>
      <c r="E193" s="21">
        <v>5.5</v>
      </c>
      <c r="F193" s="69">
        <f t="shared" si="8"/>
        <v>16.5</v>
      </c>
    </row>
    <row r="194" spans="1:6" x14ac:dyDescent="0.25">
      <c r="A194" s="60">
        <v>8</v>
      </c>
      <c r="B194" s="61" t="s">
        <v>236</v>
      </c>
      <c r="C194" s="62" t="s">
        <v>8</v>
      </c>
      <c r="D194" s="35">
        <v>3</v>
      </c>
      <c r="E194" s="21">
        <v>5.83</v>
      </c>
      <c r="F194" s="69">
        <f t="shared" si="8"/>
        <v>17.489999999999998</v>
      </c>
    </row>
    <row r="195" spans="1:6" ht="30" x14ac:dyDescent="0.25">
      <c r="A195" s="60">
        <v>9</v>
      </c>
      <c r="B195" s="61" t="s">
        <v>237</v>
      </c>
      <c r="C195" s="62" t="s">
        <v>8</v>
      </c>
      <c r="D195" s="35">
        <v>9</v>
      </c>
      <c r="E195" s="21">
        <v>6.6</v>
      </c>
      <c r="F195" s="69">
        <f t="shared" si="8"/>
        <v>59.4</v>
      </c>
    </row>
    <row r="196" spans="1:6" x14ac:dyDescent="0.25">
      <c r="A196" s="60">
        <v>10</v>
      </c>
      <c r="B196" s="61" t="s">
        <v>238</v>
      </c>
      <c r="C196" s="62" t="s">
        <v>8</v>
      </c>
      <c r="D196" s="35">
        <v>9</v>
      </c>
      <c r="E196" s="21">
        <v>9.57</v>
      </c>
      <c r="F196" s="69">
        <f t="shared" si="8"/>
        <v>86.13</v>
      </c>
    </row>
    <row r="197" spans="1:6" ht="45" x14ac:dyDescent="0.25">
      <c r="A197" s="60">
        <v>11</v>
      </c>
      <c r="B197" s="61" t="s">
        <v>239</v>
      </c>
      <c r="C197" s="62" t="s">
        <v>8</v>
      </c>
      <c r="D197" s="35">
        <v>53</v>
      </c>
      <c r="E197" s="21">
        <v>18.43</v>
      </c>
      <c r="F197" s="69">
        <f t="shared" si="8"/>
        <v>976.79</v>
      </c>
    </row>
    <row r="198" spans="1:6" ht="30" x14ac:dyDescent="0.25">
      <c r="A198" s="60">
        <v>12</v>
      </c>
      <c r="B198" s="61" t="s">
        <v>240</v>
      </c>
      <c r="C198" s="62" t="s">
        <v>81</v>
      </c>
      <c r="D198" s="63">
        <v>1.67</v>
      </c>
      <c r="E198" s="21">
        <v>825</v>
      </c>
      <c r="F198" s="69">
        <f t="shared" si="8"/>
        <v>1377.75</v>
      </c>
    </row>
    <row r="199" spans="1:6" x14ac:dyDescent="0.25">
      <c r="A199" s="60">
        <v>13</v>
      </c>
      <c r="B199" s="61" t="s">
        <v>241</v>
      </c>
      <c r="C199" s="62" t="s">
        <v>253</v>
      </c>
      <c r="D199" s="35">
        <v>6</v>
      </c>
      <c r="E199" s="21">
        <v>454.93</v>
      </c>
      <c r="F199" s="69">
        <f t="shared" si="8"/>
        <v>2729.58</v>
      </c>
    </row>
    <row r="200" spans="1:6" x14ac:dyDescent="0.25">
      <c r="A200" s="60">
        <v>14</v>
      </c>
      <c r="B200" s="61" t="s">
        <v>242</v>
      </c>
      <c r="C200" s="62" t="s">
        <v>5</v>
      </c>
      <c r="D200" s="64">
        <v>11</v>
      </c>
      <c r="E200" s="21">
        <v>398.2</v>
      </c>
      <c r="F200" s="69">
        <f t="shared" si="8"/>
        <v>4380.2</v>
      </c>
    </row>
    <row r="201" spans="1:6" x14ac:dyDescent="0.25">
      <c r="A201" s="60">
        <v>15</v>
      </c>
      <c r="B201" s="61" t="s">
        <v>243</v>
      </c>
      <c r="C201" s="62" t="s">
        <v>5</v>
      </c>
      <c r="D201" s="64">
        <v>11</v>
      </c>
      <c r="E201" s="21">
        <v>363</v>
      </c>
      <c r="F201" s="69">
        <f t="shared" si="8"/>
        <v>3993</v>
      </c>
    </row>
    <row r="202" spans="1:6" x14ac:dyDescent="0.25">
      <c r="A202" s="60">
        <v>16</v>
      </c>
      <c r="B202" s="61" t="s">
        <v>244</v>
      </c>
      <c r="C202" s="62" t="s">
        <v>136</v>
      </c>
      <c r="D202" s="64">
        <v>110</v>
      </c>
      <c r="E202" s="21">
        <v>5.5</v>
      </c>
      <c r="F202" s="69">
        <f t="shared" si="8"/>
        <v>605</v>
      </c>
    </row>
    <row r="203" spans="1:6" x14ac:dyDescent="0.25">
      <c r="A203" s="60">
        <v>17</v>
      </c>
      <c r="B203" s="61" t="s">
        <v>245</v>
      </c>
      <c r="C203" s="62" t="s">
        <v>5</v>
      </c>
      <c r="D203" s="35">
        <v>20</v>
      </c>
      <c r="E203" s="21">
        <v>33</v>
      </c>
      <c r="F203" s="69">
        <f t="shared" si="8"/>
        <v>660</v>
      </c>
    </row>
    <row r="204" spans="1:6" x14ac:dyDescent="0.25">
      <c r="A204" s="60">
        <v>18</v>
      </c>
      <c r="B204" s="61" t="s">
        <v>246</v>
      </c>
      <c r="C204" s="62" t="s">
        <v>5</v>
      </c>
      <c r="D204" s="35">
        <v>20</v>
      </c>
      <c r="E204" s="21">
        <v>5.5</v>
      </c>
      <c r="F204" s="69">
        <f t="shared" si="8"/>
        <v>110</v>
      </c>
    </row>
    <row r="205" spans="1:6" x14ac:dyDescent="0.25">
      <c r="A205" s="60">
        <v>19</v>
      </c>
      <c r="B205" s="61" t="s">
        <v>247</v>
      </c>
      <c r="C205" s="62" t="s">
        <v>81</v>
      </c>
      <c r="D205" s="35">
        <v>10</v>
      </c>
      <c r="E205" s="21">
        <v>22</v>
      </c>
      <c r="F205" s="69">
        <f t="shared" si="8"/>
        <v>220</v>
      </c>
    </row>
    <row r="206" spans="1:6" x14ac:dyDescent="0.25">
      <c r="A206" s="60">
        <v>20</v>
      </c>
      <c r="B206" s="61" t="s">
        <v>248</v>
      </c>
      <c r="C206" s="62" t="s">
        <v>81</v>
      </c>
      <c r="D206" s="64">
        <v>100</v>
      </c>
      <c r="E206" s="21">
        <v>5.0599999999999996</v>
      </c>
      <c r="F206" s="69">
        <f t="shared" si="8"/>
        <v>506</v>
      </c>
    </row>
    <row r="207" spans="1:6" x14ac:dyDescent="0.25">
      <c r="A207" s="60">
        <v>21</v>
      </c>
      <c r="B207" s="61" t="s">
        <v>249</v>
      </c>
      <c r="C207" s="62" t="s">
        <v>136</v>
      </c>
      <c r="D207" s="35">
        <v>600</v>
      </c>
      <c r="E207" s="21">
        <v>2.2000000000000002</v>
      </c>
      <c r="F207" s="69">
        <f t="shared" si="8"/>
        <v>1320</v>
      </c>
    </row>
    <row r="208" spans="1:6" x14ac:dyDescent="0.25">
      <c r="A208" s="60">
        <v>22</v>
      </c>
      <c r="B208" s="61" t="s">
        <v>250</v>
      </c>
      <c r="C208" s="62" t="s">
        <v>136</v>
      </c>
      <c r="D208" s="35">
        <v>600</v>
      </c>
      <c r="E208" s="21">
        <v>2.2000000000000002</v>
      </c>
      <c r="F208" s="69">
        <f t="shared" si="8"/>
        <v>1320</v>
      </c>
    </row>
    <row r="209" spans="1:6" x14ac:dyDescent="0.25">
      <c r="A209" s="60">
        <v>23</v>
      </c>
      <c r="B209" s="61" t="s">
        <v>251</v>
      </c>
      <c r="C209" s="62" t="s">
        <v>81</v>
      </c>
      <c r="D209" s="35">
        <v>100</v>
      </c>
      <c r="E209" s="21">
        <v>0.83</v>
      </c>
      <c r="F209" s="69">
        <f t="shared" si="8"/>
        <v>83</v>
      </c>
    </row>
    <row r="210" spans="1:6" x14ac:dyDescent="0.25">
      <c r="A210" s="65"/>
      <c r="B210" s="65"/>
      <c r="C210" s="65"/>
      <c r="D210" s="65" t="s">
        <v>46</v>
      </c>
      <c r="E210" s="65"/>
      <c r="F210" s="70">
        <f>ROUND(SUM(F187:F209),2)</f>
        <v>27527.37</v>
      </c>
    </row>
  </sheetData>
  <sheetProtection algorithmName="SHA-512" hashValue="9WUHkOuizQ5Jxk53t15kaaj6d65pG1x/QnTePWq4XrdMoxKEZib0urIKQONM1u0tlHToFwtqKcd8/E8Qu4WbOQ==" saltValue="soJOHXvj5Qoivb0g+CqngA==" spinCount="100000" sheet="1" objects="1" scenarios="1"/>
  <phoneticPr fontId="8" type="noConversion"/>
  <pageMargins left="0.70866141732283472" right="0.70866141732283472" top="0.78740157480314965" bottom="0.74803149606299213" header="0.31496062992125984" footer="0.31496062992125984"/>
  <pageSetup paperSize="9" scale="67" orientation="portrait" r:id="rId1"/>
  <rowBreaks count="2" manualBreakCount="2">
    <brk id="133" max="5" man="1"/>
    <brk id="1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view="pageBreakPreview" zoomScale="150" zoomScaleNormal="100" zoomScaleSheetLayoutView="150" workbookViewId="0">
      <selection activeCell="G13" sqref="G13"/>
    </sheetView>
  </sheetViews>
  <sheetFormatPr defaultRowHeight="12.75" x14ac:dyDescent="0.2"/>
  <cols>
    <col min="1" max="1" width="11.7109375" style="10" customWidth="1"/>
    <col min="2" max="2" width="65.7109375" style="10" customWidth="1"/>
    <col min="3" max="3" width="15.7109375" style="10" customWidth="1"/>
    <col min="4" max="16384" width="9.140625" style="10"/>
  </cols>
  <sheetData>
    <row r="1" spans="1:3" s="4" customFormat="1" ht="20.100000000000001" customHeight="1" x14ac:dyDescent="0.2">
      <c r="A1" s="1" t="s">
        <v>47</v>
      </c>
      <c r="B1" s="2"/>
      <c r="C1" s="3"/>
    </row>
    <row r="2" spans="1:3" s="4" customFormat="1" ht="28.5" customHeight="1" x14ac:dyDescent="0.2">
      <c r="A2" s="5" t="s">
        <v>48</v>
      </c>
      <c r="B2" s="5" t="s">
        <v>49</v>
      </c>
      <c r="C2" s="5" t="s">
        <v>50</v>
      </c>
    </row>
    <row r="3" spans="1:3" s="4" customFormat="1" x14ac:dyDescent="0.2">
      <c r="A3" s="6">
        <v>1</v>
      </c>
      <c r="B3" s="7" t="s">
        <v>53</v>
      </c>
      <c r="C3" s="8">
        <f>'5230'!F180</f>
        <v>2102549.9900000002</v>
      </c>
    </row>
    <row r="4" spans="1:3" s="4" customFormat="1" x14ac:dyDescent="0.2">
      <c r="A4" s="6">
        <v>2</v>
      </c>
      <c r="B4" s="7" t="s">
        <v>54</v>
      </c>
      <c r="C4" s="8">
        <f>'5230'!F210</f>
        <v>27527.37</v>
      </c>
    </row>
    <row r="5" spans="1:3" s="4" customFormat="1" x14ac:dyDescent="0.2">
      <c r="A5" s="6">
        <v>3</v>
      </c>
      <c r="B5" s="7" t="s">
        <v>56</v>
      </c>
      <c r="C5" s="6" t="s">
        <v>55</v>
      </c>
    </row>
    <row r="6" spans="1:3" s="4" customFormat="1" x14ac:dyDescent="0.2">
      <c r="A6" s="77"/>
      <c r="B6" s="78"/>
      <c r="C6" s="79"/>
    </row>
    <row r="7" spans="1:3" s="4" customFormat="1" ht="36" x14ac:dyDescent="0.2">
      <c r="A7" s="5" t="s">
        <v>51</v>
      </c>
      <c r="B7" s="9" t="s">
        <v>52</v>
      </c>
      <c r="C7" s="8">
        <f>ROUND(SUM(C3:C4),2)</f>
        <v>2130077.36</v>
      </c>
    </row>
    <row r="8" spans="1:3" ht="20.100000000000001" customHeight="1" x14ac:dyDescent="0.2"/>
    <row r="9" spans="1:3" s="4" customFormat="1" x14ac:dyDescent="0.2">
      <c r="A9" s="11" t="s">
        <v>57</v>
      </c>
      <c r="B9" s="11"/>
      <c r="C9" s="11"/>
    </row>
    <row r="10" spans="1:3" s="4" customFormat="1" x14ac:dyDescent="0.2"/>
    <row r="11" spans="1:3" s="13" customFormat="1" x14ac:dyDescent="0.25">
      <c r="A11" s="12" t="s">
        <v>256</v>
      </c>
      <c r="B11" s="12"/>
      <c r="C11" s="12"/>
    </row>
    <row r="12" spans="1:3" s="4" customFormat="1" x14ac:dyDescent="0.2">
      <c r="A12" s="11" t="s">
        <v>257</v>
      </c>
    </row>
  </sheetData>
  <mergeCells count="1">
    <mergeCell ref="A6:C6"/>
  </mergeCells>
  <pageMargins left="0.75" right="0.75" top="1" bottom="1" header="0.5" footer="0.5"/>
  <pageSetup paperSize="9" scale="9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5230</vt:lpstr>
      <vt:lpstr>santrauka</vt:lpstr>
      <vt:lpstr>'5230'!_GoBack</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Šarūnas Kiržgalvis</dc:creator>
  <cp:lastModifiedBy>Edika Kundrotė</cp:lastModifiedBy>
  <cp:lastPrinted>2019-11-05T08:22:50Z</cp:lastPrinted>
  <dcterms:created xsi:type="dcterms:W3CDTF">2019-08-02T05:03:03Z</dcterms:created>
  <dcterms:modified xsi:type="dcterms:W3CDTF">2019-11-05T08:24:46Z</dcterms:modified>
</cp:coreProperties>
</file>