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46BE46C7-CF41-4410-919E-0202D955BD86}" xr6:coauthVersionLast="47" xr6:coauthVersionMax="47" xr10:uidLastSave="{00000000-0000-0000-0000-000000000000}"/>
  <bookViews>
    <workbookView xWindow="-120" yWindow="-120" windowWidth="29040" windowHeight="17520" xr2:uid="{FDC3855B-A148-4436-ABDD-6C8FC97D7511}"/>
  </bookViews>
  <sheets>
    <sheet name="9406" sheetId="1" r:id="rId1"/>
  </sheets>
  <definedNames>
    <definedName name="_xlnm._FilterDatabase" localSheetId="0" hidden="1">'9406'!$A$1:$O$22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1" i="1" l="1"/>
  <c r="L21" i="1"/>
  <c r="M21" i="1"/>
  <c r="F2" i="1"/>
  <c r="K3" i="1"/>
  <c r="M3" i="1" s="1"/>
  <c r="K4" i="1"/>
  <c r="K5" i="1"/>
  <c r="K6" i="1"/>
  <c r="K7" i="1"/>
  <c r="K8" i="1"/>
  <c r="K9" i="1"/>
  <c r="L9" i="1" s="1"/>
  <c r="K10" i="1"/>
  <c r="K11" i="1"/>
  <c r="L11" i="1" s="1"/>
  <c r="K12" i="1"/>
  <c r="K13" i="1"/>
  <c r="K14" i="1"/>
  <c r="K15" i="1"/>
  <c r="K16" i="1"/>
  <c r="K17" i="1"/>
  <c r="K18" i="1"/>
  <c r="L18" i="1" s="1"/>
  <c r="K19" i="1"/>
  <c r="K20" i="1"/>
  <c r="K22" i="1"/>
  <c r="M11" i="1" l="1"/>
  <c r="M9" i="1"/>
  <c r="L3" i="1"/>
  <c r="M8" i="1"/>
  <c r="L8" i="1"/>
  <c r="M18" i="1"/>
  <c r="M10" i="1"/>
  <c r="L10" i="1"/>
  <c r="M20" i="1"/>
  <c r="L20" i="1"/>
  <c r="M17" i="1"/>
  <c r="L17" i="1"/>
  <c r="M13" i="1"/>
  <c r="L13" i="1"/>
  <c r="M12" i="1"/>
  <c r="L12" i="1"/>
  <c r="M7" i="1"/>
  <c r="L7" i="1"/>
  <c r="M16" i="1"/>
  <c r="L16" i="1"/>
  <c r="M6" i="1"/>
  <c r="L6" i="1"/>
  <c r="M22" i="1"/>
  <c r="L22" i="1"/>
  <c r="M19" i="1"/>
  <c r="L19" i="1"/>
  <c r="M15" i="1"/>
  <c r="L15" i="1"/>
  <c r="M5" i="1"/>
  <c r="L5" i="1"/>
  <c r="M4" i="1"/>
  <c r="L4" i="1"/>
  <c r="M14" i="1"/>
  <c r="L14" i="1"/>
  <c r="K2" i="1"/>
  <c r="M2" i="1" l="1"/>
  <c r="L2" i="1"/>
</calcChain>
</file>

<file path=xl/sharedStrings.xml><?xml version="1.0" encoding="utf-8"?>
<sst xmlns="http://schemas.openxmlformats.org/spreadsheetml/2006/main" count="143" uniqueCount="107">
  <si>
    <t>vnt.</t>
  </si>
  <si>
    <t>33141320-9</t>
  </si>
  <si>
    <t>Hysterosalpingo putų sonografijos  rinkinys su kateteriu (kiaušintakių praeinamumui nustatyti)</t>
  </si>
  <si>
    <t>33140000-3</t>
  </si>
  <si>
    <t>Vakuuminio siurblio sistema</t>
  </si>
  <si>
    <t>33141200-2</t>
  </si>
  <si>
    <t>Kiuretė gimdos gleivinės biospijai</t>
  </si>
  <si>
    <t xml:space="preserve">Intrauterininės inseminacijos kateteris (su pravedėju, sudėtinga IUI) </t>
  </si>
  <si>
    <t>Intrauterininės inseminacijos kateteris (minkštas)</t>
  </si>
  <si>
    <t xml:space="preserve">Embrionų pernešimo kateteris (įprastinis patalpinimas) </t>
  </si>
  <si>
    <t>Folikulų punkcijos/kiaušialąsčių aspiracijos adata dviejų spindžių</t>
  </si>
  <si>
    <t>Folikulų punkcijos/kiaušialąsčių aspiracijos adata vieno spindžio</t>
  </si>
  <si>
    <t>pak.</t>
  </si>
  <si>
    <t>IVF laboratorijai skirtos servetėlės paviršių valymui: inkubatoriams, laminarams, baldams. Be alkoholio, bekvapės, testuotos MEA, ne toksiškos embrionams.  Galiojimas nr mažiau 36 mėn nuo pagaminimo datos, vienoje pakuotėje ne mažiau 70vnt servetėlių.</t>
  </si>
  <si>
    <t xml:space="preserve">IVF Laboratorijos paviršių valymo servetėlės </t>
  </si>
  <si>
    <t>Šildomas (metalinis) stovelis 10 ml buteliukams</t>
  </si>
  <si>
    <t>38436160-9</t>
  </si>
  <si>
    <t xml:space="preserve">3 in1 įvairiai veikianti pipetė-dozatorius, skirta darbui su įvairaus diametro žmogaus kiaušialąsčių ir embrionų denudacijos pipetėmis. Sudaryta iš metalinio pagrindinio korpuso ir užsukamo antgalio-pipečių laikiklio.Su atrama pasidėti ant stalo.
Terpės įtraukimo tūris mikromanipuliacijų metu ne siauresnėse ribose nei 0-3,0 µl. Tinkamas darbui su įvairiomis denudacinėmis pipetėmis.
</t>
  </si>
  <si>
    <r>
      <t>Flexi-Pet</t>
    </r>
    <r>
      <rPr>
        <sz val="12"/>
        <color theme="1"/>
        <rFont val="Times New Roman"/>
        <family val="1"/>
        <charset val="186"/>
      </rPr>
      <t xml:space="preserve"> tipo laikiklis denucacijos pipetėms</t>
    </r>
  </si>
  <si>
    <t>42671100-1</t>
  </si>
  <si>
    <t>vnt</t>
  </si>
  <si>
    <t xml:space="preserve">Įmautės tinkamos taurelėms 65mm diametro. Atsparios azotui. Vienoje pakuotėje 10vnt įmaučių. Būtinos : Juodos, žalios, geltonos, rožinės, violetinės, geltonos, mėlynos, oranžinės, pilkos, raudonos, elekteik, rudos spalvos. </t>
  </si>
  <si>
    <t>Cryo šiaudelių įmautės laikyti skystame azote</t>
  </si>
  <si>
    <t>Kontroliuojamo užšaldymo blokas iki -80C audiniams ir ląstelėms užšaldyti. Talpina 12vnt/ 1-2mL mėgintuvėlius. Netoksiški. CE ženklinimas.</t>
  </si>
  <si>
    <t xml:space="preserve">Ląstelių ir audinių lėto šaldymo blokas </t>
  </si>
  <si>
    <t xml:space="preserve">Kiaušialąsčių ir embrionų vitrifikacijos šiaudeliai - uždaros sistemos </t>
  </si>
  <si>
    <t xml:space="preserve">Kiaušialąsčių ir embrionų vitrifikacijos šiaudeliai - atviros sistemos </t>
  </si>
  <si>
    <t>Embrionų biopsijos mikromanipuliacijų pipetės</t>
  </si>
  <si>
    <t>38437100-8</t>
  </si>
  <si>
    <t>1.5</t>
  </si>
  <si>
    <t>1.4</t>
  </si>
  <si>
    <t>Tinkamos darbui su Research Instruments mikromanipuliatoriumi. Išorinis skersmuo 110-120 µm, vidinis skersmuo 15-20 µm, antgalio kampas 35' laipsniai. Pakuotėje ne mažiau 10 pipečių individualiai pakuotų po 1. MEA testuotos, sterilizuotos gama spinduliais. CE ženklinimas. Turi būti pateikti pavyzdžiai pabandymui (2 vnt.).</t>
  </si>
  <si>
    <r>
      <t>ICSI  mikromanipuliacijų pipetės laikomosios (</t>
    </r>
    <r>
      <rPr>
        <i/>
        <sz val="12"/>
        <color theme="1"/>
        <rFont val="Times New Roman"/>
        <family val="1"/>
        <charset val="186"/>
      </rPr>
      <t xml:space="preserve">holding </t>
    </r>
    <r>
      <rPr>
        <sz val="12"/>
        <color theme="1"/>
        <rFont val="Times New Roman"/>
        <family val="1"/>
        <charset val="186"/>
      </rPr>
      <t>tipo)</t>
    </r>
  </si>
  <si>
    <t>1.3</t>
  </si>
  <si>
    <r>
      <t>ICSI mikromanipuliacijų pipetės injekcinės (</t>
    </r>
    <r>
      <rPr>
        <i/>
        <sz val="12"/>
        <color theme="1"/>
        <rFont val="Times New Roman"/>
        <family val="1"/>
        <charset val="186"/>
      </rPr>
      <t xml:space="preserve">injection </t>
    </r>
    <r>
      <rPr>
        <sz val="12"/>
        <color theme="1"/>
        <rFont val="Times New Roman"/>
        <family val="1"/>
        <charset val="186"/>
      </rPr>
      <t>tipo)</t>
    </r>
  </si>
  <si>
    <t>1.2</t>
  </si>
  <si>
    <t>1.1</t>
  </si>
  <si>
    <t>Mikromanipuliacijų pipetės</t>
  </si>
  <si>
    <t>Pastabos</t>
  </si>
  <si>
    <t>Planuojama pirkimo suma Eur su PVM</t>
  </si>
  <si>
    <t>PVM tarifas %</t>
  </si>
  <si>
    <t>Firminis prekės pavadinimas          Gamintojas. Prekės kodas gamintojo kataloge*</t>
  </si>
  <si>
    <t>Mato vnt.</t>
  </si>
  <si>
    <t>Reikalavimai</t>
  </si>
  <si>
    <t>Priemonės pavadinimas</t>
  </si>
  <si>
    <t xml:space="preserve">BVPŽ  KODAS </t>
  </si>
  <si>
    <t>Pirkimo dalies Nr.</t>
  </si>
  <si>
    <t xml:space="preserve">Tinkamos darbui su Research Instruments mikromanipuliatoriumi. Vidinis adatos skersmuo 4-4,5 µm, antgalio kampas 35 laipsniai.  Nusmailintos (spiked). Trumpos paralelinės sienelės. 0,7mm. Pakuotėje ne mažiau 10 pipečių individualiai pakuotų po 1. MEA ir LAL testuotos, sterilizuotos gama spinduliais. CE ženklinimas.
Turi būti pateikti pavyzdžiai pabandymui  (2 vnt.).
</t>
  </si>
  <si>
    <t xml:space="preserve">Tinkamos darbui su Research Instruments mikromanipuliatoriumi. Vidinis skersmuo 5-5,5 µm, antgalio kampas 35 laipsniai.  Nusmailintos (spiked). Trumpos paralelinės sienelės Pakuotėje ne mažiau 10 pipečių individualiai pakuotų po 1. MEA ir LAL testuotos, sterilizuotos gama spinduliais. CE ženklinimas.
Turi būti pateikti pavyzdžiai pabandymui  (2 vnt.).
</t>
  </si>
  <si>
    <t xml:space="preserve">Tinkamos darbui su Research Instruments mikromanipuliatoriumi. 30 µm vidinio skermens, kai kampas 35'. skirtos blastomerų ir trofoektodermos biopsijai. Plokščios (flat). Pakuotėje ne daugiau 10 pipečių individualiai supakuotų po 1. MEA ir LAL testuotos, sterilizuotos gama spinduliais. CE ženklinimas.                                                                                              Turi būti pateikti pavyzdžiai pabandymui  (2 vnt.).
</t>
  </si>
  <si>
    <t xml:space="preserve">Tinkamos darbui su Research Instruments mikromanipuliatoriumi. 25 µm vidinio skermens, kai kaimpas 35', skirtos blastomerų ir trofoektodermos biopsijai. Plokščios (flat). Pakuotėje ne daugiau 10 pipečių individualiai steriliai supakuotų po 1. MEA ir LAL testuotos, sterilizuotos gama spinduliais. CE ženklinimas.                                                                                             Turi būti pateikti pavyzdžiai pabandymui (2 vnt.).
</t>
  </si>
  <si>
    <t>Atviros sistemos vitrifikacijos  šiaudeliai skirti ebrionams ir kiaušialąstėms šaldyti. Atšildymo temperatūros greitis ne mažesnis kaip +42 C/min ir užšaldymo greitis -23C/min. Šiaudelis sudarytas iš plonos, peršviečiamos juostelės embrionų/kiaušialąsčių uždėjimui su plastikine (arba lygiavertės medžiagos) šiaudelio laikymo dalimi. Šiaudeliai turi būti skirtingų spalvų. Supakuoti steriliai po vieną. Vienoje pakuotėje turi būti ne daugiau nei 10 šiaudelių. CE ženklinimas, SAL (Sterilumas): 10-6
Endotoksinai ≤ 0.5 EU/priemonei,
Testuoti - (Mouse Embryo Assay)(MEA). Galiojimas ne atidarius pakuotės nemažiau 35 mėnesių.                                                                                Turi būti pateikti pavyzdžiai pabandymui (1pak.)</t>
  </si>
  <si>
    <t>Uždaros sistemos embrionų ir kiaušialąsčių vitrifikacijos šiaudeliai. Plona peršviečiama juostelė embrionams/kiaušialąstėms uždėti. Šiaudeliai skirtingų spalvų supakuoti po vieną steriliai. Atšildymo greitis temperatūros ne mažesnis kaip +42 C/min, užšaldymo greitis ne mažiau -23C/min. Atlikti testavimai : SAL (Sterility Assurance Level): 10-6
endotoksiškumo testas ≤ 0.5 EU/priemonei, pelės embriono testai (MEA),
Galiojimas ne mažiau 35mėn nuo pagaminimo datos.                                     Turi būti pateikti pavyzdžiai pabandymui (1pak.)</t>
  </si>
  <si>
    <t>Vieno spindžio lanksti adata skirta folikulų punkcijai/kiaušialąsčių aspiracijai. Adata 17G dydžio, ilgis ne mažiau 350,0 mm, adatos išorinis skersmuo 1,5 mm (± 0,02 mm), adatos vidinis skersmuo 1,05 mm (± 0,02 mm), aspiracinės žarnelės ilgis ne daugiau 80,0 cm, adatos galiukas trigubo pjovimo - labai aštrus, echogeniškas. Ergonomiška rankena su krypties žymomis. Adatos atitinka plonos adatos sienos standartą, pritaikyta naudoti su aspiraciniu siurbliu. Sterilios, individualiai supakuotos. Atlikti MEA (pelės embrionų) ir LAL (endotoksino) testai. CE ženklinimas. Turės būti pateikti pavyzdžiai pabandymui (2 vnt.).</t>
  </si>
  <si>
    <t>Dviejų spindžių lanksti adata skirta folikulų punkcijai/kiaušialąsčių aspiracijai ir folikulų praplovimui prijungus švirkštą ir nenuimant mėgintuvėlio. Adata 17G dydžio, ilgis ne mažiau 350,0 mm. Aspiracijos žarnelės ilgis ne daugiau 80,0 cm, praplovimo žarnelės ilgis 100,0 cm (± 5,0 cm). Išorinės adatos išorinis skersmuo 1,5 mm (± 0,02 mm), vidinis skersmuo 1,3 mm (± 0,02 mm). Vidinės adatos išorinis skersmuo 1,0 mm (± 0,02 mm), vidinis skersmuo 1,0 mm (± 0,02 mm). Adatos galiukas trigubo pjovimo - labai aštrus, echogeniškas. Ergonomiška rankena su krypties žymomis. Sterilios, individualiai supakuotos. Atlikti MEA (pelės embrionų) ir LAL (endotoksino) testai. CE ženklinimas. Turės būti pateikti pavyzdžiai pabandymui (2 vnt.).</t>
  </si>
  <si>
    <t>Labai minkštas, vienos dalies embrionų pernešimo kateteris. Ilgis ne mažiau 21,0 cm, išorinis skersmuo 2,0 mm, talpa 0,23 ml. Nuo distalinio galo ant išorės yra 5, 6, 7 ir 8 cm žymos tiksliam gimdos gyliui nustatyti, turi slankiojančią žymą atstumui iki gimdos dugno matuoti. Kateteris saugiai jungiasi su su švirkštu. Sterilūs, individualiai supakuoti po 1 vnt. Sterilizuoti ETO. Atlikti MEA (pelės embrionų) ir LAL (endotoksino) tyrimai. CE ženklinimas.                              Turės būti pateikti pavyzdžiai pabandymui (2 vnt.).</t>
  </si>
  <si>
    <t>Minkštas IUI kateteris. Ilgis 18,0 cm (± 1,0 cm), išorinis skersmuo 1,85 mm (± 0,02 mm), minimalus tūris 0,01 ml. Sterilūs, individualiai supakuoti. Atlikti MEA (pelės embrionų) ir LAL (endotoksino) tyrimai. CE ženklinimas. Turės būti pateikti pavyzdžiai pabandymui (2 vnt.).</t>
  </si>
  <si>
    <t>IUI kateteris iš dviejų dalių. Kateteris su pravedėju rinkinyje. Kateterio ilgis 21,0 cm (± 1,0 cm), pravedėjo ilgis 24,0 cm (± 1,0 cm). Kateterio išorinis skersmuo 1,5 mm (± 0,1 mm). Ant kateterio išorės yra 5, 6, 7 ir 8 cm žymos tiksliam gimdos gyliui nustatyti. Sterilūs, individualiai supakuoti. Atlikti MEA (pelės embrionų) ir LAL (endotoksino) tyrimai. CE ženklinimas. Turės būti pateikti pavyzdžiai pabandymui (2 vnt.).</t>
  </si>
  <si>
    <t>Vakuuminio siurblio sistema, kur vienas žarnelės galas jungiasi prie folikulų punkcijos/kiaušialąsčių aspiracijos adatos su luer jungtimi, kitas - prie vakuuminio siurblio. Ilgis 200-250,0 cm. Turės būti pateikti pavyzdžiai pabandymui (2 vnt.).</t>
  </si>
  <si>
    <t>Hysterosalpingo putų sonografijos rinkinys su kateteriu. Rinkinį sudaro 5 ml švirkštas su geliu (hydroxyethcellulose, glycerolis, išgrynintas vanduo), 5 ml švirkštas su išgrynintu vandeniu, švirkštų sujungimo priemonė, kateteris. CE ženklinimas. Turės būti pateikti pavyzdžiai pabandymui (2 vnt.).</t>
  </si>
  <si>
    <t>Išorinis skersmuo 3,0 mm (± 0,5 mm). Gimdos ertmės gylio matavimo žymėjimas: ne mažiau kaip kas antras skaitmuo. Sterilus įpakavimas, CE ženklinimas. Turės būti pateikti pavyzdžiai pabandymui (2 vnt.).</t>
  </si>
  <si>
    <t xml:space="preserve">Preliminarus kiekis </t>
  </si>
  <si>
    <t>Vieneto įkainis EUR be PVM</t>
  </si>
  <si>
    <t>Kaina Eur su PVM</t>
  </si>
  <si>
    <t>Kaina Eur be PVM</t>
  </si>
  <si>
    <t>PVM suma, EUR</t>
  </si>
  <si>
    <t>Siūloma parametro reikšmė (Failo, dokumento pavadinimas ir puslapio Nr., pažymintis vietą, kurioje yra siūlomus techninius parametrus patvirtinantys dokumentai, nuoroda į gamintojo interneto tinklalapį (jei toks yra), nuoroda turi būti tiksli į konkrečią prekę)</t>
  </si>
  <si>
    <r>
      <t xml:space="preserve">           															
</t>
    </r>
    <r>
      <rPr>
        <sz val="14"/>
        <color theme="1"/>
        <rFont val="Times New Roman"/>
        <family val="1"/>
        <charset val="186"/>
      </rPr>
      <t xml:space="preserve">1. Visoms nurodytoms konkrečioms medžiagoms ir/ar konkretiems prekių pavadinimams taikoma „arba lygiavertis“.                 															
2. Tiekėjas, siūlantis lygiavertę prekę, privalo patikimomis priemonėmis įrodyti, kad siūloma prekė yra lygiavertė ir visiškai atitinka techninėje specifikacijoje keliamus reikalavimus.      															
3.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nuspalvinti,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4.  * Prekių kodas gamintojo kataloge, jeigu gamintojas turi savo prekių katalogą.		</t>
    </r>
    <r>
      <rPr>
        <sz val="12"/>
        <color theme="1"/>
        <rFont val="Times New Roman"/>
        <family val="1"/>
        <charset val="186"/>
      </rPr>
      <t xml:space="preserve">													</t>
    </r>
  </si>
  <si>
    <t xml:space="preserve">Tinkamos darbui su Research Instruments mikromanipuliatoriumi. Vidinis adatos skersmuo 4,5 µm, antgalio kampas 35 laipsniai.  Nusmailintos (spiked). Trumpos paralelinės sienelės. 0,7mm. Pakuotėje 10 pipečių individualiai pakuotų po 1. MEA ir LAL testuotos, sterilizuotos gama spinduliais. CE ženklinimas.
</t>
  </si>
  <si>
    <t xml:space="preserve">Tinkamos darbui su Research Instruments mikromanipuliatoriumi. Vidinis skersmuo 5 µm, antgalio kampas 35 laipsniai.  Nusmailintos (spiked). Trumpos paralelinės sienelės Pakuotėje 10 pipečių individualiai pakuotų po 1. MEA ir LAL testuotos, sterilizuotos gama spinduliais. CE ženklinimas.
</t>
  </si>
  <si>
    <t xml:space="preserve">Tinkamos darbui su Research Instruments mikromanipuliatoriumi. Išorinis skersmuo 120 µm, vidinis skersmuo 15-20 µm, antgalio kampas 35' laipsniai. Pakuotėje 10 pipečių individualiai pakuotų po 1. MEA testuotos, sterilizuotos gama spinduliais. CE ženklinimas. </t>
  </si>
  <si>
    <t xml:space="preserve">Tinkamos darbui su Research Instruments mikromanipuliatoriumi. 30 µm vidinio skermens, kai kampas 35'. skirtos blastomerų ir trofoektodermos biopsijai. Plokščios (flat). Pakuotėje 10 pipečių individualiai supakuotų po 1. MEA ir LAL testuotos, sterilizuotos gama spinduliais. CE ženklinimas.                                                                                              </t>
  </si>
  <si>
    <t xml:space="preserve">Tinkamos darbui su Research Instruments mikromanipuliatoriumi. 25 µm vidinio skermens, kai kaimpas 35', skirtos blastomerų ir trofoektodermos biopsijai. Plokščios (flat). Pakuotėje 10 pipečių individualiai steriliai supakuotų po 1. MEA ir LAL testuotos, sterilizuotos gama spinduliais. CE ženklinimas.                                                                                             </t>
  </si>
  <si>
    <t xml:space="preserve">Atviros sistemos vitrifikacijos  šiaudeliai skirti ebrionams ir kiaušialąstėms šaldyti. Atšildymo temperatūros greitis +42 C/min ir užšaldymo greitis -23C/min. Šiaudelis sudarytas iš plonos, peršviečiamos juostelės embrionų/kiaušialąsčių uždėjimui su plastikine (arba lygiavertės medžiagos) šiaudelio laikymo dalimi. Šiaudeliai  skirtingų spalvų: raudonas, baltas, žalias, mėlynas, geltonas.. Supakuoti steriliai po vieną. Vienoje pakuotėje 10 šiaudelių. CE ženklinimas, SAL (Sterilumas): 10-6
Endotoksinai ≤ 0.5 EU/priemonei,
Testuoti - (Mouse Embryo Assay)(MEA). Galiojimas ne atidarius pakuotės nemažiau 35 mėnesių.                                                                                </t>
  </si>
  <si>
    <t xml:space="preserve">Uždaros sistemos embrionų ir kiaušialąsčių vitrifikacijos šiaudeliai. Plona peršviečiama juostelė embrionams/kiaušialąstėms uždėti. Šiaudeliai skirtingų spalvų (raudonas, baltas, žalias, mėlynas, geltonas) supakuoti po vieną steriliai. Atšildymo greitis temperatūros  +42 C/min, užšaldymo greitis ne mažiau -23C/min. Atlikti testavimai : SAL (Sterility Assurance Level): 10-6
endotoksiškumo testas ≤ 0.5 EU/priemonei, pelės embriono testai (MEA),
Galiojimas ne mažiau 35mėn nuo pagaminimo datos.                                     </t>
  </si>
  <si>
    <t>3 in1 įvairiai veikianti pipetė-dozatorius, skirta darbui su įvairaus diametro žmogaus kiaušialąsčių ir embrionų denudacijos pipetėmis. Sudaryta iš metalinio pagrindinio korpuso ir užsukamo antgalio-pipečių laikiklio.Su atrama pasidėti ant stalo.
Terpės įtraukimo tūris mikromanipuliacijų metu ne siauresnėse ribose nei 0-3,0 µl. Tinkamas darbui su įvairiomis denudacinėmis pipetėmis.</t>
  </si>
  <si>
    <t>IVF laboratorijai skirtos servetėlės paviršių valymui: inkubatoriams, laminarams, baldams. Be alkoholio, bekvapės, testuotos MEA, ne toksiškos embrionams.  Galiojimas nr mažiau 36 mėn nuo pagaminimo datos, vienoje pakuotėje 70vnt servetėlių.</t>
  </si>
  <si>
    <t xml:space="preserve">Išorinis skersmuo 3,0 mm (± 0,5 mm). Gimdos ertmės gylio matavimo žymėjimas: ne mažiau kaip kas antras skaitmuo. Sterilus įpakavimas, CE ženklinimas. </t>
  </si>
  <si>
    <t xml:space="preserve">Vakuuminio siurblio sistema, kur vienas žarnelės galas jungiasi prie folikulų punkcijos/kiaušialąsčių aspiracijos adatos su luer jungtimi, kitas - prie vakuuminio siurblio. Ilgis 200 cm. </t>
  </si>
  <si>
    <t xml:space="preserve">Hysterosalpingo putų sonografijos rinkinys su kateteriu. Rinkinį sudaro 5 ml švirkštas su geliu (hydroxyethcellulose, glycerolis, išgrynintas vanduo), 5 ml švirkštas su išgrynintu vandeniu, švirkštų sujungimo priemonė, ir HYFOSY procedūrai pritaikytas kateteris. CE ženklinimas. </t>
  </si>
  <si>
    <t>Pump Protection Filter /Heidelberger Extension Line 200 cm . Noric Cell/B Braun.Kodas:10441/ 4097190</t>
  </si>
  <si>
    <t>ExEm Foam Kit (ExEm® gel, purified water, coupling device)/HSG - Hystero-salpingo-foam-sonographie catheter HYSOKAT. Kodas: FK05/
EBT01700</t>
  </si>
  <si>
    <t>Pipet Curet Endometrial Suction Curette, 3 mm (Disposable, Sterile) - 50. Cooper Surgical. Kodas: MX140</t>
  </si>
  <si>
    <t xml:space="preserve">Oosafe® Disinfection Wipes in Bucket - 70. Sparmed. Kodas: OODW-70 </t>
  </si>
  <si>
    <t>EZ-Grip® Stripper. Cooper Surgical.  Kodas: 7-72-2802</t>
  </si>
  <si>
    <t>KITAZATO Cryotop® Closed System CRSC. Kitazato. Kodas: CRSC-G, CRSC-R, CRSC-Y, CRSC-W, CRSC-B</t>
  </si>
  <si>
    <t>KITAZATO Cryotop® CR. Kitazato. Kodas: CR-B, CR-Y, CR-R, CR-W, CR-G</t>
  </si>
  <si>
    <t>KITAZATO ICSI Injection 2S-45-35' Needle. Kitazato. Kodas:  2S-45-35</t>
  </si>
  <si>
    <t>KITAZATO ICSI Injection 2S-50-35' Needle. Kitazato. Kodas: 2S-50-35</t>
  </si>
  <si>
    <t>KITAZATO ICSI Holding HD-120-35' Needle Kitazato. Kodas: HD-120-35</t>
  </si>
  <si>
    <t>KITAZATO Blastomere Biopsy BPBM 30-35' Needle. Kitazato. Kodas: BPBM 30-35</t>
  </si>
  <si>
    <t>KITAZATO Blastomere Biopsy BPBM 25-35' Needle. Kitazato. Kodas: BPBM 25-35</t>
  </si>
  <si>
    <t>KITAZATO OPU Needle, Single Lumen, 17G, 350mm. Kitazato. Kodas: 327350</t>
  </si>
  <si>
    <t>KITAZATO OPU Needle, Double Lumen, 17G, 350mm. Kitazato. Kodas: 377350</t>
  </si>
  <si>
    <t xml:space="preserve">Vieno spindžio lanksti adata skirta folikulų punkcijai/kiaušialąsčių aspiracijai. Adata 17G dydžio, ilgis 350,0 mm, adatos išorinis skersmuo 1,49 mm, adatos vidinis skersmuo 1,06 mm ( mm), aspiracinės žarnelės ilgis 80,0 cm, adatos galiukas trigubo pjovimo - labai aštrus, echogeniškas. Ergonomiška rankena su krypties žymomis. Adatos atitinka plonos adatos sienos standartą, pritaikyta naudoti su aspiraciniu siurbliu. Sterilios, individualiai supakuotos. Atlikti MEA (pelės embrionų) ir LAL (endotoksino) testai. CE ženklinimas. </t>
  </si>
  <si>
    <t xml:space="preserve">Dviejų spindžių lanksti adata skirta folikulų punkcijai/kiaušialąsčių aspiracijai ir folikulų praplovimui prijungus švirkštą ir nenuimant mėgintuvėlio. Adata 17G dydžio, ilgis 350,0 mm. Aspiracijos žarnelės ilgis 80,0 cm, praplovimo žarnelės ilgis 100,0 cm . Išorinės adatos išorinis skersmuo 1,49 mm , vidinis skersmuo 1,28 mm. Vidinės adatos išorinis skersmuo 1,0 mm , vidinis skersmuo 0,9 mm. Adatos galiukas trigubo pjovimo - labai aštrus, echogeniškas. Ergonomiška rankena su krypties žymomis. Sterilios, individualiai supakuotos. Atlikti MEA (pelės embrionų) ir LAL (endotoksino) testai. CE ženklinimas. </t>
  </si>
  <si>
    <t>Labai minkštas, vienos dalies embrionų pernešimo kateteris, ilgis ne mažiau 21 cm , išorinis skersmuo 2,0 mm, talpa 0,23 ml. Nuo distalinio galo ant išorės yra 5, 6, 7 ir 8 cm žymos tiksliam gimdos gyliui nustatyti, turi slankiojančią žymą atstumui iki gimdos dugno matuoti. Katetris saugiai jungiasi su su švirkštu. Sterilūs, individualiai supakuoti po 1vnt. Sterilizuoti ETO. Atlikti MEA (pelės embrionų) ir LAL (endotoksino) tyrimai. CE ženklinimas.</t>
  </si>
  <si>
    <t>EMTRAC DELPHIN. Gynetics. Kodas: 4219 Delphin</t>
  </si>
  <si>
    <t>KITAZATO IUI Catheter, Soft Type, 18cm. Kitazato.Kodas:131184</t>
  </si>
  <si>
    <t>Minkšti IUI kateteriai. Ilgis 18 cm , išorinis skersmuo 16,80 mm, minimalus tūris 0,01 ml. Sterilūs, individualiai supakuoti. Atlikti MEA (pelės embrionų) ir LAL (endotoksino) tyrimai. CE ženklinimas.</t>
  </si>
  <si>
    <t>IUI kateteris iš dviejų dalių. Kateteris su pravedėju rinkinyje. Kateterio ilgis 21,60 cm , pravedėjo ilgis 24,00 cm. Kateterio išorinis skersmuo 1,6 mm. Ant katetrio išorės yra 5, 6, 7 ir 8 cm žymos tiksliam gimdos gyliui nustatyti. Sterilūs, individualiai supakuoti. Atlikti MEA (pelės embrionų) ir LAL (endotoksino) tyrimai. CE ženklinimas.</t>
  </si>
  <si>
    <t xml:space="preserve">GYNETICS Intrauterine Insemination Catheter IUI Plus. Gynetics. Kodas: 4220 Plus </t>
  </si>
  <si>
    <t xml:space="preserve">CoolCell® LX, green Cell freezing container. Fisher Scientific. Kodas: 
15562771/15582771 </t>
  </si>
  <si>
    <t>Triangular VisioTubes. Nordic Cell.  Kodas: 57110, 57113, 57109, 57112, 57114, 57117, 57118, 57119, 57115, 57111, 57116</t>
  </si>
  <si>
    <t>Warming Blocks for Tubes. Cooper Surgical. Kodas: K26004</t>
  </si>
  <si>
    <t xml:space="preserve">Nerūdijančio plieno (ar aliuminio) vientiso lydinio stovelis su 4 angelėmis, tinkančiomis 10 ml buteliukams. Stovelis statomas ant šildomo paviršiaus, nuo kurio įšyla. Mėgintuvėliai statomi statmenai. Autoklavuojamas.
</t>
  </si>
  <si>
    <t>Nerūdijančio plieno vientiso lydinio stovelis su ne mažiau nei 4 angelėmis, tinkančiomis 10 ml buteliukams. Stovelis statomas ant šildomo paviršiaus, nuo kurio įšyla. Mėgintuvėliai statomi statmenai. Autoklavuojamas.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</si>
</sst>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 x14ac:knownFonts="1">
    <font>
      <sz val="11"/>
      <color theme="1"/>
      <name val="Calibri"/>
      <family val="2"/>
      <charset val="186"/>
      <scheme val="minor"/>
    </font>
    <font>
      <sz val="12"/>
      <color theme="1"/>
      <name val="Times New Roman"/>
      <family val="1"/>
      <charset val="186"/>
    </font>
    <font>
      <sz val="12"/>
      <name val="Times New Roman"/>
      <family val="1"/>
      <charset val="186"/>
    </font>
    <font>
      <sz val="12"/>
      <color theme="1"/>
      <name val="Calibri"/>
      <family val="2"/>
      <charset val="186"/>
      <scheme val="minor"/>
    </font>
    <font>
      <sz val="12"/>
      <color rgb="FF000000"/>
      <name val="Times New Roman"/>
      <family val="1"/>
      <charset val="186"/>
    </font>
    <font>
      <b/>
      <sz val="12"/>
      <color theme="1"/>
      <name val="Times New Roman"/>
      <family val="1"/>
      <charset val="186"/>
    </font>
    <font>
      <i/>
      <sz val="12"/>
      <color theme="1"/>
      <name val="Times New Roman"/>
      <family val="1"/>
      <charset val="186"/>
    </font>
    <font>
      <b/>
      <sz val="12"/>
      <name val="Times New Roman"/>
      <family val="1"/>
      <charset val="186"/>
    </font>
    <font>
      <sz val="14"/>
      <color theme="1"/>
      <name val="Times New Roman"/>
      <family val="1"/>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8">
    <xf numFmtId="0" fontId="0" fillId="0" borderId="0" xfId="0"/>
    <xf numFmtId="0" fontId="1" fillId="2" borderId="0" xfId="0" applyFont="1" applyFill="1"/>
    <xf numFmtId="0" fontId="1" fillId="2" borderId="0" xfId="0" applyFont="1" applyFill="1" applyAlignment="1">
      <alignment vertical="top"/>
    </xf>
    <xf numFmtId="4" fontId="1" fillId="2" borderId="0" xfId="0" applyNumberFormat="1" applyFont="1" applyFill="1" applyAlignment="1">
      <alignment vertical="top"/>
    </xf>
    <xf numFmtId="164" fontId="1" fillId="2" borderId="0" xfId="0" applyNumberFormat="1" applyFont="1" applyFill="1" applyAlignment="1">
      <alignment vertical="top"/>
    </xf>
    <xf numFmtId="1" fontId="1" fillId="2" borderId="0" xfId="0" applyNumberFormat="1" applyFont="1" applyFill="1" applyAlignment="1">
      <alignment vertical="top"/>
    </xf>
    <xf numFmtId="1" fontId="2" fillId="2" borderId="0" xfId="0" applyNumberFormat="1" applyFont="1" applyFill="1" applyAlignment="1">
      <alignment vertical="top"/>
    </xf>
    <xf numFmtId="0" fontId="2" fillId="2" borderId="0" xfId="0" applyFont="1" applyFill="1" applyAlignment="1">
      <alignment vertical="top"/>
    </xf>
    <xf numFmtId="0" fontId="1" fillId="2" borderId="0" xfId="0" applyFont="1" applyFill="1" applyAlignment="1">
      <alignment horizontal="center" vertical="top"/>
    </xf>
    <xf numFmtId="0" fontId="1" fillId="2" borderId="0" xfId="0" applyFont="1" applyFill="1" applyAlignment="1">
      <alignment horizontal="left" vertical="top"/>
    </xf>
    <xf numFmtId="0" fontId="3" fillId="2" borderId="0" xfId="0" applyFont="1" applyFill="1"/>
    <xf numFmtId="0" fontId="1" fillId="2" borderId="0" xfId="0" applyFont="1" applyFill="1" applyAlignment="1">
      <alignment horizontal="center" vertical="center"/>
    </xf>
    <xf numFmtId="4" fontId="1" fillId="2" borderId="0" xfId="0" applyNumberFormat="1" applyFont="1" applyFill="1" applyAlignment="1">
      <alignment horizontal="center" vertical="center"/>
    </xf>
    <xf numFmtId="2" fontId="1" fillId="2" borderId="0" xfId="0" applyNumberFormat="1" applyFont="1" applyFill="1" applyAlignment="1">
      <alignment horizontal="center" vertical="center"/>
    </xf>
    <xf numFmtId="1" fontId="2" fillId="2" borderId="0" xfId="0" applyNumberFormat="1" applyFont="1" applyFill="1" applyAlignment="1">
      <alignment horizontal="center" vertical="center"/>
    </xf>
    <xf numFmtId="2" fontId="2" fillId="2" borderId="0" xfId="0" applyNumberFormat="1" applyFont="1" applyFill="1" applyAlignment="1">
      <alignment horizontal="center" vertical="center"/>
    </xf>
    <xf numFmtId="0" fontId="1" fillId="2" borderId="0" xfId="0" applyFont="1" applyFill="1" applyAlignment="1">
      <alignment vertical="top" wrapText="1"/>
    </xf>
    <xf numFmtId="2" fontId="4" fillId="2" borderId="0" xfId="0" applyNumberFormat="1" applyFont="1" applyFill="1" applyAlignment="1">
      <alignment horizontal="left" vertical="top" wrapText="1"/>
    </xf>
    <xf numFmtId="2" fontId="1" fillId="2" borderId="0" xfId="0" applyNumberFormat="1" applyFont="1" applyFill="1" applyAlignment="1">
      <alignment horizontal="center" vertical="center" wrapText="1"/>
    </xf>
    <xf numFmtId="2" fontId="1" fillId="2" borderId="0" xfId="0" applyNumberFormat="1" applyFont="1" applyFill="1" applyAlignment="1">
      <alignment horizontal="left" vertical="top" wrapText="1"/>
    </xf>
    <xf numFmtId="0" fontId="1" fillId="2" borderId="0" xfId="0" applyFont="1" applyFill="1" applyAlignment="1">
      <alignment horizontal="center" vertical="top" wrapText="1"/>
    </xf>
    <xf numFmtId="2" fontId="4" fillId="2" borderId="0" xfId="0" applyNumberFormat="1" applyFont="1" applyFill="1" applyAlignment="1">
      <alignment horizontal="left" vertical="top"/>
    </xf>
    <xf numFmtId="2" fontId="1" fillId="2" borderId="0" xfId="0" applyNumberFormat="1" applyFont="1" applyFill="1" applyAlignment="1">
      <alignment horizontal="center" vertical="top"/>
    </xf>
    <xf numFmtId="0" fontId="1" fillId="0" borderId="0" xfId="0" applyFont="1" applyAlignment="1">
      <alignment horizontal="center" vertical="top"/>
    </xf>
    <xf numFmtId="4" fontId="1" fillId="2" borderId="1" xfId="0" applyNumberFormat="1" applyFont="1" applyFill="1" applyBorder="1" applyAlignment="1">
      <alignment horizontal="center" vertical="center"/>
    </xf>
    <xf numFmtId="2" fontId="1" fillId="2"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2" fontId="1" fillId="2" borderId="1" xfId="0" applyNumberFormat="1" applyFont="1" applyFill="1" applyBorder="1" applyAlignment="1">
      <alignment horizontal="center" vertical="top"/>
    </xf>
    <xf numFmtId="0" fontId="1" fillId="2" borderId="1" xfId="0" applyFont="1" applyFill="1" applyBorder="1" applyAlignment="1">
      <alignment horizontal="left" vertical="top"/>
    </xf>
    <xf numFmtId="4" fontId="1" fillId="2" borderId="2" xfId="0" applyNumberFormat="1" applyFont="1" applyFill="1" applyBorder="1" applyAlignment="1">
      <alignment horizontal="center" vertical="center"/>
    </xf>
    <xf numFmtId="2" fontId="1"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2" fontId="6" fillId="2" borderId="1" xfId="0" applyNumberFormat="1" applyFont="1" applyFill="1" applyBorder="1" applyAlignment="1">
      <alignment horizontal="left" vertical="top" wrapText="1"/>
    </xf>
    <xf numFmtId="4" fontId="5" fillId="2" borderId="1" xfId="0" applyNumberFormat="1" applyFont="1" applyFill="1" applyBorder="1" applyAlignment="1">
      <alignment horizontal="center" vertical="center"/>
    </xf>
    <xf numFmtId="4" fontId="5" fillId="2" borderId="2" xfId="0" applyNumberFormat="1" applyFont="1" applyFill="1" applyBorder="1" applyAlignment="1">
      <alignment horizontal="center" vertical="center"/>
    </xf>
    <xf numFmtId="2" fontId="5" fillId="2" borderId="1" xfId="0" applyNumberFormat="1" applyFont="1" applyFill="1" applyBorder="1" applyAlignment="1">
      <alignment horizontal="center" vertical="center"/>
    </xf>
    <xf numFmtId="1" fontId="7" fillId="2" borderId="1" xfId="0" applyNumberFormat="1" applyFont="1" applyFill="1" applyBorder="1" applyAlignment="1">
      <alignment horizontal="center" vertical="center"/>
    </xf>
    <xf numFmtId="2" fontId="5" fillId="2" borderId="1" xfId="0" applyNumberFormat="1" applyFont="1" applyFill="1" applyBorder="1" applyAlignment="1">
      <alignment vertical="top"/>
    </xf>
    <xf numFmtId="4" fontId="7" fillId="2" borderId="1" xfId="0" applyNumberFormat="1" applyFont="1" applyFill="1" applyBorder="1" applyAlignment="1">
      <alignment horizontal="center" vertical="top" wrapText="1"/>
    </xf>
    <xf numFmtId="4" fontId="7" fillId="2" borderId="2" xfId="0" applyNumberFormat="1" applyFont="1" applyFill="1" applyBorder="1" applyAlignment="1">
      <alignment horizontal="center" vertical="top" wrapText="1"/>
    </xf>
    <xf numFmtId="2" fontId="7" fillId="2" borderId="1" xfId="0" applyNumberFormat="1" applyFont="1" applyFill="1" applyBorder="1" applyAlignment="1">
      <alignment horizontal="center" vertical="top" wrapText="1"/>
    </xf>
    <xf numFmtId="1" fontId="7"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2" fontId="2" fillId="2" borderId="1" xfId="0" applyNumberFormat="1" applyFont="1" applyFill="1" applyBorder="1" applyAlignment="1">
      <alignment horizontal="left" vertical="top" wrapText="1"/>
    </xf>
    <xf numFmtId="49" fontId="2" fillId="2" borderId="1" xfId="0" applyNumberFormat="1" applyFont="1" applyFill="1" applyBorder="1" applyAlignment="1">
      <alignment horizontal="justify" vertical="top" wrapText="1"/>
    </xf>
    <xf numFmtId="4" fontId="1" fillId="2"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2" fontId="1"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top"/>
    </xf>
    <xf numFmtId="2" fontId="2" fillId="2" borderId="1" xfId="0" applyNumberFormat="1" applyFont="1" applyFill="1" applyBorder="1" applyAlignment="1">
      <alignment horizontal="center" vertical="top"/>
    </xf>
    <xf numFmtId="2" fontId="2"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xf>
    <xf numFmtId="4" fontId="2" fillId="2" borderId="2" xfId="0" applyNumberFormat="1" applyFont="1" applyFill="1" applyBorder="1" applyAlignment="1">
      <alignment horizontal="center" vertical="center"/>
    </xf>
    <xf numFmtId="0" fontId="2" fillId="2" borderId="0" xfId="0" applyFont="1" applyFill="1"/>
    <xf numFmtId="0" fontId="1" fillId="2" borderId="0" xfId="0" applyFont="1" applyFill="1" applyAlignment="1">
      <alignment horizontal="center" vertical="top" wrapText="1"/>
    </xf>
    <xf numFmtId="0" fontId="1" fillId="2" borderId="0" xfId="0" applyFont="1" applyFill="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9FE4-62C1-40AC-8957-C92D53DDAD92}">
  <sheetPr>
    <pageSetUpPr fitToPage="1"/>
  </sheetPr>
  <dimension ref="A1:X60"/>
  <sheetViews>
    <sheetView tabSelected="1" topLeftCell="A14" zoomScale="60" zoomScaleNormal="60" workbookViewId="0">
      <selection activeCell="A23" sqref="A23"/>
    </sheetView>
  </sheetViews>
  <sheetFormatPr defaultColWidth="20.85546875" defaultRowHeight="15.75" x14ac:dyDescent="0.25"/>
  <cols>
    <col min="1" max="1" width="9.28515625" style="9" customWidth="1"/>
    <col min="2" max="2" width="14" style="8" customWidth="1"/>
    <col min="3" max="3" width="31.28515625" style="2" customWidth="1"/>
    <col min="4" max="4" width="73.7109375" style="2" customWidth="1"/>
    <col min="5" max="5" width="9.42578125" style="7" customWidth="1"/>
    <col min="6" max="6" width="18.28515625" style="6" customWidth="1"/>
    <col min="7" max="7" width="34.85546875" style="2" customWidth="1"/>
    <col min="8" max="8" width="60" style="2" bestFit="1" customWidth="1"/>
    <col min="9" max="9" width="19" style="4" customWidth="1"/>
    <col min="10" max="10" width="7.42578125" style="5" customWidth="1"/>
    <col min="11" max="12" width="15.5703125" style="3" customWidth="1"/>
    <col min="13" max="14" width="19.85546875" style="3" customWidth="1"/>
    <col min="15" max="15" width="26.140625" style="2" customWidth="1"/>
    <col min="16" max="16384" width="20.85546875" style="1"/>
  </cols>
  <sheetData>
    <row r="1" spans="1:15" s="8" customFormat="1" ht="210.75" customHeight="1" x14ac:dyDescent="0.25">
      <c r="A1" s="43" t="s">
        <v>46</v>
      </c>
      <c r="B1" s="41" t="s">
        <v>45</v>
      </c>
      <c r="C1" s="41" t="s">
        <v>44</v>
      </c>
      <c r="D1" s="41" t="s">
        <v>43</v>
      </c>
      <c r="E1" s="41" t="s">
        <v>42</v>
      </c>
      <c r="F1" s="42" t="s">
        <v>61</v>
      </c>
      <c r="G1" s="41" t="s">
        <v>41</v>
      </c>
      <c r="H1" s="41" t="s">
        <v>66</v>
      </c>
      <c r="I1" s="41" t="s">
        <v>62</v>
      </c>
      <c r="J1" s="41" t="s">
        <v>40</v>
      </c>
      <c r="K1" s="39" t="s">
        <v>64</v>
      </c>
      <c r="L1" s="40" t="s">
        <v>65</v>
      </c>
      <c r="M1" s="40" t="s">
        <v>63</v>
      </c>
      <c r="N1" s="40" t="s">
        <v>39</v>
      </c>
      <c r="O1" s="39" t="s">
        <v>38</v>
      </c>
    </row>
    <row r="2" spans="1:15" ht="18.75" customHeight="1" x14ac:dyDescent="0.25">
      <c r="A2" s="29">
        <v>1</v>
      </c>
      <c r="B2" s="28" t="s">
        <v>28</v>
      </c>
      <c r="C2" s="38" t="s">
        <v>37</v>
      </c>
      <c r="D2" s="38"/>
      <c r="E2" s="27"/>
      <c r="F2" s="37">
        <f>SUM(F3:F7)</f>
        <v>1000</v>
      </c>
      <c r="G2" s="36"/>
      <c r="H2" s="36"/>
      <c r="I2" s="36"/>
      <c r="J2" s="36"/>
      <c r="K2" s="34">
        <f>SUM(K3:K7)</f>
        <v>11000</v>
      </c>
      <c r="L2" s="35">
        <f>SUM(L3:L7)</f>
        <v>550</v>
      </c>
      <c r="M2" s="35">
        <f>SUM(M3:M7)</f>
        <v>11550</v>
      </c>
      <c r="N2" s="35">
        <v>13965</v>
      </c>
      <c r="O2" s="34"/>
    </row>
    <row r="3" spans="1:15" ht="102.75" customHeight="1" x14ac:dyDescent="0.25">
      <c r="A3" s="29" t="s">
        <v>36</v>
      </c>
      <c r="B3" s="28" t="s">
        <v>28</v>
      </c>
      <c r="C3" s="31" t="s">
        <v>34</v>
      </c>
      <c r="D3" s="44" t="s">
        <v>47</v>
      </c>
      <c r="E3" s="27" t="s">
        <v>0</v>
      </c>
      <c r="F3" s="26">
        <v>350</v>
      </c>
      <c r="G3" s="47" t="s">
        <v>87</v>
      </c>
      <c r="H3" s="48" t="s">
        <v>68</v>
      </c>
      <c r="I3" s="25">
        <v>11.8</v>
      </c>
      <c r="J3" s="25">
        <v>5</v>
      </c>
      <c r="K3" s="24">
        <f>F3*I3</f>
        <v>4130</v>
      </c>
      <c r="L3" s="30">
        <f>K3*0.05</f>
        <v>206.5</v>
      </c>
      <c r="M3" s="30">
        <f>K3*1.05</f>
        <v>4336.5</v>
      </c>
      <c r="N3" s="30">
        <v>0</v>
      </c>
      <c r="O3" s="46"/>
    </row>
    <row r="4" spans="1:15" ht="102.75" customHeight="1" x14ac:dyDescent="0.25">
      <c r="A4" s="29" t="s">
        <v>35</v>
      </c>
      <c r="B4" s="28" t="s">
        <v>28</v>
      </c>
      <c r="C4" s="31" t="s">
        <v>34</v>
      </c>
      <c r="D4" s="44" t="s">
        <v>48</v>
      </c>
      <c r="E4" s="27" t="s">
        <v>0</v>
      </c>
      <c r="F4" s="26">
        <v>50</v>
      </c>
      <c r="G4" s="47" t="s">
        <v>88</v>
      </c>
      <c r="H4" s="48" t="s">
        <v>69</v>
      </c>
      <c r="I4" s="25">
        <v>11.8</v>
      </c>
      <c r="J4" s="25">
        <v>5</v>
      </c>
      <c r="K4" s="24">
        <f>F4*I4</f>
        <v>590</v>
      </c>
      <c r="L4" s="30">
        <f>K4*0.05</f>
        <v>29.5</v>
      </c>
      <c r="M4" s="30">
        <f>K4*1.05</f>
        <v>619.5</v>
      </c>
      <c r="N4" s="30">
        <v>0</v>
      </c>
      <c r="O4" s="24"/>
    </row>
    <row r="5" spans="1:15" ht="86.25" customHeight="1" x14ac:dyDescent="0.25">
      <c r="A5" s="29" t="s">
        <v>33</v>
      </c>
      <c r="B5" s="28" t="s">
        <v>28</v>
      </c>
      <c r="C5" s="31" t="s">
        <v>32</v>
      </c>
      <c r="D5" s="31" t="s">
        <v>31</v>
      </c>
      <c r="E5" s="27" t="s">
        <v>0</v>
      </c>
      <c r="F5" s="26">
        <v>400</v>
      </c>
      <c r="G5" s="47" t="s">
        <v>89</v>
      </c>
      <c r="H5" s="48" t="s">
        <v>70</v>
      </c>
      <c r="I5" s="25">
        <v>9.8000000000000007</v>
      </c>
      <c r="J5" s="25">
        <v>5</v>
      </c>
      <c r="K5" s="24">
        <f>F5*I5</f>
        <v>3920.0000000000005</v>
      </c>
      <c r="L5" s="30">
        <f t="shared" ref="L5:L7" si="0">K5*0.05</f>
        <v>196.00000000000003</v>
      </c>
      <c r="M5" s="30">
        <f>K5*1.05</f>
        <v>4116.0000000000009</v>
      </c>
      <c r="N5" s="30">
        <v>0</v>
      </c>
      <c r="O5" s="46"/>
    </row>
    <row r="6" spans="1:15" ht="97.5" customHeight="1" x14ac:dyDescent="0.25">
      <c r="A6" s="29" t="s">
        <v>30</v>
      </c>
      <c r="B6" s="28" t="s">
        <v>28</v>
      </c>
      <c r="C6" s="31" t="s">
        <v>27</v>
      </c>
      <c r="D6" s="44" t="s">
        <v>49</v>
      </c>
      <c r="E6" s="27" t="s">
        <v>0</v>
      </c>
      <c r="F6" s="26">
        <v>100</v>
      </c>
      <c r="G6" s="47" t="s">
        <v>90</v>
      </c>
      <c r="H6" s="48" t="s">
        <v>71</v>
      </c>
      <c r="I6" s="25">
        <v>11.8</v>
      </c>
      <c r="J6" s="25">
        <v>5</v>
      </c>
      <c r="K6" s="24">
        <f>F6*I6</f>
        <v>1180</v>
      </c>
      <c r="L6" s="30">
        <f t="shared" si="0"/>
        <v>59</v>
      </c>
      <c r="M6" s="30">
        <f>K6*1.05</f>
        <v>1239</v>
      </c>
      <c r="N6" s="30">
        <v>0</v>
      </c>
      <c r="O6" s="46"/>
    </row>
    <row r="7" spans="1:15" ht="96.75" customHeight="1" x14ac:dyDescent="0.25">
      <c r="A7" s="29" t="s">
        <v>29</v>
      </c>
      <c r="B7" s="28" t="s">
        <v>28</v>
      </c>
      <c r="C7" s="31" t="s">
        <v>27</v>
      </c>
      <c r="D7" s="44" t="s">
        <v>50</v>
      </c>
      <c r="E7" s="27" t="s">
        <v>0</v>
      </c>
      <c r="F7" s="26">
        <v>100</v>
      </c>
      <c r="G7" s="47" t="s">
        <v>91</v>
      </c>
      <c r="H7" s="48" t="s">
        <v>72</v>
      </c>
      <c r="I7" s="25">
        <v>11.8</v>
      </c>
      <c r="J7" s="25">
        <v>5</v>
      </c>
      <c r="K7" s="24">
        <f>F7*I7</f>
        <v>1180</v>
      </c>
      <c r="L7" s="30">
        <f t="shared" si="0"/>
        <v>59</v>
      </c>
      <c r="M7" s="30">
        <f>K7*1.05</f>
        <v>1239</v>
      </c>
      <c r="N7" s="30">
        <v>0</v>
      </c>
      <c r="O7" s="24"/>
    </row>
    <row r="8" spans="1:15" ht="191.85" customHeight="1" x14ac:dyDescent="0.25">
      <c r="A8" s="29">
        <v>3</v>
      </c>
      <c r="B8" s="28" t="s">
        <v>3</v>
      </c>
      <c r="C8" s="31" t="s">
        <v>26</v>
      </c>
      <c r="D8" s="45" t="s">
        <v>51</v>
      </c>
      <c r="E8" s="27" t="s">
        <v>20</v>
      </c>
      <c r="F8" s="26">
        <v>500</v>
      </c>
      <c r="G8" s="47" t="s">
        <v>86</v>
      </c>
      <c r="H8" s="48" t="s">
        <v>73</v>
      </c>
      <c r="I8" s="25">
        <v>15.9</v>
      </c>
      <c r="J8" s="25">
        <v>21</v>
      </c>
      <c r="K8" s="24">
        <f t="shared" ref="K8:K22" si="1">F8*I8</f>
        <v>7950</v>
      </c>
      <c r="L8" s="30">
        <f t="shared" ref="L8" si="2">K8*0.21</f>
        <v>1669.5</v>
      </c>
      <c r="M8" s="30">
        <f t="shared" ref="M8:M10" si="3">K8*1.21</f>
        <v>9619.5</v>
      </c>
      <c r="N8" s="30">
        <v>9619.5</v>
      </c>
      <c r="O8" s="24"/>
    </row>
    <row r="9" spans="1:15" ht="141.75" x14ac:dyDescent="0.25">
      <c r="A9" s="29">
        <v>4</v>
      </c>
      <c r="B9" s="28" t="s">
        <v>3</v>
      </c>
      <c r="C9" s="31" t="s">
        <v>25</v>
      </c>
      <c r="D9" s="44" t="s">
        <v>52</v>
      </c>
      <c r="E9" s="27" t="s">
        <v>20</v>
      </c>
      <c r="F9" s="26">
        <v>50</v>
      </c>
      <c r="G9" s="47" t="s">
        <v>85</v>
      </c>
      <c r="H9" s="48" t="s">
        <v>74</v>
      </c>
      <c r="I9" s="25">
        <v>18.5</v>
      </c>
      <c r="J9" s="25">
        <v>21</v>
      </c>
      <c r="K9" s="24">
        <f t="shared" si="1"/>
        <v>925</v>
      </c>
      <c r="L9" s="30">
        <f t="shared" ref="L9:L10" si="4">K9*0.21</f>
        <v>194.25</v>
      </c>
      <c r="M9" s="30">
        <f t="shared" si="3"/>
        <v>1119.25</v>
      </c>
      <c r="N9" s="30">
        <v>1119.25</v>
      </c>
      <c r="O9" s="24"/>
    </row>
    <row r="10" spans="1:15" s="55" customFormat="1" ht="47.25" customHeight="1" x14ac:dyDescent="0.25">
      <c r="A10" s="50">
        <v>5</v>
      </c>
      <c r="B10" s="51" t="s">
        <v>3</v>
      </c>
      <c r="C10" s="44" t="s">
        <v>24</v>
      </c>
      <c r="D10" s="44" t="s">
        <v>23</v>
      </c>
      <c r="E10" s="27" t="s">
        <v>20</v>
      </c>
      <c r="F10" s="26">
        <v>2</v>
      </c>
      <c r="G10" s="52" t="s">
        <v>102</v>
      </c>
      <c r="H10" s="49" t="s">
        <v>23</v>
      </c>
      <c r="I10" s="27">
        <v>265</v>
      </c>
      <c r="J10" s="27">
        <v>21</v>
      </c>
      <c r="K10" s="53">
        <f t="shared" si="1"/>
        <v>530</v>
      </c>
      <c r="L10" s="54">
        <f t="shared" si="4"/>
        <v>111.3</v>
      </c>
      <c r="M10" s="54">
        <f t="shared" si="3"/>
        <v>641.29999999999995</v>
      </c>
      <c r="N10" s="54">
        <v>641.29999999999995</v>
      </c>
      <c r="O10" s="53"/>
    </row>
    <row r="11" spans="1:15" s="55" customFormat="1" ht="97.15" customHeight="1" x14ac:dyDescent="0.25">
      <c r="A11" s="50">
        <v>11</v>
      </c>
      <c r="B11" s="51" t="s">
        <v>3</v>
      </c>
      <c r="C11" s="44" t="s">
        <v>22</v>
      </c>
      <c r="D11" s="44" t="s">
        <v>21</v>
      </c>
      <c r="E11" s="27" t="s">
        <v>20</v>
      </c>
      <c r="F11" s="26">
        <v>110</v>
      </c>
      <c r="G11" s="52" t="s">
        <v>103</v>
      </c>
      <c r="H11" s="49" t="s">
        <v>21</v>
      </c>
      <c r="I11" s="27">
        <v>1</v>
      </c>
      <c r="J11" s="27">
        <v>21</v>
      </c>
      <c r="K11" s="53">
        <f t="shared" si="1"/>
        <v>110</v>
      </c>
      <c r="L11" s="54">
        <f t="shared" ref="L11:L14" si="5">K11*0.21</f>
        <v>23.099999999999998</v>
      </c>
      <c r="M11" s="54">
        <f t="shared" ref="M11:M14" si="6">K11*1.21</f>
        <v>133.1</v>
      </c>
      <c r="N11" s="54">
        <v>139.755</v>
      </c>
      <c r="O11" s="53"/>
    </row>
    <row r="12" spans="1:15" ht="122.65" customHeight="1" x14ac:dyDescent="0.25">
      <c r="A12" s="29">
        <v>14</v>
      </c>
      <c r="B12" s="28" t="s">
        <v>19</v>
      </c>
      <c r="C12" s="33" t="s">
        <v>18</v>
      </c>
      <c r="D12" s="31" t="s">
        <v>17</v>
      </c>
      <c r="E12" s="27" t="s">
        <v>0</v>
      </c>
      <c r="F12" s="26">
        <v>1</v>
      </c>
      <c r="G12" s="47" t="s">
        <v>84</v>
      </c>
      <c r="H12" s="48" t="s">
        <v>75</v>
      </c>
      <c r="I12" s="25">
        <v>490</v>
      </c>
      <c r="J12" s="25">
        <v>21</v>
      </c>
      <c r="K12" s="24">
        <f t="shared" si="1"/>
        <v>490</v>
      </c>
      <c r="L12" s="30">
        <f t="shared" si="5"/>
        <v>102.89999999999999</v>
      </c>
      <c r="M12" s="30">
        <f t="shared" si="6"/>
        <v>592.9</v>
      </c>
      <c r="N12" s="30">
        <v>598.94999999999993</v>
      </c>
      <c r="O12" s="24"/>
    </row>
    <row r="13" spans="1:15" s="55" customFormat="1" ht="85.9" customHeight="1" x14ac:dyDescent="0.25">
      <c r="A13" s="50">
        <v>15</v>
      </c>
      <c r="B13" s="51" t="s">
        <v>16</v>
      </c>
      <c r="C13" s="44" t="s">
        <v>15</v>
      </c>
      <c r="D13" s="44" t="s">
        <v>105</v>
      </c>
      <c r="E13" s="27" t="s">
        <v>0</v>
      </c>
      <c r="F13" s="26">
        <v>1</v>
      </c>
      <c r="G13" s="52" t="s">
        <v>104</v>
      </c>
      <c r="H13" s="49" t="s">
        <v>106</v>
      </c>
      <c r="I13" s="27">
        <v>160</v>
      </c>
      <c r="J13" s="27">
        <v>21</v>
      </c>
      <c r="K13" s="53">
        <f t="shared" si="1"/>
        <v>160</v>
      </c>
      <c r="L13" s="54">
        <f t="shared" si="5"/>
        <v>33.6</v>
      </c>
      <c r="M13" s="54">
        <f t="shared" si="6"/>
        <v>193.6</v>
      </c>
      <c r="N13" s="54">
        <v>199.65</v>
      </c>
      <c r="O13" s="53"/>
    </row>
    <row r="14" spans="1:15" ht="89.25" customHeight="1" x14ac:dyDescent="0.25">
      <c r="A14" s="29">
        <v>18</v>
      </c>
      <c r="B14" s="28" t="s">
        <v>3</v>
      </c>
      <c r="C14" s="31" t="s">
        <v>14</v>
      </c>
      <c r="D14" s="32" t="s">
        <v>13</v>
      </c>
      <c r="E14" s="27" t="s">
        <v>12</v>
      </c>
      <c r="F14" s="26">
        <v>5</v>
      </c>
      <c r="G14" s="47" t="s">
        <v>83</v>
      </c>
      <c r="H14" s="48" t="s">
        <v>76</v>
      </c>
      <c r="I14" s="25">
        <v>78</v>
      </c>
      <c r="J14" s="25">
        <v>21</v>
      </c>
      <c r="K14" s="24">
        <f t="shared" si="1"/>
        <v>390</v>
      </c>
      <c r="L14" s="30">
        <f t="shared" si="5"/>
        <v>81.899999999999991</v>
      </c>
      <c r="M14" s="30">
        <f t="shared" si="6"/>
        <v>471.9</v>
      </c>
      <c r="N14" s="30">
        <v>477.95</v>
      </c>
      <c r="O14" s="24"/>
    </row>
    <row r="15" spans="1:15" ht="163.9" customHeight="1" x14ac:dyDescent="0.25">
      <c r="A15" s="29">
        <v>20</v>
      </c>
      <c r="B15" s="28" t="s">
        <v>1</v>
      </c>
      <c r="C15" s="31" t="s">
        <v>11</v>
      </c>
      <c r="D15" s="44" t="s">
        <v>53</v>
      </c>
      <c r="E15" s="27" t="s">
        <v>0</v>
      </c>
      <c r="F15" s="26">
        <v>200</v>
      </c>
      <c r="G15" s="47" t="s">
        <v>92</v>
      </c>
      <c r="H15" s="48" t="s">
        <v>94</v>
      </c>
      <c r="I15" s="25">
        <v>23.5</v>
      </c>
      <c r="J15" s="25">
        <v>5</v>
      </c>
      <c r="K15" s="24">
        <f t="shared" si="1"/>
        <v>4700</v>
      </c>
      <c r="L15" s="30">
        <f t="shared" ref="L15:L22" si="7">K15*0.05</f>
        <v>235</v>
      </c>
      <c r="M15" s="30">
        <f t="shared" ref="M15:M22" si="8">K15*1.05</f>
        <v>4935</v>
      </c>
      <c r="N15" s="30">
        <v>5250</v>
      </c>
      <c r="O15" s="24"/>
    </row>
    <row r="16" spans="1:15" ht="201" customHeight="1" x14ac:dyDescent="0.25">
      <c r="A16" s="29">
        <v>21</v>
      </c>
      <c r="B16" s="28" t="s">
        <v>1</v>
      </c>
      <c r="C16" s="31" t="s">
        <v>10</v>
      </c>
      <c r="D16" s="44" t="s">
        <v>54</v>
      </c>
      <c r="E16" s="27" t="s">
        <v>0</v>
      </c>
      <c r="F16" s="26">
        <v>1200</v>
      </c>
      <c r="G16" s="47" t="s">
        <v>93</v>
      </c>
      <c r="H16" s="48" t="s">
        <v>95</v>
      </c>
      <c r="I16" s="25">
        <v>38</v>
      </c>
      <c r="J16" s="25">
        <v>5</v>
      </c>
      <c r="K16" s="24">
        <f t="shared" si="1"/>
        <v>45600</v>
      </c>
      <c r="L16" s="30">
        <f t="shared" si="7"/>
        <v>2280</v>
      </c>
      <c r="M16" s="30">
        <f t="shared" si="8"/>
        <v>47880</v>
      </c>
      <c r="N16" s="30">
        <v>50400</v>
      </c>
      <c r="O16" s="24"/>
    </row>
    <row r="17" spans="1:15" ht="123.75" customHeight="1" x14ac:dyDescent="0.25">
      <c r="A17" s="29">
        <v>23</v>
      </c>
      <c r="B17" s="28" t="s">
        <v>5</v>
      </c>
      <c r="C17" s="31" t="s">
        <v>9</v>
      </c>
      <c r="D17" s="44" t="s">
        <v>55</v>
      </c>
      <c r="E17" s="27" t="s">
        <v>0</v>
      </c>
      <c r="F17" s="26">
        <v>1000</v>
      </c>
      <c r="G17" s="47" t="s">
        <v>97</v>
      </c>
      <c r="H17" s="48" t="s">
        <v>96</v>
      </c>
      <c r="I17" s="25">
        <v>13.9</v>
      </c>
      <c r="J17" s="25">
        <v>5</v>
      </c>
      <c r="K17" s="24">
        <f t="shared" si="1"/>
        <v>13900</v>
      </c>
      <c r="L17" s="30">
        <f t="shared" si="7"/>
        <v>695</v>
      </c>
      <c r="M17" s="30">
        <f t="shared" si="8"/>
        <v>14595</v>
      </c>
      <c r="N17" s="30">
        <v>15750</v>
      </c>
      <c r="O17" s="24"/>
    </row>
    <row r="18" spans="1:15" ht="70.5" customHeight="1" x14ac:dyDescent="0.25">
      <c r="A18" s="29">
        <v>26</v>
      </c>
      <c r="B18" s="28" t="s">
        <v>5</v>
      </c>
      <c r="C18" s="31" t="s">
        <v>8</v>
      </c>
      <c r="D18" s="44" t="s">
        <v>56</v>
      </c>
      <c r="E18" s="27" t="s">
        <v>0</v>
      </c>
      <c r="F18" s="26">
        <v>400</v>
      </c>
      <c r="G18" s="47" t="s">
        <v>98</v>
      </c>
      <c r="H18" s="48" t="s">
        <v>99</v>
      </c>
      <c r="I18" s="25">
        <v>6.9</v>
      </c>
      <c r="J18" s="25">
        <v>5</v>
      </c>
      <c r="K18" s="24">
        <f t="shared" si="1"/>
        <v>2760</v>
      </c>
      <c r="L18" s="30">
        <f t="shared" si="7"/>
        <v>138</v>
      </c>
      <c r="M18" s="30">
        <f t="shared" si="8"/>
        <v>2898</v>
      </c>
      <c r="N18" s="30">
        <v>3360</v>
      </c>
      <c r="O18" s="24"/>
    </row>
    <row r="19" spans="1:15" s="55" customFormat="1" ht="101.25" customHeight="1" x14ac:dyDescent="0.25">
      <c r="A19" s="50">
        <v>27</v>
      </c>
      <c r="B19" s="51" t="s">
        <v>5</v>
      </c>
      <c r="C19" s="44" t="s">
        <v>7</v>
      </c>
      <c r="D19" s="44" t="s">
        <v>57</v>
      </c>
      <c r="E19" s="27" t="s">
        <v>0</v>
      </c>
      <c r="F19" s="26">
        <v>400</v>
      </c>
      <c r="G19" s="52" t="s">
        <v>101</v>
      </c>
      <c r="H19" s="49" t="s">
        <v>100</v>
      </c>
      <c r="I19" s="27">
        <v>13.2</v>
      </c>
      <c r="J19" s="27">
        <v>5</v>
      </c>
      <c r="K19" s="53">
        <f t="shared" si="1"/>
        <v>5280</v>
      </c>
      <c r="L19" s="54">
        <f t="shared" si="7"/>
        <v>264</v>
      </c>
      <c r="M19" s="54">
        <f t="shared" si="8"/>
        <v>5544</v>
      </c>
      <c r="N19" s="54">
        <v>6300</v>
      </c>
      <c r="O19" s="53"/>
    </row>
    <row r="20" spans="1:15" ht="55.9" customHeight="1" x14ac:dyDescent="0.25">
      <c r="A20" s="29">
        <v>30</v>
      </c>
      <c r="B20" s="28" t="s">
        <v>3</v>
      </c>
      <c r="C20" s="31" t="s">
        <v>6</v>
      </c>
      <c r="D20" s="44" t="s">
        <v>60</v>
      </c>
      <c r="E20" s="27" t="s">
        <v>0</v>
      </c>
      <c r="F20" s="26">
        <v>3000</v>
      </c>
      <c r="G20" s="47" t="s">
        <v>82</v>
      </c>
      <c r="H20" s="48" t="s">
        <v>77</v>
      </c>
      <c r="I20" s="25">
        <v>6.5</v>
      </c>
      <c r="J20" s="25">
        <v>5</v>
      </c>
      <c r="K20" s="24">
        <f t="shared" si="1"/>
        <v>19500</v>
      </c>
      <c r="L20" s="30">
        <f t="shared" si="7"/>
        <v>975</v>
      </c>
      <c r="M20" s="30">
        <f t="shared" si="8"/>
        <v>20475</v>
      </c>
      <c r="N20" s="30">
        <v>25200</v>
      </c>
      <c r="O20" s="24"/>
    </row>
    <row r="21" spans="1:15" ht="63.75" customHeight="1" x14ac:dyDescent="0.25">
      <c r="A21" s="29">
        <v>34</v>
      </c>
      <c r="B21" s="28" t="s">
        <v>3</v>
      </c>
      <c r="C21" s="31" t="s">
        <v>4</v>
      </c>
      <c r="D21" s="44" t="s">
        <v>58</v>
      </c>
      <c r="E21" s="27" t="s">
        <v>0</v>
      </c>
      <c r="F21" s="26">
        <v>2000</v>
      </c>
      <c r="G21" s="47" t="s">
        <v>80</v>
      </c>
      <c r="H21" s="48" t="s">
        <v>78</v>
      </c>
      <c r="I21" s="25">
        <v>5.9</v>
      </c>
      <c r="J21" s="25">
        <v>5</v>
      </c>
      <c r="K21" s="24">
        <f t="shared" si="1"/>
        <v>11800</v>
      </c>
      <c r="L21" s="30">
        <f t="shared" si="7"/>
        <v>590</v>
      </c>
      <c r="M21" s="30">
        <f t="shared" si="8"/>
        <v>12390</v>
      </c>
      <c r="N21" s="30">
        <v>12600</v>
      </c>
      <c r="O21" s="24"/>
    </row>
    <row r="22" spans="1:15" ht="96.2" customHeight="1" x14ac:dyDescent="0.25">
      <c r="A22" s="29">
        <v>35</v>
      </c>
      <c r="B22" s="28" t="s">
        <v>3</v>
      </c>
      <c r="C22" s="31" t="s">
        <v>2</v>
      </c>
      <c r="D22" s="44" t="s">
        <v>59</v>
      </c>
      <c r="E22" s="27" t="s">
        <v>0</v>
      </c>
      <c r="F22" s="26">
        <v>800</v>
      </c>
      <c r="G22" s="47" t="s">
        <v>81</v>
      </c>
      <c r="H22" s="48" t="s">
        <v>79</v>
      </c>
      <c r="I22" s="25">
        <v>55</v>
      </c>
      <c r="J22" s="25">
        <v>5</v>
      </c>
      <c r="K22" s="24">
        <f t="shared" si="1"/>
        <v>44000</v>
      </c>
      <c r="L22" s="30">
        <f t="shared" si="7"/>
        <v>2200</v>
      </c>
      <c r="M22" s="30">
        <f t="shared" si="8"/>
        <v>46200</v>
      </c>
      <c r="N22" s="30">
        <v>46200</v>
      </c>
      <c r="O22" s="24"/>
    </row>
    <row r="23" spans="1:15" s="2" customFormat="1" ht="126" customHeight="1" x14ac:dyDescent="0.25"/>
    <row r="24" spans="1:15" ht="224.25" customHeight="1" x14ac:dyDescent="0.25">
      <c r="A24" s="56" t="s">
        <v>67</v>
      </c>
      <c r="B24" s="57"/>
      <c r="C24" s="57"/>
      <c r="D24" s="57"/>
      <c r="E24" s="57"/>
      <c r="F24" s="57"/>
      <c r="G24" s="57"/>
      <c r="H24" s="57"/>
      <c r="I24" s="57"/>
      <c r="J24" s="57"/>
      <c r="K24" s="57"/>
      <c r="L24" s="57"/>
      <c r="M24" s="57"/>
      <c r="N24" s="57"/>
      <c r="O24" s="57"/>
    </row>
    <row r="25" spans="1:15" ht="109.5" customHeight="1" x14ac:dyDescent="0.25">
      <c r="B25" s="22"/>
      <c r="C25" s="17"/>
      <c r="D25" s="19"/>
      <c r="E25" s="15"/>
      <c r="F25" s="14"/>
      <c r="G25" s="13"/>
      <c r="H25" s="13"/>
      <c r="I25" s="13"/>
      <c r="J25" s="13"/>
      <c r="K25" s="12"/>
      <c r="L25" s="12"/>
      <c r="M25" s="12"/>
      <c r="N25" s="12"/>
      <c r="O25" s="13"/>
    </row>
    <row r="26" spans="1:15" ht="126" customHeight="1" x14ac:dyDescent="0.25">
      <c r="B26" s="22"/>
      <c r="C26" s="17"/>
      <c r="D26" s="19"/>
      <c r="E26" s="15"/>
      <c r="F26" s="14"/>
      <c r="G26" s="13"/>
      <c r="H26" s="13"/>
      <c r="I26" s="13"/>
      <c r="J26" s="13"/>
      <c r="K26" s="12"/>
      <c r="L26" s="12"/>
      <c r="M26" s="12"/>
      <c r="N26" s="12"/>
      <c r="O26" s="13"/>
    </row>
    <row r="27" spans="1:15" ht="141" customHeight="1" x14ac:dyDescent="0.25">
      <c r="B27" s="23"/>
      <c r="C27" s="17"/>
      <c r="D27" s="19"/>
      <c r="E27" s="15"/>
      <c r="F27" s="14"/>
      <c r="G27" s="18"/>
      <c r="H27" s="18"/>
      <c r="I27" s="13"/>
      <c r="J27" s="13"/>
      <c r="K27" s="12"/>
      <c r="L27" s="12"/>
      <c r="M27" s="12"/>
      <c r="N27" s="12"/>
      <c r="O27" s="13"/>
    </row>
    <row r="28" spans="1:15" ht="68.25" customHeight="1" x14ac:dyDescent="0.25">
      <c r="B28" s="23"/>
      <c r="C28" s="17"/>
      <c r="D28" s="19"/>
      <c r="E28" s="15"/>
      <c r="F28" s="14"/>
      <c r="G28" s="13"/>
      <c r="H28" s="13"/>
      <c r="I28" s="13"/>
      <c r="J28" s="13"/>
      <c r="K28" s="12"/>
      <c r="L28" s="12"/>
      <c r="M28" s="12"/>
      <c r="N28" s="12"/>
      <c r="O28" s="13"/>
    </row>
    <row r="29" spans="1:15" ht="63" customHeight="1" x14ac:dyDescent="0.25">
      <c r="B29" s="23"/>
      <c r="C29" s="17"/>
      <c r="D29" s="19"/>
      <c r="E29" s="15"/>
      <c r="F29" s="14"/>
      <c r="G29" s="13"/>
      <c r="H29" s="13"/>
      <c r="I29" s="13"/>
      <c r="J29" s="13"/>
      <c r="K29" s="12"/>
      <c r="L29" s="12"/>
      <c r="M29" s="12"/>
      <c r="N29" s="12"/>
      <c r="O29" s="13"/>
    </row>
    <row r="30" spans="1:15" ht="94.7" customHeight="1" x14ac:dyDescent="0.25">
      <c r="B30" s="23"/>
      <c r="C30" s="17"/>
      <c r="D30" s="19"/>
      <c r="E30" s="15"/>
      <c r="F30" s="14"/>
      <c r="G30" s="18"/>
      <c r="H30" s="18"/>
      <c r="I30" s="13"/>
      <c r="J30" s="13"/>
      <c r="K30" s="12"/>
      <c r="L30" s="12"/>
      <c r="M30" s="12"/>
      <c r="N30" s="12"/>
      <c r="O30" s="13"/>
    </row>
    <row r="31" spans="1:15" ht="35.25" customHeight="1" x14ac:dyDescent="0.25">
      <c r="B31" s="22"/>
      <c r="C31" s="17"/>
      <c r="D31" s="19"/>
      <c r="E31" s="15"/>
      <c r="F31" s="14"/>
      <c r="G31" s="13"/>
      <c r="H31" s="13"/>
      <c r="I31" s="13"/>
      <c r="J31" s="13"/>
      <c r="K31" s="12"/>
      <c r="L31" s="12"/>
      <c r="M31" s="12"/>
      <c r="N31" s="12"/>
      <c r="O31" s="13"/>
    </row>
    <row r="32" spans="1:15" ht="50.25" customHeight="1" x14ac:dyDescent="0.25">
      <c r="B32" s="22"/>
      <c r="C32" s="17"/>
      <c r="D32" s="19"/>
      <c r="E32" s="15"/>
      <c r="F32" s="14"/>
      <c r="G32" s="13"/>
      <c r="H32" s="13"/>
      <c r="I32" s="13"/>
      <c r="J32" s="13"/>
      <c r="K32" s="12"/>
      <c r="L32" s="12"/>
      <c r="M32" s="12"/>
      <c r="N32" s="12"/>
      <c r="O32" s="13"/>
    </row>
    <row r="33" spans="2:24" ht="79.5" customHeight="1" x14ac:dyDescent="0.25">
      <c r="B33" s="22"/>
      <c r="C33" s="21"/>
      <c r="D33" s="19"/>
      <c r="E33" s="15"/>
      <c r="F33" s="14"/>
      <c r="G33" s="18"/>
      <c r="H33" s="18"/>
      <c r="I33" s="13"/>
      <c r="J33" s="13"/>
      <c r="K33" s="12"/>
      <c r="L33" s="12"/>
      <c r="M33" s="12"/>
      <c r="N33" s="12"/>
      <c r="O33" s="13"/>
    </row>
    <row r="34" spans="2:24" ht="36.75" customHeight="1" x14ac:dyDescent="0.25">
      <c r="B34" s="22"/>
      <c r="C34" s="21"/>
      <c r="D34" s="19"/>
      <c r="E34" s="15"/>
      <c r="F34" s="14"/>
      <c r="G34" s="13"/>
      <c r="H34" s="13"/>
      <c r="I34" s="13"/>
      <c r="J34" s="13"/>
      <c r="K34" s="12"/>
      <c r="L34" s="12"/>
      <c r="M34" s="12"/>
      <c r="N34" s="12"/>
      <c r="O34" s="13"/>
    </row>
    <row r="35" spans="2:24" ht="51.75" customHeight="1" x14ac:dyDescent="0.25">
      <c r="B35" s="22"/>
      <c r="C35" s="21"/>
      <c r="D35" s="19"/>
      <c r="E35" s="15"/>
      <c r="F35" s="14"/>
      <c r="G35" s="13"/>
      <c r="H35" s="13"/>
      <c r="I35" s="13"/>
      <c r="J35" s="13"/>
      <c r="K35" s="12"/>
      <c r="L35" s="12"/>
      <c r="M35" s="12"/>
      <c r="N35" s="12"/>
      <c r="O35" s="13"/>
    </row>
    <row r="36" spans="2:24" ht="54" customHeight="1" x14ac:dyDescent="0.25">
      <c r="B36" s="22"/>
      <c r="C36" s="21"/>
      <c r="D36" s="19"/>
      <c r="E36" s="15"/>
      <c r="F36" s="14"/>
      <c r="G36" s="18"/>
      <c r="H36" s="18"/>
      <c r="I36" s="13"/>
      <c r="J36" s="13"/>
      <c r="K36" s="12"/>
      <c r="L36" s="12"/>
      <c r="M36" s="12"/>
      <c r="N36" s="12"/>
      <c r="O36" s="13"/>
    </row>
    <row r="37" spans="2:24" ht="66.75" customHeight="1" x14ac:dyDescent="0.25">
      <c r="B37" s="20"/>
      <c r="C37" s="17"/>
      <c r="D37" s="19"/>
      <c r="E37" s="15"/>
      <c r="F37" s="14"/>
      <c r="G37" s="18"/>
      <c r="H37" s="18"/>
      <c r="I37" s="13"/>
      <c r="J37" s="13"/>
      <c r="K37" s="12"/>
      <c r="L37" s="12"/>
      <c r="M37" s="12"/>
      <c r="N37" s="12"/>
      <c r="O37" s="13"/>
    </row>
    <row r="38" spans="2:24" ht="78.75" customHeight="1" x14ac:dyDescent="0.25">
      <c r="C38" s="17"/>
      <c r="D38" s="16"/>
      <c r="E38" s="15"/>
      <c r="F38" s="14"/>
      <c r="G38" s="13"/>
      <c r="H38" s="13"/>
      <c r="I38" s="13"/>
      <c r="J38" s="13"/>
      <c r="K38" s="12"/>
      <c r="L38" s="12"/>
      <c r="M38" s="12"/>
      <c r="N38" s="12"/>
      <c r="O38" s="11"/>
      <c r="P38" s="10"/>
      <c r="Q38" s="10"/>
      <c r="R38" s="10"/>
      <c r="S38" s="10"/>
      <c r="T38" s="10"/>
      <c r="U38" s="10"/>
      <c r="V38" s="10"/>
      <c r="W38" s="10"/>
      <c r="X38" s="10"/>
    </row>
    <row r="39" spans="2:24" x14ac:dyDescent="0.25">
      <c r="O39" s="1"/>
    </row>
    <row r="40" spans="2:24" x14ac:dyDescent="0.25">
      <c r="O40" s="1"/>
    </row>
    <row r="41" spans="2:24" x14ac:dyDescent="0.25">
      <c r="O41" s="1"/>
    </row>
    <row r="42" spans="2:24" x14ac:dyDescent="0.25">
      <c r="O42" s="1"/>
    </row>
    <row r="43" spans="2:24" x14ac:dyDescent="0.25">
      <c r="O43" s="1"/>
    </row>
    <row r="44" spans="2:24" x14ac:dyDescent="0.25">
      <c r="O44" s="1"/>
    </row>
    <row r="45" spans="2:24" x14ac:dyDescent="0.25">
      <c r="O45" s="1"/>
    </row>
    <row r="46" spans="2:24" x14ac:dyDescent="0.25">
      <c r="O46" s="1"/>
    </row>
    <row r="47" spans="2:24" x14ac:dyDescent="0.25">
      <c r="O47" s="1"/>
    </row>
    <row r="48" spans="2:24" x14ac:dyDescent="0.25">
      <c r="O48" s="1"/>
    </row>
    <row r="49" spans="15:15" x14ac:dyDescent="0.25">
      <c r="O49" s="1"/>
    </row>
    <row r="50" spans="15:15" x14ac:dyDescent="0.25">
      <c r="O50" s="1"/>
    </row>
    <row r="51" spans="15:15" x14ac:dyDescent="0.25">
      <c r="O51" s="1"/>
    </row>
    <row r="52" spans="15:15" x14ac:dyDescent="0.25">
      <c r="O52" s="1"/>
    </row>
    <row r="53" spans="15:15" x14ac:dyDescent="0.25">
      <c r="O53" s="1"/>
    </row>
    <row r="54" spans="15:15" x14ac:dyDescent="0.25">
      <c r="O54" s="1"/>
    </row>
    <row r="55" spans="15:15" x14ac:dyDescent="0.25">
      <c r="O55" s="1"/>
    </row>
    <row r="56" spans="15:15" x14ac:dyDescent="0.25">
      <c r="O56" s="1"/>
    </row>
    <row r="57" spans="15:15" x14ac:dyDescent="0.25">
      <c r="O57" s="1"/>
    </row>
    <row r="58" spans="15:15" x14ac:dyDescent="0.25">
      <c r="O58" s="1"/>
    </row>
    <row r="59" spans="15:15" x14ac:dyDescent="0.25">
      <c r="O59" s="1"/>
    </row>
    <row r="60" spans="15:15" x14ac:dyDescent="0.25">
      <c r="O60" s="1"/>
    </row>
  </sheetData>
  <autoFilter ref="A1:O22" xr:uid="{A843A02D-C0F4-4458-A420-011D9D68B682}"/>
  <mergeCells count="1">
    <mergeCell ref="A24:O24"/>
  </mergeCells>
  <pageMargins left="0.7" right="0.7" top="0.75" bottom="0.75" header="0.3" footer="0.3"/>
  <pageSetup paperSize="9" scale="2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9406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2025-10-10T12:34:27Z</dcterms:created>
  <dcterms:modified xsi:type="dcterms:W3CDTF">2025-10-10T12:36:55Z</dcterms:modified>
</cp:coreProperties>
</file>