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m.valakeviciute\Desktop\2024 09\"/>
    </mc:Choice>
  </mc:AlternateContent>
  <xr:revisionPtr revIDLastSave="0" documentId="8_{5333D733-EF69-4AE1-833F-9BE4A804589F}"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 name="TS reikalavimai" sheetId="4" r:id="rId3"/>
  </sheets>
  <definedNames>
    <definedName name="_xlnm.Print_Area" localSheetId="0">Pasiūlymas!$A$1:$H$114</definedName>
    <definedName name="_xlnm.Print_Area" localSheetId="1">'Subtiekėjai ir priedai'!$A$1:$K$62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5" i="1" l="1"/>
  <c r="G111" i="1" l="1"/>
  <c r="F107" i="1"/>
  <c r="F103" i="1"/>
  <c r="F99" i="1"/>
  <c r="F96" i="1"/>
  <c r="F93" i="1"/>
  <c r="F89" i="1"/>
  <c r="F79" i="1"/>
  <c r="F76" i="1"/>
  <c r="F73" i="1"/>
  <c r="F66" i="1"/>
  <c r="F59" i="1"/>
  <c r="F52" i="1"/>
  <c r="F47" i="1"/>
  <c r="F43" i="1"/>
  <c r="F38" i="1"/>
  <c r="F34" i="1"/>
  <c r="G21" i="1"/>
  <c r="G110" i="1" l="1"/>
  <c r="F110" i="1"/>
  <c r="F111" i="1" s="1"/>
  <c r="F112" i="1" s="1"/>
</calcChain>
</file>

<file path=xl/sharedStrings.xml><?xml version="1.0" encoding="utf-8"?>
<sst xmlns="http://schemas.openxmlformats.org/spreadsheetml/2006/main" count="332" uniqueCount="286">
  <si>
    <t>PIRKIMO SĄLYGŲ PRIEDAS "PASIŪLYMO FORMA"</t>
  </si>
  <si>
    <t>SĄNAUDINIŲ MEDŽIAGŲ IR KITŲ PRIEMONIŲ, REIKALINGŲ „AGILENT TECHNOLOGIES“ DUJŲ CHROMATOGRAFŲ SU MASIŲ SPEKTROMETRINIAIS DETEKTORIAIS DARBUI UŽTIKRINTI PIRKIMAS</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</si>
  <si>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</si>
  <si>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</si>
  <si>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</si>
  <si>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</si>
  <si>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</si>
  <si>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</si>
  <si>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</si>
  <si>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</si>
  <si>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</si>
  <si>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</si>
  <si>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</si>
  <si>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</si>
  <si>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</si>
  <si>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</si>
  <si>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</si>
  <si>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</si>
  <si>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</si>
  <si>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</si>
  <si>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</si>
  <si>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</si>
  <si>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</si>
  <si>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</si>
  <si>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</si>
  <si>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</si>
  <si>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</si>
  <si>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</si>
  <si>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</si>
  <si>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Maksimalus kiekis</t>
  </si>
  <si>
    <t>Mato vienetas</t>
  </si>
  <si>
    <t>Kaina be PVM, Eur</t>
  </si>
  <si>
    <t>Suma be PVM, Eur</t>
  </si>
  <si>
    <t>Gamintojas, modelis, prekės kodas</t>
  </si>
  <si>
    <t>Siūlomo parametro reikšmė, nuoroda į konkretų pasiūlymo puslapį</t>
  </si>
  <si>
    <t>1.1.</t>
  </si>
  <si>
    <t>Filamentas</t>
  </si>
  <si>
    <t>vnt.</t>
  </si>
  <si>
    <t>1.1.1.</t>
  </si>
  <si>
    <t>skirtas dujų chromatografui masių spektrometrui su elektronine jonizacija</t>
  </si>
  <si>
    <t>pritaikytas dirbti aukštose temperatūrose</t>
  </si>
  <si>
    <t>Naudojamas 6890N/5975B, 7890B/5977A, 7890A/5975C Agilent Technologies GC/MS</t>
  </si>
  <si>
    <t>1.2.</t>
  </si>
  <si>
    <t>Sertifikuota auksu dengta tarpinė</t>
  </si>
  <si>
    <t>1.2.2.</t>
  </si>
  <si>
    <t>skirta mėginio įleidimui į dujų chromatografą</t>
  </si>
  <si>
    <t xml:space="preserve">tarpinės diametras (ID) 0,8 mm. </t>
  </si>
  <si>
    <t>Inertiškas auksinės tarpinės paviršius</t>
  </si>
  <si>
    <t>Naudojama 6890N/5975B, 7890B/5977A, 7890A/5975C Agilent Technologies GC/MS</t>
  </si>
  <si>
    <t>1.3.</t>
  </si>
  <si>
    <t>Švirkštas automatiniam mėginio įleidimui</t>
  </si>
  <si>
    <t>1.3.3.</t>
  </si>
  <si>
    <t xml:space="preserve">skirtas dujų chromatografui </t>
  </si>
  <si>
    <t xml:space="preserve">Maksimalus švirkšto tūris – 10 mikrolitrų. </t>
  </si>
  <si>
    <t>1.4.</t>
  </si>
  <si>
    <t xml:space="preserve">Cheminis filtras </t>
  </si>
  <si>
    <t>1.4.4.</t>
  </si>
  <si>
    <t>skirtas dujų chromatografo injektoriui</t>
  </si>
  <si>
    <t>komplektuojamas su O-žiedeliais (tarpinėmis)</t>
  </si>
  <si>
    <t xml:space="preserve">Komplektą sudaro du cheminiai filtrai ir keturi O-žiedeliai (tarpinės). </t>
  </si>
  <si>
    <t>1.5.</t>
  </si>
  <si>
    <t>Kapiliarinių kolonėlių ferulė</t>
  </si>
  <si>
    <t>1.5.5.</t>
  </si>
  <si>
    <t>ferulės nominalinis diametras (ID) 0,4 mm.</t>
  </si>
  <si>
    <t>kapiliarinė, skirta kolonėlei su  vidiniu diametru (ID) 0,1-0,25 mm</t>
  </si>
  <si>
    <t xml:space="preserve">sudaryta iš 15 % grafito/85 % Vespel </t>
  </si>
  <si>
    <t>maksimali temperatūra 350°C</t>
  </si>
  <si>
    <t xml:space="preserve">tvirtinama į MS pusę. </t>
  </si>
  <si>
    <t>1.6.</t>
  </si>
  <si>
    <t>1.6.6.</t>
  </si>
  <si>
    <t>ferulės nominalinis diametras (ID) 0,5 mm.</t>
  </si>
  <si>
    <t>skirta kolonėlei su  vidiniu diametru (ID) 0,32 mm</t>
  </si>
  <si>
    <t>1.7.</t>
  </si>
  <si>
    <t>kapiliarinė, skirta kolonėlei su  vidiniu diametru (ID) 0,25-0,32 mm</t>
  </si>
  <si>
    <t>sudaryta iš 100 % grafito</t>
  </si>
  <si>
    <t>maksimali temperatūra 450°C</t>
  </si>
  <si>
    <t xml:space="preserve">tvirtinama į injektoriaus pusę. </t>
  </si>
  <si>
    <t>naudojama 6890N/5975B, 7890B/5977A, 7890A/5975C Agilent Technologies GC/MS</t>
  </si>
  <si>
    <t>1.8.</t>
  </si>
  <si>
    <t>Kapiliarinės kolonėlės veržlė</t>
  </si>
  <si>
    <t>Universali veržlė, tinkanti tvirtinti chromatografinę kolonėlę į MS pusę</t>
  </si>
  <si>
    <t>1.9.</t>
  </si>
  <si>
    <t>Universali veržlė, tinkanti tvirtinti chromatografinę kolonėlę į injektoriaus pusę</t>
  </si>
  <si>
    <t>1.10.</t>
  </si>
  <si>
    <t>Universalus filtras heliui</t>
  </si>
  <si>
    <t>1/8" prijungimas</t>
  </si>
  <si>
    <t>maksimali darbinė temperatūra 100°C</t>
  </si>
  <si>
    <t>didžiausias darbinis slėgis 500 psi</t>
  </si>
  <si>
    <t>talpa -1,07 l deguonies, 46 g vandens, 20 g angliavandenilių</t>
  </si>
  <si>
    <t>1.11.</t>
  </si>
  <si>
    <t xml:space="preserve">Elektronų daugintuvas </t>
  </si>
  <si>
    <t>tinkantis 5977  tipo masių spektrometrui</t>
  </si>
  <si>
    <t xml:space="preserve"> trijų ašių</t>
  </si>
  <si>
    <t>Naudojamas  7890B/5977A Agilent Technologies GC/MS</t>
  </si>
  <si>
    <t>1.12.</t>
  </si>
  <si>
    <t>tiesaus tipo</t>
  </si>
  <si>
    <t>tinkantis 5975  tipo masių spektrometrui</t>
  </si>
  <si>
    <t>Naudojamas 6890N/5975B,  7890A/5975C Agilent Technologies GC/MS</t>
  </si>
  <si>
    <t>1.13.</t>
  </si>
  <si>
    <t xml:space="preserve">Kaitinimo elementas-sensorius </t>
  </si>
  <si>
    <t>tinkantis FID, TCD, NPD detektoriams ir split/splitless injektoriams 7890 tipo</t>
  </si>
  <si>
    <t>Naudojamas 7890B/5977A, 7890A/5975C Agilent Technologies GC/MS</t>
  </si>
  <si>
    <t>1.14.</t>
  </si>
  <si>
    <t>Kapiliarinių kolonėlių termostato aušinimo vožtuvų variklis</t>
  </si>
  <si>
    <t>6890 tipo</t>
  </si>
  <si>
    <t>Naudojamas 6890N/5975B Agilent Technologies GC/MS</t>
  </si>
  <si>
    <t>1.15.</t>
  </si>
  <si>
    <t xml:space="preserve">Kapiliarinių kolonėlių termostato kaitinimo blokas </t>
  </si>
  <si>
    <t>suderinamas su 7890 tipo dujų chromatografais</t>
  </si>
  <si>
    <t>Maitinimas  230 V, 16A</t>
  </si>
  <si>
    <t>1.16.</t>
  </si>
  <si>
    <t xml:space="preserve"> Tarpinė jonų šaltinio repeleriui</t>
  </si>
  <si>
    <t>sudaryta iš keramikos</t>
  </si>
  <si>
    <t>tinkanti 5975 ir 5977 tipo masių spektrometrams</t>
  </si>
  <si>
    <t>1.17.</t>
  </si>
  <si>
    <t>Repeleris</t>
  </si>
  <si>
    <t>tinkantis Agilent 5975, 5977 tipo  MS jonų šaltiniui</t>
  </si>
  <si>
    <t>naudojamas 6890N/5975B,  7890A/5975C Agilent Technologies GC/MS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</si>
  <si>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</si>
  <si>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</si>
  <si>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</si>
  <si>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</si>
  <si>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</si>
  <si>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</si>
  <si>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</si>
  <si>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</si>
  <si>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</si>
  <si>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</si>
  <si>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</si>
  <si>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</si>
  <si>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</si>
  <si>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</si>
  <si>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</si>
  <si>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</si>
  <si>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</si>
  <si>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</si>
  <si>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</si>
  <si>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</si>
  <si>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</si>
  <si>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</si>
  <si>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</si>
  <si>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</si>
  <si>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</si>
  <si>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</si>
  <si>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13710 2024-08-08 13:24:49</t>
  </si>
  <si>
    <t>1.1.2.</t>
  </si>
  <si>
    <t>1.1.3.</t>
  </si>
  <si>
    <t>1.2.1.</t>
  </si>
  <si>
    <t>1.2.3.</t>
  </si>
  <si>
    <t>1.2.4.</t>
  </si>
  <si>
    <t>1.3.1.</t>
  </si>
  <si>
    <t>1.3.2.</t>
  </si>
  <si>
    <t>1.4.1.</t>
  </si>
  <si>
    <t>1.4.2.</t>
  </si>
  <si>
    <t>1.4.3.</t>
  </si>
  <si>
    <t>1.5.1.</t>
  </si>
  <si>
    <t>1.5.2.</t>
  </si>
  <si>
    <t>1.5.3.</t>
  </si>
  <si>
    <t>1.5.4.</t>
  </si>
  <si>
    <t>1.5.6.</t>
  </si>
  <si>
    <t>1.6.1.</t>
  </si>
  <si>
    <t>1.6.2.</t>
  </si>
  <si>
    <t>1.6.3.</t>
  </si>
  <si>
    <t>1.6.4.</t>
  </si>
  <si>
    <t>1.6.5.</t>
  </si>
  <si>
    <t>1.7.1.</t>
  </si>
  <si>
    <t>1.7.2.</t>
  </si>
  <si>
    <t>1.7.3.</t>
  </si>
  <si>
    <t>1.7.4.</t>
  </si>
  <si>
    <t>1.7.5.</t>
  </si>
  <si>
    <t>1.7.6.</t>
  </si>
  <si>
    <t>1.8.1.</t>
  </si>
  <si>
    <t>1.8.2.</t>
  </si>
  <si>
    <t>1.9.1.</t>
  </si>
  <si>
    <t>1.9.2.</t>
  </si>
  <si>
    <t>1.10.1.</t>
  </si>
  <si>
    <t>1.10.2.</t>
  </si>
  <si>
    <t>1.10.3.</t>
  </si>
  <si>
    <t>1.10.4.</t>
  </si>
  <si>
    <t>1.10.5.</t>
  </si>
  <si>
    <t>1.11.1.</t>
  </si>
  <si>
    <t>1.11.2.</t>
  </si>
  <si>
    <t>1.11.3.</t>
  </si>
  <si>
    <t>1.12.1.</t>
  </si>
  <si>
    <t>1.12.2.</t>
  </si>
  <si>
    <t>1.12.3.</t>
  </si>
  <si>
    <t>1.13.1.</t>
  </si>
  <si>
    <t>1.13.2.</t>
  </si>
  <si>
    <t>1.14.1.</t>
  </si>
  <si>
    <t>1.14.2.</t>
  </si>
  <si>
    <t>1.15.1.</t>
  </si>
  <si>
    <t>1.15.2.</t>
  </si>
  <si>
    <t>1.15.3.</t>
  </si>
  <si>
    <t>1.16.1.</t>
  </si>
  <si>
    <t>1.16.2.</t>
  </si>
  <si>
    <t>1.16.3.</t>
  </si>
  <si>
    <t>1.17.1.</t>
  </si>
  <si>
    <t>1.17.2.</t>
  </si>
  <si>
    <t>Vilnius</t>
  </si>
  <si>
    <t>UAB „Multilabo“</t>
  </si>
  <si>
    <t>A. Šabaniausko g. 14 LT-08431 Vilnius</t>
  </si>
  <si>
    <t>LT100005481517</t>
  </si>
  <si>
    <t>A/s LT16 7044 0600 0665 3913, AB SEB bankas, banko kodas 70440</t>
  </si>
  <si>
    <t>Vadybininkas</t>
  </si>
  <si>
    <t>PVM dydis %</t>
  </si>
  <si>
    <t>Gamintojas</t>
  </si>
  <si>
    <t>Prekes kodas</t>
  </si>
  <si>
    <t>UAB "Interlux"</t>
  </si>
  <si>
    <t>Aviečių g. 16, LT-08418 Vilnius;                įm.kodas 110608112</t>
  </si>
  <si>
    <t>Komunikacija su tiekėjais, siūlomos įrangos techninis aptarnavimas, priežiūra ir remontas</t>
  </si>
  <si>
    <t>Nėra</t>
  </si>
  <si>
    <t>Ne</t>
  </si>
  <si>
    <t>Taip</t>
  </si>
  <si>
    <t>UAB "Multilabo" ir UAB "Interlux" įgaliojimai</t>
  </si>
  <si>
    <t>Viešųjų pirkimų specialistė</t>
  </si>
  <si>
    <t>Kristina Pušinskienė</t>
  </si>
  <si>
    <t>Agilent, G7005-60061</t>
  </si>
  <si>
    <t>Agilent, 5188-5367</t>
  </si>
  <si>
    <t>Agilent, 5181-3361</t>
  </si>
  <si>
    <t>Agilent, G1544-80530</t>
  </si>
  <si>
    <t>Agilent, 5062-3508</t>
  </si>
  <si>
    <t>Agilent, 5062-3506</t>
  </si>
  <si>
    <t>Agilent, 5080-8853</t>
  </si>
  <si>
    <t>Agilent, 05988-20066</t>
  </si>
  <si>
    <t>Agilent, 5181-8830</t>
  </si>
  <si>
    <t xml:space="preserve">Agilent, RMSH-2 </t>
  </si>
  <si>
    <t>Agilent, G3170-80103</t>
  </si>
  <si>
    <t>Agilent, 05971-80103</t>
  </si>
  <si>
    <t>Agilent, G1530-67950</t>
  </si>
  <si>
    <t>Agilent, G3440-60026</t>
  </si>
  <si>
    <t>Agilent, G1530-61650</t>
  </si>
  <si>
    <t>Agilent, G1099-20133</t>
  </si>
  <si>
    <t>Agilent, G2589-20044</t>
  </si>
  <si>
    <t>Filamentas skirtas dujų chromatografui masių spektrometrui su elektronine jonizacija</t>
  </si>
  <si>
    <t>Filamentas pritaikytas dirbti aukštose temperatūrose</t>
  </si>
  <si>
    <t xml:space="preserve">https://www.agilent.com/store/undefined/Prod-G7005-60061/G7005-60061 </t>
  </si>
  <si>
    <t>Tarpinė skirta mėginio įleidimui į chromatografą</t>
  </si>
  <si>
    <t>tarpinės diametras 0.8 mm</t>
  </si>
  <si>
    <t xml:space="preserve">https://www.agilent.com/store/en_US/Prod-5188-5367/5188-5367 </t>
  </si>
  <si>
    <t>Švirkštas skirtas mėginio įleidimui į dujų chromatografą</t>
  </si>
  <si>
    <r>
      <t>Tūris 10</t>
    </r>
    <r>
      <rPr>
        <sz val="10"/>
        <color theme="1"/>
        <rFont val="Aptos Narrow"/>
        <family val="2"/>
      </rPr>
      <t>µL</t>
    </r>
  </si>
  <si>
    <t xml:space="preserve">https://www.agilent.com/store/en_US/Prod-5181-3361/5181-3361 </t>
  </si>
  <si>
    <t>Filtras skirtas dujų chromatografo injektoriui</t>
  </si>
  <si>
    <t>Komplektuojamas su O-žiedeliais</t>
  </si>
  <si>
    <t>Pakuotėje yra 2 cheminiai filtrai ir keturi O-žiedeliai.</t>
  </si>
  <si>
    <t xml:space="preserve">https://www.agilent.com/store/en_US/Prod-G1544-80530/G1544-80530 </t>
  </si>
  <si>
    <t>Ferulės nominalinis diametras 0,4 mm.</t>
  </si>
  <si>
    <t>Skirta kolonėlei su vidiniu diametru 0,1-0,25mm.</t>
  </si>
  <si>
    <t xml:space="preserve">Sudaryta iš 15 % grafito/85 % Vespel. </t>
  </si>
  <si>
    <t>Maksimali temperatūra 350°C.</t>
  </si>
  <si>
    <t>Ferulės nominalinis diametras 0,5 mm.</t>
  </si>
  <si>
    <t>Maksimali temperatūra 450°C.</t>
  </si>
  <si>
    <t>Universali veržlė, tinkanti tvirtinti chromatografinę kolonėlę į MS pusę.</t>
  </si>
  <si>
    <t>Universali veržlė, tinkanti tvirtinti chromatografinę kolonėlę į injektoriaus pusę.</t>
  </si>
  <si>
    <t>Tvirtinama į MS pusę.</t>
  </si>
  <si>
    <t xml:space="preserve">https://www.agilent.com/store/undefined/Prod-5062-3508/5062-3508 </t>
  </si>
  <si>
    <t xml:space="preserve">https://www.agilent.com/store/productDetail.jsp?catalogId=5062-3506 </t>
  </si>
  <si>
    <t>Skirta kolonėlei su vidiniu diametru 0,32 mm.</t>
  </si>
  <si>
    <t xml:space="preserve">Sudaryta iš 15 % grafito/85 % Vespel </t>
  </si>
  <si>
    <t xml:space="preserve">https://www.agilent.com/store/productDetail.jsp?catalogId=5080-8853 </t>
  </si>
  <si>
    <t>Skirta kolonėlei su  vidiniu diametru 0,25-0,32 mm</t>
  </si>
  <si>
    <t>Sudaryta iš 100% grafito.</t>
  </si>
  <si>
    <t xml:space="preserve">https://www.agilent.com/store/productDetail.jsp?catalogId=05988-20066 </t>
  </si>
  <si>
    <t xml:space="preserve">https://www.agilent.com/store/productDetail.jsp?catalogId=5181-8830 </t>
  </si>
  <si>
    <t xml:space="preserve">https://www.agilent.com/store/productDetail.jsp?catalogId=RMSH-2 </t>
  </si>
  <si>
    <t>Universalus filtras heliui su 1/8'' prijungimu</t>
  </si>
  <si>
    <t>Maksimalus slėgis 300 psi</t>
  </si>
  <si>
    <r>
      <t>Maksimali temperatūra 100</t>
    </r>
    <r>
      <rPr>
        <vertAlign val="superscript"/>
        <sz val="10"/>
        <color theme="1"/>
        <rFont val="Calibri"/>
        <family val="2"/>
        <scheme val="minor"/>
      </rPr>
      <t>o</t>
    </r>
    <r>
      <rPr>
        <sz val="10"/>
        <color theme="1"/>
        <rFont val="Calibri"/>
        <family val="2"/>
        <scheme val="minor"/>
      </rPr>
      <t>C laipsnių</t>
    </r>
  </si>
  <si>
    <t xml:space="preserve">https://www.agilent.com/store/productDetail.jsp?catalogId=G3170-80103 </t>
  </si>
  <si>
    <t>Elektronų daugintuvas skirtas 5977 tipo masių spektrometrui</t>
  </si>
  <si>
    <t>Trijų ašių</t>
  </si>
  <si>
    <t>Elektronų daugintuvas tiesaus tipo</t>
  </si>
  <si>
    <t>Tinka 5975 tipo masių spektrometrui</t>
  </si>
  <si>
    <t xml:space="preserve">https://www.agilent.com/store/productDetail.jsp?catalogId=05971-80103 </t>
  </si>
  <si>
    <t xml:space="preserve">https://www.agilent.com/store/productDetail.jsp?catalogId=G1530-67950 </t>
  </si>
  <si>
    <t>Tinka FID, TCD, NPD detektoriams ir split/splitless injektoriams 7890 tipo</t>
  </si>
  <si>
    <t xml:space="preserve">https://www.agilent.com/store/productDetail.jsp?catalogId=G3440-60026 </t>
  </si>
  <si>
    <t xml:space="preserve">https://www.agilent.com/store/productDetail.jsp?catalogId=G1530-61650 </t>
  </si>
  <si>
    <t>Kaitinimo blokas suderinamas su 7890 tipo chromatografais</t>
  </si>
  <si>
    <t>Maitinimas 230 V, 16 A</t>
  </si>
  <si>
    <t xml:space="preserve">https://www.agilent.com/store/productDetail.jsp?catalogId=G1099-20133 </t>
  </si>
  <si>
    <t>Tarpinė sudaryta iš keramikos</t>
  </si>
  <si>
    <t>Tinka 5975 ir 5977 tipo masių spektrometrui</t>
  </si>
  <si>
    <t>Tinka 5975 ir 5977 tipo MS jonų šaltiniui</t>
  </si>
  <si>
    <t xml:space="preserve">https://www.agilent.com/store/productDetail.jsp?catalogId=G2589-20044 </t>
  </si>
  <si>
    <t>Tvirtinama į injektoriaus pusę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</si>
</sst>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rgb="FF000000"/>
      <name val="Times New Roman"/>
      <family val="1"/>
      <charset val="186"/>
    </font>
    <font>
      <u/>
      <sz val="12"/>
      <color theme="10"/>
      <name val="Calibri"/>
      <family val="2"/>
      <scheme val="minor"/>
    </font>
    <font>
      <sz val="10"/>
      <color theme="1"/>
      <name val="Calibri"/>
      <family val="2"/>
      <scheme val="minor"/>
    </font>
    <font>
      <u/>
      <sz val="10"/>
      <color theme="10"/>
      <name val="Calibri"/>
      <family val="2"/>
      <scheme val="minor"/>
    </font>
    <font>
      <sz val="10"/>
      <color theme="1"/>
      <name val="Aptos Narrow"/>
      <family val="2"/>
    </font>
    <font>
      <vertAlign val="superscript"/>
      <sz val="10"/>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000000"/>
      </left>
      <right/>
      <top style="thin">
        <color rgb="FF000000"/>
      </top>
      <bottom style="thin">
        <color rgb="FF000000"/>
      </bottom>
      <diagonal/>
    </border>
  </borders>
  <cellStyleXfs count="2">
    <xf numFmtId="0" fontId="0" fillId="0" borderId="0"/>
    <xf numFmtId="0" fontId="6" fillId="0" borderId="0" applyNumberFormat="0" applyFill="0" applyBorder="0" applyAlignment="0" applyProtection="0"/>
  </cellStyleXfs>
  <cellXfs count="8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23" xfId="0" applyFont="1" applyFill="1" applyBorder="1" applyAlignment="1">
      <alignment wrapText="1"/>
    </xf>
    <xf numFmtId="0" fontId="2" fillId="4" borderId="23" xfId="0" applyFont="1" applyFill="1" applyBorder="1" applyAlignment="1">
      <alignment horizontal="center"/>
    </xf>
    <xf numFmtId="0" fontId="1" fillId="4" borderId="23" xfId="0" applyFont="1" applyFill="1" applyBorder="1" applyAlignment="1">
      <alignment horizontal="center"/>
    </xf>
    <xf numFmtId="0" fontId="2" fillId="4" borderId="23" xfId="0" applyFont="1" applyFill="1" applyBorder="1" applyAlignment="1">
      <alignment horizontal="center" wrapText="1"/>
    </xf>
    <xf numFmtId="0" fontId="1" fillId="2" borderId="0" xfId="0" applyFont="1" applyFill="1" applyAlignment="1">
      <alignment horizontal="center"/>
    </xf>
    <xf numFmtId="14" fontId="1" fillId="5" borderId="1" xfId="0" applyNumberFormat="1" applyFont="1" applyFill="1" applyBorder="1" applyProtection="1">
      <protection locked="0"/>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1" fillId="4" borderId="26" xfId="0" applyFont="1" applyFill="1" applyBorder="1"/>
    <xf numFmtId="0" fontId="1" fillId="5" borderId="26" xfId="0" applyFont="1" applyFill="1" applyBorder="1" applyProtection="1">
      <protection locked="0"/>
    </xf>
    <xf numFmtId="0" fontId="1" fillId="2" borderId="1" xfId="0" applyFont="1" applyFill="1" applyBorder="1"/>
    <xf numFmtId="0" fontId="7" fillId="5" borderId="26" xfId="0" applyFont="1" applyFill="1" applyBorder="1" applyProtection="1">
      <protection locked="0"/>
    </xf>
    <xf numFmtId="0" fontId="8" fillId="5" borderId="26" xfId="1" applyFont="1" applyFill="1" applyBorder="1" applyProtection="1">
      <protection locked="0"/>
    </xf>
    <xf numFmtId="0" fontId="7" fillId="6" borderId="23" xfId="0" applyFont="1" applyFill="1" applyBorder="1" applyProtection="1">
      <protection locked="0"/>
    </xf>
    <xf numFmtId="164" fontId="1" fillId="4" borderId="23" xfId="0" applyNumberFormat="1" applyFont="1" applyFill="1" applyBorder="1"/>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4" borderId="1" xfId="0" applyFont="1" applyFill="1" applyBorder="1" applyAlignment="1">
      <alignment horizontal="left" vertical="center" wrapText="1"/>
    </xf>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0" fillId="0" borderId="20" xfId="0" applyBorder="1"/>
    <xf numFmtId="0" fontId="4" fillId="2" borderId="0" xfId="0" applyFont="1" applyFill="1" applyAlignment="1">
      <alignment horizontal="left" vertical="top" wrapText="1"/>
    </xf>
    <xf numFmtId="9" fontId="1" fillId="3" borderId="8" xfId="0" applyNumberFormat="1"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9" xfId="0" applyBorder="1"/>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13</xdr:col>
      <xdr:colOff>208409</xdr:colOff>
      <xdr:row>30</xdr:row>
      <xdr:rowOff>84968</xdr:rowOff>
    </xdr:to>
    <xdr:pic>
      <xdr:nvPicPr>
        <xdr:cNvPr id="2" name="Picture 1">
          <a:extLst>
            <a:ext uri="{FF2B5EF4-FFF2-40B4-BE49-F238E27FC236}">
              <a16:creationId xmlns:a16="http://schemas.microsoft.com/office/drawing/2014/main" id="{352723A4-2C2C-E9EA-02C0-26C3BB3EB354}"/>
            </a:ext>
          </a:extLst>
        </xdr:cNvPr>
        <xdr:cNvPicPr>
          <a:picLocks noChangeAspect="1"/>
        </xdr:cNvPicPr>
      </xdr:nvPicPr>
      <xdr:blipFill>
        <a:blip xmlns:r="http://schemas.openxmlformats.org/officeDocument/2006/relationships" r:embed="rId1"/>
        <a:stretch>
          <a:fillRect/>
        </a:stretch>
      </xdr:blipFill>
      <xdr:spPr>
        <a:xfrm>
          <a:off x="0" y="28575"/>
          <a:ext cx="9123809" cy="6057143"/>
        </a:xfrm>
        <a:prstGeom prst="rect">
          <a:avLst/>
        </a:prstGeom>
      </xdr:spPr>
    </xdr:pic>
    <xdr:clientData/>
  </xdr:twoCellAnchor>
  <xdr:twoCellAnchor editAs="oneCell">
    <xdr:from>
      <xdr:col>0</xdr:col>
      <xdr:colOff>0</xdr:colOff>
      <xdr:row>30</xdr:row>
      <xdr:rowOff>180975</xdr:rowOff>
    </xdr:from>
    <xdr:to>
      <xdr:col>13</xdr:col>
      <xdr:colOff>341743</xdr:colOff>
      <xdr:row>53</xdr:row>
      <xdr:rowOff>28019</xdr:rowOff>
    </xdr:to>
    <xdr:pic>
      <xdr:nvPicPr>
        <xdr:cNvPr id="3" name="Picture 2">
          <a:extLst>
            <a:ext uri="{FF2B5EF4-FFF2-40B4-BE49-F238E27FC236}">
              <a16:creationId xmlns:a16="http://schemas.microsoft.com/office/drawing/2014/main" id="{47F5D691-2011-EFCA-8130-89C623A15D51}"/>
            </a:ext>
          </a:extLst>
        </xdr:cNvPr>
        <xdr:cNvPicPr>
          <a:picLocks noChangeAspect="1"/>
        </xdr:cNvPicPr>
      </xdr:nvPicPr>
      <xdr:blipFill>
        <a:blip xmlns:r="http://schemas.openxmlformats.org/officeDocument/2006/relationships" r:embed="rId2"/>
        <a:stretch>
          <a:fillRect/>
        </a:stretch>
      </xdr:blipFill>
      <xdr:spPr>
        <a:xfrm>
          <a:off x="0" y="6181725"/>
          <a:ext cx="9257143" cy="44476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agilent.com/store/productDetail.jsp?catalogId=05988-20066" TargetMode="External"/><Relationship Id="rId13" Type="http://schemas.openxmlformats.org/officeDocument/2006/relationships/hyperlink" Target="https://www.agilent.com/store/productDetail.jsp?catalogId=G1530-67950" TargetMode="External"/><Relationship Id="rId18" Type="http://schemas.openxmlformats.org/officeDocument/2006/relationships/printerSettings" Target="../printerSettings/printerSettings1.bin"/><Relationship Id="rId3" Type="http://schemas.openxmlformats.org/officeDocument/2006/relationships/hyperlink" Target="https://www.agilent.com/store/en_US/Prod-5181-3361/5181-3361" TargetMode="External"/><Relationship Id="rId7" Type="http://schemas.openxmlformats.org/officeDocument/2006/relationships/hyperlink" Target="https://www.agilent.com/store/productDetail.jsp?catalogId=5080-8853" TargetMode="External"/><Relationship Id="rId12" Type="http://schemas.openxmlformats.org/officeDocument/2006/relationships/hyperlink" Target="https://www.agilent.com/store/productDetail.jsp?catalogId=05971-80103" TargetMode="External"/><Relationship Id="rId17" Type="http://schemas.openxmlformats.org/officeDocument/2006/relationships/hyperlink" Target="https://www.agilent.com/store/productDetail.jsp?catalogId=G2589-20044" TargetMode="External"/><Relationship Id="rId2" Type="http://schemas.openxmlformats.org/officeDocument/2006/relationships/hyperlink" Target="https://www.agilent.com/store/en_US/Prod-5188-5367/5188-5367" TargetMode="External"/><Relationship Id="rId16" Type="http://schemas.openxmlformats.org/officeDocument/2006/relationships/hyperlink" Target="https://www.agilent.com/store/productDetail.jsp?catalogId=G1099-20133" TargetMode="External"/><Relationship Id="rId1" Type="http://schemas.openxmlformats.org/officeDocument/2006/relationships/hyperlink" Target="https://www.agilent.com/store/undefined/Prod-G7005-60061/G7005-60061" TargetMode="External"/><Relationship Id="rId6" Type="http://schemas.openxmlformats.org/officeDocument/2006/relationships/hyperlink" Target="https://www.agilent.com/store/productDetail.jsp?catalogId=5062-3506" TargetMode="External"/><Relationship Id="rId11" Type="http://schemas.openxmlformats.org/officeDocument/2006/relationships/hyperlink" Target="https://www.agilent.com/store/productDetail.jsp?catalogId=G3170-80103" TargetMode="External"/><Relationship Id="rId5" Type="http://schemas.openxmlformats.org/officeDocument/2006/relationships/hyperlink" Target="https://www.agilent.com/store/undefined/Prod-5062-3508/5062-3508" TargetMode="External"/><Relationship Id="rId15" Type="http://schemas.openxmlformats.org/officeDocument/2006/relationships/hyperlink" Target="https://www.agilent.com/store/productDetail.jsp?catalogId=G1530-61650" TargetMode="External"/><Relationship Id="rId10" Type="http://schemas.openxmlformats.org/officeDocument/2006/relationships/hyperlink" Target="https://www.agilent.com/store/productDetail.jsp?catalogId=RMSH-2" TargetMode="External"/><Relationship Id="rId4" Type="http://schemas.openxmlformats.org/officeDocument/2006/relationships/hyperlink" Target="https://www.agilent.com/store/en_US/Prod-G1544-80530/G1544-80530" TargetMode="External"/><Relationship Id="rId9" Type="http://schemas.openxmlformats.org/officeDocument/2006/relationships/hyperlink" Target="https://www.agilent.com/store/productDetail.jsp?catalogId=5181-8830" TargetMode="External"/><Relationship Id="rId14" Type="http://schemas.openxmlformats.org/officeDocument/2006/relationships/hyperlink" Target="https://www.agilent.com/store/productDetail.jsp?catalogId=G3440-6002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12"/>
  <sheetViews>
    <sheetView tabSelected="1" topLeftCell="A15" zoomScale="118" zoomScaleNormal="118" workbookViewId="0">
      <selection activeCell="C17" sqref="C17:F20"/>
    </sheetView>
  </sheetViews>
  <sheetFormatPr defaultColWidth="10.75" defaultRowHeight="15" x14ac:dyDescent="0.25"/>
  <cols>
    <col min="1" max="1" width="9.25" style="1" customWidth="1"/>
    <col min="2" max="2" width="78" style="1" customWidth="1"/>
    <col min="3" max="6" width="29.25" style="1" customWidth="1"/>
    <col min="7" max="7" width="20.5" style="1" customWidth="1"/>
    <col min="8" max="8" width="66" style="1" customWidth="1"/>
    <col min="9" max="13" width="25" style="1" hidden="1" customWidth="1"/>
    <col min="14" max="15" width="25" style="1" customWidth="1"/>
    <col min="16" max="16" width="10.75" style="1" customWidth="1"/>
    <col min="17" max="16384" width="10.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30">
        <v>45546</v>
      </c>
    </row>
    <row r="9" spans="1:6" x14ac:dyDescent="0.25">
      <c r="A9" s="4" t="s">
        <v>5</v>
      </c>
      <c r="B9" s="13">
        <v>920</v>
      </c>
    </row>
    <row r="10" spans="1:6" x14ac:dyDescent="0.25">
      <c r="A10" s="4" t="s">
        <v>6</v>
      </c>
      <c r="B10" s="13" t="s">
        <v>198</v>
      </c>
    </row>
    <row r="12" spans="1:6" ht="15.75" x14ac:dyDescent="0.25">
      <c r="A12" s="44" t="s">
        <v>7</v>
      </c>
      <c r="B12" s="45"/>
      <c r="C12" s="41" t="s">
        <v>199</v>
      </c>
      <c r="D12" s="42"/>
      <c r="E12" s="42"/>
      <c r="F12" s="43"/>
    </row>
    <row r="13" spans="1:6" ht="16.149999999999999" customHeight="1" x14ac:dyDescent="0.25">
      <c r="A13" s="49" t="s">
        <v>8</v>
      </c>
      <c r="B13" s="50"/>
      <c r="C13" s="41">
        <v>302325611</v>
      </c>
      <c r="D13" s="42"/>
      <c r="E13" s="42"/>
      <c r="F13" s="43"/>
    </row>
    <row r="14" spans="1:6" ht="16.149999999999999" customHeight="1" x14ac:dyDescent="0.25">
      <c r="A14" s="49" t="s">
        <v>9</v>
      </c>
      <c r="B14" s="50"/>
      <c r="C14" s="41" t="s">
        <v>200</v>
      </c>
      <c r="D14" s="42"/>
      <c r="E14" s="42"/>
      <c r="F14" s="43"/>
    </row>
    <row r="15" spans="1:6" ht="16.149999999999999" customHeight="1" x14ac:dyDescent="0.25">
      <c r="A15" s="44" t="s">
        <v>10</v>
      </c>
      <c r="B15" s="45"/>
      <c r="C15" s="41" t="s">
        <v>201</v>
      </c>
      <c r="D15" s="42"/>
      <c r="E15" s="42"/>
      <c r="F15" s="43"/>
    </row>
    <row r="16" spans="1:6" ht="63" customHeight="1" x14ac:dyDescent="0.25">
      <c r="A16" s="53" t="s">
        <v>11</v>
      </c>
      <c r="B16" s="50"/>
      <c r="C16" s="41" t="s">
        <v>202</v>
      </c>
      <c r="D16" s="42"/>
      <c r="E16" s="42"/>
      <c r="F16" s="43"/>
    </row>
    <row r="17" spans="1:7" ht="16.149999999999999" customHeight="1" x14ac:dyDescent="0.25">
      <c r="A17" s="44" t="s">
        <v>12</v>
      </c>
      <c r="B17" s="45"/>
      <c r="C17" s="41"/>
      <c r="D17" s="42"/>
      <c r="E17" s="42"/>
      <c r="F17" s="43"/>
    </row>
    <row r="18" spans="1:7" ht="16.149999999999999" customHeight="1" x14ac:dyDescent="0.25">
      <c r="A18" s="44" t="s">
        <v>13</v>
      </c>
      <c r="B18" s="45"/>
      <c r="C18" s="41"/>
      <c r="D18" s="42"/>
      <c r="E18" s="42"/>
      <c r="F18" s="43"/>
    </row>
    <row r="19" spans="1:7" ht="48" customHeight="1" x14ac:dyDescent="0.25">
      <c r="A19" s="44" t="s">
        <v>14</v>
      </c>
      <c r="B19" s="45"/>
      <c r="C19" s="41"/>
      <c r="D19" s="42"/>
      <c r="E19" s="42"/>
      <c r="F19" s="43"/>
    </row>
    <row r="20" spans="1:7" ht="55.15" customHeight="1" x14ac:dyDescent="0.25">
      <c r="A20" s="44" t="s">
        <v>15</v>
      </c>
      <c r="B20" s="45"/>
      <c r="C20" s="41"/>
      <c r="D20" s="42"/>
      <c r="E20" s="42"/>
      <c r="F20" s="43"/>
    </row>
    <row r="21" spans="1:7" ht="70.900000000000006" customHeight="1" x14ac:dyDescent="0.25">
      <c r="A21" s="46" t="s">
        <v>16</v>
      </c>
      <c r="B21" s="47"/>
      <c r="C21" s="51"/>
      <c r="D21" s="52"/>
      <c r="E21" s="52"/>
      <c r="F21" s="52"/>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54" t="s">
        <v>17</v>
      </c>
      <c r="B23" s="40"/>
      <c r="C23" s="40"/>
      <c r="D23" s="40"/>
      <c r="E23" s="40"/>
      <c r="F23" s="40"/>
    </row>
    <row r="24" spans="1:7" x14ac:dyDescent="0.25">
      <c r="A24" s="40" t="s">
        <v>18</v>
      </c>
      <c r="B24" s="40"/>
      <c r="C24" s="40"/>
      <c r="D24" s="40"/>
      <c r="E24" s="40"/>
      <c r="F24" s="40"/>
    </row>
    <row r="25" spans="1:7" x14ac:dyDescent="0.25">
      <c r="A25" s="40" t="s">
        <v>19</v>
      </c>
      <c r="B25" s="40"/>
      <c r="C25" s="40"/>
      <c r="D25" s="40"/>
      <c r="E25" s="40"/>
      <c r="F25" s="40"/>
    </row>
    <row r="26" spans="1:7" x14ac:dyDescent="0.25">
      <c r="A26" s="40" t="s">
        <v>20</v>
      </c>
      <c r="B26" s="40"/>
      <c r="C26" s="40"/>
      <c r="D26" s="40"/>
      <c r="E26" s="40"/>
      <c r="F26" s="40"/>
    </row>
    <row r="27" spans="1:7" x14ac:dyDescent="0.25">
      <c r="A27" s="40" t="s">
        <v>21</v>
      </c>
      <c r="B27" s="40"/>
      <c r="C27" s="40"/>
      <c r="D27" s="40"/>
      <c r="E27" s="40"/>
      <c r="F27" s="40"/>
    </row>
    <row r="28" spans="1:7" ht="31.9" customHeight="1" x14ac:dyDescent="0.25">
      <c r="A28" s="48" t="s">
        <v>22</v>
      </c>
      <c r="B28" s="40"/>
      <c r="C28" s="40"/>
      <c r="D28" s="40"/>
      <c r="E28" s="40"/>
      <c r="F28" s="40"/>
    </row>
    <row r="29" spans="1:7" x14ac:dyDescent="0.25">
      <c r="A29" s="40" t="s">
        <v>23</v>
      </c>
      <c r="B29" s="40"/>
      <c r="C29" s="40"/>
      <c r="D29" s="40"/>
      <c r="E29" s="40"/>
      <c r="F29" s="40"/>
    </row>
    <row r="30" spans="1:7" x14ac:dyDescent="0.25">
      <c r="A30" s="14" t="s">
        <v>24</v>
      </c>
      <c r="D30" s="15"/>
    </row>
    <row r="31" spans="1:7" x14ac:dyDescent="0.25">
      <c r="A31" s="14" t="s">
        <v>25</v>
      </c>
    </row>
    <row r="32" spans="1:7" ht="15.75" thickBot="1" x14ac:dyDescent="0.3">
      <c r="A32" s="12" t="s">
        <v>26</v>
      </c>
    </row>
    <row r="33" spans="1:13" s="29" customFormat="1" ht="30" x14ac:dyDescent="0.25">
      <c r="A33" s="26" t="s">
        <v>27</v>
      </c>
      <c r="B33" s="28" t="s">
        <v>28</v>
      </c>
      <c r="C33" s="26" t="s">
        <v>29</v>
      </c>
      <c r="D33" s="26" t="s">
        <v>30</v>
      </c>
      <c r="E33" s="26" t="s">
        <v>31</v>
      </c>
      <c r="F33" s="26" t="s">
        <v>32</v>
      </c>
      <c r="G33" s="28" t="s">
        <v>33</v>
      </c>
      <c r="H33" s="28" t="s">
        <v>34</v>
      </c>
      <c r="I33" s="31" t="s">
        <v>203</v>
      </c>
      <c r="J33" s="32" t="s">
        <v>204</v>
      </c>
      <c r="K33" s="32" t="s">
        <v>120</v>
      </c>
      <c r="L33" s="32" t="s">
        <v>205</v>
      </c>
      <c r="M33" s="32" t="s">
        <v>206</v>
      </c>
    </row>
    <row r="34" spans="1:13" x14ac:dyDescent="0.25">
      <c r="A34" s="17" t="s">
        <v>35</v>
      </c>
      <c r="B34" s="25" t="s">
        <v>36</v>
      </c>
      <c r="C34" s="27">
        <v>70</v>
      </c>
      <c r="D34" s="27" t="s">
        <v>37</v>
      </c>
      <c r="E34" s="18">
        <v>199</v>
      </c>
      <c r="F34" s="17">
        <f>IF(ISBLANK(E34),"", PRODUCT(C34,E34))</f>
        <v>13930</v>
      </c>
      <c r="G34" s="19" t="s">
        <v>216</v>
      </c>
      <c r="H34" s="33"/>
      <c r="I34" s="35"/>
      <c r="J34" s="35"/>
      <c r="K34" s="35"/>
      <c r="L34" s="35"/>
      <c r="M34" s="35"/>
    </row>
    <row r="35" spans="1:13" x14ac:dyDescent="0.25">
      <c r="A35" s="17" t="s">
        <v>38</v>
      </c>
      <c r="B35" s="25" t="s">
        <v>39</v>
      </c>
      <c r="C35" s="27"/>
      <c r="D35" s="27"/>
      <c r="E35" s="17"/>
      <c r="F35" s="17"/>
      <c r="G35" s="17"/>
      <c r="H35" s="36" t="s">
        <v>233</v>
      </c>
      <c r="I35" s="35"/>
      <c r="J35" s="35"/>
      <c r="K35" s="35"/>
      <c r="L35" s="35"/>
      <c r="M35" s="35"/>
    </row>
    <row r="36" spans="1:13" x14ac:dyDescent="0.25">
      <c r="A36" s="17" t="s">
        <v>145</v>
      </c>
      <c r="B36" s="25" t="s">
        <v>40</v>
      </c>
      <c r="C36" s="27"/>
      <c r="D36" s="27"/>
      <c r="E36" s="17"/>
      <c r="F36" s="17"/>
      <c r="G36" s="17"/>
      <c r="H36" s="36" t="s">
        <v>234</v>
      </c>
      <c r="I36" s="35"/>
      <c r="J36" s="35"/>
      <c r="K36" s="35"/>
      <c r="L36" s="35"/>
      <c r="M36" s="35"/>
    </row>
    <row r="37" spans="1:13" x14ac:dyDescent="0.25">
      <c r="A37" s="17" t="s">
        <v>146</v>
      </c>
      <c r="B37" s="25" t="s">
        <v>41</v>
      </c>
      <c r="C37" s="27"/>
      <c r="D37" s="27"/>
      <c r="E37" s="17"/>
      <c r="F37" s="17"/>
      <c r="G37" s="17"/>
      <c r="H37" s="37" t="s">
        <v>235</v>
      </c>
      <c r="I37" s="35"/>
      <c r="J37" s="35"/>
      <c r="K37" s="35"/>
      <c r="L37" s="35"/>
      <c r="M37" s="35"/>
    </row>
    <row r="38" spans="1:13" x14ac:dyDescent="0.25">
      <c r="A38" s="17" t="s">
        <v>42</v>
      </c>
      <c r="B38" s="25" t="s">
        <v>43</v>
      </c>
      <c r="C38" s="27">
        <v>24</v>
      </c>
      <c r="D38" s="27" t="s">
        <v>37</v>
      </c>
      <c r="E38" s="18">
        <v>46.66</v>
      </c>
      <c r="F38" s="17">
        <f>IF(ISBLANK(E38),"", PRODUCT(C38,E38))</f>
        <v>1119.8399999999999</v>
      </c>
      <c r="G38" s="19" t="s">
        <v>217</v>
      </c>
      <c r="H38" s="33"/>
      <c r="I38" s="35"/>
      <c r="J38" s="35"/>
      <c r="K38" s="35"/>
      <c r="L38" s="35"/>
      <c r="M38" s="35"/>
    </row>
    <row r="39" spans="1:13" x14ac:dyDescent="0.25">
      <c r="A39" s="17" t="s">
        <v>147</v>
      </c>
      <c r="B39" s="25" t="s">
        <v>45</v>
      </c>
      <c r="C39" s="27"/>
      <c r="D39" s="27"/>
      <c r="E39" s="17"/>
      <c r="F39" s="17"/>
      <c r="G39" s="17"/>
      <c r="H39" s="36" t="s">
        <v>236</v>
      </c>
      <c r="I39" s="35"/>
      <c r="J39" s="35"/>
      <c r="K39" s="35"/>
      <c r="L39" s="35"/>
      <c r="M39" s="35"/>
    </row>
    <row r="40" spans="1:13" x14ac:dyDescent="0.25">
      <c r="A40" s="17" t="s">
        <v>44</v>
      </c>
      <c r="B40" s="25" t="s">
        <v>46</v>
      </c>
      <c r="C40" s="27"/>
      <c r="D40" s="27"/>
      <c r="E40" s="17"/>
      <c r="F40" s="17"/>
      <c r="G40" s="17"/>
      <c r="H40" s="36" t="s">
        <v>237</v>
      </c>
      <c r="I40" s="35"/>
      <c r="J40" s="35"/>
      <c r="K40" s="35"/>
      <c r="L40" s="35"/>
      <c r="M40" s="35"/>
    </row>
    <row r="41" spans="1:13" x14ac:dyDescent="0.25">
      <c r="A41" s="17" t="s">
        <v>148</v>
      </c>
      <c r="B41" s="25" t="s">
        <v>47</v>
      </c>
      <c r="C41" s="27"/>
      <c r="D41" s="27"/>
      <c r="E41" s="17"/>
      <c r="F41" s="17"/>
      <c r="G41" s="17"/>
      <c r="H41" s="36" t="s">
        <v>47</v>
      </c>
      <c r="I41" s="35"/>
      <c r="J41" s="35"/>
      <c r="K41" s="35"/>
      <c r="L41" s="35"/>
      <c r="M41" s="35"/>
    </row>
    <row r="42" spans="1:13" x14ac:dyDescent="0.25">
      <c r="A42" s="17" t="s">
        <v>149</v>
      </c>
      <c r="B42" s="25" t="s">
        <v>48</v>
      </c>
      <c r="C42" s="27"/>
      <c r="D42" s="27"/>
      <c r="E42" s="17"/>
      <c r="F42" s="17"/>
      <c r="G42" s="17"/>
      <c r="H42" s="37" t="s">
        <v>238</v>
      </c>
      <c r="I42" s="35"/>
      <c r="J42" s="35"/>
      <c r="K42" s="35"/>
      <c r="L42" s="35"/>
      <c r="M42" s="35"/>
    </row>
    <row r="43" spans="1:13" x14ac:dyDescent="0.25">
      <c r="A43" s="17" t="s">
        <v>49</v>
      </c>
      <c r="B43" s="25" t="s">
        <v>50</v>
      </c>
      <c r="C43" s="27">
        <v>60</v>
      </c>
      <c r="D43" s="27" t="s">
        <v>37</v>
      </c>
      <c r="E43" s="18">
        <v>62.5</v>
      </c>
      <c r="F43" s="39">
        <f>IF(ISBLANK(E43),"", PRODUCT(C43,E43))</f>
        <v>3750</v>
      </c>
      <c r="G43" s="19" t="s">
        <v>218</v>
      </c>
      <c r="H43" s="33"/>
      <c r="I43" s="35"/>
      <c r="J43" s="35"/>
      <c r="K43" s="35"/>
      <c r="L43" s="35"/>
      <c r="M43" s="35"/>
    </row>
    <row r="44" spans="1:13" x14ac:dyDescent="0.25">
      <c r="A44" s="17" t="s">
        <v>150</v>
      </c>
      <c r="B44" s="25" t="s">
        <v>52</v>
      </c>
      <c r="C44" s="27"/>
      <c r="D44" s="27"/>
      <c r="E44" s="17"/>
      <c r="F44" s="17"/>
      <c r="G44" s="17"/>
      <c r="H44" s="36" t="s">
        <v>239</v>
      </c>
      <c r="I44" s="35"/>
      <c r="J44" s="35"/>
      <c r="K44" s="35"/>
      <c r="L44" s="35"/>
      <c r="M44" s="35"/>
    </row>
    <row r="45" spans="1:13" x14ac:dyDescent="0.25">
      <c r="A45" s="17" t="s">
        <v>151</v>
      </c>
      <c r="B45" s="25" t="s">
        <v>53</v>
      </c>
      <c r="C45" s="27"/>
      <c r="D45" s="27"/>
      <c r="E45" s="17"/>
      <c r="F45" s="17"/>
      <c r="G45" s="17"/>
      <c r="H45" s="38" t="s">
        <v>240</v>
      </c>
      <c r="I45" s="35"/>
      <c r="J45" s="35"/>
      <c r="K45" s="35"/>
      <c r="L45" s="35"/>
      <c r="M45" s="35"/>
    </row>
    <row r="46" spans="1:13" x14ac:dyDescent="0.25">
      <c r="A46" s="17" t="s">
        <v>51</v>
      </c>
      <c r="B46" s="25" t="s">
        <v>41</v>
      </c>
      <c r="C46" s="27"/>
      <c r="D46" s="27"/>
      <c r="E46" s="17"/>
      <c r="F46" s="17"/>
      <c r="G46" s="17"/>
      <c r="H46" s="37" t="s">
        <v>241</v>
      </c>
      <c r="I46" s="35"/>
      <c r="J46" s="35"/>
      <c r="K46" s="35"/>
      <c r="L46" s="35"/>
      <c r="M46" s="35"/>
    </row>
    <row r="47" spans="1:13" x14ac:dyDescent="0.25">
      <c r="A47" s="17" t="s">
        <v>54</v>
      </c>
      <c r="B47" s="25" t="s">
        <v>55</v>
      </c>
      <c r="C47" s="27">
        <v>16</v>
      </c>
      <c r="D47" s="27" t="s">
        <v>37</v>
      </c>
      <c r="E47" s="18">
        <v>67.34</v>
      </c>
      <c r="F47" s="17">
        <f>IF(ISBLANK(E47),"", PRODUCT(C47,E47))</f>
        <v>1077.44</v>
      </c>
      <c r="G47" s="19" t="s">
        <v>219</v>
      </c>
      <c r="H47" s="33"/>
      <c r="I47" s="35"/>
      <c r="J47" s="35"/>
      <c r="K47" s="35"/>
      <c r="L47" s="35"/>
      <c r="M47" s="35"/>
    </row>
    <row r="48" spans="1:13" x14ac:dyDescent="0.25">
      <c r="A48" s="17" t="s">
        <v>152</v>
      </c>
      <c r="B48" s="25" t="s">
        <v>57</v>
      </c>
      <c r="C48" s="27"/>
      <c r="D48" s="27"/>
      <c r="E48" s="17"/>
      <c r="F48" s="17"/>
      <c r="G48" s="17"/>
      <c r="H48" s="36" t="s">
        <v>242</v>
      </c>
      <c r="I48" s="35"/>
      <c r="J48" s="35"/>
      <c r="K48" s="35"/>
      <c r="L48" s="35"/>
      <c r="M48" s="35"/>
    </row>
    <row r="49" spans="1:13" x14ac:dyDescent="0.25">
      <c r="A49" s="17" t="s">
        <v>153</v>
      </c>
      <c r="B49" s="25" t="s">
        <v>58</v>
      </c>
      <c r="C49" s="27"/>
      <c r="D49" s="27"/>
      <c r="E49" s="17"/>
      <c r="F49" s="17"/>
      <c r="G49" s="17"/>
      <c r="H49" s="36" t="s">
        <v>243</v>
      </c>
      <c r="I49" s="35"/>
      <c r="J49" s="35"/>
      <c r="K49" s="35"/>
      <c r="L49" s="35"/>
      <c r="M49" s="35"/>
    </row>
    <row r="50" spans="1:13" x14ac:dyDescent="0.25">
      <c r="A50" s="17" t="s">
        <v>154</v>
      </c>
      <c r="B50" s="25" t="s">
        <v>59</v>
      </c>
      <c r="C50" s="27"/>
      <c r="D50" s="27"/>
      <c r="E50" s="17"/>
      <c r="F50" s="17"/>
      <c r="G50" s="17"/>
      <c r="H50" s="36" t="s">
        <v>244</v>
      </c>
      <c r="I50" s="35"/>
      <c r="J50" s="35"/>
      <c r="K50" s="35"/>
      <c r="L50" s="35"/>
      <c r="M50" s="35"/>
    </row>
    <row r="51" spans="1:13" x14ac:dyDescent="0.25">
      <c r="A51" s="17" t="s">
        <v>56</v>
      </c>
      <c r="B51" s="25" t="s">
        <v>41</v>
      </c>
      <c r="C51" s="27"/>
      <c r="D51" s="27"/>
      <c r="E51" s="17"/>
      <c r="F51" s="17"/>
      <c r="G51" s="17"/>
      <c r="H51" s="37" t="s">
        <v>245</v>
      </c>
      <c r="I51" s="35"/>
      <c r="J51" s="35"/>
      <c r="K51" s="35"/>
      <c r="L51" s="35"/>
      <c r="M51" s="35"/>
    </row>
    <row r="52" spans="1:13" x14ac:dyDescent="0.25">
      <c r="A52" s="17" t="s">
        <v>60</v>
      </c>
      <c r="B52" s="25" t="s">
        <v>61</v>
      </c>
      <c r="C52" s="27">
        <v>40</v>
      </c>
      <c r="D52" s="27" t="s">
        <v>37</v>
      </c>
      <c r="E52" s="18">
        <v>7.38</v>
      </c>
      <c r="F52" s="17">
        <f>IF(ISBLANK(E52),"", PRODUCT(C52,E52))</f>
        <v>295.2</v>
      </c>
      <c r="G52" s="19" t="s">
        <v>220</v>
      </c>
      <c r="H52" s="33"/>
      <c r="I52" s="35"/>
      <c r="J52" s="35"/>
      <c r="K52" s="35"/>
      <c r="L52" s="35"/>
      <c r="M52" s="35"/>
    </row>
    <row r="53" spans="1:13" x14ac:dyDescent="0.25">
      <c r="A53" s="17" t="s">
        <v>155</v>
      </c>
      <c r="B53" s="25" t="s">
        <v>63</v>
      </c>
      <c r="C53" s="27"/>
      <c r="D53" s="27"/>
      <c r="E53" s="17"/>
      <c r="F53" s="17"/>
      <c r="G53" s="17"/>
      <c r="H53" s="36" t="s">
        <v>246</v>
      </c>
      <c r="I53" s="35"/>
      <c r="J53" s="35"/>
      <c r="K53" s="35"/>
      <c r="L53" s="35"/>
      <c r="M53" s="35"/>
    </row>
    <row r="54" spans="1:13" x14ac:dyDescent="0.25">
      <c r="A54" s="17" t="s">
        <v>156</v>
      </c>
      <c r="B54" s="25" t="s">
        <v>64</v>
      </c>
      <c r="C54" s="27"/>
      <c r="D54" s="27"/>
      <c r="E54" s="17"/>
      <c r="F54" s="17"/>
      <c r="G54" s="17"/>
      <c r="H54" s="36" t="s">
        <v>247</v>
      </c>
      <c r="I54" s="35"/>
      <c r="J54" s="35"/>
      <c r="K54" s="35"/>
      <c r="L54" s="35"/>
      <c r="M54" s="35"/>
    </row>
    <row r="55" spans="1:13" x14ac:dyDescent="0.25">
      <c r="A55" s="17" t="s">
        <v>157</v>
      </c>
      <c r="B55" s="25" t="s">
        <v>65</v>
      </c>
      <c r="C55" s="27"/>
      <c r="D55" s="27"/>
      <c r="E55" s="17"/>
      <c r="F55" s="17"/>
      <c r="G55" s="17"/>
      <c r="H55" s="36" t="s">
        <v>248</v>
      </c>
      <c r="I55" s="35"/>
      <c r="J55" s="35"/>
      <c r="K55" s="35"/>
      <c r="L55" s="35"/>
      <c r="M55" s="35"/>
    </row>
    <row r="56" spans="1:13" x14ac:dyDescent="0.25">
      <c r="A56" s="17" t="s">
        <v>158</v>
      </c>
      <c r="B56" s="25" t="s">
        <v>66</v>
      </c>
      <c r="C56" s="27"/>
      <c r="D56" s="27"/>
      <c r="E56" s="17"/>
      <c r="F56" s="17"/>
      <c r="G56" s="17"/>
      <c r="H56" s="36" t="s">
        <v>249</v>
      </c>
      <c r="I56" s="35"/>
      <c r="J56" s="35"/>
      <c r="K56" s="35"/>
      <c r="L56" s="35"/>
      <c r="M56" s="35"/>
    </row>
    <row r="57" spans="1:13" x14ac:dyDescent="0.25">
      <c r="A57" s="17" t="s">
        <v>62</v>
      </c>
      <c r="B57" s="25" t="s">
        <v>67</v>
      </c>
      <c r="C57" s="27"/>
      <c r="D57" s="27"/>
      <c r="E57" s="17"/>
      <c r="F57" s="17"/>
      <c r="G57" s="17"/>
      <c r="H57" s="36" t="s">
        <v>254</v>
      </c>
      <c r="I57" s="35"/>
      <c r="J57" s="35"/>
      <c r="K57" s="35"/>
      <c r="L57" s="35"/>
      <c r="M57" s="35"/>
    </row>
    <row r="58" spans="1:13" x14ac:dyDescent="0.25">
      <c r="A58" s="17" t="s">
        <v>159</v>
      </c>
      <c r="B58" s="25" t="s">
        <v>48</v>
      </c>
      <c r="C58" s="27"/>
      <c r="D58" s="27"/>
      <c r="E58" s="17"/>
      <c r="F58" s="17"/>
      <c r="G58" s="17"/>
      <c r="H58" s="37" t="s">
        <v>255</v>
      </c>
      <c r="I58" s="35"/>
      <c r="J58" s="35"/>
      <c r="K58" s="35"/>
      <c r="L58" s="35"/>
      <c r="M58" s="35"/>
    </row>
    <row r="59" spans="1:13" x14ac:dyDescent="0.25">
      <c r="A59" s="17" t="s">
        <v>68</v>
      </c>
      <c r="B59" s="25" t="s">
        <v>61</v>
      </c>
      <c r="C59" s="27">
        <v>80</v>
      </c>
      <c r="D59" s="27" t="s">
        <v>37</v>
      </c>
      <c r="E59" s="18">
        <v>6.72</v>
      </c>
      <c r="F59" s="17">
        <f>IF(ISBLANK(E59),"", PRODUCT(C59,E59))</f>
        <v>537.6</v>
      </c>
      <c r="G59" s="19" t="s">
        <v>221</v>
      </c>
      <c r="H59" s="33"/>
      <c r="I59" s="35"/>
      <c r="J59" s="35"/>
      <c r="K59" s="35"/>
      <c r="L59" s="35"/>
      <c r="M59" s="35"/>
    </row>
    <row r="60" spans="1:13" x14ac:dyDescent="0.25">
      <c r="A60" s="17" t="s">
        <v>160</v>
      </c>
      <c r="B60" s="25" t="s">
        <v>70</v>
      </c>
      <c r="C60" s="27"/>
      <c r="D60" s="27"/>
      <c r="E60" s="17"/>
      <c r="F60" s="17"/>
      <c r="G60" s="17"/>
      <c r="H60" s="36" t="s">
        <v>250</v>
      </c>
      <c r="I60" s="35"/>
      <c r="J60" s="35"/>
      <c r="K60" s="35"/>
      <c r="L60" s="35"/>
      <c r="M60" s="35"/>
    </row>
    <row r="61" spans="1:13" x14ac:dyDescent="0.25">
      <c r="A61" s="17" t="s">
        <v>161</v>
      </c>
      <c r="B61" s="25" t="s">
        <v>71</v>
      </c>
      <c r="C61" s="27"/>
      <c r="D61" s="27"/>
      <c r="E61" s="17"/>
      <c r="F61" s="17"/>
      <c r="G61" s="17"/>
      <c r="H61" s="36" t="s">
        <v>257</v>
      </c>
      <c r="I61" s="35"/>
      <c r="J61" s="35"/>
      <c r="K61" s="35"/>
      <c r="L61" s="35"/>
      <c r="M61" s="35"/>
    </row>
    <row r="62" spans="1:13" x14ac:dyDescent="0.25">
      <c r="A62" s="17" t="s">
        <v>162</v>
      </c>
      <c r="B62" s="25" t="s">
        <v>65</v>
      </c>
      <c r="C62" s="27"/>
      <c r="D62" s="27"/>
      <c r="E62" s="17"/>
      <c r="F62" s="17"/>
      <c r="G62" s="17"/>
      <c r="H62" s="36" t="s">
        <v>258</v>
      </c>
      <c r="I62" s="35"/>
      <c r="J62" s="35"/>
      <c r="K62" s="35"/>
      <c r="L62" s="35"/>
      <c r="M62" s="35"/>
    </row>
    <row r="63" spans="1:13" x14ac:dyDescent="0.25">
      <c r="A63" s="17" t="s">
        <v>163</v>
      </c>
      <c r="B63" s="25" t="s">
        <v>66</v>
      </c>
      <c r="C63" s="27"/>
      <c r="D63" s="27"/>
      <c r="E63" s="17"/>
      <c r="F63" s="17"/>
      <c r="G63" s="17"/>
      <c r="H63" s="36" t="s">
        <v>249</v>
      </c>
      <c r="I63" s="35"/>
      <c r="J63" s="35"/>
      <c r="K63" s="35"/>
      <c r="L63" s="35"/>
      <c r="M63" s="35"/>
    </row>
    <row r="64" spans="1:13" x14ac:dyDescent="0.25">
      <c r="A64" s="17" t="s">
        <v>164</v>
      </c>
      <c r="B64" s="25" t="s">
        <v>67</v>
      </c>
      <c r="C64" s="27"/>
      <c r="D64" s="27"/>
      <c r="E64" s="17"/>
      <c r="F64" s="17"/>
      <c r="G64" s="17"/>
      <c r="H64" s="36" t="s">
        <v>254</v>
      </c>
      <c r="I64" s="35"/>
      <c r="J64" s="35"/>
      <c r="K64" s="35"/>
      <c r="L64" s="35"/>
      <c r="M64" s="35"/>
    </row>
    <row r="65" spans="1:13" x14ac:dyDescent="0.25">
      <c r="A65" s="17" t="s">
        <v>69</v>
      </c>
      <c r="B65" s="25" t="s">
        <v>48</v>
      </c>
      <c r="C65" s="27"/>
      <c r="D65" s="27"/>
      <c r="E65" s="17"/>
      <c r="F65" s="17"/>
      <c r="G65" s="17"/>
      <c r="H65" s="37" t="s">
        <v>256</v>
      </c>
      <c r="I65" s="35"/>
      <c r="J65" s="35"/>
      <c r="K65" s="35"/>
      <c r="L65" s="35"/>
      <c r="M65" s="35"/>
    </row>
    <row r="66" spans="1:13" x14ac:dyDescent="0.25">
      <c r="A66" s="17" t="s">
        <v>72</v>
      </c>
      <c r="B66" s="25" t="s">
        <v>61</v>
      </c>
      <c r="C66" s="27">
        <v>100</v>
      </c>
      <c r="D66" s="27" t="s">
        <v>37</v>
      </c>
      <c r="E66" s="18">
        <v>5.79</v>
      </c>
      <c r="F66" s="17">
        <f>IF(ISBLANK(E66),"", PRODUCT(C66,E66))</f>
        <v>579</v>
      </c>
      <c r="G66" s="19" t="s">
        <v>222</v>
      </c>
      <c r="H66" s="33"/>
      <c r="I66" s="35"/>
      <c r="J66" s="35"/>
      <c r="K66" s="35"/>
      <c r="L66" s="35"/>
      <c r="M66" s="35"/>
    </row>
    <row r="67" spans="1:13" x14ac:dyDescent="0.25">
      <c r="A67" s="17" t="s">
        <v>165</v>
      </c>
      <c r="B67" s="25" t="s">
        <v>70</v>
      </c>
      <c r="C67" s="27"/>
      <c r="D67" s="27"/>
      <c r="E67" s="17"/>
      <c r="F67" s="17"/>
      <c r="G67" s="17"/>
      <c r="H67" s="36" t="s">
        <v>250</v>
      </c>
      <c r="I67" s="35"/>
      <c r="J67" s="35"/>
      <c r="K67" s="35"/>
      <c r="L67" s="35"/>
      <c r="M67" s="35"/>
    </row>
    <row r="68" spans="1:13" x14ac:dyDescent="0.25">
      <c r="A68" s="17" t="s">
        <v>166</v>
      </c>
      <c r="B68" s="25" t="s">
        <v>73</v>
      </c>
      <c r="C68" s="27"/>
      <c r="D68" s="27"/>
      <c r="E68" s="17"/>
      <c r="F68" s="17"/>
      <c r="G68" s="17"/>
      <c r="H68" s="36" t="s">
        <v>260</v>
      </c>
      <c r="I68" s="35"/>
      <c r="J68" s="35"/>
      <c r="K68" s="35"/>
      <c r="L68" s="35"/>
      <c r="M68" s="35"/>
    </row>
    <row r="69" spans="1:13" x14ac:dyDescent="0.25">
      <c r="A69" s="17" t="s">
        <v>167</v>
      </c>
      <c r="B69" s="25" t="s">
        <v>74</v>
      </c>
      <c r="C69" s="27"/>
      <c r="D69" s="27"/>
      <c r="E69" s="17"/>
      <c r="F69" s="17"/>
      <c r="G69" s="17"/>
      <c r="H69" s="36" t="s">
        <v>261</v>
      </c>
      <c r="I69" s="35"/>
      <c r="J69" s="35"/>
      <c r="K69" s="35"/>
      <c r="L69" s="35"/>
      <c r="M69" s="35"/>
    </row>
    <row r="70" spans="1:13" x14ac:dyDescent="0.25">
      <c r="A70" s="17" t="s">
        <v>168</v>
      </c>
      <c r="B70" s="25" t="s">
        <v>75</v>
      </c>
      <c r="C70" s="27"/>
      <c r="D70" s="27"/>
      <c r="E70" s="17"/>
      <c r="F70" s="17"/>
      <c r="G70" s="17"/>
      <c r="H70" s="36" t="s">
        <v>251</v>
      </c>
      <c r="I70" s="35"/>
      <c r="J70" s="35"/>
      <c r="K70" s="35"/>
      <c r="L70" s="35"/>
      <c r="M70" s="35"/>
    </row>
    <row r="71" spans="1:13" x14ac:dyDescent="0.25">
      <c r="A71" s="17" t="s">
        <v>169</v>
      </c>
      <c r="B71" s="25" t="s">
        <v>76</v>
      </c>
      <c r="C71" s="27"/>
      <c r="D71" s="27"/>
      <c r="E71" s="17"/>
      <c r="F71" s="17"/>
      <c r="G71" s="17"/>
      <c r="H71" s="36" t="s">
        <v>285</v>
      </c>
      <c r="I71" s="35"/>
      <c r="J71" s="35"/>
      <c r="K71" s="35"/>
      <c r="L71" s="35"/>
      <c r="M71" s="35"/>
    </row>
    <row r="72" spans="1:13" x14ac:dyDescent="0.25">
      <c r="A72" s="17" t="s">
        <v>170</v>
      </c>
      <c r="B72" s="25" t="s">
        <v>77</v>
      </c>
      <c r="C72" s="27"/>
      <c r="D72" s="27"/>
      <c r="E72" s="17"/>
      <c r="F72" s="17"/>
      <c r="G72" s="17"/>
      <c r="H72" s="37" t="s">
        <v>259</v>
      </c>
      <c r="I72" s="35"/>
      <c r="J72" s="35"/>
      <c r="K72" s="35"/>
      <c r="L72" s="35"/>
      <c r="M72" s="35"/>
    </row>
    <row r="73" spans="1:13" x14ac:dyDescent="0.25">
      <c r="A73" s="17" t="s">
        <v>78</v>
      </c>
      <c r="B73" s="25" t="s">
        <v>79</v>
      </c>
      <c r="C73" s="27">
        <v>32</v>
      </c>
      <c r="D73" s="27" t="s">
        <v>37</v>
      </c>
      <c r="E73" s="18">
        <v>19.079999999999998</v>
      </c>
      <c r="F73" s="17">
        <f>IF(ISBLANK(E73),"", PRODUCT(C73,E73))</f>
        <v>610.55999999999995</v>
      </c>
      <c r="G73" s="19" t="s">
        <v>223</v>
      </c>
      <c r="H73" s="33"/>
      <c r="I73" s="35"/>
      <c r="J73" s="35"/>
      <c r="K73" s="35"/>
      <c r="L73" s="35"/>
      <c r="M73" s="35"/>
    </row>
    <row r="74" spans="1:13" x14ac:dyDescent="0.25">
      <c r="A74" s="17" t="s">
        <v>171</v>
      </c>
      <c r="B74" s="25" t="s">
        <v>80</v>
      </c>
      <c r="C74" s="27"/>
      <c r="D74" s="27"/>
      <c r="E74" s="17"/>
      <c r="F74" s="17"/>
      <c r="G74" s="17"/>
      <c r="H74" s="34" t="s">
        <v>252</v>
      </c>
      <c r="I74" s="35"/>
      <c r="J74" s="35"/>
      <c r="K74" s="35"/>
      <c r="L74" s="35"/>
      <c r="M74" s="35"/>
    </row>
    <row r="75" spans="1:13" x14ac:dyDescent="0.25">
      <c r="A75" s="17" t="s">
        <v>172</v>
      </c>
      <c r="B75" s="25" t="s">
        <v>48</v>
      </c>
      <c r="C75" s="27"/>
      <c r="D75" s="27"/>
      <c r="E75" s="17"/>
      <c r="F75" s="17"/>
      <c r="G75" s="17"/>
      <c r="H75" s="37" t="s">
        <v>262</v>
      </c>
      <c r="I75" s="35"/>
      <c r="J75" s="35"/>
      <c r="K75" s="35"/>
      <c r="L75" s="35"/>
      <c r="M75" s="35"/>
    </row>
    <row r="76" spans="1:13" x14ac:dyDescent="0.25">
      <c r="A76" s="17" t="s">
        <v>81</v>
      </c>
      <c r="B76" s="25" t="s">
        <v>79</v>
      </c>
      <c r="C76" s="27">
        <v>8</v>
      </c>
      <c r="D76" s="27" t="s">
        <v>37</v>
      </c>
      <c r="E76" s="18">
        <v>17.059999999999999</v>
      </c>
      <c r="F76" s="17">
        <f>IF(ISBLANK(E76),"", PRODUCT(C76,E76))</f>
        <v>136.47999999999999</v>
      </c>
      <c r="G76" s="19" t="s">
        <v>224</v>
      </c>
      <c r="H76" s="33"/>
      <c r="I76" s="35"/>
      <c r="J76" s="35"/>
      <c r="K76" s="35"/>
      <c r="L76" s="35"/>
      <c r="M76" s="35"/>
    </row>
    <row r="77" spans="1:13" x14ac:dyDescent="0.25">
      <c r="A77" s="17" t="s">
        <v>173</v>
      </c>
      <c r="B77" s="25" t="s">
        <v>82</v>
      </c>
      <c r="C77" s="27"/>
      <c r="D77" s="27"/>
      <c r="E77" s="17"/>
      <c r="F77" s="17"/>
      <c r="G77" s="17"/>
      <c r="H77" s="34" t="s">
        <v>253</v>
      </c>
      <c r="I77" s="35"/>
      <c r="J77" s="35"/>
      <c r="K77" s="35"/>
      <c r="L77" s="35"/>
      <c r="M77" s="35"/>
    </row>
    <row r="78" spans="1:13" x14ac:dyDescent="0.25">
      <c r="A78" s="17" t="s">
        <v>174</v>
      </c>
      <c r="B78" s="25" t="s">
        <v>41</v>
      </c>
      <c r="C78" s="27"/>
      <c r="D78" s="27"/>
      <c r="E78" s="17"/>
      <c r="F78" s="17"/>
      <c r="G78" s="17"/>
      <c r="H78" s="37" t="s">
        <v>263</v>
      </c>
      <c r="I78" s="35"/>
      <c r="J78" s="35"/>
      <c r="K78" s="35"/>
      <c r="L78" s="35"/>
      <c r="M78" s="35"/>
    </row>
    <row r="79" spans="1:13" x14ac:dyDescent="0.25">
      <c r="A79" s="17" t="s">
        <v>83</v>
      </c>
      <c r="B79" s="25" t="s">
        <v>84</v>
      </c>
      <c r="C79" s="27">
        <v>6</v>
      </c>
      <c r="D79" s="27" t="s">
        <v>37</v>
      </c>
      <c r="E79" s="18">
        <v>374.24</v>
      </c>
      <c r="F79" s="17">
        <f>IF(ISBLANK(E79),"", PRODUCT(C79,E79))</f>
        <v>2245.44</v>
      </c>
      <c r="G79" s="19" t="s">
        <v>225</v>
      </c>
      <c r="H79" s="33"/>
      <c r="I79" s="35"/>
      <c r="J79" s="35"/>
      <c r="K79" s="35"/>
      <c r="L79" s="35"/>
      <c r="M79" s="35"/>
    </row>
    <row r="80" spans="1:13" x14ac:dyDescent="0.25">
      <c r="A80" s="17" t="s">
        <v>175</v>
      </c>
      <c r="B80" s="25" t="s">
        <v>85</v>
      </c>
      <c r="C80" s="27"/>
      <c r="D80" s="27"/>
      <c r="E80" s="17"/>
      <c r="F80" s="17"/>
      <c r="G80" s="17"/>
      <c r="H80" s="36" t="s">
        <v>265</v>
      </c>
      <c r="I80" s="35"/>
      <c r="J80" s="35"/>
      <c r="K80" s="35"/>
      <c r="L80" s="35"/>
      <c r="M80" s="35"/>
    </row>
    <row r="81" spans="1:13" ht="15.75" x14ac:dyDescent="0.25">
      <c r="A81" s="17" t="s">
        <v>176</v>
      </c>
      <c r="B81" s="25" t="s">
        <v>86</v>
      </c>
      <c r="C81" s="27"/>
      <c r="D81" s="27"/>
      <c r="E81" s="17"/>
      <c r="F81" s="17"/>
      <c r="G81" s="17"/>
      <c r="H81" s="36" t="s">
        <v>267</v>
      </c>
      <c r="I81" s="35"/>
      <c r="J81" s="35"/>
      <c r="K81" s="35"/>
      <c r="L81" s="35"/>
      <c r="M81" s="35"/>
    </row>
    <row r="82" spans="1:13" x14ac:dyDescent="0.25">
      <c r="A82" s="17" t="s">
        <v>177</v>
      </c>
      <c r="B82" s="25" t="s">
        <v>87</v>
      </c>
      <c r="C82" s="27"/>
      <c r="D82" s="27"/>
      <c r="E82" s="17"/>
      <c r="F82" s="17"/>
      <c r="G82" s="17"/>
      <c r="H82" s="36" t="s">
        <v>266</v>
      </c>
      <c r="I82" s="35"/>
      <c r="J82" s="35"/>
      <c r="K82" s="35"/>
      <c r="L82" s="35"/>
      <c r="M82" s="35"/>
    </row>
    <row r="83" spans="1:13" x14ac:dyDescent="0.25">
      <c r="A83" s="17" t="s">
        <v>178</v>
      </c>
      <c r="B83" s="25" t="s">
        <v>88</v>
      </c>
      <c r="C83" s="27"/>
      <c r="D83" s="27"/>
      <c r="E83" s="17"/>
      <c r="F83" s="17"/>
      <c r="G83" s="17"/>
      <c r="H83" s="36" t="s">
        <v>88</v>
      </c>
      <c r="I83" s="35"/>
      <c r="J83" s="35"/>
      <c r="K83" s="35"/>
      <c r="L83" s="35"/>
      <c r="M83" s="35"/>
    </row>
    <row r="84" spans="1:13" x14ac:dyDescent="0.25">
      <c r="A84" s="17" t="s">
        <v>179</v>
      </c>
      <c r="B84" s="25" t="s">
        <v>41</v>
      </c>
      <c r="C84" s="27"/>
      <c r="D84" s="27"/>
      <c r="E84" s="17"/>
      <c r="F84" s="17"/>
      <c r="G84" s="17"/>
      <c r="H84" s="37" t="s">
        <v>264</v>
      </c>
      <c r="I84" s="35"/>
      <c r="J84" s="35"/>
      <c r="K84" s="35"/>
      <c r="L84" s="35"/>
      <c r="M84" s="35"/>
    </row>
    <row r="85" spans="1:13" x14ac:dyDescent="0.25">
      <c r="A85" s="17" t="s">
        <v>89</v>
      </c>
      <c r="B85" s="25" t="s">
        <v>90</v>
      </c>
      <c r="C85" s="27">
        <v>2</v>
      </c>
      <c r="D85" s="27" t="s">
        <v>37</v>
      </c>
      <c r="E85" s="18">
        <v>2031.05</v>
      </c>
      <c r="F85" s="17">
        <f>IF(ISBLANK(E85),"", PRODUCT(C85,E85))</f>
        <v>4062.1</v>
      </c>
      <c r="G85" s="19" t="s">
        <v>226</v>
      </c>
      <c r="H85" s="33"/>
      <c r="I85" s="35"/>
      <c r="J85" s="35"/>
      <c r="K85" s="35"/>
      <c r="L85" s="35"/>
      <c r="M85" s="35"/>
    </row>
    <row r="86" spans="1:13" x14ac:dyDescent="0.25">
      <c r="A86" s="17" t="s">
        <v>180</v>
      </c>
      <c r="B86" s="25" t="s">
        <v>91</v>
      </c>
      <c r="C86" s="27"/>
      <c r="D86" s="27"/>
      <c r="E86" s="17"/>
      <c r="F86" s="17"/>
      <c r="G86" s="17"/>
      <c r="H86" s="36" t="s">
        <v>269</v>
      </c>
      <c r="I86" s="35"/>
      <c r="J86" s="35"/>
      <c r="K86" s="35"/>
      <c r="L86" s="35"/>
      <c r="M86" s="35"/>
    </row>
    <row r="87" spans="1:13" x14ac:dyDescent="0.25">
      <c r="A87" s="17" t="s">
        <v>181</v>
      </c>
      <c r="B87" s="25" t="s">
        <v>92</v>
      </c>
      <c r="C87" s="27"/>
      <c r="D87" s="27"/>
      <c r="E87" s="17"/>
      <c r="F87" s="17"/>
      <c r="G87" s="17"/>
      <c r="H87" s="36" t="s">
        <v>270</v>
      </c>
      <c r="I87" s="35"/>
      <c r="J87" s="35"/>
      <c r="K87" s="35"/>
      <c r="L87" s="35"/>
      <c r="M87" s="35"/>
    </row>
    <row r="88" spans="1:13" x14ac:dyDescent="0.25">
      <c r="A88" s="17" t="s">
        <v>182</v>
      </c>
      <c r="B88" s="25" t="s">
        <v>93</v>
      </c>
      <c r="C88" s="27"/>
      <c r="D88" s="27"/>
      <c r="E88" s="17"/>
      <c r="F88" s="17"/>
      <c r="G88" s="17"/>
      <c r="H88" s="37" t="s">
        <v>268</v>
      </c>
      <c r="I88" s="35"/>
      <c r="J88" s="35"/>
      <c r="K88" s="35"/>
      <c r="L88" s="35"/>
      <c r="M88" s="35"/>
    </row>
    <row r="89" spans="1:13" x14ac:dyDescent="0.25">
      <c r="A89" s="17" t="s">
        <v>94</v>
      </c>
      <c r="B89" s="25" t="s">
        <v>90</v>
      </c>
      <c r="C89" s="27">
        <v>2</v>
      </c>
      <c r="D89" s="27" t="s">
        <v>37</v>
      </c>
      <c r="E89" s="18">
        <v>1577.51</v>
      </c>
      <c r="F89" s="17">
        <f>IF(ISBLANK(E89),"", PRODUCT(C89,E89))</f>
        <v>3155.02</v>
      </c>
      <c r="G89" s="19" t="s">
        <v>227</v>
      </c>
      <c r="H89" s="33"/>
      <c r="I89" s="35"/>
      <c r="J89" s="35"/>
      <c r="K89" s="35"/>
      <c r="L89" s="35"/>
      <c r="M89" s="35"/>
    </row>
    <row r="90" spans="1:13" x14ac:dyDescent="0.25">
      <c r="A90" s="17" t="s">
        <v>183</v>
      </c>
      <c r="B90" s="25" t="s">
        <v>95</v>
      </c>
      <c r="C90" s="27"/>
      <c r="D90" s="27"/>
      <c r="E90" s="17"/>
      <c r="F90" s="17"/>
      <c r="G90" s="17"/>
      <c r="H90" s="36" t="s">
        <v>271</v>
      </c>
      <c r="I90" s="35"/>
      <c r="J90" s="35"/>
      <c r="K90" s="35"/>
      <c r="L90" s="35"/>
      <c r="M90" s="35"/>
    </row>
    <row r="91" spans="1:13" x14ac:dyDescent="0.25">
      <c r="A91" s="17" t="s">
        <v>184</v>
      </c>
      <c r="B91" s="25" t="s">
        <v>96</v>
      </c>
      <c r="C91" s="27"/>
      <c r="D91" s="27"/>
      <c r="E91" s="17"/>
      <c r="F91" s="17"/>
      <c r="G91" s="17"/>
      <c r="H91" s="36" t="s">
        <v>272</v>
      </c>
      <c r="I91" s="35"/>
      <c r="J91" s="35"/>
      <c r="K91" s="35"/>
      <c r="L91" s="35"/>
      <c r="M91" s="35"/>
    </row>
    <row r="92" spans="1:13" x14ac:dyDescent="0.25">
      <c r="A92" s="17" t="s">
        <v>185</v>
      </c>
      <c r="B92" s="25" t="s">
        <v>97</v>
      </c>
      <c r="C92" s="27"/>
      <c r="D92" s="27"/>
      <c r="E92" s="17"/>
      <c r="F92" s="17"/>
      <c r="G92" s="17"/>
      <c r="H92" s="37" t="s">
        <v>273</v>
      </c>
      <c r="I92" s="35"/>
      <c r="J92" s="35"/>
      <c r="K92" s="35"/>
      <c r="L92" s="35"/>
      <c r="M92" s="35"/>
    </row>
    <row r="93" spans="1:13" x14ac:dyDescent="0.25">
      <c r="A93" s="17" t="s">
        <v>98</v>
      </c>
      <c r="B93" s="25" t="s">
        <v>99</v>
      </c>
      <c r="C93" s="27">
        <v>2</v>
      </c>
      <c r="D93" s="27" t="s">
        <v>37</v>
      </c>
      <c r="E93" s="18">
        <v>383.32</v>
      </c>
      <c r="F93" s="17">
        <f>IF(ISBLANK(E93),"", PRODUCT(C93,E93))</f>
        <v>766.64</v>
      </c>
      <c r="G93" s="19" t="s">
        <v>228</v>
      </c>
      <c r="H93" s="33"/>
      <c r="I93" s="35"/>
      <c r="J93" s="35"/>
      <c r="K93" s="35"/>
      <c r="L93" s="35"/>
      <c r="M93" s="35"/>
    </row>
    <row r="94" spans="1:13" x14ac:dyDescent="0.25">
      <c r="A94" s="17" t="s">
        <v>186</v>
      </c>
      <c r="B94" s="25" t="s">
        <v>100</v>
      </c>
      <c r="C94" s="27"/>
      <c r="D94" s="27"/>
      <c r="E94" s="17"/>
      <c r="F94" s="17"/>
      <c r="G94" s="17"/>
      <c r="H94" s="36" t="s">
        <v>275</v>
      </c>
      <c r="I94" s="35"/>
      <c r="J94" s="35"/>
      <c r="K94" s="35"/>
      <c r="L94" s="35"/>
      <c r="M94" s="35"/>
    </row>
    <row r="95" spans="1:13" x14ac:dyDescent="0.25">
      <c r="A95" s="17" t="s">
        <v>187</v>
      </c>
      <c r="B95" s="25" t="s">
        <v>101</v>
      </c>
      <c r="C95" s="27"/>
      <c r="D95" s="27"/>
      <c r="E95" s="17"/>
      <c r="F95" s="17"/>
      <c r="G95" s="17"/>
      <c r="H95" s="37" t="s">
        <v>274</v>
      </c>
      <c r="I95" s="35"/>
      <c r="J95" s="35"/>
      <c r="K95" s="35"/>
      <c r="L95" s="35"/>
      <c r="M95" s="35"/>
    </row>
    <row r="96" spans="1:13" x14ac:dyDescent="0.25">
      <c r="A96" s="17" t="s">
        <v>102</v>
      </c>
      <c r="B96" s="25" t="s">
        <v>103</v>
      </c>
      <c r="C96" s="27">
        <v>2</v>
      </c>
      <c r="D96" s="27" t="s">
        <v>37</v>
      </c>
      <c r="E96" s="18">
        <v>215.52</v>
      </c>
      <c r="F96" s="17">
        <f>IF(ISBLANK(E96),"", PRODUCT(C96,E96))</f>
        <v>431.04</v>
      </c>
      <c r="G96" s="19" t="s">
        <v>229</v>
      </c>
      <c r="H96" s="33"/>
      <c r="I96" s="35"/>
      <c r="J96" s="35"/>
      <c r="K96" s="35"/>
      <c r="L96" s="35"/>
      <c r="M96" s="35"/>
    </row>
    <row r="97" spans="1:13" x14ac:dyDescent="0.25">
      <c r="A97" s="17" t="s">
        <v>188</v>
      </c>
      <c r="B97" s="25" t="s">
        <v>104</v>
      </c>
      <c r="C97" s="27"/>
      <c r="D97" s="27"/>
      <c r="E97" s="17"/>
      <c r="F97" s="17"/>
      <c r="G97" s="17"/>
      <c r="H97" s="34" t="s">
        <v>104</v>
      </c>
      <c r="I97" s="35"/>
      <c r="J97" s="35"/>
      <c r="K97" s="35"/>
      <c r="L97" s="35"/>
      <c r="M97" s="35"/>
    </row>
    <row r="98" spans="1:13" x14ac:dyDescent="0.25">
      <c r="A98" s="17" t="s">
        <v>189</v>
      </c>
      <c r="B98" s="25" t="s">
        <v>105</v>
      </c>
      <c r="C98" s="27"/>
      <c r="D98" s="27"/>
      <c r="E98" s="17"/>
      <c r="F98" s="17"/>
      <c r="G98" s="17"/>
      <c r="H98" s="37" t="s">
        <v>276</v>
      </c>
      <c r="I98" s="35"/>
      <c r="J98" s="35"/>
      <c r="K98" s="35"/>
      <c r="L98" s="35"/>
      <c r="M98" s="35"/>
    </row>
    <row r="99" spans="1:13" x14ac:dyDescent="0.25">
      <c r="A99" s="17" t="s">
        <v>106</v>
      </c>
      <c r="B99" s="25" t="s">
        <v>107</v>
      </c>
      <c r="C99" s="27">
        <v>4</v>
      </c>
      <c r="D99" s="27" t="s">
        <v>37</v>
      </c>
      <c r="E99" s="18">
        <v>995.37</v>
      </c>
      <c r="F99" s="17">
        <f>IF(ISBLANK(E99),"", PRODUCT(C99,E99))</f>
        <v>3981.48</v>
      </c>
      <c r="G99" s="19" t="s">
        <v>230</v>
      </c>
      <c r="H99" s="33"/>
      <c r="I99" s="35"/>
      <c r="J99" s="35"/>
      <c r="K99" s="35"/>
      <c r="L99" s="35"/>
      <c r="M99" s="35"/>
    </row>
    <row r="100" spans="1:13" x14ac:dyDescent="0.25">
      <c r="A100" s="17" t="s">
        <v>190</v>
      </c>
      <c r="B100" s="25" t="s">
        <v>108</v>
      </c>
      <c r="C100" s="27"/>
      <c r="D100" s="27"/>
      <c r="E100" s="17"/>
      <c r="F100" s="17"/>
      <c r="G100" s="17"/>
      <c r="H100" s="36" t="s">
        <v>278</v>
      </c>
      <c r="I100" s="35"/>
      <c r="J100" s="35"/>
      <c r="K100" s="35"/>
      <c r="L100" s="35"/>
      <c r="M100" s="35"/>
    </row>
    <row r="101" spans="1:13" x14ac:dyDescent="0.25">
      <c r="A101" s="17" t="s">
        <v>191</v>
      </c>
      <c r="B101" s="25" t="s">
        <v>109</v>
      </c>
      <c r="C101" s="27"/>
      <c r="D101" s="27"/>
      <c r="E101" s="17"/>
      <c r="F101" s="17"/>
      <c r="G101" s="17"/>
      <c r="H101" s="36" t="s">
        <v>279</v>
      </c>
      <c r="I101" s="35"/>
      <c r="J101" s="35"/>
      <c r="K101" s="35"/>
      <c r="L101" s="35"/>
      <c r="M101" s="35"/>
    </row>
    <row r="102" spans="1:13" x14ac:dyDescent="0.25">
      <c r="A102" s="17" t="s">
        <v>192</v>
      </c>
      <c r="B102" s="25" t="s">
        <v>41</v>
      </c>
      <c r="C102" s="27"/>
      <c r="D102" s="27"/>
      <c r="E102" s="17"/>
      <c r="F102" s="17"/>
      <c r="G102" s="17"/>
      <c r="H102" s="37" t="s">
        <v>277</v>
      </c>
      <c r="I102" s="35"/>
      <c r="J102" s="35"/>
      <c r="K102" s="35"/>
      <c r="L102" s="35"/>
      <c r="M102" s="35"/>
    </row>
    <row r="103" spans="1:13" x14ac:dyDescent="0.25">
      <c r="A103" s="17" t="s">
        <v>110</v>
      </c>
      <c r="B103" s="25" t="s">
        <v>111</v>
      </c>
      <c r="C103" s="27">
        <v>2</v>
      </c>
      <c r="D103" s="27" t="s">
        <v>37</v>
      </c>
      <c r="E103" s="18">
        <v>127.08</v>
      </c>
      <c r="F103" s="17">
        <f>IF(ISBLANK(E103),"", PRODUCT(C103,E103))</f>
        <v>254.16</v>
      </c>
      <c r="G103" s="19" t="s">
        <v>231</v>
      </c>
      <c r="H103" s="33"/>
      <c r="I103" s="35"/>
      <c r="J103" s="35"/>
      <c r="K103" s="35"/>
      <c r="L103" s="35"/>
      <c r="M103" s="35"/>
    </row>
    <row r="104" spans="1:13" x14ac:dyDescent="0.25">
      <c r="A104" s="17" t="s">
        <v>193</v>
      </c>
      <c r="B104" s="25" t="s">
        <v>112</v>
      </c>
      <c r="C104" s="27"/>
      <c r="D104" s="27"/>
      <c r="E104" s="17"/>
      <c r="F104" s="17"/>
      <c r="G104" s="17"/>
      <c r="H104" s="36" t="s">
        <v>281</v>
      </c>
      <c r="I104" s="35"/>
      <c r="J104" s="35"/>
      <c r="K104" s="35"/>
      <c r="L104" s="35"/>
      <c r="M104" s="35"/>
    </row>
    <row r="105" spans="1:13" x14ac:dyDescent="0.25">
      <c r="A105" s="17" t="s">
        <v>194</v>
      </c>
      <c r="B105" s="25" t="s">
        <v>113</v>
      </c>
      <c r="C105" s="27"/>
      <c r="D105" s="27"/>
      <c r="E105" s="17"/>
      <c r="F105" s="17"/>
      <c r="G105" s="17"/>
      <c r="H105" s="36" t="s">
        <v>282</v>
      </c>
      <c r="I105" s="35"/>
      <c r="J105" s="35"/>
      <c r="K105" s="35"/>
      <c r="L105" s="35"/>
      <c r="M105" s="35"/>
    </row>
    <row r="106" spans="1:13" x14ac:dyDescent="0.25">
      <c r="A106" s="17" t="s">
        <v>195</v>
      </c>
      <c r="B106" s="25" t="s">
        <v>41</v>
      </c>
      <c r="C106" s="27"/>
      <c r="D106" s="27"/>
      <c r="E106" s="17"/>
      <c r="F106" s="17"/>
      <c r="G106" s="17"/>
      <c r="H106" s="37" t="s">
        <v>280</v>
      </c>
      <c r="I106" s="35"/>
      <c r="J106" s="35"/>
      <c r="K106" s="35"/>
      <c r="L106" s="35"/>
      <c r="M106" s="35"/>
    </row>
    <row r="107" spans="1:13" x14ac:dyDescent="0.25">
      <c r="A107" s="17" t="s">
        <v>114</v>
      </c>
      <c r="B107" s="25" t="s">
        <v>115</v>
      </c>
      <c r="C107" s="27">
        <v>4</v>
      </c>
      <c r="D107" s="27" t="s">
        <v>37</v>
      </c>
      <c r="E107" s="18">
        <v>173.51</v>
      </c>
      <c r="F107" s="17">
        <f>IF(ISBLANK(E107),"", PRODUCT(C107,E107))</f>
        <v>694.04</v>
      </c>
      <c r="G107" s="19" t="s">
        <v>232</v>
      </c>
      <c r="H107" s="33"/>
      <c r="I107" s="35"/>
      <c r="J107" s="35"/>
      <c r="K107" s="35"/>
      <c r="L107" s="35"/>
      <c r="M107" s="35"/>
    </row>
    <row r="108" spans="1:13" x14ac:dyDescent="0.25">
      <c r="A108" s="17" t="s">
        <v>196</v>
      </c>
      <c r="B108" s="25" t="s">
        <v>116</v>
      </c>
      <c r="C108" s="27"/>
      <c r="D108" s="27"/>
      <c r="E108" s="17"/>
      <c r="F108" s="17"/>
      <c r="G108" s="17"/>
      <c r="H108" s="36" t="s">
        <v>283</v>
      </c>
      <c r="I108" s="35"/>
      <c r="J108" s="35"/>
      <c r="K108" s="35"/>
      <c r="L108" s="35"/>
      <c r="M108" s="35"/>
    </row>
    <row r="109" spans="1:13" x14ac:dyDescent="0.25">
      <c r="A109" s="17" t="s">
        <v>197</v>
      </c>
      <c r="B109" s="25" t="s">
        <v>117</v>
      </c>
      <c r="C109" s="27"/>
      <c r="D109" s="27"/>
      <c r="E109" s="17"/>
      <c r="F109" s="17"/>
      <c r="G109" s="17"/>
      <c r="H109" s="37" t="s">
        <v>284</v>
      </c>
      <c r="I109" s="35"/>
      <c r="J109" s="35"/>
      <c r="K109" s="35"/>
      <c r="L109" s="35"/>
      <c r="M109" s="35"/>
    </row>
    <row r="110" spans="1:13" x14ac:dyDescent="0.25">
      <c r="E110" s="16" t="s">
        <v>118</v>
      </c>
      <c r="F110" s="16">
        <f>IF((COUNT(C34:C109)&lt;&gt;COUNT(F34:F109)),"", ROUND(SUM(F34:F109),2))</f>
        <v>37626.04</v>
      </c>
      <c r="G110" s="14" t="str">
        <f>IF((COUNT(C34:C109)&lt;&gt;COUNT(F34:F109)),"Neužpildytos visų objektų kainos", "")</f>
        <v/>
      </c>
      <c r="I110" s="35"/>
      <c r="J110" s="35"/>
      <c r="K110" s="35"/>
      <c r="L110" s="35"/>
      <c r="M110" s="35"/>
    </row>
    <row r="111" spans="1:13" x14ac:dyDescent="0.25">
      <c r="C111" s="16" t="s">
        <v>119</v>
      </c>
      <c r="D111" s="19">
        <v>21</v>
      </c>
      <c r="E111" s="16" t="s">
        <v>120</v>
      </c>
      <c r="F111" s="16">
        <f>IF(OR(F110="",D111=""),"", ROUND(PRODUCT(D111,F110)/100,2))</f>
        <v>7901.47</v>
      </c>
      <c r="G111" s="14" t="str">
        <f>IF(D111="", "Nurodykite taikomą PVM dydį", "")</f>
        <v/>
      </c>
      <c r="I111" s="35"/>
      <c r="J111" s="35"/>
      <c r="K111" s="35"/>
      <c r="L111" s="35"/>
      <c r="M111" s="35"/>
    </row>
    <row r="112" spans="1:13" x14ac:dyDescent="0.25">
      <c r="E112" s="16" t="s">
        <v>121</v>
      </c>
      <c r="F112" s="16">
        <f>IF(ISBLANK(F111), "", ROUND(SUM(F110:F111),2))</f>
        <v>45527.51</v>
      </c>
      <c r="I112" s="35"/>
      <c r="J112" s="35"/>
      <c r="K112" s="35"/>
      <c r="L112" s="35"/>
      <c r="M112" s="35"/>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hyperlinks>
    <hyperlink ref="H37" r:id="rId1" xr:uid="{D32395EF-8777-4F0F-8FCE-2E8AFBFD8803}"/>
    <hyperlink ref="H42" r:id="rId2" xr:uid="{6F96FF52-A059-4146-9FD9-146C30517B28}"/>
    <hyperlink ref="H46" r:id="rId3" xr:uid="{597FAC81-4E2B-4896-9B5E-0678BD008F30}"/>
    <hyperlink ref="H51" r:id="rId4" xr:uid="{94043023-32A2-40BF-8008-980A7EEB7030}"/>
    <hyperlink ref="H58" r:id="rId5" xr:uid="{28C0A95D-4A6E-4D9B-97F6-2A45F33CBB15}"/>
    <hyperlink ref="H65" r:id="rId6" xr:uid="{097277B7-6327-4B33-A468-D760A3B36F38}"/>
    <hyperlink ref="H72" r:id="rId7" xr:uid="{7E389A76-0C95-4331-A359-29A3AD87151B}"/>
    <hyperlink ref="H75" r:id="rId8" xr:uid="{C682F6D1-25A1-4394-8C39-E50778D68C4C}"/>
    <hyperlink ref="H78" r:id="rId9" xr:uid="{C15B5781-B1F4-4AF5-97D4-B6EFFB3B6419}"/>
    <hyperlink ref="H84" r:id="rId10" xr:uid="{83A1DD93-F2DE-45CD-9368-66A6DFFABE06}"/>
    <hyperlink ref="H88" r:id="rId11" xr:uid="{CCB4127D-68BC-4D38-B937-47578A70F202}"/>
    <hyperlink ref="H92" r:id="rId12" xr:uid="{1359D65A-6B4C-434A-8F3B-5D0C25F28EF7}"/>
    <hyperlink ref="H95" r:id="rId13" xr:uid="{16A63BA9-A404-4594-9F2B-2509F3C8445A}"/>
    <hyperlink ref="H98" r:id="rId14" xr:uid="{3B7A7FB6-F688-4703-8F1F-4A3A5797AF21}"/>
    <hyperlink ref="H102" r:id="rId15" xr:uid="{3544C630-47BB-4EE7-8A72-6387B4AEEBE8}"/>
    <hyperlink ref="H106" r:id="rId16" xr:uid="{ED8ABF0F-23E5-421C-AF81-6D57C0C43408}"/>
    <hyperlink ref="H109" r:id="rId17" xr:uid="{7D39D5B0-146E-4A99-8995-75FC03EBBF05}"/>
  </hyperlinks>
  <pageMargins left="0.7" right="0.7" top="0.75" bottom="0.75" header="0.3" footer="0.3"/>
  <pageSetup paperSize="9" scale="27" orientation="portrait" verticalDpi="0" r:id="rId1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6" zoomScaleNormal="100" workbookViewId="0">
      <selection activeCell="A6" sqref="A6:B6"/>
    </sheetView>
  </sheetViews>
  <sheetFormatPr defaultColWidth="10.75" defaultRowHeight="15" x14ac:dyDescent="0.25"/>
  <cols>
    <col min="1" max="1" width="13.75" style="1" customWidth="1"/>
    <col min="2" max="2" width="10.75" style="1" customWidth="1"/>
    <col min="3" max="16384" width="10.75" style="1"/>
  </cols>
  <sheetData>
    <row r="2" spans="1:11" x14ac:dyDescent="0.25">
      <c r="A2" s="65" t="s">
        <v>122</v>
      </c>
      <c r="B2" s="40"/>
      <c r="C2" s="40"/>
      <c r="D2" s="40"/>
      <c r="E2" s="40"/>
      <c r="F2" s="40"/>
      <c r="G2" s="40"/>
      <c r="H2" s="40"/>
      <c r="I2" s="40"/>
      <c r="J2" s="40"/>
      <c r="K2" s="40"/>
    </row>
    <row r="3" spans="1:11" x14ac:dyDescent="0.25">
      <c r="A3" s="40"/>
      <c r="B3" s="40"/>
      <c r="C3" s="40"/>
      <c r="D3" s="40"/>
      <c r="E3" s="40"/>
      <c r="F3" s="40"/>
      <c r="G3" s="40"/>
      <c r="H3" s="40"/>
      <c r="I3" s="40"/>
      <c r="J3" s="40"/>
      <c r="K3" s="40"/>
    </row>
    <row r="4" spans="1:11" ht="16.149999999999999" customHeight="1" thickBot="1" x14ac:dyDescent="0.3">
      <c r="A4" s="7"/>
      <c r="B4" s="7"/>
      <c r="C4" s="7"/>
      <c r="D4" s="7"/>
      <c r="E4" s="7"/>
      <c r="F4" s="7"/>
      <c r="G4" s="7"/>
      <c r="H4" s="7"/>
      <c r="I4" s="7"/>
      <c r="J4" s="7"/>
    </row>
    <row r="5" spans="1:11" ht="48" customHeight="1" x14ac:dyDescent="0.25">
      <c r="A5" s="72" t="s">
        <v>123</v>
      </c>
      <c r="B5" s="62"/>
      <c r="C5" s="60" t="s">
        <v>124</v>
      </c>
      <c r="D5" s="61"/>
      <c r="E5" s="62"/>
      <c r="F5" s="60" t="s">
        <v>125</v>
      </c>
      <c r="G5" s="61"/>
      <c r="H5" s="62"/>
      <c r="I5" s="60" t="s">
        <v>126</v>
      </c>
      <c r="J5" s="62"/>
      <c r="K5" s="9" t="s">
        <v>127</v>
      </c>
    </row>
    <row r="6" spans="1:11" ht="49.15" customHeight="1" x14ac:dyDescent="0.25">
      <c r="A6" s="59"/>
      <c r="B6" s="45"/>
      <c r="C6" s="57"/>
      <c r="D6" s="58"/>
      <c r="E6" s="45"/>
      <c r="F6" s="57"/>
      <c r="G6" s="58"/>
      <c r="H6" s="45"/>
      <c r="I6" s="57"/>
      <c r="J6" s="45"/>
      <c r="K6" s="20"/>
    </row>
    <row r="7" spans="1:11" ht="49.15" customHeight="1" x14ac:dyDescent="0.25">
      <c r="A7" s="59"/>
      <c r="B7" s="45"/>
      <c r="C7" s="57"/>
      <c r="D7" s="58"/>
      <c r="E7" s="45"/>
      <c r="F7" s="57"/>
      <c r="G7" s="58"/>
      <c r="H7" s="45"/>
      <c r="I7" s="57"/>
      <c r="J7" s="45"/>
      <c r="K7" s="20"/>
    </row>
    <row r="8" spans="1:11" ht="49.15" customHeight="1" x14ac:dyDescent="0.25">
      <c r="A8" s="59"/>
      <c r="B8" s="45"/>
      <c r="C8" s="57"/>
      <c r="D8" s="58"/>
      <c r="E8" s="45"/>
      <c r="F8" s="57"/>
      <c r="G8" s="58"/>
      <c r="H8" s="45"/>
      <c r="I8" s="57"/>
      <c r="J8" s="45"/>
      <c r="K8" s="20"/>
    </row>
    <row r="9" spans="1:11" ht="49.15" customHeight="1" x14ac:dyDescent="0.25">
      <c r="A9" s="59"/>
      <c r="B9" s="45"/>
      <c r="C9" s="57"/>
      <c r="D9" s="58"/>
      <c r="E9" s="45"/>
      <c r="F9" s="57"/>
      <c r="G9" s="58"/>
      <c r="H9" s="45"/>
      <c r="I9" s="57"/>
      <c r="J9" s="45"/>
      <c r="K9" s="20"/>
    </row>
    <row r="10" spans="1:11" ht="49.15" customHeight="1" x14ac:dyDescent="0.25">
      <c r="A10" s="59"/>
      <c r="B10" s="45"/>
      <c r="C10" s="57"/>
      <c r="D10" s="58"/>
      <c r="E10" s="45"/>
      <c r="F10" s="57"/>
      <c r="G10" s="58"/>
      <c r="H10" s="45"/>
      <c r="I10" s="57"/>
      <c r="J10" s="45"/>
      <c r="K10" s="20"/>
    </row>
    <row r="11" spans="1:11" ht="49.15" customHeight="1" x14ac:dyDescent="0.25">
      <c r="A11" s="59"/>
      <c r="B11" s="45"/>
      <c r="C11" s="57"/>
      <c r="D11" s="58"/>
      <c r="E11" s="45"/>
      <c r="F11" s="57"/>
      <c r="G11" s="58"/>
      <c r="H11" s="45"/>
      <c r="I11" s="57"/>
      <c r="J11" s="45"/>
      <c r="K11" s="20"/>
    </row>
    <row r="12" spans="1:11" ht="49.15" customHeight="1" x14ac:dyDescent="0.25">
      <c r="A12" s="59"/>
      <c r="B12" s="45"/>
      <c r="C12" s="57"/>
      <c r="D12" s="58"/>
      <c r="E12" s="45"/>
      <c r="F12" s="57"/>
      <c r="G12" s="58"/>
      <c r="H12" s="45"/>
      <c r="I12" s="57"/>
      <c r="J12" s="45"/>
      <c r="K12" s="20"/>
    </row>
    <row r="13" spans="1:11" ht="49.15" customHeight="1" x14ac:dyDescent="0.25">
      <c r="A13" s="59"/>
      <c r="B13" s="45"/>
      <c r="C13" s="57"/>
      <c r="D13" s="58"/>
      <c r="E13" s="45"/>
      <c r="F13" s="57"/>
      <c r="G13" s="58"/>
      <c r="H13" s="45"/>
      <c r="I13" s="57"/>
      <c r="J13" s="45"/>
      <c r="K13" s="20"/>
    </row>
    <row r="14" spans="1:11" ht="49.15" customHeight="1" x14ac:dyDescent="0.25">
      <c r="A14" s="59"/>
      <c r="B14" s="45"/>
      <c r="C14" s="57"/>
      <c r="D14" s="58"/>
      <c r="E14" s="45"/>
      <c r="F14" s="57"/>
      <c r="G14" s="58"/>
      <c r="H14" s="45"/>
      <c r="I14" s="57"/>
      <c r="J14" s="45"/>
      <c r="K14" s="20"/>
    </row>
    <row r="15" spans="1:11" ht="48" customHeight="1" thickBot="1" x14ac:dyDescent="0.3">
      <c r="A15" s="76"/>
      <c r="B15" s="69"/>
      <c r="C15" s="68"/>
      <c r="D15" s="79"/>
      <c r="E15" s="69"/>
      <c r="F15" s="68"/>
      <c r="G15" s="79"/>
      <c r="H15" s="69"/>
      <c r="I15" s="68"/>
      <c r="J15" s="69"/>
      <c r="K15" s="21"/>
    </row>
    <row r="16" spans="1:11" ht="19.149999999999999" customHeight="1" x14ac:dyDescent="0.25">
      <c r="A16" s="10"/>
      <c r="B16" s="10"/>
      <c r="C16" s="10"/>
      <c r="D16" s="10"/>
      <c r="E16" s="10"/>
      <c r="F16" s="10"/>
      <c r="G16" s="10"/>
      <c r="H16" s="10"/>
      <c r="I16" s="10"/>
      <c r="J16" s="10"/>
      <c r="K16" s="11"/>
    </row>
    <row r="17" spans="1:11" ht="49.15" customHeight="1" x14ac:dyDescent="0.25">
      <c r="A17" s="85" t="s">
        <v>128</v>
      </c>
      <c r="B17" s="40"/>
      <c r="C17" s="40"/>
      <c r="D17" s="40"/>
      <c r="E17" s="40"/>
      <c r="F17" s="40"/>
      <c r="G17" s="40"/>
      <c r="H17" s="40"/>
      <c r="I17" s="40"/>
      <c r="J17" s="40"/>
      <c r="K17" s="40"/>
    </row>
    <row r="18" spans="1:11" ht="16.149999999999999" customHeight="1" thickBot="1" x14ac:dyDescent="0.3">
      <c r="A18" s="10"/>
      <c r="B18" s="10"/>
      <c r="C18" s="10"/>
      <c r="D18" s="10"/>
      <c r="E18" s="10"/>
      <c r="F18" s="10"/>
      <c r="G18" s="10"/>
      <c r="H18" s="10"/>
      <c r="I18" s="10"/>
      <c r="J18" s="10"/>
      <c r="K18" s="11"/>
    </row>
    <row r="19" spans="1:11" ht="49.15" customHeight="1" x14ac:dyDescent="0.25">
      <c r="A19" s="72" t="s">
        <v>28</v>
      </c>
      <c r="B19" s="62"/>
      <c r="C19" s="60" t="s">
        <v>124</v>
      </c>
      <c r="D19" s="61"/>
      <c r="E19" s="62"/>
      <c r="F19" s="60" t="s">
        <v>129</v>
      </c>
      <c r="G19" s="61"/>
      <c r="H19" s="62"/>
      <c r="I19" s="74" t="s">
        <v>126</v>
      </c>
      <c r="J19" s="75"/>
      <c r="K19" s="11"/>
    </row>
    <row r="20" spans="1:11" ht="49.15" customHeight="1" x14ac:dyDescent="0.25">
      <c r="A20" s="59" t="s">
        <v>207</v>
      </c>
      <c r="B20" s="45"/>
      <c r="C20" s="57" t="s">
        <v>208</v>
      </c>
      <c r="D20" s="58"/>
      <c r="E20" s="45"/>
      <c r="F20" s="57" t="s">
        <v>209</v>
      </c>
      <c r="G20" s="58"/>
      <c r="H20" s="45"/>
      <c r="I20" s="71">
        <v>0.25</v>
      </c>
      <c r="J20" s="56"/>
      <c r="K20" s="11"/>
    </row>
    <row r="21" spans="1:11" ht="49.15" customHeight="1" x14ac:dyDescent="0.25">
      <c r="A21" s="59"/>
      <c r="B21" s="45"/>
      <c r="C21" s="57"/>
      <c r="D21" s="58"/>
      <c r="E21" s="45"/>
      <c r="F21" s="57"/>
      <c r="G21" s="58"/>
      <c r="H21" s="45"/>
      <c r="I21" s="55"/>
      <c r="J21" s="56"/>
      <c r="K21" s="11"/>
    </row>
    <row r="22" spans="1:11" ht="49.15" customHeight="1" x14ac:dyDescent="0.25">
      <c r="A22" s="59"/>
      <c r="B22" s="45"/>
      <c r="C22" s="57"/>
      <c r="D22" s="58"/>
      <c r="E22" s="45"/>
      <c r="F22" s="57"/>
      <c r="G22" s="58"/>
      <c r="H22" s="45"/>
      <c r="I22" s="55"/>
      <c r="J22" s="56"/>
      <c r="K22" s="11"/>
    </row>
    <row r="23" spans="1:11" ht="49.15" customHeight="1" x14ac:dyDescent="0.25">
      <c r="A23" s="59"/>
      <c r="B23" s="45"/>
      <c r="C23" s="57"/>
      <c r="D23" s="58"/>
      <c r="E23" s="45"/>
      <c r="F23" s="57"/>
      <c r="G23" s="58"/>
      <c r="H23" s="45"/>
      <c r="I23" s="55"/>
      <c r="J23" s="56"/>
      <c r="K23" s="11"/>
    </row>
    <row r="24" spans="1:11" ht="49.15" customHeight="1" x14ac:dyDescent="0.25">
      <c r="A24" s="59"/>
      <c r="B24" s="45"/>
      <c r="C24" s="57"/>
      <c r="D24" s="58"/>
      <c r="E24" s="45"/>
      <c r="F24" s="57"/>
      <c r="G24" s="58"/>
      <c r="H24" s="45"/>
      <c r="I24" s="55"/>
      <c r="J24" s="56"/>
      <c r="K24" s="11"/>
    </row>
    <row r="25" spans="1:11" ht="49.15" customHeight="1" x14ac:dyDescent="0.25">
      <c r="A25" s="59"/>
      <c r="B25" s="45"/>
      <c r="C25" s="57"/>
      <c r="D25" s="58"/>
      <c r="E25" s="45"/>
      <c r="F25" s="57"/>
      <c r="G25" s="58"/>
      <c r="H25" s="45"/>
      <c r="I25" s="55"/>
      <c r="J25" s="56"/>
      <c r="K25" s="11"/>
    </row>
    <row r="26" spans="1:11" ht="49.15" customHeight="1" x14ac:dyDescent="0.25">
      <c r="A26" s="59"/>
      <c r="B26" s="45"/>
      <c r="C26" s="57"/>
      <c r="D26" s="58"/>
      <c r="E26" s="45"/>
      <c r="F26" s="57"/>
      <c r="G26" s="58"/>
      <c r="H26" s="45"/>
      <c r="I26" s="55"/>
      <c r="J26" s="56"/>
      <c r="K26" s="11"/>
    </row>
    <row r="27" spans="1:11" ht="49.15" customHeight="1" x14ac:dyDescent="0.25">
      <c r="A27" s="59"/>
      <c r="B27" s="45"/>
      <c r="C27" s="57"/>
      <c r="D27" s="58"/>
      <c r="E27" s="45"/>
      <c r="F27" s="57"/>
      <c r="G27" s="58"/>
      <c r="H27" s="45"/>
      <c r="I27" s="55"/>
      <c r="J27" s="56"/>
      <c r="K27" s="11"/>
    </row>
    <row r="28" spans="1:11" ht="49.15" customHeight="1" x14ac:dyDescent="0.25">
      <c r="A28" s="59"/>
      <c r="B28" s="45"/>
      <c r="C28" s="57"/>
      <c r="D28" s="58"/>
      <c r="E28" s="45"/>
      <c r="F28" s="57"/>
      <c r="G28" s="58"/>
      <c r="H28" s="45"/>
      <c r="I28" s="55"/>
      <c r="J28" s="56"/>
      <c r="K28" s="11"/>
    </row>
    <row r="29" spans="1:11" ht="49.15" customHeight="1" x14ac:dyDescent="0.25">
      <c r="A29" s="59"/>
      <c r="B29" s="45"/>
      <c r="C29" s="57"/>
      <c r="D29" s="58"/>
      <c r="E29" s="45"/>
      <c r="F29" s="57"/>
      <c r="G29" s="58"/>
      <c r="H29" s="45"/>
      <c r="I29" s="55"/>
      <c r="J29" s="56"/>
      <c r="K29" s="11"/>
    </row>
    <row r="31" spans="1:11" ht="33" customHeight="1" x14ac:dyDescent="0.25">
      <c r="A31" s="70"/>
      <c r="B31" s="40"/>
      <c r="C31" s="40"/>
      <c r="D31" s="40"/>
      <c r="E31" s="40"/>
      <c r="F31" s="40"/>
      <c r="G31" s="40"/>
      <c r="H31" s="40"/>
      <c r="I31" s="40"/>
      <c r="J31" s="40"/>
    </row>
    <row r="33" spans="1:10" ht="16.149999999999999" customHeight="1" x14ac:dyDescent="0.25">
      <c r="A33" s="84" t="s">
        <v>130</v>
      </c>
      <c r="B33" s="40"/>
      <c r="C33" s="40"/>
      <c r="D33" s="40"/>
      <c r="E33" s="40"/>
      <c r="F33" s="40"/>
      <c r="G33" s="40"/>
      <c r="H33" s="40"/>
      <c r="I33" s="40"/>
      <c r="J33" s="40"/>
    </row>
    <row r="34" spans="1:10" ht="16.149999999999999" customHeight="1" thickBot="1" x14ac:dyDescent="0.3"/>
    <row r="35" spans="1:10" ht="16.149999999999999" customHeight="1" x14ac:dyDescent="0.25">
      <c r="A35" s="8" t="s">
        <v>27</v>
      </c>
      <c r="B35" s="77" t="s">
        <v>131</v>
      </c>
      <c r="C35" s="61"/>
      <c r="D35" s="61"/>
      <c r="E35" s="61"/>
      <c r="F35" s="61"/>
      <c r="G35" s="62"/>
      <c r="H35" s="78" t="s">
        <v>132</v>
      </c>
      <c r="I35" s="61"/>
      <c r="J35" s="75"/>
    </row>
    <row r="36" spans="1:10" ht="48" customHeight="1" x14ac:dyDescent="0.25">
      <c r="A36" s="22" t="s">
        <v>133</v>
      </c>
      <c r="B36" s="66" t="s">
        <v>134</v>
      </c>
      <c r="C36" s="58"/>
      <c r="D36" s="58"/>
      <c r="E36" s="58"/>
      <c r="F36" s="58"/>
      <c r="G36" s="45"/>
      <c r="H36" s="64" t="s">
        <v>210</v>
      </c>
      <c r="I36" s="58"/>
      <c r="J36" s="56"/>
    </row>
    <row r="37" spans="1:10" ht="48" customHeight="1" x14ac:dyDescent="0.25">
      <c r="A37" s="22" t="s">
        <v>135</v>
      </c>
      <c r="B37" s="66" t="s">
        <v>136</v>
      </c>
      <c r="C37" s="58"/>
      <c r="D37" s="58"/>
      <c r="E37" s="58"/>
      <c r="F37" s="58"/>
      <c r="G37" s="45"/>
      <c r="H37" s="64" t="s">
        <v>211</v>
      </c>
      <c r="I37" s="58"/>
      <c r="J37" s="56"/>
    </row>
    <row r="38" spans="1:10" ht="48" customHeight="1" x14ac:dyDescent="0.25">
      <c r="A38" s="22" t="s">
        <v>137</v>
      </c>
      <c r="B38" s="66" t="s">
        <v>138</v>
      </c>
      <c r="C38" s="58"/>
      <c r="D38" s="58"/>
      <c r="E38" s="58"/>
      <c r="F38" s="58"/>
      <c r="G38" s="45"/>
      <c r="H38" s="64" t="s">
        <v>212</v>
      </c>
      <c r="I38" s="58"/>
      <c r="J38" s="56"/>
    </row>
    <row r="39" spans="1:10" ht="48" customHeight="1" x14ac:dyDescent="0.25">
      <c r="A39" s="22" t="s">
        <v>139</v>
      </c>
      <c r="B39" s="66" t="s">
        <v>140</v>
      </c>
      <c r="C39" s="58"/>
      <c r="D39" s="58"/>
      <c r="E39" s="58"/>
      <c r="F39" s="58"/>
      <c r="G39" s="45"/>
      <c r="H39" s="64" t="s">
        <v>211</v>
      </c>
      <c r="I39" s="58"/>
      <c r="J39" s="56"/>
    </row>
    <row r="40" spans="1:10" ht="48" customHeight="1" x14ac:dyDescent="0.25">
      <c r="A40" s="23">
        <v>5</v>
      </c>
      <c r="B40" s="63" t="s">
        <v>213</v>
      </c>
      <c r="C40" s="58"/>
      <c r="D40" s="58"/>
      <c r="E40" s="58"/>
      <c r="F40" s="58"/>
      <c r="G40" s="45"/>
      <c r="H40" s="64" t="s">
        <v>212</v>
      </c>
      <c r="I40" s="58"/>
      <c r="J40" s="56"/>
    </row>
    <row r="41" spans="1:10" ht="48" customHeight="1" x14ac:dyDescent="0.25">
      <c r="A41" s="23"/>
      <c r="B41" s="63"/>
      <c r="C41" s="58"/>
      <c r="D41" s="58"/>
      <c r="E41" s="58"/>
      <c r="F41" s="58"/>
      <c r="G41" s="45"/>
      <c r="H41" s="64"/>
      <c r="I41" s="58"/>
      <c r="J41" s="56"/>
    </row>
    <row r="42" spans="1:10" ht="48" customHeight="1" x14ac:dyDescent="0.25">
      <c r="A42" s="23"/>
      <c r="B42" s="63"/>
      <c r="C42" s="58"/>
      <c r="D42" s="58"/>
      <c r="E42" s="58"/>
      <c r="F42" s="58"/>
      <c r="G42" s="45"/>
      <c r="H42" s="64"/>
      <c r="I42" s="58"/>
      <c r="J42" s="56"/>
    </row>
    <row r="43" spans="1:10" ht="48" customHeight="1" x14ac:dyDescent="0.25">
      <c r="A43" s="23"/>
      <c r="B43" s="63"/>
      <c r="C43" s="58"/>
      <c r="D43" s="58"/>
      <c r="E43" s="58"/>
      <c r="F43" s="58"/>
      <c r="G43" s="45"/>
      <c r="H43" s="64"/>
      <c r="I43" s="58"/>
      <c r="J43" s="56"/>
    </row>
    <row r="44" spans="1:10" ht="48" customHeight="1" x14ac:dyDescent="0.25">
      <c r="A44" s="23"/>
      <c r="B44" s="63"/>
      <c r="C44" s="58"/>
      <c r="D44" s="58"/>
      <c r="E44" s="58"/>
      <c r="F44" s="58"/>
      <c r="G44" s="45"/>
      <c r="H44" s="64"/>
      <c r="I44" s="58"/>
      <c r="J44" s="56"/>
    </row>
    <row r="45" spans="1:10" ht="48" customHeight="1" x14ac:dyDescent="0.25">
      <c r="A45" s="23"/>
      <c r="B45" s="63"/>
      <c r="C45" s="58"/>
      <c r="D45" s="58"/>
      <c r="E45" s="58"/>
      <c r="F45" s="58"/>
      <c r="G45" s="45"/>
      <c r="H45" s="64"/>
      <c r="I45" s="58"/>
      <c r="J45" s="56"/>
    </row>
    <row r="46" spans="1:10" ht="49.15" customHeight="1" thickBot="1" x14ac:dyDescent="0.3">
      <c r="A46" s="24"/>
      <c r="B46" s="80"/>
      <c r="C46" s="79"/>
      <c r="D46" s="79"/>
      <c r="E46" s="79"/>
      <c r="F46" s="79"/>
      <c r="G46" s="69"/>
      <c r="H46" s="81"/>
      <c r="I46" s="82"/>
      <c r="J46" s="83"/>
    </row>
    <row r="48" spans="1:10" ht="102" customHeight="1" x14ac:dyDescent="0.25">
      <c r="A48" s="70" t="s">
        <v>141</v>
      </c>
      <c r="B48" s="40"/>
      <c r="C48" s="40"/>
      <c r="D48" s="40"/>
      <c r="E48" s="40"/>
      <c r="F48" s="40"/>
      <c r="G48" s="40"/>
      <c r="H48" s="40"/>
      <c r="I48" s="40"/>
      <c r="J48" s="40"/>
    </row>
    <row r="51" spans="1:10" x14ac:dyDescent="0.25">
      <c r="A51" s="67" t="s">
        <v>142</v>
      </c>
      <c r="B51" s="40"/>
      <c r="C51" s="40"/>
      <c r="D51" s="40"/>
      <c r="E51" s="73" t="s">
        <v>214</v>
      </c>
      <c r="F51" s="40"/>
      <c r="G51" s="40"/>
      <c r="H51" s="40"/>
      <c r="I51" s="40"/>
      <c r="J51" s="40"/>
    </row>
    <row r="53" spans="1:10" x14ac:dyDescent="0.25">
      <c r="A53" s="67" t="s">
        <v>143</v>
      </c>
      <c r="B53" s="40"/>
      <c r="C53" s="40"/>
      <c r="D53" s="40"/>
      <c r="E53" s="73" t="s">
        <v>215</v>
      </c>
      <c r="F53" s="40"/>
      <c r="G53" s="40"/>
      <c r="H53" s="40"/>
      <c r="I53" s="40"/>
      <c r="J53" s="40"/>
    </row>
    <row r="100" spans="1:1" ht="15.75" x14ac:dyDescent="0.25">
      <c r="A100" t="s">
        <v>144</v>
      </c>
    </row>
  </sheetData>
  <sheetProtection sheet="1"/>
  <mergeCells count="121">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C11:E11"/>
  </mergeCells>
  <pageMargins left="0.7" right="0.7" top="0.75" bottom="0.75" header="0.3" footer="0.3"/>
  <pageSetup paperSize="9" scale="33"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FCFEA-677C-4397-8083-2EF5BEC6CCFF}">
  <dimension ref="A1"/>
  <sheetViews>
    <sheetView topLeftCell="A16" workbookViewId="0">
      <selection activeCell="T45" sqref="T45"/>
    </sheetView>
  </sheetViews>
  <sheetFormatPr defaultRowHeight="15.7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Pasiūlymas</vt:lpstr>
      <vt:lpstr>Subtiekėjai ir priedai</vt:lpstr>
      <vt:lpstr>TS reikalavimai</vt:lpstr>
      <vt:lpstr>Pasiūlymas!Print_Area</vt:lpstr>
      <vt:lpstr>'Subtiekėjai ir priedai'!Print_Area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Milda Valakevičiūtė</cp:lastModifiedBy>
  <dcterms:created xsi:type="dcterms:W3CDTF">2023-04-04T12:16:45Z</dcterms:created>
  <dcterms:modified xsi:type="dcterms:W3CDTF">2024-10-07T21:17:46Z</dcterms:modified>
</cp:coreProperties>
</file>