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K:\Konkursai\1.1 Metiniai\2025-01-29 ESO-71 Duj. ir jų įreng. įreng. stat.s, iškėli. (rekonstr.  pertv.) proj. iki 75.000,00 EUR be PVM Klaipėdos reg\"/>
    </mc:Choice>
  </mc:AlternateContent>
  <xr:revisionPtr revIDLastSave="0" documentId="13_ncr:1_{BCC58320-183D-489E-A628-0E64CC75DDE8}" xr6:coauthVersionLast="47" xr6:coauthVersionMax="47" xr10:uidLastSave="{00000000-0000-0000-0000-000000000000}"/>
  <bookViews>
    <workbookView xWindow="-120" yWindow="-120" windowWidth="29040" windowHeight="15720" firstSheet="1" activeTab="1" xr2:uid="{00000000-000D-0000-FFFF-FFFF00000000}"/>
  </bookViews>
  <sheets>
    <sheet name="KOPIJA" sheetId="3" state="hidden" r:id="rId1"/>
    <sheet name="TVT-Pateiktų įkainių lentelė" sheetId="7" r:id="rId2"/>
  </sheets>
  <definedNames>
    <definedName name="_xlnm._FilterDatabase" localSheetId="0" hidden="1">KOPIJA!$A$1:$Q$501</definedName>
    <definedName name="_xlnm._FilterDatabase" localSheetId="1" hidden="1">'TVT-Pateiktų įkainių lentelė'!$B$1:$I$250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4" i="7" l="1"/>
  <c r="E88" i="7"/>
  <c r="E50" i="7"/>
  <c r="E11" i="7"/>
  <c r="H215" i="7"/>
  <c r="H50" i="7" l="1"/>
  <c r="H11" i="7"/>
  <c r="H83" i="7"/>
  <c r="H84" i="7"/>
  <c r="H191" i="7"/>
  <c r="H179" i="7"/>
  <c r="H177" i="7"/>
  <c r="H120" i="7"/>
  <c r="H121" i="7"/>
  <c r="H122" i="7"/>
  <c r="H82" i="7"/>
  <c r="H44" i="7"/>
  <c r="H45" i="7"/>
  <c r="H46" i="7"/>
  <c r="H88" i="7"/>
  <c r="E252" i="7"/>
  <c r="H249" i="7"/>
  <c r="H248" i="7"/>
  <c r="H246" i="7"/>
  <c r="H245" i="7"/>
  <c r="H244" i="7"/>
  <c r="H243" i="7"/>
  <c r="H242" i="7"/>
  <c r="H241" i="7"/>
  <c r="H239" i="7"/>
  <c r="H238" i="7"/>
  <c r="H237" i="7"/>
  <c r="H236" i="7"/>
  <c r="H235" i="7"/>
  <c r="H233" i="7"/>
  <c r="H232" i="7"/>
  <c r="H231" i="7"/>
  <c r="H230" i="7"/>
  <c r="H229" i="7"/>
  <c r="H227" i="7"/>
  <c r="H226" i="7"/>
  <c r="H225" i="7"/>
  <c r="H224" i="7"/>
  <c r="H223" i="7"/>
  <c r="H222" i="7"/>
  <c r="H221" i="7"/>
  <c r="H220" i="7"/>
  <c r="H219" i="7"/>
  <c r="H217" i="7"/>
  <c r="H214" i="7"/>
  <c r="H213" i="7"/>
  <c r="H212" i="7"/>
  <c r="H210" i="7"/>
  <c r="H209" i="7"/>
  <c r="H208" i="7"/>
  <c r="H206" i="7"/>
  <c r="H205" i="7"/>
  <c r="H204" i="7"/>
  <c r="H203" i="7"/>
  <c r="H202" i="7"/>
  <c r="H200" i="7"/>
  <c r="H199" i="7"/>
  <c r="H198" i="7"/>
  <c r="H197" i="7"/>
  <c r="H196" i="7"/>
  <c r="H195" i="7"/>
  <c r="H194" i="7"/>
  <c r="H193" i="7"/>
  <c r="H192" i="7"/>
  <c r="H190" i="7"/>
  <c r="H188" i="7"/>
  <c r="H187" i="7"/>
  <c r="H186" i="7"/>
  <c r="H185" i="7"/>
  <c r="H184" i="7"/>
  <c r="H183" i="7"/>
  <c r="H182" i="7"/>
  <c r="H181" i="7"/>
  <c r="H180" i="7"/>
  <c r="H178" i="7"/>
  <c r="H174" i="7"/>
  <c r="H173" i="7"/>
  <c r="H171" i="7"/>
  <c r="H170" i="7"/>
  <c r="H168" i="7"/>
  <c r="H167" i="7"/>
  <c r="H166" i="7"/>
  <c r="H163" i="7"/>
  <c r="H162" i="7"/>
  <c r="H161" i="7"/>
  <c r="H160" i="7"/>
  <c r="H158" i="7"/>
  <c r="H157" i="7"/>
  <c r="H156" i="7"/>
  <c r="H154" i="7"/>
  <c r="H153" i="7"/>
  <c r="H152" i="7"/>
  <c r="H150" i="7"/>
  <c r="H149" i="7"/>
  <c r="H148" i="7"/>
  <c r="H147" i="7"/>
  <c r="H146" i="7"/>
  <c r="H144" i="7"/>
  <c r="H143" i="7"/>
  <c r="H142" i="7"/>
  <c r="H141" i="7"/>
  <c r="H140" i="7"/>
  <c r="H139" i="7"/>
  <c r="H138" i="7"/>
  <c r="H137" i="7"/>
  <c r="H136" i="7"/>
  <c r="H135" i="7"/>
  <c r="H134" i="7"/>
  <c r="H133" i="7"/>
  <c r="H132" i="7"/>
  <c r="H131" i="7"/>
  <c r="H130" i="7"/>
  <c r="H129" i="7"/>
  <c r="H128" i="7"/>
  <c r="H127" i="7"/>
  <c r="H126" i="7"/>
  <c r="H125" i="7"/>
  <c r="H119" i="7"/>
  <c r="H118" i="7"/>
  <c r="H117" i="7"/>
  <c r="H116" i="7"/>
  <c r="H115" i="7"/>
  <c r="H114" i="7"/>
  <c r="H112" i="7"/>
  <c r="H111" i="7"/>
  <c r="H110" i="7"/>
  <c r="H109" i="7"/>
  <c r="H108" i="7"/>
  <c r="H107" i="7"/>
  <c r="H106" i="7"/>
  <c r="H105" i="7"/>
  <c r="H104" i="7"/>
  <c r="H103" i="7"/>
  <c r="H102" i="7"/>
  <c r="H100" i="7"/>
  <c r="H99" i="7"/>
  <c r="H97" i="7"/>
  <c r="H96" i="7"/>
  <c r="H95" i="7"/>
  <c r="H94" i="7"/>
  <c r="H92" i="7"/>
  <c r="H91" i="7"/>
  <c r="H90" i="7"/>
  <c r="H89" i="7"/>
  <c r="H87" i="7"/>
  <c r="H81" i="7"/>
  <c r="H80" i="7"/>
  <c r="H79" i="7"/>
  <c r="H78" i="7"/>
  <c r="H77" i="7"/>
  <c r="H76" i="7"/>
  <c r="H74" i="7"/>
  <c r="H73" i="7"/>
  <c r="H72" i="7"/>
  <c r="H71" i="7"/>
  <c r="H70" i="7"/>
  <c r="H69" i="7"/>
  <c r="H68" i="7"/>
  <c r="H67" i="7"/>
  <c r="H66" i="7"/>
  <c r="H65" i="7"/>
  <c r="H64" i="7"/>
  <c r="H62" i="7"/>
  <c r="H61" i="7"/>
  <c r="H59" i="7"/>
  <c r="H58" i="7"/>
  <c r="H57" i="7"/>
  <c r="H56" i="7"/>
  <c r="H54" i="7"/>
  <c r="H53" i="7"/>
  <c r="H52" i="7"/>
  <c r="H51" i="7"/>
  <c r="H49" i="7"/>
  <c r="H43" i="7"/>
  <c r="H42" i="7"/>
  <c r="H41" i="7"/>
  <c r="H40" i="7"/>
  <c r="H39" i="7"/>
  <c r="H38" i="7"/>
  <c r="H36" i="7"/>
  <c r="H35" i="7"/>
  <c r="H34" i="7"/>
  <c r="H33" i="7"/>
  <c r="H32" i="7"/>
  <c r="H31" i="7"/>
  <c r="H30" i="7"/>
  <c r="H29" i="7"/>
  <c r="H28" i="7"/>
  <c r="H27" i="7"/>
  <c r="H26" i="7"/>
  <c r="H25" i="7"/>
  <c r="H23" i="7"/>
  <c r="H22" i="7"/>
  <c r="H20" i="7"/>
  <c r="H19" i="7"/>
  <c r="H18" i="7"/>
  <c r="H17" i="7"/>
  <c r="H15" i="7"/>
  <c r="H14" i="7"/>
  <c r="H13" i="7"/>
  <c r="H12" i="7"/>
  <c r="H10" i="7"/>
  <c r="H250" i="7" l="1"/>
  <c r="M501" i="3"/>
  <c r="L501" i="3"/>
  <c r="K501" i="3"/>
  <c r="J501" i="3"/>
  <c r="I501" i="3"/>
  <c r="H501" i="3"/>
  <c r="G501" i="3"/>
  <c r="F501" i="3"/>
  <c r="E501" i="3"/>
  <c r="D501" i="3"/>
  <c r="M500" i="3"/>
  <c r="L500" i="3"/>
  <c r="K500" i="3"/>
  <c r="J500" i="3"/>
  <c r="I500" i="3"/>
  <c r="H500" i="3"/>
  <c r="G500" i="3"/>
  <c r="F500" i="3"/>
  <c r="E500" i="3"/>
  <c r="D500" i="3"/>
  <c r="M499" i="3"/>
  <c r="L499" i="3"/>
  <c r="K499" i="3"/>
  <c r="J499" i="3"/>
  <c r="I499" i="3"/>
  <c r="H499" i="3"/>
  <c r="G499" i="3"/>
  <c r="F499" i="3"/>
  <c r="E499" i="3"/>
  <c r="D499" i="3"/>
  <c r="M498" i="3"/>
  <c r="L498" i="3"/>
  <c r="K498" i="3"/>
  <c r="J498" i="3"/>
  <c r="I498" i="3"/>
  <c r="H498" i="3"/>
  <c r="G498" i="3"/>
  <c r="F498" i="3"/>
  <c r="E498" i="3"/>
  <c r="D498" i="3"/>
  <c r="M497" i="3"/>
  <c r="L497" i="3"/>
  <c r="K497" i="3"/>
  <c r="J497" i="3"/>
  <c r="I497" i="3"/>
  <c r="H497" i="3"/>
  <c r="G497" i="3"/>
  <c r="F497" i="3"/>
  <c r="E497" i="3"/>
  <c r="D497" i="3"/>
  <c r="M496" i="3"/>
  <c r="L496" i="3"/>
  <c r="K496" i="3"/>
  <c r="J496" i="3"/>
  <c r="I496" i="3"/>
  <c r="H496" i="3"/>
  <c r="G496" i="3"/>
  <c r="F496" i="3"/>
  <c r="E496" i="3"/>
  <c r="D496" i="3"/>
  <c r="M495" i="3"/>
  <c r="L495" i="3"/>
  <c r="K495" i="3"/>
  <c r="J495" i="3"/>
  <c r="I495" i="3"/>
  <c r="H495" i="3"/>
  <c r="G495" i="3"/>
  <c r="F495" i="3"/>
  <c r="E495" i="3"/>
  <c r="D495" i="3"/>
  <c r="M494" i="3"/>
  <c r="L494" i="3"/>
  <c r="K494" i="3"/>
  <c r="J494" i="3"/>
  <c r="I494" i="3"/>
  <c r="H494" i="3"/>
  <c r="G494" i="3"/>
  <c r="F494" i="3"/>
  <c r="E494" i="3"/>
  <c r="D494" i="3"/>
  <c r="M493" i="3"/>
  <c r="L493" i="3"/>
  <c r="K493" i="3"/>
  <c r="J493" i="3"/>
  <c r="I493" i="3"/>
  <c r="H493" i="3"/>
  <c r="G493" i="3"/>
  <c r="F493" i="3"/>
  <c r="E493" i="3"/>
  <c r="D493" i="3"/>
  <c r="M492" i="3"/>
  <c r="L492" i="3"/>
  <c r="K492" i="3"/>
  <c r="J492" i="3"/>
  <c r="I492" i="3"/>
  <c r="H492" i="3"/>
  <c r="G492" i="3"/>
  <c r="F492" i="3"/>
  <c r="E492" i="3"/>
  <c r="D492" i="3"/>
  <c r="M491" i="3"/>
  <c r="L491" i="3"/>
  <c r="K491" i="3"/>
  <c r="J491" i="3"/>
  <c r="I491" i="3"/>
  <c r="H491" i="3"/>
  <c r="G491" i="3"/>
  <c r="F491" i="3"/>
  <c r="E491" i="3"/>
  <c r="D491" i="3"/>
  <c r="M490" i="3"/>
  <c r="L490" i="3"/>
  <c r="K490" i="3"/>
  <c r="J490" i="3"/>
  <c r="I490" i="3"/>
  <c r="H490" i="3"/>
  <c r="G490" i="3"/>
  <c r="F490" i="3"/>
  <c r="E490" i="3"/>
  <c r="D490" i="3"/>
  <c r="M489" i="3"/>
  <c r="L489" i="3"/>
  <c r="K489" i="3"/>
  <c r="J489" i="3"/>
  <c r="I489" i="3"/>
  <c r="H489" i="3"/>
  <c r="G489" i="3"/>
  <c r="F489" i="3"/>
  <c r="E489" i="3"/>
  <c r="D489" i="3"/>
  <c r="M488" i="3"/>
  <c r="L488" i="3"/>
  <c r="K488" i="3"/>
  <c r="J488" i="3"/>
  <c r="I488" i="3"/>
  <c r="H488" i="3"/>
  <c r="G488" i="3"/>
  <c r="F488" i="3"/>
  <c r="E488" i="3"/>
  <c r="D488" i="3"/>
  <c r="M487" i="3"/>
  <c r="L487" i="3"/>
  <c r="K487" i="3"/>
  <c r="J487" i="3"/>
  <c r="I487" i="3"/>
  <c r="H487" i="3"/>
  <c r="G487" i="3"/>
  <c r="F487" i="3"/>
  <c r="E487" i="3"/>
  <c r="D487" i="3"/>
  <c r="M486" i="3"/>
  <c r="L486" i="3"/>
  <c r="K486" i="3"/>
  <c r="J486" i="3"/>
  <c r="I486" i="3"/>
  <c r="H486" i="3"/>
  <c r="G486" i="3"/>
  <c r="F486" i="3"/>
  <c r="E486" i="3"/>
  <c r="D486" i="3"/>
  <c r="M485" i="3"/>
  <c r="L485" i="3"/>
  <c r="K485" i="3"/>
  <c r="J485" i="3"/>
  <c r="I485" i="3"/>
  <c r="H485" i="3"/>
  <c r="G485" i="3"/>
  <c r="F485" i="3"/>
  <c r="E485" i="3"/>
  <c r="D485" i="3"/>
  <c r="M484" i="3"/>
  <c r="L484" i="3"/>
  <c r="K484" i="3"/>
  <c r="J484" i="3"/>
  <c r="I484" i="3"/>
  <c r="H484" i="3"/>
  <c r="G484" i="3"/>
  <c r="F484" i="3"/>
  <c r="E484" i="3"/>
  <c r="D484" i="3"/>
  <c r="M483" i="3"/>
  <c r="L483" i="3"/>
  <c r="K483" i="3"/>
  <c r="J483" i="3"/>
  <c r="I483" i="3"/>
  <c r="H483" i="3"/>
  <c r="G483" i="3"/>
  <c r="F483" i="3"/>
  <c r="E483" i="3"/>
  <c r="D483" i="3"/>
  <c r="M482" i="3"/>
  <c r="L482" i="3"/>
  <c r="K482" i="3"/>
  <c r="J482" i="3"/>
  <c r="I482" i="3"/>
  <c r="H482" i="3"/>
  <c r="G482" i="3"/>
  <c r="F482" i="3"/>
  <c r="E482" i="3"/>
  <c r="D482" i="3"/>
  <c r="M481" i="3"/>
  <c r="L481" i="3"/>
  <c r="K481" i="3"/>
  <c r="J481" i="3"/>
  <c r="I481" i="3"/>
  <c r="H481" i="3"/>
  <c r="G481" i="3"/>
  <c r="F481" i="3"/>
  <c r="E481" i="3"/>
  <c r="D481" i="3"/>
  <c r="M480" i="3"/>
  <c r="L480" i="3"/>
  <c r="K480" i="3"/>
  <c r="J480" i="3"/>
  <c r="I480" i="3"/>
  <c r="H480" i="3"/>
  <c r="G480" i="3"/>
  <c r="F480" i="3"/>
  <c r="E480" i="3"/>
  <c r="D480" i="3"/>
  <c r="M479" i="3"/>
  <c r="L479" i="3"/>
  <c r="K479" i="3"/>
  <c r="J479" i="3"/>
  <c r="I479" i="3"/>
  <c r="H479" i="3"/>
  <c r="G479" i="3"/>
  <c r="F479" i="3"/>
  <c r="E479" i="3"/>
  <c r="D479" i="3"/>
  <c r="M478" i="3"/>
  <c r="L478" i="3"/>
  <c r="K478" i="3"/>
  <c r="J478" i="3"/>
  <c r="I478" i="3"/>
  <c r="H478" i="3"/>
  <c r="G478" i="3"/>
  <c r="F478" i="3"/>
  <c r="E478" i="3"/>
  <c r="D478" i="3"/>
  <c r="M477" i="3"/>
  <c r="L477" i="3"/>
  <c r="K477" i="3"/>
  <c r="J477" i="3"/>
  <c r="I477" i="3"/>
  <c r="H477" i="3"/>
  <c r="G477" i="3"/>
  <c r="F477" i="3"/>
  <c r="E477" i="3"/>
  <c r="D477" i="3"/>
  <c r="M476" i="3"/>
  <c r="L476" i="3"/>
  <c r="K476" i="3"/>
  <c r="J476" i="3"/>
  <c r="I476" i="3"/>
  <c r="H476" i="3"/>
  <c r="G476" i="3"/>
  <c r="F476" i="3"/>
  <c r="E476" i="3"/>
  <c r="D476" i="3"/>
  <c r="M475" i="3"/>
  <c r="L475" i="3"/>
  <c r="K475" i="3"/>
  <c r="J475" i="3"/>
  <c r="I475" i="3"/>
  <c r="H475" i="3"/>
  <c r="G475" i="3"/>
  <c r="F475" i="3"/>
  <c r="E475" i="3"/>
  <c r="D475" i="3"/>
  <c r="M474" i="3"/>
  <c r="L474" i="3"/>
  <c r="K474" i="3"/>
  <c r="J474" i="3"/>
  <c r="I474" i="3"/>
  <c r="H474" i="3"/>
  <c r="G474" i="3"/>
  <c r="F474" i="3"/>
  <c r="E474" i="3"/>
  <c r="D474" i="3"/>
  <c r="M473" i="3"/>
  <c r="L473" i="3"/>
  <c r="K473" i="3"/>
  <c r="J473" i="3"/>
  <c r="I473" i="3"/>
  <c r="H473" i="3"/>
  <c r="G473" i="3"/>
  <c r="F473" i="3"/>
  <c r="E473" i="3"/>
  <c r="D473" i="3"/>
  <c r="M472" i="3"/>
  <c r="L472" i="3"/>
  <c r="K472" i="3"/>
  <c r="J472" i="3"/>
  <c r="I472" i="3"/>
  <c r="H472" i="3"/>
  <c r="G472" i="3"/>
  <c r="F472" i="3"/>
  <c r="E472" i="3"/>
  <c r="D472" i="3"/>
  <c r="M471" i="3"/>
  <c r="L471" i="3"/>
  <c r="K471" i="3"/>
  <c r="J471" i="3"/>
  <c r="I471" i="3"/>
  <c r="H471" i="3"/>
  <c r="G471" i="3"/>
  <c r="F471" i="3"/>
  <c r="E471" i="3"/>
  <c r="D471" i="3"/>
  <c r="M470" i="3"/>
  <c r="L470" i="3"/>
  <c r="K470" i="3"/>
  <c r="J470" i="3"/>
  <c r="I470" i="3"/>
  <c r="H470" i="3"/>
  <c r="G470" i="3"/>
  <c r="F470" i="3"/>
  <c r="E470" i="3"/>
  <c r="D470" i="3"/>
  <c r="M469" i="3"/>
  <c r="L469" i="3"/>
  <c r="K469" i="3"/>
  <c r="J469" i="3"/>
  <c r="I469" i="3"/>
  <c r="H469" i="3"/>
  <c r="G469" i="3"/>
  <c r="F469" i="3"/>
  <c r="E469" i="3"/>
  <c r="D469" i="3"/>
  <c r="M468" i="3"/>
  <c r="L468" i="3"/>
  <c r="K468" i="3"/>
  <c r="J468" i="3"/>
  <c r="I468" i="3"/>
  <c r="H468" i="3"/>
  <c r="G468" i="3"/>
  <c r="F468" i="3"/>
  <c r="E468" i="3"/>
  <c r="D468" i="3"/>
  <c r="M467" i="3"/>
  <c r="L467" i="3"/>
  <c r="K467" i="3"/>
  <c r="J467" i="3"/>
  <c r="I467" i="3"/>
  <c r="H467" i="3"/>
  <c r="G467" i="3"/>
  <c r="F467" i="3"/>
  <c r="E467" i="3"/>
  <c r="D467" i="3"/>
  <c r="M466" i="3"/>
  <c r="L466" i="3"/>
  <c r="K466" i="3"/>
  <c r="J466" i="3"/>
  <c r="I466" i="3"/>
  <c r="H466" i="3"/>
  <c r="G466" i="3"/>
  <c r="F466" i="3"/>
  <c r="E466" i="3"/>
  <c r="D466" i="3"/>
  <c r="M465" i="3"/>
  <c r="L465" i="3"/>
  <c r="K465" i="3"/>
  <c r="J465" i="3"/>
  <c r="I465" i="3"/>
  <c r="H465" i="3"/>
  <c r="G465" i="3"/>
  <c r="F465" i="3"/>
  <c r="E465" i="3"/>
  <c r="D465" i="3"/>
  <c r="M464" i="3"/>
  <c r="L464" i="3"/>
  <c r="K464" i="3"/>
  <c r="J464" i="3"/>
  <c r="I464" i="3"/>
  <c r="H464" i="3"/>
  <c r="G464" i="3"/>
  <c r="F464" i="3"/>
  <c r="E464" i="3"/>
  <c r="D464" i="3"/>
  <c r="M463" i="3"/>
  <c r="L463" i="3"/>
  <c r="K463" i="3"/>
  <c r="J463" i="3"/>
  <c r="I463" i="3"/>
  <c r="H463" i="3"/>
  <c r="G463" i="3"/>
  <c r="F463" i="3"/>
  <c r="E463" i="3"/>
  <c r="D463" i="3"/>
  <c r="M462" i="3"/>
  <c r="L462" i="3"/>
  <c r="K462" i="3"/>
  <c r="J462" i="3"/>
  <c r="I462" i="3"/>
  <c r="H462" i="3"/>
  <c r="G462" i="3"/>
  <c r="F462" i="3"/>
  <c r="E462" i="3"/>
  <c r="D462" i="3"/>
  <c r="M461" i="3"/>
  <c r="L461" i="3"/>
  <c r="K461" i="3"/>
  <c r="J461" i="3"/>
  <c r="I461" i="3"/>
  <c r="H461" i="3"/>
  <c r="G461" i="3"/>
  <c r="F461" i="3"/>
  <c r="E461" i="3"/>
  <c r="D461" i="3"/>
  <c r="M460" i="3"/>
  <c r="L460" i="3"/>
  <c r="K460" i="3"/>
  <c r="J460" i="3"/>
  <c r="I460" i="3"/>
  <c r="H460" i="3"/>
  <c r="G460" i="3"/>
  <c r="F460" i="3"/>
  <c r="E460" i="3"/>
  <c r="D460" i="3"/>
  <c r="M459" i="3"/>
  <c r="L459" i="3"/>
  <c r="K459" i="3"/>
  <c r="J459" i="3"/>
  <c r="I459" i="3"/>
  <c r="H459" i="3"/>
  <c r="G459" i="3"/>
  <c r="F459" i="3"/>
  <c r="E459" i="3"/>
  <c r="D459" i="3"/>
  <c r="M458" i="3"/>
  <c r="L458" i="3"/>
  <c r="K458" i="3"/>
  <c r="J458" i="3"/>
  <c r="I458" i="3"/>
  <c r="H458" i="3"/>
  <c r="G458" i="3"/>
  <c r="F458" i="3"/>
  <c r="E458" i="3"/>
  <c r="D458" i="3"/>
  <c r="M457" i="3"/>
  <c r="L457" i="3"/>
  <c r="K457" i="3"/>
  <c r="J457" i="3"/>
  <c r="I457" i="3"/>
  <c r="H457" i="3"/>
  <c r="G457" i="3"/>
  <c r="F457" i="3"/>
  <c r="E457" i="3"/>
  <c r="D457" i="3"/>
  <c r="M456" i="3"/>
  <c r="L456" i="3"/>
  <c r="K456" i="3"/>
  <c r="J456" i="3"/>
  <c r="I456" i="3"/>
  <c r="H456" i="3"/>
  <c r="G456" i="3"/>
  <c r="F456" i="3"/>
  <c r="E456" i="3"/>
  <c r="D456" i="3"/>
  <c r="M455" i="3"/>
  <c r="L455" i="3"/>
  <c r="K455" i="3"/>
  <c r="J455" i="3"/>
  <c r="I455" i="3"/>
  <c r="H455" i="3"/>
  <c r="G455" i="3"/>
  <c r="F455" i="3"/>
  <c r="E455" i="3"/>
  <c r="D455" i="3"/>
  <c r="M454" i="3"/>
  <c r="L454" i="3"/>
  <c r="K454" i="3"/>
  <c r="J454" i="3"/>
  <c r="I454" i="3"/>
  <c r="H454" i="3"/>
  <c r="G454" i="3"/>
  <c r="F454" i="3"/>
  <c r="E454" i="3"/>
  <c r="D454" i="3"/>
  <c r="M453" i="3"/>
  <c r="L453" i="3"/>
  <c r="K453" i="3"/>
  <c r="J453" i="3"/>
  <c r="I453" i="3"/>
  <c r="H453" i="3"/>
  <c r="G453" i="3"/>
  <c r="F453" i="3"/>
  <c r="E453" i="3"/>
  <c r="D453" i="3"/>
  <c r="M452" i="3"/>
  <c r="L452" i="3"/>
  <c r="K452" i="3"/>
  <c r="J452" i="3"/>
  <c r="I452" i="3"/>
  <c r="H452" i="3"/>
  <c r="G452" i="3"/>
  <c r="F452" i="3"/>
  <c r="E452" i="3"/>
  <c r="D452" i="3"/>
  <c r="M451" i="3"/>
  <c r="L451" i="3"/>
  <c r="K451" i="3"/>
  <c r="J451" i="3"/>
  <c r="I451" i="3"/>
  <c r="H451" i="3"/>
  <c r="G451" i="3"/>
  <c r="F451" i="3"/>
  <c r="E451" i="3"/>
  <c r="D451" i="3"/>
  <c r="M450" i="3"/>
  <c r="L450" i="3"/>
  <c r="K450" i="3"/>
  <c r="J450" i="3"/>
  <c r="I450" i="3"/>
  <c r="H450" i="3"/>
  <c r="G450" i="3"/>
  <c r="F450" i="3"/>
  <c r="E450" i="3"/>
  <c r="D450" i="3"/>
  <c r="M449" i="3"/>
  <c r="L449" i="3"/>
  <c r="K449" i="3"/>
  <c r="J449" i="3"/>
  <c r="I449" i="3"/>
  <c r="H449" i="3"/>
  <c r="G449" i="3"/>
  <c r="F449" i="3"/>
  <c r="E449" i="3"/>
  <c r="D449" i="3"/>
  <c r="M448" i="3"/>
  <c r="L448" i="3"/>
  <c r="K448" i="3"/>
  <c r="J448" i="3"/>
  <c r="I448" i="3"/>
  <c r="H448" i="3"/>
  <c r="G448" i="3"/>
  <c r="F448" i="3"/>
  <c r="E448" i="3"/>
  <c r="D448" i="3"/>
  <c r="M447" i="3"/>
  <c r="L447" i="3"/>
  <c r="K447" i="3"/>
  <c r="J447" i="3"/>
  <c r="I447" i="3"/>
  <c r="H447" i="3"/>
  <c r="G447" i="3"/>
  <c r="F447" i="3"/>
  <c r="E447" i="3"/>
  <c r="D447" i="3"/>
  <c r="M446" i="3"/>
  <c r="L446" i="3"/>
  <c r="K446" i="3"/>
  <c r="J446" i="3"/>
  <c r="I446" i="3"/>
  <c r="H446" i="3"/>
  <c r="G446" i="3"/>
  <c r="F446" i="3"/>
  <c r="E446" i="3"/>
  <c r="D446" i="3"/>
  <c r="M445" i="3"/>
  <c r="L445" i="3"/>
  <c r="K445" i="3"/>
  <c r="J445" i="3"/>
  <c r="I445" i="3"/>
  <c r="H445" i="3"/>
  <c r="G445" i="3"/>
  <c r="F445" i="3"/>
  <c r="E445" i="3"/>
  <c r="D445" i="3"/>
  <c r="M444" i="3"/>
  <c r="L444" i="3"/>
  <c r="K444" i="3"/>
  <c r="J444" i="3"/>
  <c r="I444" i="3"/>
  <c r="H444" i="3"/>
  <c r="G444" i="3"/>
  <c r="F444" i="3"/>
  <c r="E444" i="3"/>
  <c r="D444" i="3"/>
  <c r="M443" i="3"/>
  <c r="L443" i="3"/>
  <c r="K443" i="3"/>
  <c r="J443" i="3"/>
  <c r="I443" i="3"/>
  <c r="H443" i="3"/>
  <c r="G443" i="3"/>
  <c r="F443" i="3"/>
  <c r="E443" i="3"/>
  <c r="D443" i="3"/>
  <c r="M442" i="3"/>
  <c r="L442" i="3"/>
  <c r="K442" i="3"/>
  <c r="J442" i="3"/>
  <c r="I442" i="3"/>
  <c r="H442" i="3"/>
  <c r="G442" i="3"/>
  <c r="F442" i="3"/>
  <c r="E442" i="3"/>
  <c r="D442" i="3"/>
  <c r="M441" i="3"/>
  <c r="L441" i="3"/>
  <c r="K441" i="3"/>
  <c r="J441" i="3"/>
  <c r="I441" i="3"/>
  <c r="H441" i="3"/>
  <c r="G441" i="3"/>
  <c r="F441" i="3"/>
  <c r="E441" i="3"/>
  <c r="D441" i="3"/>
  <c r="M440" i="3"/>
  <c r="L440" i="3"/>
  <c r="K440" i="3"/>
  <c r="J440" i="3"/>
  <c r="I440" i="3"/>
  <c r="H440" i="3"/>
  <c r="G440" i="3"/>
  <c r="F440" i="3"/>
  <c r="E440" i="3"/>
  <c r="D440" i="3"/>
  <c r="M439" i="3"/>
  <c r="L439" i="3"/>
  <c r="K439" i="3"/>
  <c r="J439" i="3"/>
  <c r="I439" i="3"/>
  <c r="H439" i="3"/>
  <c r="G439" i="3"/>
  <c r="F439" i="3"/>
  <c r="E439" i="3"/>
  <c r="D439" i="3"/>
  <c r="M438" i="3"/>
  <c r="L438" i="3"/>
  <c r="K438" i="3"/>
  <c r="J438" i="3"/>
  <c r="I438" i="3"/>
  <c r="H438" i="3"/>
  <c r="G438" i="3"/>
  <c r="F438" i="3"/>
  <c r="E438" i="3"/>
  <c r="D438" i="3"/>
  <c r="M437" i="3"/>
  <c r="L437" i="3"/>
  <c r="K437" i="3"/>
  <c r="J437" i="3"/>
  <c r="I437" i="3"/>
  <c r="H437" i="3"/>
  <c r="G437" i="3"/>
  <c r="F437" i="3"/>
  <c r="E437" i="3"/>
  <c r="D437" i="3"/>
  <c r="M436" i="3"/>
  <c r="L436" i="3"/>
  <c r="K436" i="3"/>
  <c r="J436" i="3"/>
  <c r="I436" i="3"/>
  <c r="H436" i="3"/>
  <c r="G436" i="3"/>
  <c r="F436" i="3"/>
  <c r="E436" i="3"/>
  <c r="D436" i="3"/>
  <c r="M435" i="3"/>
  <c r="L435" i="3"/>
  <c r="K435" i="3"/>
  <c r="J435" i="3"/>
  <c r="I435" i="3"/>
  <c r="H435" i="3"/>
  <c r="G435" i="3"/>
  <c r="F435" i="3"/>
  <c r="E435" i="3"/>
  <c r="D435" i="3"/>
  <c r="M434" i="3"/>
  <c r="L434" i="3"/>
  <c r="K434" i="3"/>
  <c r="J434" i="3"/>
  <c r="I434" i="3"/>
  <c r="H434" i="3"/>
  <c r="G434" i="3"/>
  <c r="F434" i="3"/>
  <c r="E434" i="3"/>
  <c r="D434" i="3"/>
  <c r="M433" i="3"/>
  <c r="L433" i="3"/>
  <c r="K433" i="3"/>
  <c r="J433" i="3"/>
  <c r="I433" i="3"/>
  <c r="H433" i="3"/>
  <c r="G433" i="3"/>
  <c r="F433" i="3"/>
  <c r="E433" i="3"/>
  <c r="D433" i="3"/>
  <c r="M432" i="3"/>
  <c r="L432" i="3"/>
  <c r="K432" i="3"/>
  <c r="J432" i="3"/>
  <c r="I432" i="3"/>
  <c r="H432" i="3"/>
  <c r="G432" i="3"/>
  <c r="F432" i="3"/>
  <c r="E432" i="3"/>
  <c r="D432" i="3"/>
  <c r="M431" i="3"/>
  <c r="L431" i="3"/>
  <c r="K431" i="3"/>
  <c r="J431" i="3"/>
  <c r="I431" i="3"/>
  <c r="H431" i="3"/>
  <c r="G431" i="3"/>
  <c r="F431" i="3"/>
  <c r="E431" i="3"/>
  <c r="D431" i="3"/>
  <c r="M430" i="3"/>
  <c r="L430" i="3"/>
  <c r="K430" i="3"/>
  <c r="J430" i="3"/>
  <c r="I430" i="3"/>
  <c r="H430" i="3"/>
  <c r="G430" i="3"/>
  <c r="F430" i="3"/>
  <c r="E430" i="3"/>
  <c r="D430" i="3"/>
  <c r="M429" i="3"/>
  <c r="L429" i="3"/>
  <c r="K429" i="3"/>
  <c r="J429" i="3"/>
  <c r="I429" i="3"/>
  <c r="H429" i="3"/>
  <c r="G429" i="3"/>
  <c r="F429" i="3"/>
  <c r="E429" i="3"/>
  <c r="D429" i="3"/>
  <c r="M428" i="3"/>
  <c r="L428" i="3"/>
  <c r="K428" i="3"/>
  <c r="J428" i="3"/>
  <c r="I428" i="3"/>
  <c r="H428" i="3"/>
  <c r="G428" i="3"/>
  <c r="F428" i="3"/>
  <c r="E428" i="3"/>
  <c r="D428" i="3"/>
  <c r="M427" i="3"/>
  <c r="L427" i="3"/>
  <c r="K427" i="3"/>
  <c r="J427" i="3"/>
  <c r="I427" i="3"/>
  <c r="H427" i="3"/>
  <c r="G427" i="3"/>
  <c r="F427" i="3"/>
  <c r="E427" i="3"/>
  <c r="D427" i="3"/>
  <c r="M426" i="3"/>
  <c r="L426" i="3"/>
  <c r="K426" i="3"/>
  <c r="J426" i="3"/>
  <c r="I426" i="3"/>
  <c r="H426" i="3"/>
  <c r="G426" i="3"/>
  <c r="F426" i="3"/>
  <c r="E426" i="3"/>
  <c r="D426" i="3"/>
  <c r="M425" i="3"/>
  <c r="L425" i="3"/>
  <c r="K425" i="3"/>
  <c r="J425" i="3"/>
  <c r="I425" i="3"/>
  <c r="H425" i="3"/>
  <c r="G425" i="3"/>
  <c r="F425" i="3"/>
  <c r="E425" i="3"/>
  <c r="D425" i="3"/>
  <c r="M424" i="3"/>
  <c r="L424" i="3"/>
  <c r="K424" i="3"/>
  <c r="J424" i="3"/>
  <c r="I424" i="3"/>
  <c r="H424" i="3"/>
  <c r="G424" i="3"/>
  <c r="F424" i="3"/>
  <c r="E424" i="3"/>
  <c r="D424" i="3"/>
  <c r="M423" i="3"/>
  <c r="L423" i="3"/>
  <c r="K423" i="3"/>
  <c r="J423" i="3"/>
  <c r="I423" i="3"/>
  <c r="H423" i="3"/>
  <c r="G423" i="3"/>
  <c r="F423" i="3"/>
  <c r="E423" i="3"/>
  <c r="D423" i="3"/>
  <c r="M422" i="3"/>
  <c r="L422" i="3"/>
  <c r="K422" i="3"/>
  <c r="J422" i="3"/>
  <c r="I422" i="3"/>
  <c r="H422" i="3"/>
  <c r="G422" i="3"/>
  <c r="F422" i="3"/>
  <c r="E422" i="3"/>
  <c r="D422" i="3"/>
  <c r="M421" i="3"/>
  <c r="L421" i="3"/>
  <c r="K421" i="3"/>
  <c r="J421" i="3"/>
  <c r="I421" i="3"/>
  <c r="H421" i="3"/>
  <c r="G421" i="3"/>
  <c r="F421" i="3"/>
  <c r="E421" i="3"/>
  <c r="D421" i="3"/>
  <c r="M420" i="3"/>
  <c r="L420" i="3"/>
  <c r="K420" i="3"/>
  <c r="J420" i="3"/>
  <c r="I420" i="3"/>
  <c r="H420" i="3"/>
  <c r="G420" i="3"/>
  <c r="F420" i="3"/>
  <c r="E420" i="3"/>
  <c r="D420" i="3"/>
  <c r="M419" i="3"/>
  <c r="L419" i="3"/>
  <c r="K419" i="3"/>
  <c r="J419" i="3"/>
  <c r="I419" i="3"/>
  <c r="H419" i="3"/>
  <c r="G419" i="3"/>
  <c r="F419" i="3"/>
  <c r="E419" i="3"/>
  <c r="D419" i="3"/>
  <c r="M418" i="3"/>
  <c r="L418" i="3"/>
  <c r="K418" i="3"/>
  <c r="J418" i="3"/>
  <c r="I418" i="3"/>
  <c r="H418" i="3"/>
  <c r="G418" i="3"/>
  <c r="F418" i="3"/>
  <c r="E418" i="3"/>
  <c r="D418" i="3"/>
  <c r="M417" i="3"/>
  <c r="L417" i="3"/>
  <c r="K417" i="3"/>
  <c r="J417" i="3"/>
  <c r="I417" i="3"/>
  <c r="H417" i="3"/>
  <c r="G417" i="3"/>
  <c r="F417" i="3"/>
  <c r="E417" i="3"/>
  <c r="D417" i="3"/>
  <c r="M416" i="3"/>
  <c r="L416" i="3"/>
  <c r="K416" i="3"/>
  <c r="J416" i="3"/>
  <c r="I416" i="3"/>
  <c r="H416" i="3"/>
  <c r="G416" i="3"/>
  <c r="F416" i="3"/>
  <c r="E416" i="3"/>
  <c r="D416" i="3"/>
  <c r="M415" i="3"/>
  <c r="L415" i="3"/>
  <c r="K415" i="3"/>
  <c r="J415" i="3"/>
  <c r="I415" i="3"/>
  <c r="H415" i="3"/>
  <c r="G415" i="3"/>
  <c r="F415" i="3"/>
  <c r="E415" i="3"/>
  <c r="D415" i="3"/>
  <c r="M414" i="3"/>
  <c r="L414" i="3"/>
  <c r="K414" i="3"/>
  <c r="J414" i="3"/>
  <c r="I414" i="3"/>
  <c r="H414" i="3"/>
  <c r="G414" i="3"/>
  <c r="F414" i="3"/>
  <c r="E414" i="3"/>
  <c r="D414" i="3"/>
  <c r="M413" i="3"/>
  <c r="L413" i="3"/>
  <c r="K413" i="3"/>
  <c r="J413" i="3"/>
  <c r="I413" i="3"/>
  <c r="H413" i="3"/>
  <c r="G413" i="3"/>
  <c r="F413" i="3"/>
  <c r="E413" i="3"/>
  <c r="D413" i="3"/>
  <c r="M412" i="3"/>
  <c r="L412" i="3"/>
  <c r="K412" i="3"/>
  <c r="J412" i="3"/>
  <c r="I412" i="3"/>
  <c r="H412" i="3"/>
  <c r="G412" i="3"/>
  <c r="F412" i="3"/>
  <c r="E412" i="3"/>
  <c r="D412" i="3"/>
  <c r="M411" i="3"/>
  <c r="L411" i="3"/>
  <c r="K411" i="3"/>
  <c r="J411" i="3"/>
  <c r="I411" i="3"/>
  <c r="H411" i="3"/>
  <c r="G411" i="3"/>
  <c r="F411" i="3"/>
  <c r="E411" i="3"/>
  <c r="D411" i="3"/>
  <c r="M410" i="3"/>
  <c r="L410" i="3"/>
  <c r="K410" i="3"/>
  <c r="J410" i="3"/>
  <c r="I410" i="3"/>
  <c r="H410" i="3"/>
  <c r="G410" i="3"/>
  <c r="F410" i="3"/>
  <c r="E410" i="3"/>
  <c r="D410" i="3"/>
  <c r="M409" i="3"/>
  <c r="L409" i="3"/>
  <c r="K409" i="3"/>
  <c r="J409" i="3"/>
  <c r="I409" i="3"/>
  <c r="H409" i="3"/>
  <c r="G409" i="3"/>
  <c r="F409" i="3"/>
  <c r="E409" i="3"/>
  <c r="D409" i="3"/>
  <c r="M408" i="3"/>
  <c r="L408" i="3"/>
  <c r="K408" i="3"/>
  <c r="J408" i="3"/>
  <c r="I408" i="3"/>
  <c r="H408" i="3"/>
  <c r="G408" i="3"/>
  <c r="F408" i="3"/>
  <c r="E408" i="3"/>
  <c r="D408" i="3"/>
  <c r="M407" i="3"/>
  <c r="L407" i="3"/>
  <c r="K407" i="3"/>
  <c r="J407" i="3"/>
  <c r="I407" i="3"/>
  <c r="H407" i="3"/>
  <c r="G407" i="3"/>
  <c r="F407" i="3"/>
  <c r="E407" i="3"/>
  <c r="D407" i="3"/>
  <c r="M406" i="3"/>
  <c r="L406" i="3"/>
  <c r="K406" i="3"/>
  <c r="J406" i="3"/>
  <c r="I406" i="3"/>
  <c r="H406" i="3"/>
  <c r="G406" i="3"/>
  <c r="F406" i="3"/>
  <c r="E406" i="3"/>
  <c r="D406" i="3"/>
  <c r="M405" i="3"/>
  <c r="L405" i="3"/>
  <c r="K405" i="3"/>
  <c r="J405" i="3"/>
  <c r="I405" i="3"/>
  <c r="H405" i="3"/>
  <c r="G405" i="3"/>
  <c r="F405" i="3"/>
  <c r="E405" i="3"/>
  <c r="D405" i="3"/>
  <c r="M404" i="3"/>
  <c r="L404" i="3"/>
  <c r="K404" i="3"/>
  <c r="J404" i="3"/>
  <c r="I404" i="3"/>
  <c r="H404" i="3"/>
  <c r="G404" i="3"/>
  <c r="F404" i="3"/>
  <c r="E404" i="3"/>
  <c r="D404" i="3"/>
  <c r="M403" i="3"/>
  <c r="L403" i="3"/>
  <c r="K403" i="3"/>
  <c r="J403" i="3"/>
  <c r="I403" i="3"/>
  <c r="H403" i="3"/>
  <c r="G403" i="3"/>
  <c r="F403" i="3"/>
  <c r="E403" i="3"/>
  <c r="D403" i="3"/>
  <c r="M402" i="3"/>
  <c r="L402" i="3"/>
  <c r="K402" i="3"/>
  <c r="J402" i="3"/>
  <c r="I402" i="3"/>
  <c r="H402" i="3"/>
  <c r="G402" i="3"/>
  <c r="F402" i="3"/>
  <c r="E402" i="3"/>
  <c r="D402" i="3"/>
  <c r="M401" i="3"/>
  <c r="L401" i="3"/>
  <c r="K401" i="3"/>
  <c r="J401" i="3"/>
  <c r="I401" i="3"/>
  <c r="H401" i="3"/>
  <c r="G401" i="3"/>
  <c r="F401" i="3"/>
  <c r="E401" i="3"/>
  <c r="D401" i="3"/>
  <c r="M400" i="3"/>
  <c r="L400" i="3"/>
  <c r="K400" i="3"/>
  <c r="J400" i="3"/>
  <c r="I400" i="3"/>
  <c r="H400" i="3"/>
  <c r="G400" i="3"/>
  <c r="F400" i="3"/>
  <c r="E400" i="3"/>
  <c r="D400" i="3"/>
  <c r="M399" i="3"/>
  <c r="L399" i="3"/>
  <c r="K399" i="3"/>
  <c r="J399" i="3"/>
  <c r="I399" i="3"/>
  <c r="H399" i="3"/>
  <c r="G399" i="3"/>
  <c r="F399" i="3"/>
  <c r="E399" i="3"/>
  <c r="D399" i="3"/>
  <c r="M398" i="3"/>
  <c r="L398" i="3"/>
  <c r="K398" i="3"/>
  <c r="J398" i="3"/>
  <c r="I398" i="3"/>
  <c r="H398" i="3"/>
  <c r="G398" i="3"/>
  <c r="F398" i="3"/>
  <c r="E398" i="3"/>
  <c r="D398" i="3"/>
  <c r="M397" i="3"/>
  <c r="L397" i="3"/>
  <c r="K397" i="3"/>
  <c r="J397" i="3"/>
  <c r="I397" i="3"/>
  <c r="H397" i="3"/>
  <c r="G397" i="3"/>
  <c r="F397" i="3"/>
  <c r="E397" i="3"/>
  <c r="D397" i="3"/>
  <c r="M396" i="3"/>
  <c r="L396" i="3"/>
  <c r="K396" i="3"/>
  <c r="J396" i="3"/>
  <c r="I396" i="3"/>
  <c r="H396" i="3"/>
  <c r="G396" i="3"/>
  <c r="F396" i="3"/>
  <c r="E396" i="3"/>
  <c r="D396" i="3"/>
  <c r="M395" i="3"/>
  <c r="L395" i="3"/>
  <c r="K395" i="3"/>
  <c r="J395" i="3"/>
  <c r="I395" i="3"/>
  <c r="H395" i="3"/>
  <c r="G395" i="3"/>
  <c r="F395" i="3"/>
  <c r="E395" i="3"/>
  <c r="D395" i="3"/>
  <c r="M394" i="3"/>
  <c r="L394" i="3"/>
  <c r="K394" i="3"/>
  <c r="J394" i="3"/>
  <c r="I394" i="3"/>
  <c r="H394" i="3"/>
  <c r="G394" i="3"/>
  <c r="F394" i="3"/>
  <c r="E394" i="3"/>
  <c r="D394" i="3"/>
  <c r="M393" i="3"/>
  <c r="L393" i="3"/>
  <c r="K393" i="3"/>
  <c r="J393" i="3"/>
  <c r="I393" i="3"/>
  <c r="H393" i="3"/>
  <c r="G393" i="3"/>
  <c r="F393" i="3"/>
  <c r="E393" i="3"/>
  <c r="D393" i="3"/>
  <c r="M392" i="3"/>
  <c r="L392" i="3"/>
  <c r="K392" i="3"/>
  <c r="J392" i="3"/>
  <c r="I392" i="3"/>
  <c r="H392" i="3"/>
  <c r="G392" i="3"/>
  <c r="F392" i="3"/>
  <c r="E392" i="3"/>
  <c r="D392" i="3"/>
  <c r="M391" i="3"/>
  <c r="L391" i="3"/>
  <c r="K391" i="3"/>
  <c r="J391" i="3"/>
  <c r="I391" i="3"/>
  <c r="H391" i="3"/>
  <c r="G391" i="3"/>
  <c r="F391" i="3"/>
  <c r="E391" i="3"/>
  <c r="D391" i="3"/>
  <c r="M390" i="3"/>
  <c r="L390" i="3"/>
  <c r="K390" i="3"/>
  <c r="J390" i="3"/>
  <c r="I390" i="3"/>
  <c r="H390" i="3"/>
  <c r="G390" i="3"/>
  <c r="F390" i="3"/>
  <c r="E390" i="3"/>
  <c r="D390" i="3"/>
  <c r="M389" i="3"/>
  <c r="L389" i="3"/>
  <c r="K389" i="3"/>
  <c r="J389" i="3"/>
  <c r="I389" i="3"/>
  <c r="H389" i="3"/>
  <c r="G389" i="3"/>
  <c r="F389" i="3"/>
  <c r="E389" i="3"/>
  <c r="D389" i="3"/>
  <c r="M388" i="3"/>
  <c r="L388" i="3"/>
  <c r="K388" i="3"/>
  <c r="J388" i="3"/>
  <c r="I388" i="3"/>
  <c r="H388" i="3"/>
  <c r="G388" i="3"/>
  <c r="F388" i="3"/>
  <c r="E388" i="3"/>
  <c r="D388" i="3"/>
  <c r="M387" i="3"/>
  <c r="L387" i="3"/>
  <c r="K387" i="3"/>
  <c r="J387" i="3"/>
  <c r="I387" i="3"/>
  <c r="H387" i="3"/>
  <c r="G387" i="3"/>
  <c r="F387" i="3"/>
  <c r="E387" i="3"/>
  <c r="D387" i="3"/>
  <c r="M386" i="3"/>
  <c r="L386" i="3"/>
  <c r="K386" i="3"/>
  <c r="J386" i="3"/>
  <c r="I386" i="3"/>
  <c r="H386" i="3"/>
  <c r="G386" i="3"/>
  <c r="F386" i="3"/>
  <c r="E386" i="3"/>
  <c r="D386" i="3"/>
  <c r="M385" i="3"/>
  <c r="L385" i="3"/>
  <c r="K385" i="3"/>
  <c r="J385" i="3"/>
  <c r="I385" i="3"/>
  <c r="H385" i="3"/>
  <c r="G385" i="3"/>
  <c r="F385" i="3"/>
  <c r="E385" i="3"/>
  <c r="D385" i="3"/>
  <c r="M384" i="3"/>
  <c r="L384" i="3"/>
  <c r="K384" i="3"/>
  <c r="J384" i="3"/>
  <c r="I384" i="3"/>
  <c r="H384" i="3"/>
  <c r="G384" i="3"/>
  <c r="F384" i="3"/>
  <c r="E384" i="3"/>
  <c r="D384" i="3"/>
  <c r="M383" i="3"/>
  <c r="L383" i="3"/>
  <c r="K383" i="3"/>
  <c r="J383" i="3"/>
  <c r="I383" i="3"/>
  <c r="H383" i="3"/>
  <c r="G383" i="3"/>
  <c r="F383" i="3"/>
  <c r="E383" i="3"/>
  <c r="D383" i="3"/>
  <c r="M382" i="3"/>
  <c r="L382" i="3"/>
  <c r="K382" i="3"/>
  <c r="J382" i="3"/>
  <c r="I382" i="3"/>
  <c r="H382" i="3"/>
  <c r="G382" i="3"/>
  <c r="F382" i="3"/>
  <c r="E382" i="3"/>
  <c r="D382" i="3"/>
  <c r="M381" i="3"/>
  <c r="L381" i="3"/>
  <c r="K381" i="3"/>
  <c r="J381" i="3"/>
  <c r="I381" i="3"/>
  <c r="H381" i="3"/>
  <c r="G381" i="3"/>
  <c r="F381" i="3"/>
  <c r="E381" i="3"/>
  <c r="D381" i="3"/>
  <c r="M380" i="3"/>
  <c r="L380" i="3"/>
  <c r="K380" i="3"/>
  <c r="J380" i="3"/>
  <c r="I380" i="3"/>
  <c r="H380" i="3"/>
  <c r="G380" i="3"/>
  <c r="F380" i="3"/>
  <c r="E380" i="3"/>
  <c r="D380" i="3"/>
  <c r="M379" i="3"/>
  <c r="L379" i="3"/>
  <c r="K379" i="3"/>
  <c r="J379" i="3"/>
  <c r="I379" i="3"/>
  <c r="H379" i="3"/>
  <c r="G379" i="3"/>
  <c r="F379" i="3"/>
  <c r="E379" i="3"/>
  <c r="D379" i="3"/>
  <c r="M378" i="3"/>
  <c r="L378" i="3"/>
  <c r="K378" i="3"/>
  <c r="J378" i="3"/>
  <c r="I378" i="3"/>
  <c r="H378" i="3"/>
  <c r="G378" i="3"/>
  <c r="F378" i="3"/>
  <c r="E378" i="3"/>
  <c r="D378" i="3"/>
  <c r="M377" i="3"/>
  <c r="L377" i="3"/>
  <c r="K377" i="3"/>
  <c r="J377" i="3"/>
  <c r="I377" i="3"/>
  <c r="H377" i="3"/>
  <c r="G377" i="3"/>
  <c r="F377" i="3"/>
  <c r="E377" i="3"/>
  <c r="D377" i="3"/>
  <c r="M376" i="3"/>
  <c r="L376" i="3"/>
  <c r="K376" i="3"/>
  <c r="J376" i="3"/>
  <c r="I376" i="3"/>
  <c r="H376" i="3"/>
  <c r="G376" i="3"/>
  <c r="F376" i="3"/>
  <c r="E376" i="3"/>
  <c r="D376" i="3"/>
  <c r="M375" i="3"/>
  <c r="L375" i="3"/>
  <c r="K375" i="3"/>
  <c r="J375" i="3"/>
  <c r="I375" i="3"/>
  <c r="H375" i="3"/>
  <c r="G375" i="3"/>
  <c r="F375" i="3"/>
  <c r="E375" i="3"/>
  <c r="D375" i="3"/>
  <c r="M374" i="3"/>
  <c r="L374" i="3"/>
  <c r="K374" i="3"/>
  <c r="J374" i="3"/>
  <c r="I374" i="3"/>
  <c r="H374" i="3"/>
  <c r="G374" i="3"/>
  <c r="F374" i="3"/>
  <c r="E374" i="3"/>
  <c r="D374" i="3"/>
  <c r="M373" i="3"/>
  <c r="L373" i="3"/>
  <c r="K373" i="3"/>
  <c r="J373" i="3"/>
  <c r="I373" i="3"/>
  <c r="H373" i="3"/>
  <c r="G373" i="3"/>
  <c r="F373" i="3"/>
  <c r="E373" i="3"/>
  <c r="D373" i="3"/>
  <c r="M372" i="3"/>
  <c r="L372" i="3"/>
  <c r="K372" i="3"/>
  <c r="J372" i="3"/>
  <c r="I372" i="3"/>
  <c r="H372" i="3"/>
  <c r="G372" i="3"/>
  <c r="F372" i="3"/>
  <c r="E372" i="3"/>
  <c r="D372" i="3"/>
  <c r="M371" i="3"/>
  <c r="L371" i="3"/>
  <c r="K371" i="3"/>
  <c r="J371" i="3"/>
  <c r="I371" i="3"/>
  <c r="H371" i="3"/>
  <c r="G371" i="3"/>
  <c r="F371" i="3"/>
  <c r="E371" i="3"/>
  <c r="D371" i="3"/>
  <c r="M370" i="3"/>
  <c r="L370" i="3"/>
  <c r="K370" i="3"/>
  <c r="J370" i="3"/>
  <c r="I370" i="3"/>
  <c r="H370" i="3"/>
  <c r="G370" i="3"/>
  <c r="F370" i="3"/>
  <c r="E370" i="3"/>
  <c r="D370" i="3"/>
  <c r="M369" i="3"/>
  <c r="L369" i="3"/>
  <c r="K369" i="3"/>
  <c r="J369" i="3"/>
  <c r="I369" i="3"/>
  <c r="H369" i="3"/>
  <c r="G369" i="3"/>
  <c r="F369" i="3"/>
  <c r="E369" i="3"/>
  <c r="D369" i="3"/>
  <c r="M368" i="3"/>
  <c r="L368" i="3"/>
  <c r="K368" i="3"/>
  <c r="J368" i="3"/>
  <c r="I368" i="3"/>
  <c r="H368" i="3"/>
  <c r="G368" i="3"/>
  <c r="F368" i="3"/>
  <c r="E368" i="3"/>
  <c r="D368" i="3"/>
  <c r="M367" i="3"/>
  <c r="L367" i="3"/>
  <c r="K367" i="3"/>
  <c r="J367" i="3"/>
  <c r="I367" i="3"/>
  <c r="H367" i="3"/>
  <c r="G367" i="3"/>
  <c r="F367" i="3"/>
  <c r="E367" i="3"/>
  <c r="D367" i="3"/>
  <c r="M366" i="3"/>
  <c r="L366" i="3"/>
  <c r="K366" i="3"/>
  <c r="J366" i="3"/>
  <c r="I366" i="3"/>
  <c r="H366" i="3"/>
  <c r="G366" i="3"/>
  <c r="F366" i="3"/>
  <c r="E366" i="3"/>
  <c r="D366" i="3"/>
  <c r="M365" i="3"/>
  <c r="L365" i="3"/>
  <c r="K365" i="3"/>
  <c r="J365" i="3"/>
  <c r="I365" i="3"/>
  <c r="H365" i="3"/>
  <c r="G365" i="3"/>
  <c r="F365" i="3"/>
  <c r="E365" i="3"/>
  <c r="D365" i="3"/>
  <c r="M364" i="3"/>
  <c r="L364" i="3"/>
  <c r="K364" i="3"/>
  <c r="J364" i="3"/>
  <c r="I364" i="3"/>
  <c r="H364" i="3"/>
  <c r="G364" i="3"/>
  <c r="F364" i="3"/>
  <c r="E364" i="3"/>
  <c r="D364" i="3"/>
  <c r="M363" i="3"/>
  <c r="L363" i="3"/>
  <c r="K363" i="3"/>
  <c r="J363" i="3"/>
  <c r="I363" i="3"/>
  <c r="H363" i="3"/>
  <c r="G363" i="3"/>
  <c r="F363" i="3"/>
  <c r="E363" i="3"/>
  <c r="D363" i="3"/>
  <c r="M362" i="3"/>
  <c r="L362" i="3"/>
  <c r="K362" i="3"/>
  <c r="J362" i="3"/>
  <c r="I362" i="3"/>
  <c r="H362" i="3"/>
  <c r="G362" i="3"/>
  <c r="F362" i="3"/>
  <c r="E362" i="3"/>
  <c r="D362" i="3"/>
  <c r="M361" i="3"/>
  <c r="L361" i="3"/>
  <c r="K361" i="3"/>
  <c r="J361" i="3"/>
  <c r="I361" i="3"/>
  <c r="H361" i="3"/>
  <c r="G361" i="3"/>
  <c r="F361" i="3"/>
  <c r="E361" i="3"/>
  <c r="D361" i="3"/>
  <c r="M360" i="3"/>
  <c r="L360" i="3"/>
  <c r="K360" i="3"/>
  <c r="J360" i="3"/>
  <c r="I360" i="3"/>
  <c r="H360" i="3"/>
  <c r="G360" i="3"/>
  <c r="F360" i="3"/>
  <c r="E360" i="3"/>
  <c r="D360" i="3"/>
  <c r="M359" i="3"/>
  <c r="L359" i="3"/>
  <c r="K359" i="3"/>
  <c r="J359" i="3"/>
  <c r="I359" i="3"/>
  <c r="H359" i="3"/>
  <c r="G359" i="3"/>
  <c r="F359" i="3"/>
  <c r="E359" i="3"/>
  <c r="D359" i="3"/>
  <c r="M358" i="3"/>
  <c r="L358" i="3"/>
  <c r="K358" i="3"/>
  <c r="J358" i="3"/>
  <c r="I358" i="3"/>
  <c r="H358" i="3"/>
  <c r="G358" i="3"/>
  <c r="F358" i="3"/>
  <c r="E358" i="3"/>
  <c r="D358" i="3"/>
  <c r="M357" i="3"/>
  <c r="L357" i="3"/>
  <c r="K357" i="3"/>
  <c r="J357" i="3"/>
  <c r="I357" i="3"/>
  <c r="H357" i="3"/>
  <c r="G357" i="3"/>
  <c r="F357" i="3"/>
  <c r="E357" i="3"/>
  <c r="D357" i="3"/>
  <c r="M356" i="3"/>
  <c r="L356" i="3"/>
  <c r="K356" i="3"/>
  <c r="J356" i="3"/>
  <c r="I356" i="3"/>
  <c r="H356" i="3"/>
  <c r="G356" i="3"/>
  <c r="F356" i="3"/>
  <c r="E356" i="3"/>
  <c r="D356" i="3"/>
  <c r="M355" i="3"/>
  <c r="L355" i="3"/>
  <c r="K355" i="3"/>
  <c r="J355" i="3"/>
  <c r="I355" i="3"/>
  <c r="H355" i="3"/>
  <c r="G355" i="3"/>
  <c r="F355" i="3"/>
  <c r="E355" i="3"/>
  <c r="D355" i="3"/>
  <c r="M354" i="3"/>
  <c r="L354" i="3"/>
  <c r="K354" i="3"/>
  <c r="J354" i="3"/>
  <c r="I354" i="3"/>
  <c r="H354" i="3"/>
  <c r="G354" i="3"/>
  <c r="F354" i="3"/>
  <c r="E354" i="3"/>
  <c r="D354" i="3"/>
  <c r="M353" i="3"/>
  <c r="L353" i="3"/>
  <c r="K353" i="3"/>
  <c r="J353" i="3"/>
  <c r="I353" i="3"/>
  <c r="H353" i="3"/>
  <c r="G353" i="3"/>
  <c r="F353" i="3"/>
  <c r="E353" i="3"/>
  <c r="D353" i="3"/>
  <c r="M352" i="3"/>
  <c r="L352" i="3"/>
  <c r="K352" i="3"/>
  <c r="J352" i="3"/>
  <c r="I352" i="3"/>
  <c r="H352" i="3"/>
  <c r="G352" i="3"/>
  <c r="F352" i="3"/>
  <c r="E352" i="3"/>
  <c r="D352" i="3"/>
  <c r="M351" i="3"/>
  <c r="L351" i="3"/>
  <c r="K351" i="3"/>
  <c r="J351" i="3"/>
  <c r="I351" i="3"/>
  <c r="H351" i="3"/>
  <c r="G351" i="3"/>
  <c r="F351" i="3"/>
  <c r="E351" i="3"/>
  <c r="D351" i="3"/>
  <c r="M350" i="3"/>
  <c r="L350" i="3"/>
  <c r="K350" i="3"/>
  <c r="J350" i="3"/>
  <c r="I350" i="3"/>
  <c r="H350" i="3"/>
  <c r="G350" i="3"/>
  <c r="F350" i="3"/>
  <c r="E350" i="3"/>
  <c r="D350" i="3"/>
  <c r="M349" i="3"/>
  <c r="L349" i="3"/>
  <c r="K349" i="3"/>
  <c r="J349" i="3"/>
  <c r="I349" i="3"/>
  <c r="H349" i="3"/>
  <c r="G349" i="3"/>
  <c r="F349" i="3"/>
  <c r="E349" i="3"/>
  <c r="D349" i="3"/>
  <c r="M348" i="3"/>
  <c r="L348" i="3"/>
  <c r="K348" i="3"/>
  <c r="J348" i="3"/>
  <c r="I348" i="3"/>
  <c r="H348" i="3"/>
  <c r="G348" i="3"/>
  <c r="F348" i="3"/>
  <c r="E348" i="3"/>
  <c r="D348" i="3"/>
  <c r="M347" i="3"/>
  <c r="L347" i="3"/>
  <c r="K347" i="3"/>
  <c r="J347" i="3"/>
  <c r="I347" i="3"/>
  <c r="H347" i="3"/>
  <c r="G347" i="3"/>
  <c r="F347" i="3"/>
  <c r="E347" i="3"/>
  <c r="D347" i="3"/>
  <c r="M346" i="3"/>
  <c r="L346" i="3"/>
  <c r="K346" i="3"/>
  <c r="J346" i="3"/>
  <c r="I346" i="3"/>
  <c r="H346" i="3"/>
  <c r="G346" i="3"/>
  <c r="F346" i="3"/>
  <c r="E346" i="3"/>
  <c r="D346" i="3"/>
  <c r="M345" i="3"/>
  <c r="L345" i="3"/>
  <c r="K345" i="3"/>
  <c r="J345" i="3"/>
  <c r="I345" i="3"/>
  <c r="H345" i="3"/>
  <c r="G345" i="3"/>
  <c r="F345" i="3"/>
  <c r="E345" i="3"/>
  <c r="D345" i="3"/>
  <c r="M344" i="3"/>
  <c r="L344" i="3"/>
  <c r="K344" i="3"/>
  <c r="J344" i="3"/>
  <c r="I344" i="3"/>
  <c r="H344" i="3"/>
  <c r="G344" i="3"/>
  <c r="F344" i="3"/>
  <c r="E344" i="3"/>
  <c r="D344" i="3"/>
  <c r="M343" i="3"/>
  <c r="L343" i="3"/>
  <c r="K343" i="3"/>
  <c r="J343" i="3"/>
  <c r="I343" i="3"/>
  <c r="H343" i="3"/>
  <c r="G343" i="3"/>
  <c r="F343" i="3"/>
  <c r="E343" i="3"/>
  <c r="D343" i="3"/>
  <c r="M342" i="3"/>
  <c r="L342" i="3"/>
  <c r="K342" i="3"/>
  <c r="J342" i="3"/>
  <c r="I342" i="3"/>
  <c r="H342" i="3"/>
  <c r="G342" i="3"/>
  <c r="F342" i="3"/>
  <c r="E342" i="3"/>
  <c r="D342" i="3"/>
  <c r="M341" i="3"/>
  <c r="L341" i="3"/>
  <c r="K341" i="3"/>
  <c r="J341" i="3"/>
  <c r="I341" i="3"/>
  <c r="H341" i="3"/>
  <c r="G341" i="3"/>
  <c r="F341" i="3"/>
  <c r="E341" i="3"/>
  <c r="D341" i="3"/>
  <c r="M340" i="3"/>
  <c r="L340" i="3"/>
  <c r="K340" i="3"/>
  <c r="J340" i="3"/>
  <c r="I340" i="3"/>
  <c r="H340" i="3"/>
  <c r="G340" i="3"/>
  <c r="F340" i="3"/>
  <c r="E340" i="3"/>
  <c r="D340" i="3"/>
  <c r="M339" i="3"/>
  <c r="L339" i="3"/>
  <c r="K339" i="3"/>
  <c r="J339" i="3"/>
  <c r="I339" i="3"/>
  <c r="H339" i="3"/>
  <c r="G339" i="3"/>
  <c r="F339" i="3"/>
  <c r="E339" i="3"/>
  <c r="D339" i="3"/>
  <c r="M338" i="3"/>
  <c r="L338" i="3"/>
  <c r="K338" i="3"/>
  <c r="J338" i="3"/>
  <c r="I338" i="3"/>
  <c r="H338" i="3"/>
  <c r="G338" i="3"/>
  <c r="F338" i="3"/>
  <c r="E338" i="3"/>
  <c r="D338" i="3"/>
  <c r="M337" i="3"/>
  <c r="L337" i="3"/>
  <c r="K337" i="3"/>
  <c r="J337" i="3"/>
  <c r="I337" i="3"/>
  <c r="H337" i="3"/>
  <c r="G337" i="3"/>
  <c r="F337" i="3"/>
  <c r="E337" i="3"/>
  <c r="D337" i="3"/>
  <c r="M336" i="3"/>
  <c r="L336" i="3"/>
  <c r="K336" i="3"/>
  <c r="J336" i="3"/>
  <c r="I336" i="3"/>
  <c r="H336" i="3"/>
  <c r="G336" i="3"/>
  <c r="F336" i="3"/>
  <c r="E336" i="3"/>
  <c r="D336" i="3"/>
  <c r="M335" i="3"/>
  <c r="L335" i="3"/>
  <c r="K335" i="3"/>
  <c r="J335" i="3"/>
  <c r="I335" i="3"/>
  <c r="H335" i="3"/>
  <c r="G335" i="3"/>
  <c r="F335" i="3"/>
  <c r="E335" i="3"/>
  <c r="D335" i="3"/>
  <c r="M334" i="3"/>
  <c r="L334" i="3"/>
  <c r="K334" i="3"/>
  <c r="J334" i="3"/>
  <c r="I334" i="3"/>
  <c r="H334" i="3"/>
  <c r="G334" i="3"/>
  <c r="F334" i="3"/>
  <c r="E334" i="3"/>
  <c r="D334" i="3"/>
  <c r="M333" i="3"/>
  <c r="L333" i="3"/>
  <c r="K333" i="3"/>
  <c r="J333" i="3"/>
  <c r="I333" i="3"/>
  <c r="H333" i="3"/>
  <c r="G333" i="3"/>
  <c r="F333" i="3"/>
  <c r="E333" i="3"/>
  <c r="D333" i="3"/>
  <c r="M332" i="3"/>
  <c r="L332" i="3"/>
  <c r="K332" i="3"/>
  <c r="J332" i="3"/>
  <c r="I332" i="3"/>
  <c r="H332" i="3"/>
  <c r="G332" i="3"/>
  <c r="F332" i="3"/>
  <c r="E332" i="3"/>
  <c r="D332" i="3"/>
  <c r="M331" i="3"/>
  <c r="L331" i="3"/>
  <c r="K331" i="3"/>
  <c r="J331" i="3"/>
  <c r="I331" i="3"/>
  <c r="H331" i="3"/>
  <c r="G331" i="3"/>
  <c r="F331" i="3"/>
  <c r="E331" i="3"/>
  <c r="D331" i="3"/>
  <c r="M330" i="3"/>
  <c r="L330" i="3"/>
  <c r="K330" i="3"/>
  <c r="J330" i="3"/>
  <c r="I330" i="3"/>
  <c r="H330" i="3"/>
  <c r="G330" i="3"/>
  <c r="F330" i="3"/>
  <c r="E330" i="3"/>
  <c r="D330" i="3"/>
  <c r="M329" i="3"/>
  <c r="L329" i="3"/>
  <c r="K329" i="3"/>
  <c r="J329" i="3"/>
  <c r="I329" i="3"/>
  <c r="H329" i="3"/>
  <c r="G329" i="3"/>
  <c r="F329" i="3"/>
  <c r="E329" i="3"/>
  <c r="D329" i="3"/>
  <c r="M328" i="3"/>
  <c r="L328" i="3"/>
  <c r="K328" i="3"/>
  <c r="J328" i="3"/>
  <c r="I328" i="3"/>
  <c r="H328" i="3"/>
  <c r="G328" i="3"/>
  <c r="F328" i="3"/>
  <c r="E328" i="3"/>
  <c r="D328" i="3"/>
  <c r="M327" i="3"/>
  <c r="L327" i="3"/>
  <c r="K327" i="3"/>
  <c r="J327" i="3"/>
  <c r="I327" i="3"/>
  <c r="H327" i="3"/>
  <c r="G327" i="3"/>
  <c r="F327" i="3"/>
  <c r="E327" i="3"/>
  <c r="D327" i="3"/>
  <c r="M326" i="3"/>
  <c r="L326" i="3"/>
  <c r="K326" i="3"/>
  <c r="J326" i="3"/>
  <c r="I326" i="3"/>
  <c r="H326" i="3"/>
  <c r="G326" i="3"/>
  <c r="F326" i="3"/>
  <c r="E326" i="3"/>
  <c r="D326" i="3"/>
  <c r="M325" i="3"/>
  <c r="L325" i="3"/>
  <c r="K325" i="3"/>
  <c r="J325" i="3"/>
  <c r="I325" i="3"/>
  <c r="H325" i="3"/>
  <c r="G325" i="3"/>
  <c r="F325" i="3"/>
  <c r="E325" i="3"/>
  <c r="D325" i="3"/>
  <c r="M324" i="3"/>
  <c r="L324" i="3"/>
  <c r="K324" i="3"/>
  <c r="J324" i="3"/>
  <c r="I324" i="3"/>
  <c r="H324" i="3"/>
  <c r="G324" i="3"/>
  <c r="F324" i="3"/>
  <c r="E324" i="3"/>
  <c r="D324" i="3"/>
  <c r="M323" i="3"/>
  <c r="L323" i="3"/>
  <c r="K323" i="3"/>
  <c r="J323" i="3"/>
  <c r="I323" i="3"/>
  <c r="H323" i="3"/>
  <c r="G323" i="3"/>
  <c r="F323" i="3"/>
  <c r="E323" i="3"/>
  <c r="D323" i="3"/>
  <c r="M322" i="3"/>
  <c r="L322" i="3"/>
  <c r="K322" i="3"/>
  <c r="J322" i="3"/>
  <c r="I322" i="3"/>
  <c r="H322" i="3"/>
  <c r="G322" i="3"/>
  <c r="F322" i="3"/>
  <c r="E322" i="3"/>
  <c r="D322" i="3"/>
  <c r="M321" i="3"/>
  <c r="L321" i="3"/>
  <c r="K321" i="3"/>
  <c r="J321" i="3"/>
  <c r="I321" i="3"/>
  <c r="H321" i="3"/>
  <c r="G321" i="3"/>
  <c r="F321" i="3"/>
  <c r="E321" i="3"/>
  <c r="D321" i="3"/>
  <c r="M320" i="3"/>
  <c r="L320" i="3"/>
  <c r="K320" i="3"/>
  <c r="J320" i="3"/>
  <c r="I320" i="3"/>
  <c r="H320" i="3"/>
  <c r="G320" i="3"/>
  <c r="F320" i="3"/>
  <c r="E320" i="3"/>
  <c r="D320" i="3"/>
  <c r="M319" i="3"/>
  <c r="L319" i="3"/>
  <c r="K319" i="3"/>
  <c r="J319" i="3"/>
  <c r="I319" i="3"/>
  <c r="H319" i="3"/>
  <c r="G319" i="3"/>
  <c r="F319" i="3"/>
  <c r="E319" i="3"/>
  <c r="D319" i="3"/>
  <c r="M318" i="3"/>
  <c r="L318" i="3"/>
  <c r="K318" i="3"/>
  <c r="J318" i="3"/>
  <c r="I318" i="3"/>
  <c r="H318" i="3"/>
  <c r="G318" i="3"/>
  <c r="F318" i="3"/>
  <c r="E318" i="3"/>
  <c r="D318" i="3"/>
  <c r="M317" i="3"/>
  <c r="L317" i="3"/>
  <c r="K317" i="3"/>
  <c r="J317" i="3"/>
  <c r="I317" i="3"/>
  <c r="H317" i="3"/>
  <c r="G317" i="3"/>
  <c r="F317" i="3"/>
  <c r="E317" i="3"/>
  <c r="D317" i="3"/>
  <c r="M316" i="3"/>
  <c r="L316" i="3"/>
  <c r="K316" i="3"/>
  <c r="J316" i="3"/>
  <c r="I316" i="3"/>
  <c r="H316" i="3"/>
  <c r="G316" i="3"/>
  <c r="F316" i="3"/>
  <c r="E316" i="3"/>
  <c r="D316" i="3"/>
  <c r="M315" i="3"/>
  <c r="L315" i="3"/>
  <c r="K315" i="3"/>
  <c r="J315" i="3"/>
  <c r="I315" i="3"/>
  <c r="H315" i="3"/>
  <c r="G315" i="3"/>
  <c r="F315" i="3"/>
  <c r="E315" i="3"/>
  <c r="D315" i="3"/>
  <c r="M314" i="3"/>
  <c r="L314" i="3"/>
  <c r="K314" i="3"/>
  <c r="J314" i="3"/>
  <c r="I314" i="3"/>
  <c r="H314" i="3"/>
  <c r="G314" i="3"/>
  <c r="F314" i="3"/>
  <c r="E314" i="3"/>
  <c r="D314" i="3"/>
  <c r="M313" i="3"/>
  <c r="L313" i="3"/>
  <c r="K313" i="3"/>
  <c r="J313" i="3"/>
  <c r="I313" i="3"/>
  <c r="H313" i="3"/>
  <c r="G313" i="3"/>
  <c r="F313" i="3"/>
  <c r="E313" i="3"/>
  <c r="D313" i="3"/>
  <c r="M312" i="3"/>
  <c r="L312" i="3"/>
  <c r="K312" i="3"/>
  <c r="J312" i="3"/>
  <c r="I312" i="3"/>
  <c r="H312" i="3"/>
  <c r="G312" i="3"/>
  <c r="F312" i="3"/>
  <c r="E312" i="3"/>
  <c r="D312" i="3"/>
  <c r="M311" i="3"/>
  <c r="L311" i="3"/>
  <c r="K311" i="3"/>
  <c r="J311" i="3"/>
  <c r="I311" i="3"/>
  <c r="H311" i="3"/>
  <c r="G311" i="3"/>
  <c r="F311" i="3"/>
  <c r="E311" i="3"/>
  <c r="D311" i="3"/>
  <c r="M310" i="3"/>
  <c r="L310" i="3"/>
  <c r="K310" i="3"/>
  <c r="J310" i="3"/>
  <c r="I310" i="3"/>
  <c r="H310" i="3"/>
  <c r="G310" i="3"/>
  <c r="F310" i="3"/>
  <c r="E310" i="3"/>
  <c r="D310" i="3"/>
  <c r="M309" i="3"/>
  <c r="L309" i="3"/>
  <c r="K309" i="3"/>
  <c r="J309" i="3"/>
  <c r="I309" i="3"/>
  <c r="H309" i="3"/>
  <c r="G309" i="3"/>
  <c r="F309" i="3"/>
  <c r="E309" i="3"/>
  <c r="D309" i="3"/>
  <c r="M308" i="3"/>
  <c r="L308" i="3"/>
  <c r="K308" i="3"/>
  <c r="J308" i="3"/>
  <c r="I308" i="3"/>
  <c r="H308" i="3"/>
  <c r="G308" i="3"/>
  <c r="F308" i="3"/>
  <c r="E308" i="3"/>
  <c r="D308" i="3"/>
  <c r="M307" i="3"/>
  <c r="L307" i="3"/>
  <c r="K307" i="3"/>
  <c r="J307" i="3"/>
  <c r="I307" i="3"/>
  <c r="H307" i="3"/>
  <c r="G307" i="3"/>
  <c r="F307" i="3"/>
  <c r="E307" i="3"/>
  <c r="D307" i="3"/>
  <c r="M306" i="3"/>
  <c r="L306" i="3"/>
  <c r="K306" i="3"/>
  <c r="J306" i="3"/>
  <c r="I306" i="3"/>
  <c r="H306" i="3"/>
  <c r="G306" i="3"/>
  <c r="F306" i="3"/>
  <c r="E306" i="3"/>
  <c r="D306" i="3"/>
  <c r="M305" i="3"/>
  <c r="L305" i="3"/>
  <c r="K305" i="3"/>
  <c r="J305" i="3"/>
  <c r="I305" i="3"/>
  <c r="H305" i="3"/>
  <c r="G305" i="3"/>
  <c r="F305" i="3"/>
  <c r="E305" i="3"/>
  <c r="D305" i="3"/>
  <c r="M304" i="3"/>
  <c r="L304" i="3"/>
  <c r="K304" i="3"/>
  <c r="J304" i="3"/>
  <c r="I304" i="3"/>
  <c r="H304" i="3"/>
  <c r="G304" i="3"/>
  <c r="F304" i="3"/>
  <c r="E304" i="3"/>
  <c r="D304" i="3"/>
  <c r="M303" i="3"/>
  <c r="L303" i="3"/>
  <c r="K303" i="3"/>
  <c r="J303" i="3"/>
  <c r="I303" i="3"/>
  <c r="H303" i="3"/>
  <c r="G303" i="3"/>
  <c r="F303" i="3"/>
  <c r="E303" i="3"/>
  <c r="D303" i="3"/>
  <c r="M302" i="3"/>
  <c r="L302" i="3"/>
  <c r="K302" i="3"/>
  <c r="J302" i="3"/>
  <c r="I302" i="3"/>
  <c r="H302" i="3"/>
  <c r="G302" i="3"/>
  <c r="F302" i="3"/>
  <c r="E302" i="3"/>
  <c r="D302" i="3"/>
  <c r="M301" i="3"/>
  <c r="L301" i="3"/>
  <c r="K301" i="3"/>
  <c r="J301" i="3"/>
  <c r="I301" i="3"/>
  <c r="H301" i="3"/>
  <c r="G301" i="3"/>
  <c r="F301" i="3"/>
  <c r="E301" i="3"/>
  <c r="D301" i="3"/>
  <c r="M300" i="3"/>
  <c r="L300" i="3"/>
  <c r="K300" i="3"/>
  <c r="J300" i="3"/>
  <c r="I300" i="3"/>
  <c r="H300" i="3"/>
  <c r="G300" i="3"/>
  <c r="F300" i="3"/>
  <c r="E300" i="3"/>
  <c r="D300" i="3"/>
  <c r="M299" i="3"/>
  <c r="L299" i="3"/>
  <c r="K299" i="3"/>
  <c r="J299" i="3"/>
  <c r="I299" i="3"/>
  <c r="H299" i="3"/>
  <c r="G299" i="3"/>
  <c r="F299" i="3"/>
  <c r="E299" i="3"/>
  <c r="D299" i="3"/>
  <c r="M298" i="3"/>
  <c r="L298" i="3"/>
  <c r="K298" i="3"/>
  <c r="J298" i="3"/>
  <c r="I298" i="3"/>
  <c r="H298" i="3"/>
  <c r="G298" i="3"/>
  <c r="F298" i="3"/>
  <c r="E298" i="3"/>
  <c r="D298" i="3"/>
  <c r="M297" i="3"/>
  <c r="L297" i="3"/>
  <c r="K297" i="3"/>
  <c r="J297" i="3"/>
  <c r="I297" i="3"/>
  <c r="H297" i="3"/>
  <c r="G297" i="3"/>
  <c r="F297" i="3"/>
  <c r="E297" i="3"/>
  <c r="D297" i="3"/>
  <c r="M296" i="3"/>
  <c r="L296" i="3"/>
  <c r="K296" i="3"/>
  <c r="J296" i="3"/>
  <c r="I296" i="3"/>
  <c r="H296" i="3"/>
  <c r="G296" i="3"/>
  <c r="F296" i="3"/>
  <c r="E296" i="3"/>
  <c r="D296" i="3"/>
  <c r="M295" i="3"/>
  <c r="L295" i="3"/>
  <c r="K295" i="3"/>
  <c r="J295" i="3"/>
  <c r="I295" i="3"/>
  <c r="H295" i="3"/>
  <c r="G295" i="3"/>
  <c r="F295" i="3"/>
  <c r="E295" i="3"/>
  <c r="D295" i="3"/>
  <c r="M294" i="3"/>
  <c r="L294" i="3"/>
  <c r="K294" i="3"/>
  <c r="J294" i="3"/>
  <c r="I294" i="3"/>
  <c r="H294" i="3"/>
  <c r="G294" i="3"/>
  <c r="F294" i="3"/>
  <c r="E294" i="3"/>
  <c r="D294" i="3"/>
  <c r="M293" i="3"/>
  <c r="L293" i="3"/>
  <c r="K293" i="3"/>
  <c r="J293" i="3"/>
  <c r="I293" i="3"/>
  <c r="H293" i="3"/>
  <c r="G293" i="3"/>
  <c r="F293" i="3"/>
  <c r="E293" i="3"/>
  <c r="D293" i="3"/>
  <c r="M292" i="3"/>
  <c r="L292" i="3"/>
  <c r="K292" i="3"/>
  <c r="J292" i="3"/>
  <c r="I292" i="3"/>
  <c r="H292" i="3"/>
  <c r="G292" i="3"/>
  <c r="F292" i="3"/>
  <c r="E292" i="3"/>
  <c r="D292" i="3"/>
  <c r="M291" i="3"/>
  <c r="L291" i="3"/>
  <c r="K291" i="3"/>
  <c r="J291" i="3"/>
  <c r="I291" i="3"/>
  <c r="H291" i="3"/>
  <c r="G291" i="3"/>
  <c r="F291" i="3"/>
  <c r="E291" i="3"/>
  <c r="D291" i="3"/>
  <c r="M290" i="3"/>
  <c r="L290" i="3"/>
  <c r="K290" i="3"/>
  <c r="J290" i="3"/>
  <c r="I290" i="3"/>
  <c r="H290" i="3"/>
  <c r="G290" i="3"/>
  <c r="F290" i="3"/>
  <c r="E290" i="3"/>
  <c r="D290" i="3"/>
  <c r="M289" i="3"/>
  <c r="L289" i="3"/>
  <c r="K289" i="3"/>
  <c r="J289" i="3"/>
  <c r="I289" i="3"/>
  <c r="H289" i="3"/>
  <c r="G289" i="3"/>
  <c r="F289" i="3"/>
  <c r="E289" i="3"/>
  <c r="D289" i="3"/>
  <c r="M288" i="3"/>
  <c r="L288" i="3"/>
  <c r="K288" i="3"/>
  <c r="J288" i="3"/>
  <c r="I288" i="3"/>
  <c r="H288" i="3"/>
  <c r="G288" i="3"/>
  <c r="F288" i="3"/>
  <c r="E288" i="3"/>
  <c r="D288" i="3"/>
  <c r="M287" i="3"/>
  <c r="L287" i="3"/>
  <c r="K287" i="3"/>
  <c r="J287" i="3"/>
  <c r="I287" i="3"/>
  <c r="H287" i="3"/>
  <c r="G287" i="3"/>
  <c r="F287" i="3"/>
  <c r="E287" i="3"/>
  <c r="D287" i="3"/>
  <c r="M286" i="3"/>
  <c r="L286" i="3"/>
  <c r="K286" i="3"/>
  <c r="J286" i="3"/>
  <c r="I286" i="3"/>
  <c r="H286" i="3"/>
  <c r="G286" i="3"/>
  <c r="F286" i="3"/>
  <c r="E286" i="3"/>
  <c r="D286" i="3"/>
  <c r="M285" i="3"/>
  <c r="L285" i="3"/>
  <c r="K285" i="3"/>
  <c r="J285" i="3"/>
  <c r="I285" i="3"/>
  <c r="H285" i="3"/>
  <c r="G285" i="3"/>
  <c r="F285" i="3"/>
  <c r="E285" i="3"/>
  <c r="D285" i="3"/>
  <c r="M284" i="3"/>
  <c r="L284" i="3"/>
  <c r="K284" i="3"/>
  <c r="J284" i="3"/>
  <c r="I284" i="3"/>
  <c r="H284" i="3"/>
  <c r="G284" i="3"/>
  <c r="F284" i="3"/>
  <c r="E284" i="3"/>
  <c r="D284" i="3"/>
  <c r="M283" i="3"/>
  <c r="L283" i="3"/>
  <c r="K283" i="3"/>
  <c r="J283" i="3"/>
  <c r="I283" i="3"/>
  <c r="H283" i="3"/>
  <c r="G283" i="3"/>
  <c r="F283" i="3"/>
  <c r="E283" i="3"/>
  <c r="D283" i="3"/>
  <c r="M282" i="3"/>
  <c r="L282" i="3"/>
  <c r="K282" i="3"/>
  <c r="J282" i="3"/>
  <c r="I282" i="3"/>
  <c r="H282" i="3"/>
  <c r="G282" i="3"/>
  <c r="F282" i="3"/>
  <c r="E282" i="3"/>
  <c r="D282" i="3"/>
  <c r="M281" i="3"/>
  <c r="L281" i="3"/>
  <c r="K281" i="3"/>
  <c r="J281" i="3"/>
  <c r="I281" i="3"/>
  <c r="H281" i="3"/>
  <c r="G281" i="3"/>
  <c r="F281" i="3"/>
  <c r="E281" i="3"/>
  <c r="D281" i="3"/>
  <c r="M280" i="3"/>
  <c r="L280" i="3"/>
  <c r="K280" i="3"/>
  <c r="J280" i="3"/>
  <c r="I280" i="3"/>
  <c r="H280" i="3"/>
  <c r="G280" i="3"/>
  <c r="F280" i="3"/>
  <c r="E280" i="3"/>
  <c r="D280" i="3"/>
  <c r="M279" i="3"/>
  <c r="L279" i="3"/>
  <c r="K279" i="3"/>
  <c r="J279" i="3"/>
  <c r="I279" i="3"/>
  <c r="H279" i="3"/>
  <c r="G279" i="3"/>
  <c r="F279" i="3"/>
  <c r="E279" i="3"/>
  <c r="D279" i="3"/>
  <c r="M278" i="3"/>
  <c r="L278" i="3"/>
  <c r="K278" i="3"/>
  <c r="J278" i="3"/>
  <c r="I278" i="3"/>
  <c r="H278" i="3"/>
  <c r="G278" i="3"/>
  <c r="F278" i="3"/>
  <c r="E278" i="3"/>
  <c r="D278" i="3"/>
  <c r="M277" i="3"/>
  <c r="L277" i="3"/>
  <c r="K277" i="3"/>
  <c r="J277" i="3"/>
  <c r="I277" i="3"/>
  <c r="H277" i="3"/>
  <c r="G277" i="3"/>
  <c r="F277" i="3"/>
  <c r="E277" i="3"/>
  <c r="D277" i="3"/>
  <c r="M276" i="3"/>
  <c r="L276" i="3"/>
  <c r="K276" i="3"/>
  <c r="J276" i="3"/>
  <c r="I276" i="3"/>
  <c r="H276" i="3"/>
  <c r="G276" i="3"/>
  <c r="F276" i="3"/>
  <c r="E276" i="3"/>
  <c r="D276" i="3"/>
  <c r="M275" i="3"/>
  <c r="L275" i="3"/>
  <c r="K275" i="3"/>
  <c r="J275" i="3"/>
  <c r="I275" i="3"/>
  <c r="H275" i="3"/>
  <c r="G275" i="3"/>
  <c r="F275" i="3"/>
  <c r="E275" i="3"/>
  <c r="D275" i="3"/>
  <c r="M274" i="3"/>
  <c r="L274" i="3"/>
  <c r="K274" i="3"/>
  <c r="J274" i="3"/>
  <c r="I274" i="3"/>
  <c r="H274" i="3"/>
  <c r="G274" i="3"/>
  <c r="F274" i="3"/>
  <c r="E274" i="3"/>
  <c r="D274" i="3"/>
  <c r="M273" i="3"/>
  <c r="L273" i="3"/>
  <c r="K273" i="3"/>
  <c r="J273" i="3"/>
  <c r="I273" i="3"/>
  <c r="H273" i="3"/>
  <c r="G273" i="3"/>
  <c r="F273" i="3"/>
  <c r="E273" i="3"/>
  <c r="D273" i="3"/>
  <c r="M272" i="3"/>
  <c r="L272" i="3"/>
  <c r="K272" i="3"/>
  <c r="J272" i="3"/>
  <c r="I272" i="3"/>
  <c r="H272" i="3"/>
  <c r="G272" i="3"/>
  <c r="F272" i="3"/>
  <c r="E272" i="3"/>
  <c r="D272" i="3"/>
  <c r="M271" i="3"/>
  <c r="L271" i="3"/>
  <c r="K271" i="3"/>
  <c r="J271" i="3"/>
  <c r="I271" i="3"/>
  <c r="H271" i="3"/>
  <c r="G271" i="3"/>
  <c r="F271" i="3"/>
  <c r="E271" i="3"/>
  <c r="D271" i="3"/>
  <c r="M270" i="3"/>
  <c r="L270" i="3"/>
  <c r="K270" i="3"/>
  <c r="J270" i="3"/>
  <c r="I270" i="3"/>
  <c r="H270" i="3"/>
  <c r="G270" i="3"/>
  <c r="F270" i="3"/>
  <c r="E270" i="3"/>
  <c r="D270" i="3"/>
  <c r="M269" i="3"/>
  <c r="L269" i="3"/>
  <c r="K269" i="3"/>
  <c r="J269" i="3"/>
  <c r="I269" i="3"/>
  <c r="H269" i="3"/>
  <c r="G269" i="3"/>
  <c r="F269" i="3"/>
  <c r="E269" i="3"/>
  <c r="D269" i="3"/>
  <c r="M268" i="3"/>
  <c r="L268" i="3"/>
  <c r="K268" i="3"/>
  <c r="J268" i="3"/>
  <c r="I268" i="3"/>
  <c r="H268" i="3"/>
  <c r="G268" i="3"/>
  <c r="F268" i="3"/>
  <c r="E268" i="3"/>
  <c r="D268" i="3"/>
  <c r="M267" i="3"/>
  <c r="L267" i="3"/>
  <c r="K267" i="3"/>
  <c r="J267" i="3"/>
  <c r="I267" i="3"/>
  <c r="H267" i="3"/>
  <c r="G267" i="3"/>
  <c r="F267" i="3"/>
  <c r="E267" i="3"/>
  <c r="D267" i="3"/>
  <c r="M266" i="3"/>
  <c r="L266" i="3"/>
  <c r="K266" i="3"/>
  <c r="J266" i="3"/>
  <c r="I266" i="3"/>
  <c r="H266" i="3"/>
  <c r="G266" i="3"/>
  <c r="F266" i="3"/>
  <c r="E266" i="3"/>
  <c r="D266" i="3"/>
  <c r="M265" i="3"/>
  <c r="L265" i="3"/>
  <c r="K265" i="3"/>
  <c r="J265" i="3"/>
  <c r="I265" i="3"/>
  <c r="H265" i="3"/>
  <c r="G265" i="3"/>
  <c r="F265" i="3"/>
  <c r="E265" i="3"/>
  <c r="D265" i="3"/>
  <c r="M264" i="3"/>
  <c r="L264" i="3"/>
  <c r="K264" i="3"/>
  <c r="J264" i="3"/>
  <c r="I264" i="3"/>
  <c r="H264" i="3"/>
  <c r="G264" i="3"/>
  <c r="F264" i="3"/>
  <c r="E264" i="3"/>
  <c r="D264" i="3"/>
  <c r="M263" i="3"/>
  <c r="L263" i="3"/>
  <c r="K263" i="3"/>
  <c r="J263" i="3"/>
  <c r="I263" i="3"/>
  <c r="H263" i="3"/>
  <c r="G263" i="3"/>
  <c r="F263" i="3"/>
  <c r="E263" i="3"/>
  <c r="D263" i="3"/>
  <c r="M262" i="3"/>
  <c r="L262" i="3"/>
  <c r="K262" i="3"/>
  <c r="J262" i="3"/>
  <c r="I262" i="3"/>
  <c r="H262" i="3"/>
  <c r="G262" i="3"/>
  <c r="F262" i="3"/>
  <c r="E262" i="3"/>
  <c r="D262" i="3"/>
  <c r="M261" i="3"/>
  <c r="L261" i="3"/>
  <c r="K261" i="3"/>
  <c r="J261" i="3"/>
  <c r="I261" i="3"/>
  <c r="H261" i="3"/>
  <c r="G261" i="3"/>
  <c r="F261" i="3"/>
  <c r="E261" i="3"/>
  <c r="D261" i="3"/>
  <c r="M260" i="3"/>
  <c r="L260" i="3"/>
  <c r="K260" i="3"/>
  <c r="J260" i="3"/>
  <c r="I260" i="3"/>
  <c r="H260" i="3"/>
  <c r="G260" i="3"/>
  <c r="F260" i="3"/>
  <c r="E260" i="3"/>
  <c r="D260" i="3"/>
  <c r="M259" i="3"/>
  <c r="L259" i="3"/>
  <c r="K259" i="3"/>
  <c r="J259" i="3"/>
  <c r="I259" i="3"/>
  <c r="H259" i="3"/>
  <c r="G259" i="3"/>
  <c r="F259" i="3"/>
  <c r="E259" i="3"/>
  <c r="D259" i="3"/>
  <c r="M258" i="3"/>
  <c r="L258" i="3"/>
  <c r="K258" i="3"/>
  <c r="J258" i="3"/>
  <c r="I258" i="3"/>
  <c r="H258" i="3"/>
  <c r="G258" i="3"/>
  <c r="F258" i="3"/>
  <c r="E258" i="3"/>
  <c r="D258" i="3"/>
  <c r="M257" i="3"/>
  <c r="L257" i="3"/>
  <c r="K257" i="3"/>
  <c r="J257" i="3"/>
  <c r="I257" i="3"/>
  <c r="H257" i="3"/>
  <c r="G257" i="3"/>
  <c r="F257" i="3"/>
  <c r="E257" i="3"/>
  <c r="D257" i="3"/>
  <c r="M256" i="3"/>
  <c r="L256" i="3"/>
  <c r="K256" i="3"/>
  <c r="J256" i="3"/>
  <c r="I256" i="3"/>
  <c r="H256" i="3"/>
  <c r="G256" i="3"/>
  <c r="F256" i="3"/>
  <c r="E256" i="3"/>
  <c r="D256" i="3"/>
  <c r="M255" i="3"/>
  <c r="L255" i="3"/>
  <c r="K255" i="3"/>
  <c r="J255" i="3"/>
  <c r="I255" i="3"/>
  <c r="H255" i="3"/>
  <c r="G255" i="3"/>
  <c r="F255" i="3"/>
  <c r="E255" i="3"/>
  <c r="D255" i="3"/>
  <c r="M254" i="3"/>
  <c r="L254" i="3"/>
  <c r="K254" i="3"/>
  <c r="J254" i="3"/>
  <c r="I254" i="3"/>
  <c r="H254" i="3"/>
  <c r="G254" i="3"/>
  <c r="F254" i="3"/>
  <c r="E254" i="3"/>
  <c r="D254" i="3"/>
  <c r="M253" i="3"/>
  <c r="L253" i="3"/>
  <c r="K253" i="3"/>
  <c r="J253" i="3"/>
  <c r="I253" i="3"/>
  <c r="H253" i="3"/>
  <c r="G253" i="3"/>
  <c r="F253" i="3"/>
  <c r="E253" i="3"/>
  <c r="D253" i="3"/>
  <c r="M252" i="3"/>
  <c r="L252" i="3"/>
  <c r="K252" i="3"/>
  <c r="J252" i="3"/>
  <c r="I252" i="3"/>
  <c r="H252" i="3"/>
  <c r="G252" i="3"/>
  <c r="F252" i="3"/>
  <c r="E252" i="3"/>
  <c r="D252" i="3"/>
  <c r="M251" i="3"/>
  <c r="L251" i="3"/>
  <c r="K251" i="3"/>
  <c r="J251" i="3"/>
  <c r="I251" i="3"/>
  <c r="H251" i="3"/>
  <c r="G251" i="3"/>
  <c r="F251" i="3"/>
  <c r="E251" i="3"/>
  <c r="D251" i="3"/>
  <c r="M250" i="3"/>
  <c r="L250" i="3"/>
  <c r="K250" i="3"/>
  <c r="J250" i="3"/>
  <c r="I250" i="3"/>
  <c r="H250" i="3"/>
  <c r="G250" i="3"/>
  <c r="F250" i="3"/>
  <c r="E250" i="3"/>
  <c r="D250" i="3"/>
  <c r="M249" i="3"/>
  <c r="L249" i="3"/>
  <c r="K249" i="3"/>
  <c r="J249" i="3"/>
  <c r="I249" i="3"/>
  <c r="H249" i="3"/>
  <c r="G249" i="3"/>
  <c r="F249" i="3"/>
  <c r="E249" i="3"/>
  <c r="D249" i="3"/>
  <c r="M248" i="3"/>
  <c r="L248" i="3"/>
  <c r="K248" i="3"/>
  <c r="J248" i="3"/>
  <c r="I248" i="3"/>
  <c r="H248" i="3"/>
  <c r="G248" i="3"/>
  <c r="F248" i="3"/>
  <c r="E248" i="3"/>
  <c r="D248" i="3"/>
  <c r="M247" i="3"/>
  <c r="L247" i="3"/>
  <c r="K247" i="3"/>
  <c r="J247" i="3"/>
  <c r="I247" i="3"/>
  <c r="H247" i="3"/>
  <c r="G247" i="3"/>
  <c r="F247" i="3"/>
  <c r="E247" i="3"/>
  <c r="D247" i="3"/>
  <c r="M246" i="3"/>
  <c r="L246" i="3"/>
  <c r="K246" i="3"/>
  <c r="J246" i="3"/>
  <c r="I246" i="3"/>
  <c r="H246" i="3"/>
  <c r="G246" i="3"/>
  <c r="F246" i="3"/>
  <c r="E246" i="3"/>
  <c r="D246" i="3"/>
  <c r="M245" i="3"/>
  <c r="L245" i="3"/>
  <c r="K245" i="3"/>
  <c r="J245" i="3"/>
  <c r="I245" i="3"/>
  <c r="H245" i="3"/>
  <c r="G245" i="3"/>
  <c r="F245" i="3"/>
  <c r="E245" i="3"/>
  <c r="D245" i="3"/>
  <c r="M244" i="3"/>
  <c r="L244" i="3"/>
  <c r="K244" i="3"/>
  <c r="J244" i="3"/>
  <c r="I244" i="3"/>
  <c r="H244" i="3"/>
  <c r="G244" i="3"/>
  <c r="F244" i="3"/>
  <c r="E244" i="3"/>
  <c r="D244" i="3"/>
  <c r="M243" i="3"/>
  <c r="L243" i="3"/>
  <c r="K243" i="3"/>
  <c r="J243" i="3"/>
  <c r="I243" i="3"/>
  <c r="H243" i="3"/>
  <c r="G243" i="3"/>
  <c r="F243" i="3"/>
  <c r="E243" i="3"/>
  <c r="D243" i="3"/>
  <c r="M242" i="3"/>
  <c r="L242" i="3"/>
  <c r="K242" i="3"/>
  <c r="J242" i="3"/>
  <c r="I242" i="3"/>
  <c r="H242" i="3"/>
  <c r="G242" i="3"/>
  <c r="F242" i="3"/>
  <c r="E242" i="3"/>
  <c r="D242" i="3"/>
  <c r="M241" i="3"/>
  <c r="L241" i="3"/>
  <c r="K241" i="3"/>
  <c r="J241" i="3"/>
  <c r="I241" i="3"/>
  <c r="H241" i="3"/>
  <c r="G241" i="3"/>
  <c r="F241" i="3"/>
  <c r="E241" i="3"/>
  <c r="D241" i="3"/>
  <c r="M240" i="3"/>
  <c r="L240" i="3"/>
  <c r="K240" i="3"/>
  <c r="J240" i="3"/>
  <c r="I240" i="3"/>
  <c r="H240" i="3"/>
  <c r="G240" i="3"/>
  <c r="F240" i="3"/>
  <c r="E240" i="3"/>
  <c r="D240" i="3"/>
  <c r="M239" i="3"/>
  <c r="L239" i="3"/>
  <c r="K239" i="3"/>
  <c r="J239" i="3"/>
  <c r="I239" i="3"/>
  <c r="H239" i="3"/>
  <c r="G239" i="3"/>
  <c r="F239" i="3"/>
  <c r="E239" i="3"/>
  <c r="D239" i="3"/>
  <c r="M238" i="3"/>
  <c r="L238" i="3"/>
  <c r="K238" i="3"/>
  <c r="J238" i="3"/>
  <c r="I238" i="3"/>
  <c r="H238" i="3"/>
  <c r="G238" i="3"/>
  <c r="F238" i="3"/>
  <c r="E238" i="3"/>
  <c r="D238" i="3"/>
  <c r="M237" i="3"/>
  <c r="L237" i="3"/>
  <c r="K237" i="3"/>
  <c r="J237" i="3"/>
  <c r="I237" i="3"/>
  <c r="H237" i="3"/>
  <c r="G237" i="3"/>
  <c r="F237" i="3"/>
  <c r="E237" i="3"/>
  <c r="D237" i="3"/>
  <c r="M236" i="3"/>
  <c r="L236" i="3"/>
  <c r="K236" i="3"/>
  <c r="J236" i="3"/>
  <c r="I236" i="3"/>
  <c r="H236" i="3"/>
  <c r="G236" i="3"/>
  <c r="F236" i="3"/>
  <c r="E236" i="3"/>
  <c r="D236" i="3"/>
  <c r="M235" i="3"/>
  <c r="L235" i="3"/>
  <c r="K235" i="3"/>
  <c r="J235" i="3"/>
  <c r="I235" i="3"/>
  <c r="H235" i="3"/>
  <c r="G235" i="3"/>
  <c r="F235" i="3"/>
  <c r="E235" i="3"/>
  <c r="D235" i="3"/>
  <c r="M234" i="3"/>
  <c r="L234" i="3"/>
  <c r="K234" i="3"/>
  <c r="J234" i="3"/>
  <c r="I234" i="3"/>
  <c r="H234" i="3"/>
  <c r="G234" i="3"/>
  <c r="F234" i="3"/>
  <c r="E234" i="3"/>
  <c r="D234" i="3"/>
  <c r="M233" i="3"/>
  <c r="L233" i="3"/>
  <c r="K233" i="3"/>
  <c r="J233" i="3"/>
  <c r="I233" i="3"/>
  <c r="H233" i="3"/>
  <c r="G233" i="3"/>
  <c r="F233" i="3"/>
  <c r="E233" i="3"/>
  <c r="D233" i="3"/>
  <c r="M232" i="3"/>
  <c r="L232" i="3"/>
  <c r="K232" i="3"/>
  <c r="J232" i="3"/>
  <c r="I232" i="3"/>
  <c r="H232" i="3"/>
  <c r="G232" i="3"/>
  <c r="F232" i="3"/>
  <c r="E232" i="3"/>
  <c r="D232" i="3"/>
  <c r="M231" i="3"/>
  <c r="L231" i="3"/>
  <c r="K231" i="3"/>
  <c r="J231" i="3"/>
  <c r="I231" i="3"/>
  <c r="H231" i="3"/>
  <c r="G231" i="3"/>
  <c r="F231" i="3"/>
  <c r="E231" i="3"/>
  <c r="D231" i="3"/>
  <c r="M230" i="3"/>
  <c r="L230" i="3"/>
  <c r="K230" i="3"/>
  <c r="J230" i="3"/>
  <c r="I230" i="3"/>
  <c r="H230" i="3"/>
  <c r="G230" i="3"/>
  <c r="F230" i="3"/>
  <c r="E230" i="3"/>
  <c r="D230" i="3"/>
  <c r="M229" i="3"/>
  <c r="L229" i="3"/>
  <c r="K229" i="3"/>
  <c r="J229" i="3"/>
  <c r="I229" i="3"/>
  <c r="H229" i="3"/>
  <c r="G229" i="3"/>
  <c r="F229" i="3"/>
  <c r="E229" i="3"/>
  <c r="D229" i="3"/>
  <c r="M228" i="3"/>
  <c r="L228" i="3"/>
  <c r="K228" i="3"/>
  <c r="J228" i="3"/>
  <c r="I228" i="3"/>
  <c r="H228" i="3"/>
  <c r="G228" i="3"/>
  <c r="F228" i="3"/>
  <c r="E228" i="3"/>
  <c r="D228" i="3"/>
  <c r="M227" i="3"/>
  <c r="L227" i="3"/>
  <c r="K227" i="3"/>
  <c r="J227" i="3"/>
  <c r="I227" i="3"/>
  <c r="H227" i="3"/>
  <c r="G227" i="3"/>
  <c r="F227" i="3"/>
  <c r="E227" i="3"/>
  <c r="D227" i="3"/>
  <c r="M226" i="3"/>
  <c r="L226" i="3"/>
  <c r="K226" i="3"/>
  <c r="J226" i="3"/>
  <c r="I226" i="3"/>
  <c r="H226" i="3"/>
  <c r="G226" i="3"/>
  <c r="F226" i="3"/>
  <c r="E226" i="3"/>
  <c r="D226" i="3"/>
  <c r="M225" i="3"/>
  <c r="L225" i="3"/>
  <c r="K225" i="3"/>
  <c r="J225" i="3"/>
  <c r="I225" i="3"/>
  <c r="H225" i="3"/>
  <c r="G225" i="3"/>
  <c r="F225" i="3"/>
  <c r="E225" i="3"/>
  <c r="D225" i="3"/>
  <c r="M224" i="3"/>
  <c r="L224" i="3"/>
  <c r="K224" i="3"/>
  <c r="J224" i="3"/>
  <c r="I224" i="3"/>
  <c r="H224" i="3"/>
  <c r="G224" i="3"/>
  <c r="F224" i="3"/>
  <c r="E224" i="3"/>
  <c r="D224" i="3"/>
  <c r="M223" i="3"/>
  <c r="L223" i="3"/>
  <c r="K223" i="3"/>
  <c r="J223" i="3"/>
  <c r="I223" i="3"/>
  <c r="H223" i="3"/>
  <c r="G223" i="3"/>
  <c r="F223" i="3"/>
  <c r="E223" i="3"/>
  <c r="D223" i="3"/>
  <c r="M222" i="3"/>
  <c r="L222" i="3"/>
  <c r="K222" i="3"/>
  <c r="J222" i="3"/>
  <c r="I222" i="3"/>
  <c r="H222" i="3"/>
  <c r="G222" i="3"/>
  <c r="F222" i="3"/>
  <c r="E222" i="3"/>
  <c r="D222" i="3"/>
  <c r="M221" i="3"/>
  <c r="L221" i="3"/>
  <c r="K221" i="3"/>
  <c r="J221" i="3"/>
  <c r="I221" i="3"/>
  <c r="H221" i="3"/>
  <c r="G221" i="3"/>
  <c r="F221" i="3"/>
  <c r="E221" i="3"/>
  <c r="D221" i="3"/>
  <c r="M220" i="3"/>
  <c r="L220" i="3"/>
  <c r="K220" i="3"/>
  <c r="J220" i="3"/>
  <c r="I220" i="3"/>
  <c r="H220" i="3"/>
  <c r="G220" i="3"/>
  <c r="F220" i="3"/>
  <c r="E220" i="3"/>
  <c r="D220" i="3"/>
  <c r="M219" i="3"/>
  <c r="L219" i="3"/>
  <c r="K219" i="3"/>
  <c r="J219" i="3"/>
  <c r="I219" i="3"/>
  <c r="H219" i="3"/>
  <c r="G219" i="3"/>
  <c r="F219" i="3"/>
  <c r="E219" i="3"/>
  <c r="D219" i="3"/>
  <c r="M218" i="3"/>
  <c r="L218" i="3"/>
  <c r="K218" i="3"/>
  <c r="J218" i="3"/>
  <c r="I218" i="3"/>
  <c r="H218" i="3"/>
  <c r="G218" i="3"/>
  <c r="F218" i="3"/>
  <c r="E218" i="3"/>
  <c r="D218" i="3"/>
  <c r="M217" i="3"/>
  <c r="L217" i="3"/>
  <c r="K217" i="3"/>
  <c r="J217" i="3"/>
  <c r="I217" i="3"/>
  <c r="H217" i="3"/>
  <c r="G217" i="3"/>
  <c r="F217" i="3"/>
  <c r="E217" i="3"/>
  <c r="D217" i="3"/>
  <c r="M216" i="3"/>
  <c r="L216" i="3"/>
  <c r="K216" i="3"/>
  <c r="J216" i="3"/>
  <c r="I216" i="3"/>
  <c r="H216" i="3"/>
  <c r="G216" i="3"/>
  <c r="F216" i="3"/>
  <c r="E216" i="3"/>
  <c r="D216" i="3"/>
  <c r="M215" i="3"/>
  <c r="L215" i="3"/>
  <c r="K215" i="3"/>
  <c r="J215" i="3"/>
  <c r="I215" i="3"/>
  <c r="H215" i="3"/>
  <c r="G215" i="3"/>
  <c r="F215" i="3"/>
  <c r="E215" i="3"/>
  <c r="D215" i="3"/>
  <c r="M214" i="3"/>
  <c r="L214" i="3"/>
  <c r="K214" i="3"/>
  <c r="J214" i="3"/>
  <c r="I214" i="3"/>
  <c r="H214" i="3"/>
  <c r="G214" i="3"/>
  <c r="F214" i="3"/>
  <c r="E214" i="3"/>
  <c r="D214" i="3"/>
  <c r="M213" i="3"/>
  <c r="L213" i="3"/>
  <c r="K213" i="3"/>
  <c r="J213" i="3"/>
  <c r="I213" i="3"/>
  <c r="H213" i="3"/>
  <c r="G213" i="3"/>
  <c r="F213" i="3"/>
  <c r="E213" i="3"/>
  <c r="D213" i="3"/>
  <c r="M212" i="3"/>
  <c r="L212" i="3"/>
  <c r="K212" i="3"/>
  <c r="J212" i="3"/>
  <c r="I212" i="3"/>
  <c r="H212" i="3"/>
  <c r="G212" i="3"/>
  <c r="F212" i="3"/>
  <c r="E212" i="3"/>
  <c r="D212" i="3"/>
  <c r="M211" i="3"/>
  <c r="L211" i="3"/>
  <c r="K211" i="3"/>
  <c r="J211" i="3"/>
  <c r="I211" i="3"/>
  <c r="H211" i="3"/>
  <c r="G211" i="3"/>
  <c r="F211" i="3"/>
  <c r="E211" i="3"/>
  <c r="D211" i="3"/>
  <c r="M210" i="3"/>
  <c r="L210" i="3"/>
  <c r="K210" i="3"/>
  <c r="J210" i="3"/>
  <c r="I210" i="3"/>
  <c r="H210" i="3"/>
  <c r="G210" i="3"/>
  <c r="F210" i="3"/>
  <c r="E210" i="3"/>
  <c r="D210" i="3"/>
  <c r="M209" i="3"/>
  <c r="L209" i="3"/>
  <c r="K209" i="3"/>
  <c r="J209" i="3"/>
  <c r="I209" i="3"/>
  <c r="H209" i="3"/>
  <c r="G209" i="3"/>
  <c r="F209" i="3"/>
  <c r="E209" i="3"/>
  <c r="D209" i="3"/>
  <c r="M208" i="3"/>
  <c r="L208" i="3"/>
  <c r="K208" i="3"/>
  <c r="J208" i="3"/>
  <c r="I208" i="3"/>
  <c r="H208" i="3"/>
  <c r="G208" i="3"/>
  <c r="F208" i="3"/>
  <c r="E208" i="3"/>
  <c r="D208" i="3"/>
  <c r="M207" i="3"/>
  <c r="L207" i="3"/>
  <c r="K207" i="3"/>
  <c r="J207" i="3"/>
  <c r="I207" i="3"/>
  <c r="H207" i="3"/>
  <c r="G207" i="3"/>
  <c r="F207" i="3"/>
  <c r="E207" i="3"/>
  <c r="D207" i="3"/>
  <c r="M206" i="3"/>
  <c r="L206" i="3"/>
  <c r="K206" i="3"/>
  <c r="J206" i="3"/>
  <c r="I206" i="3"/>
  <c r="H206" i="3"/>
  <c r="G206" i="3"/>
  <c r="F206" i="3"/>
  <c r="E206" i="3"/>
  <c r="D206" i="3"/>
  <c r="M205" i="3"/>
  <c r="L205" i="3"/>
  <c r="K205" i="3"/>
  <c r="J205" i="3"/>
  <c r="I205" i="3"/>
  <c r="H205" i="3"/>
  <c r="G205" i="3"/>
  <c r="F205" i="3"/>
  <c r="E205" i="3"/>
  <c r="D205" i="3"/>
  <c r="M204" i="3"/>
  <c r="L204" i="3"/>
  <c r="K204" i="3"/>
  <c r="J204" i="3"/>
  <c r="I204" i="3"/>
  <c r="H204" i="3"/>
  <c r="G204" i="3"/>
  <c r="F204" i="3"/>
  <c r="E204" i="3"/>
  <c r="D204" i="3"/>
  <c r="M203" i="3"/>
  <c r="L203" i="3"/>
  <c r="K203" i="3"/>
  <c r="J203" i="3"/>
  <c r="I203" i="3"/>
  <c r="H203" i="3"/>
  <c r="G203" i="3"/>
  <c r="F203" i="3"/>
  <c r="E203" i="3"/>
  <c r="D203" i="3"/>
  <c r="M202" i="3"/>
  <c r="L202" i="3"/>
  <c r="K202" i="3"/>
  <c r="J202" i="3"/>
  <c r="I202" i="3"/>
  <c r="H202" i="3"/>
  <c r="G202" i="3"/>
  <c r="F202" i="3"/>
  <c r="E202" i="3"/>
  <c r="D202" i="3"/>
  <c r="M201" i="3"/>
  <c r="L201" i="3"/>
  <c r="K201" i="3"/>
  <c r="J201" i="3"/>
  <c r="I201" i="3"/>
  <c r="H201" i="3"/>
  <c r="G201" i="3"/>
  <c r="F201" i="3"/>
  <c r="E201" i="3"/>
  <c r="D201" i="3"/>
  <c r="M200" i="3"/>
  <c r="L200" i="3"/>
  <c r="K200" i="3"/>
  <c r="J200" i="3"/>
  <c r="I200" i="3"/>
  <c r="H200" i="3"/>
  <c r="G200" i="3"/>
  <c r="F200" i="3"/>
  <c r="E200" i="3"/>
  <c r="D200" i="3"/>
  <c r="M199" i="3"/>
  <c r="L199" i="3"/>
  <c r="K199" i="3"/>
  <c r="J199" i="3"/>
  <c r="I199" i="3"/>
  <c r="H199" i="3"/>
  <c r="G199" i="3"/>
  <c r="F199" i="3"/>
  <c r="E199" i="3"/>
  <c r="D199" i="3"/>
  <c r="M198" i="3"/>
  <c r="L198" i="3"/>
  <c r="K198" i="3"/>
  <c r="J198" i="3"/>
  <c r="I198" i="3"/>
  <c r="H198" i="3"/>
  <c r="G198" i="3"/>
  <c r="F198" i="3"/>
  <c r="E198" i="3"/>
  <c r="D198" i="3"/>
  <c r="M197" i="3"/>
  <c r="L197" i="3"/>
  <c r="K197" i="3"/>
  <c r="J197" i="3"/>
  <c r="I197" i="3"/>
  <c r="H197" i="3"/>
  <c r="G197" i="3"/>
  <c r="F197" i="3"/>
  <c r="E197" i="3"/>
  <c r="D197" i="3"/>
  <c r="M196" i="3"/>
  <c r="L196" i="3"/>
  <c r="K196" i="3"/>
  <c r="J196" i="3"/>
  <c r="I196" i="3"/>
  <c r="H196" i="3"/>
  <c r="G196" i="3"/>
  <c r="F196" i="3"/>
  <c r="E196" i="3"/>
  <c r="D196" i="3"/>
  <c r="M195" i="3"/>
  <c r="L195" i="3"/>
  <c r="K195" i="3"/>
  <c r="J195" i="3"/>
  <c r="I195" i="3"/>
  <c r="H195" i="3"/>
  <c r="G195" i="3"/>
  <c r="F195" i="3"/>
  <c r="E195" i="3"/>
  <c r="D195" i="3"/>
  <c r="M194" i="3"/>
  <c r="L194" i="3"/>
  <c r="K194" i="3"/>
  <c r="J194" i="3"/>
  <c r="I194" i="3"/>
  <c r="H194" i="3"/>
  <c r="G194" i="3"/>
  <c r="F194" i="3"/>
  <c r="E194" i="3"/>
  <c r="D194" i="3"/>
  <c r="M193" i="3"/>
  <c r="L193" i="3"/>
  <c r="K193" i="3"/>
  <c r="J193" i="3"/>
  <c r="I193" i="3"/>
  <c r="H193" i="3"/>
  <c r="G193" i="3"/>
  <c r="F193" i="3"/>
  <c r="E193" i="3"/>
  <c r="D193" i="3"/>
  <c r="M192" i="3"/>
  <c r="L192" i="3"/>
  <c r="K192" i="3"/>
  <c r="J192" i="3"/>
  <c r="I192" i="3"/>
  <c r="H192" i="3"/>
  <c r="G192" i="3"/>
  <c r="F192" i="3"/>
  <c r="E192" i="3"/>
  <c r="D192" i="3"/>
  <c r="M191" i="3"/>
  <c r="L191" i="3"/>
  <c r="K191" i="3"/>
  <c r="J191" i="3"/>
  <c r="I191" i="3"/>
  <c r="H191" i="3"/>
  <c r="G191" i="3"/>
  <c r="F191" i="3"/>
  <c r="E191" i="3"/>
  <c r="D191" i="3"/>
  <c r="M190" i="3"/>
  <c r="L190" i="3"/>
  <c r="K190" i="3"/>
  <c r="J190" i="3"/>
  <c r="I190" i="3"/>
  <c r="H190" i="3"/>
  <c r="G190" i="3"/>
  <c r="F190" i="3"/>
  <c r="E190" i="3"/>
  <c r="D190" i="3"/>
  <c r="M189" i="3"/>
  <c r="L189" i="3"/>
  <c r="K189" i="3"/>
  <c r="J189" i="3"/>
  <c r="I189" i="3"/>
  <c r="H189" i="3"/>
  <c r="G189" i="3"/>
  <c r="F189" i="3"/>
  <c r="E189" i="3"/>
  <c r="D189" i="3"/>
  <c r="M188" i="3"/>
  <c r="L188" i="3"/>
  <c r="K188" i="3"/>
  <c r="J188" i="3"/>
  <c r="I188" i="3"/>
  <c r="H188" i="3"/>
  <c r="G188" i="3"/>
  <c r="F188" i="3"/>
  <c r="E188" i="3"/>
  <c r="D188" i="3"/>
  <c r="M187" i="3"/>
  <c r="L187" i="3"/>
  <c r="K187" i="3"/>
  <c r="J187" i="3"/>
  <c r="I187" i="3"/>
  <c r="H187" i="3"/>
  <c r="G187" i="3"/>
  <c r="F187" i="3"/>
  <c r="E187" i="3"/>
  <c r="D187" i="3"/>
  <c r="M186" i="3"/>
  <c r="L186" i="3"/>
  <c r="K186" i="3"/>
  <c r="J186" i="3"/>
  <c r="I186" i="3"/>
  <c r="H186" i="3"/>
  <c r="G186" i="3"/>
  <c r="F186" i="3"/>
  <c r="E186" i="3"/>
  <c r="D186" i="3"/>
  <c r="M185" i="3"/>
  <c r="L185" i="3"/>
  <c r="K185" i="3"/>
  <c r="J185" i="3"/>
  <c r="I185" i="3"/>
  <c r="H185" i="3"/>
  <c r="G185" i="3"/>
  <c r="F185" i="3"/>
  <c r="E185" i="3"/>
  <c r="D185" i="3"/>
  <c r="M184" i="3"/>
  <c r="L184" i="3"/>
  <c r="K184" i="3"/>
  <c r="J184" i="3"/>
  <c r="I184" i="3"/>
  <c r="H184" i="3"/>
  <c r="G184" i="3"/>
  <c r="F184" i="3"/>
  <c r="E184" i="3"/>
  <c r="D184" i="3"/>
  <c r="M183" i="3"/>
  <c r="L183" i="3"/>
  <c r="K183" i="3"/>
  <c r="J183" i="3"/>
  <c r="I183" i="3"/>
  <c r="H183" i="3"/>
  <c r="G183" i="3"/>
  <c r="F183" i="3"/>
  <c r="E183" i="3"/>
  <c r="D183" i="3"/>
  <c r="M182" i="3"/>
  <c r="L182" i="3"/>
  <c r="K182" i="3"/>
  <c r="J182" i="3"/>
  <c r="I182" i="3"/>
  <c r="H182" i="3"/>
  <c r="G182" i="3"/>
  <c r="F182" i="3"/>
  <c r="E182" i="3"/>
  <c r="D182" i="3"/>
  <c r="M181" i="3"/>
  <c r="L181" i="3"/>
  <c r="K181" i="3"/>
  <c r="J181" i="3"/>
  <c r="I181" i="3"/>
  <c r="H181" i="3"/>
  <c r="G181" i="3"/>
  <c r="F181" i="3"/>
  <c r="E181" i="3"/>
  <c r="D181" i="3"/>
  <c r="M180" i="3"/>
  <c r="L180" i="3"/>
  <c r="K180" i="3"/>
  <c r="J180" i="3"/>
  <c r="I180" i="3"/>
  <c r="H180" i="3"/>
  <c r="G180" i="3"/>
  <c r="F180" i="3"/>
  <c r="E180" i="3"/>
  <c r="D180" i="3"/>
  <c r="M179" i="3"/>
  <c r="L179" i="3"/>
  <c r="K179" i="3"/>
  <c r="J179" i="3"/>
  <c r="I179" i="3"/>
  <c r="H179" i="3"/>
  <c r="G179" i="3"/>
  <c r="F179" i="3"/>
  <c r="E179" i="3"/>
  <c r="D179" i="3"/>
  <c r="M178" i="3"/>
  <c r="L178" i="3"/>
  <c r="K178" i="3"/>
  <c r="J178" i="3"/>
  <c r="I178" i="3"/>
  <c r="H178" i="3"/>
  <c r="G178" i="3"/>
  <c r="F178" i="3"/>
  <c r="E178" i="3"/>
  <c r="D178" i="3"/>
  <c r="M177" i="3"/>
  <c r="L177" i="3"/>
  <c r="K177" i="3"/>
  <c r="J177" i="3"/>
  <c r="I177" i="3"/>
  <c r="H177" i="3"/>
  <c r="G177" i="3"/>
  <c r="F177" i="3"/>
  <c r="E177" i="3"/>
  <c r="D177" i="3"/>
  <c r="M176" i="3"/>
  <c r="L176" i="3"/>
  <c r="K176" i="3"/>
  <c r="J176" i="3"/>
  <c r="I176" i="3"/>
  <c r="H176" i="3"/>
  <c r="G176" i="3"/>
  <c r="F176" i="3"/>
  <c r="E176" i="3"/>
  <c r="D176" i="3"/>
  <c r="M175" i="3"/>
  <c r="L175" i="3"/>
  <c r="K175" i="3"/>
  <c r="J175" i="3"/>
  <c r="I175" i="3"/>
  <c r="H175" i="3"/>
  <c r="G175" i="3"/>
  <c r="F175" i="3"/>
  <c r="E175" i="3"/>
  <c r="D175" i="3"/>
  <c r="M174" i="3"/>
  <c r="L174" i="3"/>
  <c r="K174" i="3"/>
  <c r="J174" i="3"/>
  <c r="I174" i="3"/>
  <c r="H174" i="3"/>
  <c r="G174" i="3"/>
  <c r="F174" i="3"/>
  <c r="E174" i="3"/>
  <c r="D174" i="3"/>
  <c r="M173" i="3"/>
  <c r="L173" i="3"/>
  <c r="K173" i="3"/>
  <c r="J173" i="3"/>
  <c r="I173" i="3"/>
  <c r="H173" i="3"/>
  <c r="G173" i="3"/>
  <c r="F173" i="3"/>
  <c r="E173" i="3"/>
  <c r="D173" i="3"/>
  <c r="M172" i="3"/>
  <c r="L172" i="3"/>
  <c r="K172" i="3"/>
  <c r="J172" i="3"/>
  <c r="I172" i="3"/>
  <c r="H172" i="3"/>
  <c r="G172" i="3"/>
  <c r="F172" i="3"/>
  <c r="E172" i="3"/>
  <c r="D172" i="3"/>
  <c r="M171" i="3"/>
  <c r="L171" i="3"/>
  <c r="K171" i="3"/>
  <c r="J171" i="3"/>
  <c r="I171" i="3"/>
  <c r="H171" i="3"/>
  <c r="G171" i="3"/>
  <c r="F171" i="3"/>
  <c r="E171" i="3"/>
  <c r="D171" i="3"/>
  <c r="M170" i="3"/>
  <c r="L170" i="3"/>
  <c r="K170" i="3"/>
  <c r="J170" i="3"/>
  <c r="I170" i="3"/>
  <c r="H170" i="3"/>
  <c r="G170" i="3"/>
  <c r="F170" i="3"/>
  <c r="E170" i="3"/>
  <c r="D170" i="3"/>
  <c r="M169" i="3"/>
  <c r="L169" i="3"/>
  <c r="K169" i="3"/>
  <c r="J169" i="3"/>
  <c r="I169" i="3"/>
  <c r="H169" i="3"/>
  <c r="G169" i="3"/>
  <c r="F169" i="3"/>
  <c r="E169" i="3"/>
  <c r="D169" i="3"/>
  <c r="M168" i="3"/>
  <c r="L168" i="3"/>
  <c r="K168" i="3"/>
  <c r="J168" i="3"/>
  <c r="I168" i="3"/>
  <c r="H168" i="3"/>
  <c r="G168" i="3"/>
  <c r="F168" i="3"/>
  <c r="E168" i="3"/>
  <c r="D168" i="3"/>
  <c r="M167" i="3"/>
  <c r="L167" i="3"/>
  <c r="K167" i="3"/>
  <c r="J167" i="3"/>
  <c r="I167" i="3"/>
  <c r="H167" i="3"/>
  <c r="G167" i="3"/>
  <c r="F167" i="3"/>
  <c r="E167" i="3"/>
  <c r="D167" i="3"/>
  <c r="M166" i="3"/>
  <c r="L166" i="3"/>
  <c r="K166" i="3"/>
  <c r="J166" i="3"/>
  <c r="I166" i="3"/>
  <c r="H166" i="3"/>
  <c r="G166" i="3"/>
  <c r="F166" i="3"/>
  <c r="E166" i="3"/>
  <c r="D166" i="3"/>
  <c r="M165" i="3"/>
  <c r="L165" i="3"/>
  <c r="K165" i="3"/>
  <c r="J165" i="3"/>
  <c r="I165" i="3"/>
  <c r="H165" i="3"/>
  <c r="G165" i="3"/>
  <c r="F165" i="3"/>
  <c r="E165" i="3"/>
  <c r="D165" i="3"/>
  <c r="M164" i="3"/>
  <c r="L164" i="3"/>
  <c r="K164" i="3"/>
  <c r="J164" i="3"/>
  <c r="I164" i="3"/>
  <c r="H164" i="3"/>
  <c r="G164" i="3"/>
  <c r="F164" i="3"/>
  <c r="E164" i="3"/>
  <c r="D164" i="3"/>
  <c r="M163" i="3"/>
  <c r="L163" i="3"/>
  <c r="K163" i="3"/>
  <c r="J163" i="3"/>
  <c r="I163" i="3"/>
  <c r="H163" i="3"/>
  <c r="G163" i="3"/>
  <c r="F163" i="3"/>
  <c r="E163" i="3"/>
  <c r="D163" i="3"/>
  <c r="M162" i="3"/>
  <c r="L162" i="3"/>
  <c r="K162" i="3"/>
  <c r="J162" i="3"/>
  <c r="I162" i="3"/>
  <c r="H162" i="3"/>
  <c r="G162" i="3"/>
  <c r="F162" i="3"/>
  <c r="E162" i="3"/>
  <c r="D162" i="3"/>
  <c r="M161" i="3"/>
  <c r="L161" i="3"/>
  <c r="K161" i="3"/>
  <c r="J161" i="3"/>
  <c r="I161" i="3"/>
  <c r="H161" i="3"/>
  <c r="G161" i="3"/>
  <c r="F161" i="3"/>
  <c r="E161" i="3"/>
  <c r="D161" i="3"/>
  <c r="M160" i="3"/>
  <c r="L160" i="3"/>
  <c r="K160" i="3"/>
  <c r="J160" i="3"/>
  <c r="I160" i="3"/>
  <c r="H160" i="3"/>
  <c r="G160" i="3"/>
  <c r="F160" i="3"/>
  <c r="E160" i="3"/>
  <c r="D160" i="3"/>
  <c r="M159" i="3"/>
  <c r="L159" i="3"/>
  <c r="K159" i="3"/>
  <c r="J159" i="3"/>
  <c r="I159" i="3"/>
  <c r="H159" i="3"/>
  <c r="G159" i="3"/>
  <c r="F159" i="3"/>
  <c r="E159" i="3"/>
  <c r="D159" i="3"/>
  <c r="M158" i="3"/>
  <c r="L158" i="3"/>
  <c r="K158" i="3"/>
  <c r="J158" i="3"/>
  <c r="I158" i="3"/>
  <c r="H158" i="3"/>
  <c r="G158" i="3"/>
  <c r="F158" i="3"/>
  <c r="E158" i="3"/>
  <c r="D158" i="3"/>
  <c r="M157" i="3"/>
  <c r="L157" i="3"/>
  <c r="K157" i="3"/>
  <c r="J157" i="3"/>
  <c r="I157" i="3"/>
  <c r="H157" i="3"/>
  <c r="G157" i="3"/>
  <c r="F157" i="3"/>
  <c r="E157" i="3"/>
  <c r="D157" i="3"/>
  <c r="M156" i="3"/>
  <c r="L156" i="3"/>
  <c r="K156" i="3"/>
  <c r="J156" i="3"/>
  <c r="I156" i="3"/>
  <c r="H156" i="3"/>
  <c r="G156" i="3"/>
  <c r="F156" i="3"/>
  <c r="E156" i="3"/>
  <c r="D156" i="3"/>
  <c r="M155" i="3"/>
  <c r="L155" i="3"/>
  <c r="K155" i="3"/>
  <c r="J155" i="3"/>
  <c r="I155" i="3"/>
  <c r="H155" i="3"/>
  <c r="G155" i="3"/>
  <c r="F155" i="3"/>
  <c r="E155" i="3"/>
  <c r="D155" i="3"/>
  <c r="M154" i="3"/>
  <c r="L154" i="3"/>
  <c r="K154" i="3"/>
  <c r="J154" i="3"/>
  <c r="I154" i="3"/>
  <c r="H154" i="3"/>
  <c r="G154" i="3"/>
  <c r="F154" i="3"/>
  <c r="E154" i="3"/>
  <c r="D154" i="3"/>
  <c r="M153" i="3"/>
  <c r="L153" i="3"/>
  <c r="K153" i="3"/>
  <c r="J153" i="3"/>
  <c r="I153" i="3"/>
  <c r="H153" i="3"/>
  <c r="G153" i="3"/>
  <c r="F153" i="3"/>
  <c r="E153" i="3"/>
  <c r="D153" i="3"/>
  <c r="M152" i="3"/>
  <c r="L152" i="3"/>
  <c r="K152" i="3"/>
  <c r="J152" i="3"/>
  <c r="I152" i="3"/>
  <c r="H152" i="3"/>
  <c r="G152" i="3"/>
  <c r="F152" i="3"/>
  <c r="E152" i="3"/>
  <c r="D152" i="3"/>
  <c r="M151" i="3"/>
  <c r="L151" i="3"/>
  <c r="K151" i="3"/>
  <c r="J151" i="3"/>
  <c r="I151" i="3"/>
  <c r="H151" i="3"/>
  <c r="G151" i="3"/>
  <c r="F151" i="3"/>
  <c r="E151" i="3"/>
  <c r="D151" i="3"/>
  <c r="M150" i="3"/>
  <c r="L150" i="3"/>
  <c r="K150" i="3"/>
  <c r="J150" i="3"/>
  <c r="I150" i="3"/>
  <c r="H150" i="3"/>
  <c r="G150" i="3"/>
  <c r="F150" i="3"/>
  <c r="E150" i="3"/>
  <c r="D150" i="3"/>
  <c r="M149" i="3"/>
  <c r="L149" i="3"/>
  <c r="K149" i="3"/>
  <c r="J149" i="3"/>
  <c r="I149" i="3"/>
  <c r="H149" i="3"/>
  <c r="G149" i="3"/>
  <c r="F149" i="3"/>
  <c r="E149" i="3"/>
  <c r="D149" i="3"/>
  <c r="M148" i="3"/>
  <c r="L148" i="3"/>
  <c r="K148" i="3"/>
  <c r="J148" i="3"/>
  <c r="I148" i="3"/>
  <c r="H148" i="3"/>
  <c r="G148" i="3"/>
  <c r="F148" i="3"/>
  <c r="E148" i="3"/>
  <c r="D148" i="3"/>
  <c r="M147" i="3"/>
  <c r="L147" i="3"/>
  <c r="K147" i="3"/>
  <c r="J147" i="3"/>
  <c r="I147" i="3"/>
  <c r="H147" i="3"/>
  <c r="G147" i="3"/>
  <c r="F147" i="3"/>
  <c r="E147" i="3"/>
  <c r="D147" i="3"/>
  <c r="M146" i="3"/>
  <c r="L146" i="3"/>
  <c r="K146" i="3"/>
  <c r="J146" i="3"/>
  <c r="I146" i="3"/>
  <c r="H146" i="3"/>
  <c r="G146" i="3"/>
  <c r="F146" i="3"/>
  <c r="E146" i="3"/>
  <c r="D146" i="3"/>
  <c r="M145" i="3"/>
  <c r="L145" i="3"/>
  <c r="K145" i="3"/>
  <c r="J145" i="3"/>
  <c r="I145" i="3"/>
  <c r="H145" i="3"/>
  <c r="G145" i="3"/>
  <c r="F145" i="3"/>
  <c r="E145" i="3"/>
  <c r="D145" i="3"/>
  <c r="M144" i="3"/>
  <c r="L144" i="3"/>
  <c r="K144" i="3"/>
  <c r="J144" i="3"/>
  <c r="I144" i="3"/>
  <c r="H144" i="3"/>
  <c r="G144" i="3"/>
  <c r="F144" i="3"/>
  <c r="E144" i="3"/>
  <c r="D144" i="3"/>
  <c r="M143" i="3"/>
  <c r="L143" i="3"/>
  <c r="K143" i="3"/>
  <c r="J143" i="3"/>
  <c r="I143" i="3"/>
  <c r="H143" i="3"/>
  <c r="G143" i="3"/>
  <c r="F143" i="3"/>
  <c r="E143" i="3"/>
  <c r="D143" i="3"/>
  <c r="M142" i="3"/>
  <c r="L142" i="3"/>
  <c r="K142" i="3"/>
  <c r="J142" i="3"/>
  <c r="I142" i="3"/>
  <c r="H142" i="3"/>
  <c r="G142" i="3"/>
  <c r="F142" i="3"/>
  <c r="E142" i="3"/>
  <c r="D142" i="3"/>
  <c r="M141" i="3"/>
  <c r="L141" i="3"/>
  <c r="K141" i="3"/>
  <c r="J141" i="3"/>
  <c r="I141" i="3"/>
  <c r="H141" i="3"/>
  <c r="G141" i="3"/>
  <c r="F141" i="3"/>
  <c r="E141" i="3"/>
  <c r="D141" i="3"/>
  <c r="M140" i="3"/>
  <c r="L140" i="3"/>
  <c r="K140" i="3"/>
  <c r="J140" i="3"/>
  <c r="I140" i="3"/>
  <c r="H140" i="3"/>
  <c r="G140" i="3"/>
  <c r="F140" i="3"/>
  <c r="E140" i="3"/>
  <c r="D140" i="3"/>
  <c r="M139" i="3"/>
  <c r="L139" i="3"/>
  <c r="K139" i="3"/>
  <c r="J139" i="3"/>
  <c r="I139" i="3"/>
  <c r="H139" i="3"/>
  <c r="G139" i="3"/>
  <c r="F139" i="3"/>
  <c r="E139" i="3"/>
  <c r="D139" i="3"/>
  <c r="M138" i="3"/>
  <c r="L138" i="3"/>
  <c r="K138" i="3"/>
  <c r="J138" i="3"/>
  <c r="I138" i="3"/>
  <c r="H138" i="3"/>
  <c r="G138" i="3"/>
  <c r="F138" i="3"/>
  <c r="E138" i="3"/>
  <c r="D138" i="3"/>
  <c r="M137" i="3"/>
  <c r="L137" i="3"/>
  <c r="K137" i="3"/>
  <c r="J137" i="3"/>
  <c r="I137" i="3"/>
  <c r="H137" i="3"/>
  <c r="G137" i="3"/>
  <c r="F137" i="3"/>
  <c r="E137" i="3"/>
  <c r="D137" i="3"/>
  <c r="M136" i="3"/>
  <c r="L136" i="3"/>
  <c r="K136" i="3"/>
  <c r="J136" i="3"/>
  <c r="I136" i="3"/>
  <c r="H136" i="3"/>
  <c r="G136" i="3"/>
  <c r="F136" i="3"/>
  <c r="E136" i="3"/>
  <c r="D136" i="3"/>
  <c r="M135" i="3"/>
  <c r="L135" i="3"/>
  <c r="K135" i="3"/>
  <c r="J135" i="3"/>
  <c r="I135" i="3"/>
  <c r="H135" i="3"/>
  <c r="G135" i="3"/>
  <c r="F135" i="3"/>
  <c r="E135" i="3"/>
  <c r="D135" i="3"/>
  <c r="M134" i="3"/>
  <c r="L134" i="3"/>
  <c r="K134" i="3"/>
  <c r="J134" i="3"/>
  <c r="I134" i="3"/>
  <c r="H134" i="3"/>
  <c r="G134" i="3"/>
  <c r="F134" i="3"/>
  <c r="E134" i="3"/>
  <c r="D134" i="3"/>
  <c r="M133" i="3"/>
  <c r="L133" i="3"/>
  <c r="K133" i="3"/>
  <c r="J133" i="3"/>
  <c r="I133" i="3"/>
  <c r="H133" i="3"/>
  <c r="G133" i="3"/>
  <c r="F133" i="3"/>
  <c r="E133" i="3"/>
  <c r="D133" i="3"/>
  <c r="M132" i="3"/>
  <c r="L132" i="3"/>
  <c r="K132" i="3"/>
  <c r="J132" i="3"/>
  <c r="I132" i="3"/>
  <c r="H132" i="3"/>
  <c r="G132" i="3"/>
  <c r="F132" i="3"/>
  <c r="E132" i="3"/>
  <c r="D132" i="3"/>
  <c r="M131" i="3"/>
  <c r="L131" i="3"/>
  <c r="K131" i="3"/>
  <c r="J131" i="3"/>
  <c r="I131" i="3"/>
  <c r="H131" i="3"/>
  <c r="G131" i="3"/>
  <c r="F131" i="3"/>
  <c r="E131" i="3"/>
  <c r="D131" i="3"/>
  <c r="M130" i="3"/>
  <c r="L130" i="3"/>
  <c r="K130" i="3"/>
  <c r="J130" i="3"/>
  <c r="I130" i="3"/>
  <c r="H130" i="3"/>
  <c r="G130" i="3"/>
  <c r="F130" i="3"/>
  <c r="E130" i="3"/>
  <c r="D130" i="3"/>
  <c r="M129" i="3"/>
  <c r="L129" i="3"/>
  <c r="K129" i="3"/>
  <c r="J129" i="3"/>
  <c r="I129" i="3"/>
  <c r="H129" i="3"/>
  <c r="G129" i="3"/>
  <c r="F129" i="3"/>
  <c r="E129" i="3"/>
  <c r="D129" i="3"/>
  <c r="M128" i="3"/>
  <c r="L128" i="3"/>
  <c r="K128" i="3"/>
  <c r="J128" i="3"/>
  <c r="I128" i="3"/>
  <c r="H128" i="3"/>
  <c r="G128" i="3"/>
  <c r="F128" i="3"/>
  <c r="E128" i="3"/>
  <c r="D128" i="3"/>
  <c r="M127" i="3"/>
  <c r="L127" i="3"/>
  <c r="K127" i="3"/>
  <c r="J127" i="3"/>
  <c r="I127" i="3"/>
  <c r="H127" i="3"/>
  <c r="G127" i="3"/>
  <c r="F127" i="3"/>
  <c r="E127" i="3"/>
  <c r="D127" i="3"/>
  <c r="M126" i="3"/>
  <c r="L126" i="3"/>
  <c r="K126" i="3"/>
  <c r="J126" i="3"/>
  <c r="I126" i="3"/>
  <c r="H126" i="3"/>
  <c r="G126" i="3"/>
  <c r="F126" i="3"/>
  <c r="E126" i="3"/>
  <c r="D126" i="3"/>
  <c r="M125" i="3"/>
  <c r="L125" i="3"/>
  <c r="K125" i="3"/>
  <c r="J125" i="3"/>
  <c r="I125" i="3"/>
  <c r="H125" i="3"/>
  <c r="G125" i="3"/>
  <c r="F125" i="3"/>
  <c r="E125" i="3"/>
  <c r="D125" i="3"/>
  <c r="M124" i="3"/>
  <c r="L124" i="3"/>
  <c r="K124" i="3"/>
  <c r="J124" i="3"/>
  <c r="I124" i="3"/>
  <c r="H124" i="3"/>
  <c r="G124" i="3"/>
  <c r="F124" i="3"/>
  <c r="E124" i="3"/>
  <c r="D124" i="3"/>
  <c r="M123" i="3"/>
  <c r="L123" i="3"/>
  <c r="K123" i="3"/>
  <c r="J123" i="3"/>
  <c r="I123" i="3"/>
  <c r="H123" i="3"/>
  <c r="G123" i="3"/>
  <c r="F123" i="3"/>
  <c r="E123" i="3"/>
  <c r="D123" i="3"/>
  <c r="M122" i="3"/>
  <c r="L122" i="3"/>
  <c r="K122" i="3"/>
  <c r="J122" i="3"/>
  <c r="I122" i="3"/>
  <c r="H122" i="3"/>
  <c r="G122" i="3"/>
  <c r="F122" i="3"/>
  <c r="E122" i="3"/>
  <c r="D122" i="3"/>
  <c r="M121" i="3"/>
  <c r="L121" i="3"/>
  <c r="K121" i="3"/>
  <c r="J121" i="3"/>
  <c r="I121" i="3"/>
  <c r="H121" i="3"/>
  <c r="G121" i="3"/>
  <c r="F121" i="3"/>
  <c r="E121" i="3"/>
  <c r="D121" i="3"/>
  <c r="M120" i="3"/>
  <c r="L120" i="3"/>
  <c r="K120" i="3"/>
  <c r="J120" i="3"/>
  <c r="I120" i="3"/>
  <c r="H120" i="3"/>
  <c r="G120" i="3"/>
  <c r="F120" i="3"/>
  <c r="E120" i="3"/>
  <c r="D120" i="3"/>
  <c r="M119" i="3"/>
  <c r="L119" i="3"/>
  <c r="K119" i="3"/>
  <c r="J119" i="3"/>
  <c r="I119" i="3"/>
  <c r="H119" i="3"/>
  <c r="G119" i="3"/>
  <c r="F119" i="3"/>
  <c r="E119" i="3"/>
  <c r="D119" i="3"/>
  <c r="M118" i="3"/>
  <c r="L118" i="3"/>
  <c r="K118" i="3"/>
  <c r="J118" i="3"/>
  <c r="I118" i="3"/>
  <c r="H118" i="3"/>
  <c r="G118" i="3"/>
  <c r="F118" i="3"/>
  <c r="E118" i="3"/>
  <c r="D118" i="3"/>
  <c r="M117" i="3"/>
  <c r="L117" i="3"/>
  <c r="K117" i="3"/>
  <c r="J117" i="3"/>
  <c r="I117" i="3"/>
  <c r="H117" i="3"/>
  <c r="G117" i="3"/>
  <c r="F117" i="3"/>
  <c r="E117" i="3"/>
  <c r="D117" i="3"/>
  <c r="M116" i="3"/>
  <c r="L116" i="3"/>
  <c r="K116" i="3"/>
  <c r="J116" i="3"/>
  <c r="I116" i="3"/>
  <c r="H116" i="3"/>
  <c r="G116" i="3"/>
  <c r="F116" i="3"/>
  <c r="E116" i="3"/>
  <c r="D116" i="3"/>
  <c r="M115" i="3"/>
  <c r="L115" i="3"/>
  <c r="K115" i="3"/>
  <c r="J115" i="3"/>
  <c r="I115" i="3"/>
  <c r="H115" i="3"/>
  <c r="G115" i="3"/>
  <c r="F115" i="3"/>
  <c r="E115" i="3"/>
  <c r="D115" i="3"/>
  <c r="M114" i="3"/>
  <c r="L114" i="3"/>
  <c r="K114" i="3"/>
  <c r="J114" i="3"/>
  <c r="I114" i="3"/>
  <c r="H114" i="3"/>
  <c r="G114" i="3"/>
  <c r="F114" i="3"/>
  <c r="E114" i="3"/>
  <c r="D114" i="3"/>
  <c r="M113" i="3"/>
  <c r="L113" i="3"/>
  <c r="K113" i="3"/>
  <c r="J113" i="3"/>
  <c r="I113" i="3"/>
  <c r="H113" i="3"/>
  <c r="G113" i="3"/>
  <c r="F113" i="3"/>
  <c r="E113" i="3"/>
  <c r="D113" i="3"/>
  <c r="M112" i="3"/>
  <c r="L112" i="3"/>
  <c r="K112" i="3"/>
  <c r="J112" i="3"/>
  <c r="I112" i="3"/>
  <c r="H112" i="3"/>
  <c r="G112" i="3"/>
  <c r="F112" i="3"/>
  <c r="E112" i="3"/>
  <c r="D112" i="3"/>
  <c r="M111" i="3"/>
  <c r="L111" i="3"/>
  <c r="K111" i="3"/>
  <c r="J111" i="3"/>
  <c r="I111" i="3"/>
  <c r="H111" i="3"/>
  <c r="G111" i="3"/>
  <c r="F111" i="3"/>
  <c r="E111" i="3"/>
  <c r="D111" i="3"/>
  <c r="M110" i="3"/>
  <c r="L110" i="3"/>
  <c r="K110" i="3"/>
  <c r="J110" i="3"/>
  <c r="I110" i="3"/>
  <c r="H110" i="3"/>
  <c r="G110" i="3"/>
  <c r="F110" i="3"/>
  <c r="E110" i="3"/>
  <c r="D110" i="3"/>
  <c r="M109" i="3"/>
  <c r="L109" i="3"/>
  <c r="K109" i="3"/>
  <c r="J109" i="3"/>
  <c r="I109" i="3"/>
  <c r="H109" i="3"/>
  <c r="G109" i="3"/>
  <c r="F109" i="3"/>
  <c r="E109" i="3"/>
  <c r="D109" i="3"/>
  <c r="M108" i="3"/>
  <c r="L108" i="3"/>
  <c r="K108" i="3"/>
  <c r="J108" i="3"/>
  <c r="I108" i="3"/>
  <c r="H108" i="3"/>
  <c r="G108" i="3"/>
  <c r="F108" i="3"/>
  <c r="E108" i="3"/>
  <c r="D108" i="3"/>
  <c r="M107" i="3"/>
  <c r="L107" i="3"/>
  <c r="K107" i="3"/>
  <c r="J107" i="3"/>
  <c r="I107" i="3"/>
  <c r="H107" i="3"/>
  <c r="G107" i="3"/>
  <c r="F107" i="3"/>
  <c r="E107" i="3"/>
  <c r="D107" i="3"/>
  <c r="M106" i="3"/>
  <c r="L106" i="3"/>
  <c r="K106" i="3"/>
  <c r="J106" i="3"/>
  <c r="I106" i="3"/>
  <c r="H106" i="3"/>
  <c r="G106" i="3"/>
  <c r="F106" i="3"/>
  <c r="E106" i="3"/>
  <c r="D106" i="3"/>
  <c r="M105" i="3"/>
  <c r="L105" i="3"/>
  <c r="K105" i="3"/>
  <c r="J105" i="3"/>
  <c r="I105" i="3"/>
  <c r="H105" i="3"/>
  <c r="G105" i="3"/>
  <c r="F105" i="3"/>
  <c r="E105" i="3"/>
  <c r="D105" i="3"/>
  <c r="M104" i="3"/>
  <c r="L104" i="3"/>
  <c r="K104" i="3"/>
  <c r="J104" i="3"/>
  <c r="I104" i="3"/>
  <c r="H104" i="3"/>
  <c r="G104" i="3"/>
  <c r="F104" i="3"/>
  <c r="E104" i="3"/>
  <c r="D104" i="3"/>
  <c r="M103" i="3"/>
  <c r="L103" i="3"/>
  <c r="K103" i="3"/>
  <c r="J103" i="3"/>
  <c r="I103" i="3"/>
  <c r="H103" i="3"/>
  <c r="G103" i="3"/>
  <c r="F103" i="3"/>
  <c r="E103" i="3"/>
  <c r="D103" i="3"/>
  <c r="M102" i="3"/>
  <c r="L102" i="3"/>
  <c r="K102" i="3"/>
  <c r="J102" i="3"/>
  <c r="I102" i="3"/>
  <c r="H102" i="3"/>
  <c r="G102" i="3"/>
  <c r="F102" i="3"/>
  <c r="E102" i="3"/>
  <c r="D102" i="3"/>
  <c r="M101" i="3"/>
  <c r="L101" i="3"/>
  <c r="K101" i="3"/>
  <c r="J101" i="3"/>
  <c r="I101" i="3"/>
  <c r="H101" i="3"/>
  <c r="G101" i="3"/>
  <c r="F101" i="3"/>
  <c r="E101" i="3"/>
  <c r="D101" i="3"/>
  <c r="M100" i="3"/>
  <c r="L100" i="3"/>
  <c r="K100" i="3"/>
  <c r="J100" i="3"/>
  <c r="I100" i="3"/>
  <c r="H100" i="3"/>
  <c r="G100" i="3"/>
  <c r="F100" i="3"/>
  <c r="E100" i="3"/>
  <c r="D100" i="3"/>
  <c r="M99" i="3"/>
  <c r="L99" i="3"/>
  <c r="K99" i="3"/>
  <c r="J99" i="3"/>
  <c r="I99" i="3"/>
  <c r="H99" i="3"/>
  <c r="G99" i="3"/>
  <c r="F99" i="3"/>
  <c r="E99" i="3"/>
  <c r="D99" i="3"/>
  <c r="M98" i="3"/>
  <c r="L98" i="3"/>
  <c r="K98" i="3"/>
  <c r="J98" i="3"/>
  <c r="I98" i="3"/>
  <c r="H98" i="3"/>
  <c r="G98" i="3"/>
  <c r="F98" i="3"/>
  <c r="E98" i="3"/>
  <c r="D98" i="3"/>
  <c r="M97" i="3"/>
  <c r="L97" i="3"/>
  <c r="K97" i="3"/>
  <c r="J97" i="3"/>
  <c r="I97" i="3"/>
  <c r="H97" i="3"/>
  <c r="G97" i="3"/>
  <c r="F97" i="3"/>
  <c r="E97" i="3"/>
  <c r="D97" i="3"/>
  <c r="M96" i="3"/>
  <c r="L96" i="3"/>
  <c r="K96" i="3"/>
  <c r="J96" i="3"/>
  <c r="I96" i="3"/>
  <c r="H96" i="3"/>
  <c r="G96" i="3"/>
  <c r="F96" i="3"/>
  <c r="E96" i="3"/>
  <c r="D96" i="3"/>
  <c r="M95" i="3"/>
  <c r="L95" i="3"/>
  <c r="K95" i="3"/>
  <c r="J95" i="3"/>
  <c r="I95" i="3"/>
  <c r="H95" i="3"/>
  <c r="G95" i="3"/>
  <c r="F95" i="3"/>
  <c r="E95" i="3"/>
  <c r="D95" i="3"/>
  <c r="M94" i="3"/>
  <c r="L94" i="3"/>
  <c r="K94" i="3"/>
  <c r="J94" i="3"/>
  <c r="I94" i="3"/>
  <c r="H94" i="3"/>
  <c r="G94" i="3"/>
  <c r="F94" i="3"/>
  <c r="E94" i="3"/>
  <c r="D94" i="3"/>
  <c r="M93" i="3"/>
  <c r="L93" i="3"/>
  <c r="K93" i="3"/>
  <c r="J93" i="3"/>
  <c r="I93" i="3"/>
  <c r="H93" i="3"/>
  <c r="G93" i="3"/>
  <c r="F93" i="3"/>
  <c r="E93" i="3"/>
  <c r="D93" i="3"/>
  <c r="M92" i="3"/>
  <c r="L92" i="3"/>
  <c r="K92" i="3"/>
  <c r="J92" i="3"/>
  <c r="I92" i="3"/>
  <c r="H92" i="3"/>
  <c r="G92" i="3"/>
  <c r="F92" i="3"/>
  <c r="E92" i="3"/>
  <c r="D92" i="3"/>
  <c r="M91" i="3"/>
  <c r="L91" i="3"/>
  <c r="K91" i="3"/>
  <c r="J91" i="3"/>
  <c r="I91" i="3"/>
  <c r="H91" i="3"/>
  <c r="G91" i="3"/>
  <c r="F91" i="3"/>
  <c r="E91" i="3"/>
  <c r="D91" i="3"/>
  <c r="M90" i="3"/>
  <c r="L90" i="3"/>
  <c r="K90" i="3"/>
  <c r="J90" i="3"/>
  <c r="I90" i="3"/>
  <c r="H90" i="3"/>
  <c r="G90" i="3"/>
  <c r="F90" i="3"/>
  <c r="E90" i="3"/>
  <c r="D90" i="3"/>
  <c r="M89" i="3"/>
  <c r="L89" i="3"/>
  <c r="K89" i="3"/>
  <c r="J89" i="3"/>
  <c r="I89" i="3"/>
  <c r="H89" i="3"/>
  <c r="G89" i="3"/>
  <c r="F89" i="3"/>
  <c r="E89" i="3"/>
  <c r="D89" i="3"/>
  <c r="M88" i="3"/>
  <c r="L88" i="3"/>
  <c r="K88" i="3"/>
  <c r="J88" i="3"/>
  <c r="I88" i="3"/>
  <c r="H88" i="3"/>
  <c r="G88" i="3"/>
  <c r="F88" i="3"/>
  <c r="E88" i="3"/>
  <c r="D88" i="3"/>
  <c r="M87" i="3"/>
  <c r="L87" i="3"/>
  <c r="K87" i="3"/>
  <c r="J87" i="3"/>
  <c r="I87" i="3"/>
  <c r="H87" i="3"/>
  <c r="G87" i="3"/>
  <c r="F87" i="3"/>
  <c r="E87" i="3"/>
  <c r="D87" i="3"/>
  <c r="M86" i="3"/>
  <c r="L86" i="3"/>
  <c r="K86" i="3"/>
  <c r="J86" i="3"/>
  <c r="I86" i="3"/>
  <c r="H86" i="3"/>
  <c r="G86" i="3"/>
  <c r="F86" i="3"/>
  <c r="E86" i="3"/>
  <c r="D86" i="3"/>
  <c r="M85" i="3"/>
  <c r="L85" i="3"/>
  <c r="K85" i="3"/>
  <c r="J85" i="3"/>
  <c r="I85" i="3"/>
  <c r="H85" i="3"/>
  <c r="G85" i="3"/>
  <c r="F85" i="3"/>
  <c r="E85" i="3"/>
  <c r="D85" i="3"/>
  <c r="M84" i="3"/>
  <c r="L84" i="3"/>
  <c r="K84" i="3"/>
  <c r="J84" i="3"/>
  <c r="I84" i="3"/>
  <c r="H84" i="3"/>
  <c r="G84" i="3"/>
  <c r="F84" i="3"/>
  <c r="E84" i="3"/>
  <c r="D84" i="3"/>
  <c r="M83" i="3"/>
  <c r="L83" i="3"/>
  <c r="K83" i="3"/>
  <c r="J83" i="3"/>
  <c r="I83" i="3"/>
  <c r="H83" i="3"/>
  <c r="G83" i="3"/>
  <c r="F83" i="3"/>
  <c r="E83" i="3"/>
  <c r="D83" i="3"/>
  <c r="M82" i="3"/>
  <c r="L82" i="3"/>
  <c r="K82" i="3"/>
  <c r="J82" i="3"/>
  <c r="I82" i="3"/>
  <c r="H82" i="3"/>
  <c r="G82" i="3"/>
  <c r="F82" i="3"/>
  <c r="E82" i="3"/>
  <c r="D82" i="3"/>
  <c r="M81" i="3"/>
  <c r="L81" i="3"/>
  <c r="K81" i="3"/>
  <c r="J81" i="3"/>
  <c r="I81" i="3"/>
  <c r="H81" i="3"/>
  <c r="G81" i="3"/>
  <c r="F81" i="3"/>
  <c r="E81" i="3"/>
  <c r="D81" i="3"/>
  <c r="M80" i="3"/>
  <c r="L80" i="3"/>
  <c r="K80" i="3"/>
  <c r="J80" i="3"/>
  <c r="I80" i="3"/>
  <c r="H80" i="3"/>
  <c r="G80" i="3"/>
  <c r="F80" i="3"/>
  <c r="E80" i="3"/>
  <c r="D80" i="3"/>
  <c r="M79" i="3"/>
  <c r="L79" i="3"/>
  <c r="K79" i="3"/>
  <c r="J79" i="3"/>
  <c r="I79" i="3"/>
  <c r="H79" i="3"/>
  <c r="G79" i="3"/>
  <c r="F79" i="3"/>
  <c r="E79" i="3"/>
  <c r="D79" i="3"/>
  <c r="M78" i="3"/>
  <c r="L78" i="3"/>
  <c r="K78" i="3"/>
  <c r="J78" i="3"/>
  <c r="I78" i="3"/>
  <c r="H78" i="3"/>
  <c r="G78" i="3"/>
  <c r="F78" i="3"/>
  <c r="E78" i="3"/>
  <c r="D78" i="3"/>
  <c r="M77" i="3"/>
  <c r="L77" i="3"/>
  <c r="K77" i="3"/>
  <c r="J77" i="3"/>
  <c r="I77" i="3"/>
  <c r="H77" i="3"/>
  <c r="G77" i="3"/>
  <c r="F77" i="3"/>
  <c r="E77" i="3"/>
  <c r="D77" i="3"/>
  <c r="M76" i="3"/>
  <c r="L76" i="3"/>
  <c r="K76" i="3"/>
  <c r="J76" i="3"/>
  <c r="I76" i="3"/>
  <c r="H76" i="3"/>
  <c r="G76" i="3"/>
  <c r="F76" i="3"/>
  <c r="E76" i="3"/>
  <c r="D76" i="3"/>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72" i="3"/>
  <c r="L72" i="3"/>
  <c r="K72" i="3"/>
  <c r="J72" i="3"/>
  <c r="I72" i="3"/>
  <c r="H72" i="3"/>
  <c r="G72" i="3"/>
  <c r="F72" i="3"/>
  <c r="E72" i="3"/>
  <c r="D72" i="3"/>
  <c r="M71" i="3"/>
  <c r="L71" i="3"/>
  <c r="K71" i="3"/>
  <c r="J71" i="3"/>
  <c r="I71" i="3"/>
  <c r="H71" i="3"/>
  <c r="G71" i="3"/>
  <c r="F71" i="3"/>
  <c r="E71" i="3"/>
  <c r="D71" i="3"/>
  <c r="M70" i="3"/>
  <c r="L70" i="3"/>
  <c r="K70" i="3"/>
  <c r="J70" i="3"/>
  <c r="I70" i="3"/>
  <c r="H70" i="3"/>
  <c r="G70" i="3"/>
  <c r="F70" i="3"/>
  <c r="E70" i="3"/>
  <c r="D70" i="3"/>
  <c r="M69" i="3"/>
  <c r="L69" i="3"/>
  <c r="K69" i="3"/>
  <c r="J69" i="3"/>
  <c r="I69" i="3"/>
  <c r="H69" i="3"/>
  <c r="G69" i="3"/>
  <c r="F69" i="3"/>
  <c r="E69" i="3"/>
  <c r="D69" i="3"/>
  <c r="M68" i="3"/>
  <c r="L68" i="3"/>
  <c r="K68" i="3"/>
  <c r="J68" i="3"/>
  <c r="I68" i="3"/>
  <c r="H68" i="3"/>
  <c r="G68" i="3"/>
  <c r="F68" i="3"/>
  <c r="E68" i="3"/>
  <c r="D68" i="3"/>
  <c r="M67" i="3"/>
  <c r="L67" i="3"/>
  <c r="K67" i="3"/>
  <c r="J67" i="3"/>
  <c r="I67" i="3"/>
  <c r="H67" i="3"/>
  <c r="G67" i="3"/>
  <c r="F67" i="3"/>
  <c r="E67" i="3"/>
  <c r="D67" i="3"/>
  <c r="M66" i="3"/>
  <c r="L66" i="3"/>
  <c r="K66" i="3"/>
  <c r="J66" i="3"/>
  <c r="I66" i="3"/>
  <c r="H66" i="3"/>
  <c r="G66" i="3"/>
  <c r="F66" i="3"/>
  <c r="E66" i="3"/>
  <c r="D66" i="3"/>
  <c r="M65" i="3"/>
  <c r="L65" i="3"/>
  <c r="K65" i="3"/>
  <c r="J65" i="3"/>
  <c r="I65" i="3"/>
  <c r="H65" i="3"/>
  <c r="G65" i="3"/>
  <c r="F65" i="3"/>
  <c r="E65" i="3"/>
  <c r="D65" i="3"/>
  <c r="M64" i="3"/>
  <c r="L64" i="3"/>
  <c r="K64" i="3"/>
  <c r="J64" i="3"/>
  <c r="I64" i="3"/>
  <c r="H64" i="3"/>
  <c r="G64" i="3"/>
  <c r="F64" i="3"/>
  <c r="E64" i="3"/>
  <c r="D64" i="3"/>
  <c r="M63" i="3"/>
  <c r="L63" i="3"/>
  <c r="K63" i="3"/>
  <c r="J63" i="3"/>
  <c r="I63" i="3"/>
  <c r="H63" i="3"/>
  <c r="G63" i="3"/>
  <c r="F63" i="3"/>
  <c r="E63" i="3"/>
  <c r="D63" i="3"/>
  <c r="M62" i="3"/>
  <c r="L62" i="3"/>
  <c r="K62" i="3"/>
  <c r="J62" i="3"/>
  <c r="I62" i="3"/>
  <c r="H62" i="3"/>
  <c r="G62" i="3"/>
  <c r="F62" i="3"/>
  <c r="E62" i="3"/>
  <c r="D62" i="3"/>
  <c r="M61" i="3"/>
  <c r="L61" i="3"/>
  <c r="K61" i="3"/>
  <c r="J61" i="3"/>
  <c r="I61" i="3"/>
  <c r="H61" i="3"/>
  <c r="G61" i="3"/>
  <c r="F61" i="3"/>
  <c r="E61" i="3"/>
  <c r="D61" i="3"/>
  <c r="M60" i="3"/>
  <c r="L60" i="3"/>
  <c r="K60" i="3"/>
  <c r="J60" i="3"/>
  <c r="I60" i="3"/>
  <c r="H60" i="3"/>
  <c r="G60" i="3"/>
  <c r="F60" i="3"/>
  <c r="E60" i="3"/>
  <c r="D60" i="3"/>
  <c r="M59" i="3"/>
  <c r="L59" i="3"/>
  <c r="K59" i="3"/>
  <c r="J59" i="3"/>
  <c r="I59" i="3"/>
  <c r="H59" i="3"/>
  <c r="G59" i="3"/>
  <c r="F59" i="3"/>
  <c r="E59" i="3"/>
  <c r="D59" i="3"/>
  <c r="M58" i="3"/>
  <c r="L58" i="3"/>
  <c r="K58" i="3"/>
  <c r="J58" i="3"/>
  <c r="I58" i="3"/>
  <c r="H58" i="3"/>
  <c r="G58" i="3"/>
  <c r="F58" i="3"/>
  <c r="E58" i="3"/>
  <c r="D58" i="3"/>
  <c r="M57" i="3"/>
  <c r="L57" i="3"/>
  <c r="K57" i="3"/>
  <c r="J57" i="3"/>
  <c r="I57" i="3"/>
  <c r="H57" i="3"/>
  <c r="G57" i="3"/>
  <c r="F57" i="3"/>
  <c r="E57" i="3"/>
  <c r="D57" i="3"/>
  <c r="M56" i="3"/>
  <c r="L56" i="3"/>
  <c r="K56" i="3"/>
  <c r="J56" i="3"/>
  <c r="I56" i="3"/>
  <c r="H56" i="3"/>
  <c r="G56" i="3"/>
  <c r="F56" i="3"/>
  <c r="E56" i="3"/>
  <c r="D56" i="3"/>
  <c r="M55" i="3"/>
  <c r="L55" i="3"/>
  <c r="K55" i="3"/>
  <c r="J55" i="3"/>
  <c r="I55" i="3"/>
  <c r="H55" i="3"/>
  <c r="G55" i="3"/>
  <c r="F55" i="3"/>
  <c r="E55" i="3"/>
  <c r="D55" i="3"/>
  <c r="M54" i="3"/>
  <c r="L54" i="3"/>
  <c r="K54" i="3"/>
  <c r="J54" i="3"/>
  <c r="I54" i="3"/>
  <c r="H54" i="3"/>
  <c r="G54" i="3"/>
  <c r="F54" i="3"/>
  <c r="E54" i="3"/>
  <c r="D54" i="3"/>
  <c r="M53" i="3"/>
  <c r="L53" i="3"/>
  <c r="K53" i="3"/>
  <c r="J53" i="3"/>
  <c r="I53" i="3"/>
  <c r="H53" i="3"/>
  <c r="G53" i="3"/>
  <c r="F53" i="3"/>
  <c r="E53" i="3"/>
  <c r="D53" i="3"/>
  <c r="M52" i="3"/>
  <c r="L52" i="3"/>
  <c r="K52" i="3"/>
  <c r="J52" i="3"/>
  <c r="I52" i="3"/>
  <c r="H52" i="3"/>
  <c r="G52" i="3"/>
  <c r="F52" i="3"/>
  <c r="E52" i="3"/>
  <c r="D52" i="3"/>
  <c r="M51" i="3"/>
  <c r="L51" i="3"/>
  <c r="K51" i="3"/>
  <c r="J51" i="3"/>
  <c r="I51" i="3"/>
  <c r="H51" i="3"/>
  <c r="G51" i="3"/>
  <c r="F51" i="3"/>
  <c r="E51" i="3"/>
  <c r="D51" i="3"/>
  <c r="M50" i="3"/>
  <c r="L50" i="3"/>
  <c r="K50" i="3"/>
  <c r="J50" i="3"/>
  <c r="I50" i="3"/>
  <c r="H50" i="3"/>
  <c r="G50" i="3"/>
  <c r="F50" i="3"/>
  <c r="E50" i="3"/>
  <c r="D50" i="3"/>
  <c r="M49" i="3"/>
  <c r="L49" i="3"/>
  <c r="K49" i="3"/>
  <c r="J49" i="3"/>
  <c r="I49" i="3"/>
  <c r="H49" i="3"/>
  <c r="G49" i="3"/>
  <c r="F49" i="3"/>
  <c r="E49" i="3"/>
  <c r="D49" i="3"/>
  <c r="M48" i="3"/>
  <c r="L48" i="3"/>
  <c r="K48" i="3"/>
  <c r="J48" i="3"/>
  <c r="I48" i="3"/>
  <c r="H48" i="3"/>
  <c r="G48" i="3"/>
  <c r="F48" i="3"/>
  <c r="E48" i="3"/>
  <c r="D48" i="3"/>
  <c r="M47" i="3"/>
  <c r="L47" i="3"/>
  <c r="K47" i="3"/>
  <c r="J47" i="3"/>
  <c r="I47" i="3"/>
  <c r="H47" i="3"/>
  <c r="G47" i="3"/>
  <c r="F47" i="3"/>
  <c r="E47" i="3"/>
  <c r="D47" i="3"/>
  <c r="M46" i="3"/>
  <c r="L46" i="3"/>
  <c r="K46" i="3"/>
  <c r="J46" i="3"/>
  <c r="I46" i="3"/>
  <c r="H46" i="3"/>
  <c r="G46" i="3"/>
  <c r="F46" i="3"/>
  <c r="E46" i="3"/>
  <c r="D46" i="3"/>
  <c r="M45" i="3"/>
  <c r="L45" i="3"/>
  <c r="K45" i="3"/>
  <c r="J45" i="3"/>
  <c r="I45" i="3"/>
  <c r="H45" i="3"/>
  <c r="G45" i="3"/>
  <c r="F45" i="3"/>
  <c r="E45" i="3"/>
  <c r="D45" i="3"/>
  <c r="M44" i="3"/>
  <c r="L44" i="3"/>
  <c r="K44" i="3"/>
  <c r="J44" i="3"/>
  <c r="I44" i="3"/>
  <c r="H44" i="3"/>
  <c r="G44" i="3"/>
  <c r="F44" i="3"/>
  <c r="E44" i="3"/>
  <c r="D44" i="3"/>
  <c r="M43" i="3"/>
  <c r="L43" i="3"/>
  <c r="K43" i="3"/>
  <c r="J43" i="3"/>
  <c r="I43" i="3"/>
  <c r="H43" i="3"/>
  <c r="G43" i="3"/>
  <c r="F43" i="3"/>
  <c r="E43" i="3"/>
  <c r="D43" i="3"/>
  <c r="M42" i="3"/>
  <c r="L42" i="3"/>
  <c r="K42" i="3"/>
  <c r="J42" i="3"/>
  <c r="I42" i="3"/>
  <c r="H42" i="3"/>
  <c r="G42" i="3"/>
  <c r="F42" i="3"/>
  <c r="E42" i="3"/>
  <c r="D42" i="3"/>
  <c r="M41" i="3"/>
  <c r="L41" i="3"/>
  <c r="K41" i="3"/>
  <c r="J41" i="3"/>
  <c r="I41" i="3"/>
  <c r="H41" i="3"/>
  <c r="G41" i="3"/>
  <c r="F41" i="3"/>
  <c r="E41" i="3"/>
  <c r="D41" i="3"/>
  <c r="M40" i="3"/>
  <c r="L40" i="3"/>
  <c r="K40" i="3"/>
  <c r="J40" i="3"/>
  <c r="I40" i="3"/>
  <c r="H40" i="3"/>
  <c r="G40" i="3"/>
  <c r="F40" i="3"/>
  <c r="E40" i="3"/>
  <c r="D40" i="3"/>
  <c r="M39" i="3"/>
  <c r="L39" i="3"/>
  <c r="K39" i="3"/>
  <c r="J39" i="3"/>
  <c r="I39" i="3"/>
  <c r="H39" i="3"/>
  <c r="G39" i="3"/>
  <c r="F39" i="3"/>
  <c r="E39" i="3"/>
  <c r="D39" i="3"/>
  <c r="M38" i="3"/>
  <c r="L38" i="3"/>
  <c r="K38" i="3"/>
  <c r="J38" i="3"/>
  <c r="I38" i="3"/>
  <c r="H38" i="3"/>
  <c r="G38" i="3"/>
  <c r="F38" i="3"/>
  <c r="E38" i="3"/>
  <c r="D38" i="3"/>
  <c r="M37" i="3"/>
  <c r="L37" i="3"/>
  <c r="K37" i="3"/>
  <c r="J37" i="3"/>
  <c r="I37" i="3"/>
  <c r="H37" i="3"/>
  <c r="G37" i="3"/>
  <c r="F37" i="3"/>
  <c r="E37" i="3"/>
  <c r="D37" i="3"/>
  <c r="M36" i="3"/>
  <c r="L36" i="3"/>
  <c r="K36" i="3"/>
  <c r="J36" i="3"/>
  <c r="I36" i="3"/>
  <c r="H36" i="3"/>
  <c r="G36" i="3"/>
  <c r="F36" i="3"/>
  <c r="E36" i="3"/>
  <c r="D36" i="3"/>
  <c r="M35" i="3"/>
  <c r="L35" i="3"/>
  <c r="K35" i="3"/>
  <c r="J35" i="3"/>
  <c r="I35" i="3"/>
  <c r="H35" i="3"/>
  <c r="G35" i="3"/>
  <c r="F35" i="3"/>
  <c r="E35" i="3"/>
  <c r="D35" i="3"/>
  <c r="M34" i="3"/>
  <c r="L34" i="3"/>
  <c r="K34" i="3"/>
  <c r="J34" i="3"/>
  <c r="I34" i="3"/>
  <c r="H34" i="3"/>
  <c r="G34" i="3"/>
  <c r="F34" i="3"/>
  <c r="E34" i="3"/>
  <c r="D34" i="3"/>
  <c r="M33" i="3"/>
  <c r="L33" i="3"/>
  <c r="K33" i="3"/>
  <c r="J33" i="3"/>
  <c r="I33" i="3"/>
  <c r="H33" i="3"/>
  <c r="G33" i="3"/>
  <c r="F33" i="3"/>
  <c r="E33" i="3"/>
  <c r="D33" i="3"/>
  <c r="M32" i="3"/>
  <c r="L32" i="3"/>
  <c r="K32" i="3"/>
  <c r="J32" i="3"/>
  <c r="I32" i="3"/>
  <c r="H32" i="3"/>
  <c r="G32" i="3"/>
  <c r="F32" i="3"/>
  <c r="E32" i="3"/>
  <c r="D32" i="3"/>
  <c r="M31" i="3"/>
  <c r="L31" i="3"/>
  <c r="K31" i="3"/>
  <c r="J31" i="3"/>
  <c r="I31" i="3"/>
  <c r="H31" i="3"/>
  <c r="G31" i="3"/>
  <c r="F31" i="3"/>
  <c r="E31" i="3"/>
  <c r="D31" i="3"/>
  <c r="M30" i="3"/>
  <c r="L30" i="3"/>
  <c r="K30" i="3"/>
  <c r="J30" i="3"/>
  <c r="I30" i="3"/>
  <c r="H30" i="3"/>
  <c r="G30" i="3"/>
  <c r="F30" i="3"/>
  <c r="E30" i="3"/>
  <c r="D30" i="3"/>
  <c r="M29" i="3"/>
  <c r="L29" i="3"/>
  <c r="K29" i="3"/>
  <c r="J29" i="3"/>
  <c r="I29" i="3"/>
  <c r="H29" i="3"/>
  <c r="G29" i="3"/>
  <c r="F29" i="3"/>
  <c r="E29" i="3"/>
  <c r="D29" i="3"/>
  <c r="M28" i="3"/>
  <c r="L28" i="3"/>
  <c r="K28" i="3"/>
  <c r="J28" i="3"/>
  <c r="I28" i="3"/>
  <c r="H28" i="3"/>
  <c r="G28" i="3"/>
  <c r="F28" i="3"/>
  <c r="E28" i="3"/>
  <c r="D28" i="3"/>
  <c r="M27" i="3"/>
  <c r="L27" i="3"/>
  <c r="K27" i="3"/>
  <c r="J27" i="3"/>
  <c r="I27" i="3"/>
  <c r="H27" i="3"/>
  <c r="G27" i="3"/>
  <c r="F27" i="3"/>
  <c r="E27" i="3"/>
  <c r="D27" i="3"/>
  <c r="M26" i="3"/>
  <c r="L26" i="3"/>
  <c r="K26" i="3"/>
  <c r="J26" i="3"/>
  <c r="I26" i="3"/>
  <c r="H26" i="3"/>
  <c r="G26" i="3"/>
  <c r="F26" i="3"/>
  <c r="E26" i="3"/>
  <c r="D26" i="3"/>
  <c r="M25" i="3"/>
  <c r="L25" i="3"/>
  <c r="K25" i="3"/>
  <c r="J25" i="3"/>
  <c r="I25" i="3"/>
  <c r="H25" i="3"/>
  <c r="G25" i="3"/>
  <c r="F25" i="3"/>
  <c r="E25" i="3"/>
  <c r="D25" i="3"/>
  <c r="M24" i="3"/>
  <c r="L24" i="3"/>
  <c r="K24" i="3"/>
  <c r="J24" i="3"/>
  <c r="I24" i="3"/>
  <c r="H24" i="3"/>
  <c r="G24" i="3"/>
  <c r="F24" i="3"/>
  <c r="E24" i="3"/>
  <c r="D24" i="3"/>
  <c r="M23" i="3"/>
  <c r="L23" i="3"/>
  <c r="K23" i="3"/>
  <c r="J23" i="3"/>
  <c r="I23" i="3"/>
  <c r="H23" i="3"/>
  <c r="G23" i="3"/>
  <c r="F23" i="3"/>
  <c r="E23" i="3"/>
  <c r="D23" i="3"/>
  <c r="M22" i="3"/>
  <c r="L22" i="3"/>
  <c r="K22" i="3"/>
  <c r="J22" i="3"/>
  <c r="I22" i="3"/>
  <c r="H22" i="3"/>
  <c r="G22" i="3"/>
  <c r="F22" i="3"/>
  <c r="E22" i="3"/>
  <c r="D22" i="3"/>
  <c r="M21" i="3"/>
  <c r="L21" i="3"/>
  <c r="K21" i="3"/>
  <c r="J21" i="3"/>
  <c r="I21" i="3"/>
  <c r="H21" i="3"/>
  <c r="G21" i="3"/>
  <c r="F21" i="3"/>
  <c r="E21" i="3"/>
  <c r="D21" i="3"/>
  <c r="M20" i="3"/>
  <c r="L20" i="3"/>
  <c r="K20" i="3"/>
  <c r="J20" i="3"/>
  <c r="I20" i="3"/>
  <c r="H20" i="3"/>
  <c r="G20" i="3"/>
  <c r="F20" i="3"/>
  <c r="E20" i="3"/>
  <c r="D20" i="3"/>
  <c r="M19" i="3"/>
  <c r="L19" i="3"/>
  <c r="K19" i="3"/>
  <c r="J19" i="3"/>
  <c r="I19" i="3"/>
  <c r="H19" i="3"/>
  <c r="G19" i="3"/>
  <c r="F19" i="3"/>
  <c r="E19" i="3"/>
  <c r="D19" i="3"/>
  <c r="M18" i="3"/>
  <c r="L18" i="3"/>
  <c r="K18" i="3"/>
  <c r="J18" i="3"/>
  <c r="I18" i="3"/>
  <c r="H18" i="3"/>
  <c r="G18" i="3"/>
  <c r="F18" i="3"/>
  <c r="E18" i="3"/>
  <c r="D18" i="3"/>
  <c r="M17" i="3"/>
  <c r="L17" i="3"/>
  <c r="K17" i="3"/>
  <c r="J17" i="3"/>
  <c r="I17" i="3"/>
  <c r="H17" i="3"/>
  <c r="G17" i="3"/>
  <c r="F17" i="3"/>
  <c r="E17" i="3"/>
  <c r="D17" i="3"/>
  <c r="M16" i="3"/>
  <c r="L16" i="3"/>
  <c r="K16" i="3"/>
  <c r="J16" i="3"/>
  <c r="I16" i="3"/>
  <c r="H16" i="3"/>
  <c r="G16" i="3"/>
  <c r="F16" i="3"/>
  <c r="E16" i="3"/>
  <c r="D16" i="3"/>
  <c r="M15" i="3"/>
  <c r="L15" i="3"/>
  <c r="K15" i="3"/>
  <c r="J15" i="3"/>
  <c r="I15" i="3"/>
  <c r="H15" i="3"/>
  <c r="G15" i="3"/>
  <c r="F15" i="3"/>
  <c r="E15" i="3"/>
  <c r="D15" i="3"/>
  <c r="M14" i="3"/>
  <c r="L14" i="3"/>
  <c r="K14" i="3"/>
  <c r="J14" i="3"/>
  <c r="I14" i="3"/>
  <c r="H14" i="3"/>
  <c r="G14" i="3"/>
  <c r="F14" i="3"/>
  <c r="E14" i="3"/>
  <c r="D14" i="3"/>
  <c r="M13" i="3"/>
  <c r="L13" i="3"/>
  <c r="K13" i="3"/>
  <c r="J13" i="3"/>
  <c r="I13" i="3"/>
  <c r="H13" i="3"/>
  <c r="G13" i="3"/>
  <c r="F13" i="3"/>
  <c r="E13" i="3"/>
  <c r="D13" i="3"/>
  <c r="M12" i="3"/>
  <c r="L12" i="3"/>
  <c r="K12" i="3"/>
  <c r="J12" i="3"/>
  <c r="I12" i="3"/>
  <c r="H12" i="3"/>
  <c r="G12" i="3"/>
  <c r="F12" i="3"/>
  <c r="E12" i="3"/>
  <c r="D12" i="3"/>
  <c r="M11" i="3"/>
  <c r="L11" i="3"/>
  <c r="K11" i="3"/>
  <c r="J11" i="3"/>
  <c r="I11" i="3"/>
  <c r="H11" i="3"/>
  <c r="G11" i="3"/>
  <c r="F11" i="3"/>
  <c r="E11" i="3"/>
  <c r="D11" i="3"/>
  <c r="M10" i="3"/>
  <c r="L10" i="3"/>
  <c r="K10" i="3"/>
  <c r="J10" i="3"/>
  <c r="I10" i="3"/>
  <c r="H10" i="3"/>
  <c r="G10" i="3"/>
  <c r="F10" i="3"/>
  <c r="E10" i="3"/>
  <c r="D10" i="3"/>
  <c r="M9" i="3"/>
  <c r="L9" i="3"/>
  <c r="K9" i="3"/>
  <c r="J9" i="3"/>
  <c r="I9" i="3"/>
  <c r="H9" i="3"/>
  <c r="G9" i="3"/>
  <c r="F9" i="3"/>
  <c r="E9" i="3"/>
  <c r="D9" i="3"/>
  <c r="M8" i="3"/>
  <c r="L8" i="3"/>
  <c r="K8" i="3"/>
  <c r="J8" i="3"/>
  <c r="I8" i="3"/>
  <c r="H8" i="3"/>
  <c r="G8" i="3"/>
  <c r="F8" i="3"/>
  <c r="E8" i="3"/>
  <c r="D8" i="3"/>
  <c r="M7" i="3"/>
  <c r="L7" i="3"/>
  <c r="K7" i="3"/>
  <c r="J7" i="3"/>
  <c r="I7" i="3"/>
  <c r="H7" i="3"/>
  <c r="G7" i="3"/>
  <c r="F7" i="3"/>
  <c r="E7" i="3"/>
  <c r="D7" i="3"/>
  <c r="D6" i="3"/>
  <c r="D5" i="3"/>
  <c r="D4" i="3"/>
  <c r="D3" i="3"/>
  <c r="D2" i="3"/>
</calcChain>
</file>

<file path=xl/sharedStrings.xml><?xml version="1.0" encoding="utf-8"?>
<sst xmlns="http://schemas.openxmlformats.org/spreadsheetml/2006/main" count="2400" uniqueCount="1126">
  <si>
    <t>Klausimų nr.</t>
  </si>
  <si>
    <t>Rangovas</t>
  </si>
  <si>
    <t xml:space="preserve">Eil.Nr. (Įkainių lentelės) </t>
  </si>
  <si>
    <t>Darbų pavadinimas</t>
  </si>
  <si>
    <t>UAB "Klaipėdos Ugnė"</t>
  </si>
  <si>
    <t>UAB " Vilniaus inžinerija"</t>
  </si>
  <si>
    <t>UAB "Geovizija" ir UAB "Vytrita" Diametras   ≤ d65,00</t>
  </si>
  <si>
    <t xml:space="preserve">UAB "Geovizija" ir UAB "Vytrita" Diametras   d160,01-d350,00 </t>
  </si>
  <si>
    <t>UAB "Geovizija" ir UAB "Vytrita" Diametras   d65,01 - d160,00</t>
  </si>
  <si>
    <t>UAB " Sandaila"</t>
  </si>
  <si>
    <t>UAB "LABAS GAS" Diametras   d65,01 - d160,00</t>
  </si>
  <si>
    <t>UAB "LABAS GAS" Diametras  d160,01-d350,00</t>
  </si>
  <si>
    <t>UAB "LABAS GAS" DiametrasDiametras   ≤ d65,00</t>
  </si>
  <si>
    <t>Komentarai</t>
  </si>
  <si>
    <t>Pateikto priedo Nr/pav.</t>
  </si>
  <si>
    <t>Galimas atsakymas</t>
  </si>
  <si>
    <t>Galutinis atsakymas</t>
  </si>
  <si>
    <t>2.</t>
  </si>
  <si>
    <t>d160,01 - d350 reikėtų išskirti dar diametrus, nes pvz d315 vamzdis kainuoja min 50€ be PVM tai kas belieka montavimo darbams? kai dar pvz fasoninės dalys vnt kainuoja nuo 200 eurų. Kai d160-iki d225 dar įtelpama, bet virš d225 tai jau niekaip.</t>
  </si>
  <si>
    <r>
      <rPr>
        <b/>
        <sz val="11"/>
        <rFont val="Calibri"/>
        <family val="2"/>
        <charset val="186"/>
        <scheme val="minor"/>
      </rPr>
      <t xml:space="preserve">Siūlomas įkainis 35,00 eur. </t>
    </r>
    <r>
      <rPr>
        <sz val="11"/>
        <rFont val="Calibri"/>
        <family val="2"/>
        <charset val="186"/>
        <scheme val="minor"/>
      </rPr>
      <t>Įkainis yra per mažas, nes mažų diametrų objektai 80 procentų būna trumpi ir didžiają dalį šito įkainio sudaro fasoninės dalys (balnai, movos, stop movos, perėjimai ir t.t.)</t>
    </r>
  </si>
  <si>
    <r>
      <rPr>
        <b/>
        <sz val="11"/>
        <color theme="1"/>
        <rFont val="Calibri"/>
        <family val="2"/>
        <charset val="186"/>
        <scheme val="minor"/>
      </rPr>
      <t xml:space="preserve">Siūlomas įkainis 120,00 eur </t>
    </r>
    <r>
      <rPr>
        <sz val="11"/>
        <color theme="1"/>
        <rFont val="Calibri"/>
        <family val="2"/>
        <charset val="186"/>
        <scheme val="minor"/>
      </rPr>
      <t xml:space="preserve">Įkainis yra nelogiškas, nes didesnio diametro nei d225 vamzdžių kaina sudaro 85 procentus jūsų maksimalaus įkainio dalį. </t>
    </r>
  </si>
  <si>
    <t>6.4.</t>
  </si>
  <si>
    <t>PL dėklo įrengimas atviru būdu tokia pati kaina kaip ir uždaru būdu. Ar tai logiška?</t>
  </si>
  <si>
    <t>Įvertinus vamzdžio dėklo kainą , subrangovų kainą už įrengimą uždaru būdu , maksimalus įkainis turi būti ne mažiau 75 Eur/m, kai Diametras   ≤ d65,00, ne mažiau 90 Eur/m, kai Diametras   d65,01 - d160,00, ir ne mažiau kai 200 Eur/m, kai Diametras   d160,01-d350,00
Dujų įkainiai su papildytomis medžiagų kainomis 11.05.Dujotiekio apsauginio PL dėklo įrengimas uždaru būdu (įkainis pagal išorinį dėklo diametrą) kertant šilumos tiekimo tinklus ir/ar elektros kabelius ir/ar kitus inžinerinius tinklus, kelius, geležinkleius ir t.t.</t>
  </si>
  <si>
    <r>
      <rPr>
        <b/>
        <sz val="11"/>
        <color theme="1"/>
        <rFont val="Calibri"/>
        <family val="2"/>
        <charset val="186"/>
        <scheme val="minor"/>
      </rPr>
      <t xml:space="preserve">Siūlomas įkainis 290,00 eur </t>
    </r>
    <r>
      <rPr>
        <sz val="11"/>
        <color theme="1"/>
        <rFont val="Calibri"/>
        <family val="2"/>
        <charset val="186"/>
        <scheme val="minor"/>
      </rPr>
      <t xml:space="preserve">Įkainis per mažas, neatitinka rinkos kainų sudėjus medžiagų, darbų bei mechanizmų kaštus. </t>
    </r>
  </si>
  <si>
    <r>
      <rPr>
        <b/>
        <sz val="11"/>
        <color theme="1"/>
        <rFont val="Calibri"/>
        <family val="2"/>
        <charset val="186"/>
        <scheme val="minor"/>
      </rPr>
      <t>Siūlomas įkainis 150,00 eur</t>
    </r>
    <r>
      <rPr>
        <sz val="11"/>
        <color theme="1"/>
        <rFont val="Calibri"/>
        <family val="2"/>
        <charset val="186"/>
        <scheme val="minor"/>
      </rPr>
      <t xml:space="preserve"> Nepagrįstai mažas įkainis. Neįvertinti darbai. </t>
    </r>
  </si>
  <si>
    <t>7.1.1.</t>
  </si>
  <si>
    <t>Atsižvelgiant į suvirintojų vidutinį darbo užmokęsti kaina neatitinka rinkos kainos, reikia didinti įkainį</t>
  </si>
  <si>
    <t>Ar tinkamai nurodyti diametrai? Neatitinka darbų aprašymas</t>
  </si>
  <si>
    <t>7.1.2.</t>
  </si>
  <si>
    <t>Jei už 10 m įkainis metrui gaunasi 24€ tai kodėl papildomi metrai taip numažinami?</t>
  </si>
  <si>
    <t>Įvertinant darbo sąnaudas, medžiagų kainas, dažymo, montavimo darbus, kaina turi būti ne mažesnė negu 20 Eur/m
Dujų įkainiai su papildytomis medžiagų kainomis 11.05.Vartotojo pastato dujų sistemos dujotiekio (iki DN 65 mm) montavimas (dujotiekis virš 10 metrų)</t>
  </si>
  <si>
    <t>7.1.4.</t>
  </si>
  <si>
    <t>Įvertinant dujų detektoriaus ir atkirto vožtuvo kainą, elektrikų darbą laidų išvedžiojimams, sujungimams ir bandymams, dokumentų suruošimus kaina yra per maža. Rinkos kaina tokiems darbams siekia 400-500 €</t>
  </si>
  <si>
    <t>Įvertinant darbo sąnaudas, medžiagų kainas, taip pat tai, kad šiems darbams atlikti reikia samdyti subrangovą elektros instaliacijos darbams  , kaina turi būti ne mažesnė negu 350 Eur/vnt
Dujų įkainiai su papildytomis medžiagų kainomis 11.05.Patalpų uždujinimo detektoriaus ir automatinio dujų išjungimo vožtuvo montavimas (visi reikalingi darbai ir visos medžiagos)</t>
  </si>
  <si>
    <t>Uždujinimo detektorius kaina 250 Eur, automatinio dujų atjungimo vožtuvo kaina 100 Eur, montavimo darbų kaina 50 Eur, todėl įkainis turėtų būti 400 Eur.</t>
  </si>
  <si>
    <r>
      <rPr>
        <b/>
        <sz val="11"/>
        <color theme="1"/>
        <rFont val="Calibri"/>
        <family val="2"/>
        <charset val="186"/>
        <scheme val="minor"/>
      </rPr>
      <t xml:space="preserve">Siūlomas įkainis 420,00 eur </t>
    </r>
    <r>
      <rPr>
        <sz val="11"/>
        <color theme="1"/>
        <rFont val="Calibri"/>
        <family val="2"/>
        <charset val="186"/>
        <scheme val="minor"/>
      </rPr>
      <t xml:space="preserve">Įkainis yra per mažas, nes tik įrengimas uždujinimo signalizacijos kainuoja 300 eurų(sertifikuotos įmonės). Taip pat prisideda atkirtos vožtuvo kaina, bei jo montavimo darbai.  </t>
    </r>
  </si>
  <si>
    <r>
      <rPr>
        <b/>
        <sz val="11"/>
        <color theme="1"/>
        <rFont val="Calibri"/>
        <family val="2"/>
        <charset val="186"/>
        <scheme val="minor"/>
      </rPr>
      <t xml:space="preserve">Siūlomas įkainis 370,00 eur </t>
    </r>
    <r>
      <rPr>
        <sz val="11"/>
        <color theme="1"/>
        <rFont val="Calibri"/>
        <family val="2"/>
        <charset val="186"/>
        <scheme val="minor"/>
      </rPr>
      <t>Įkainis yra per mažas, nes tik įrengimas uždujinimo signalizacijos kainuoja 300 eurų(sertifikuotos įmonės). Taip pat prisideda atkirtos vožtuvo kaina, bei jo montavimo darbai.</t>
    </r>
  </si>
  <si>
    <r>
      <rPr>
        <b/>
        <sz val="11"/>
        <rFont val="Calibri"/>
        <family val="2"/>
        <charset val="186"/>
        <scheme val="minor"/>
      </rPr>
      <t>Siūlomas įkainis 370,00 eur</t>
    </r>
    <r>
      <rPr>
        <sz val="11"/>
        <rFont val="Calibri"/>
        <family val="2"/>
        <charset val="186"/>
        <scheme val="minor"/>
      </rPr>
      <t xml:space="preserve">.Įkainis yra per mažas, nes tik įrengimas uždujinimo signalizacijos kainuoja 300 eurų(sertifikuotos įmonės). Taip pat prisideda atkirtos vožtuvo kaina, bei jo montavimo darbai.  </t>
    </r>
  </si>
  <si>
    <t>7.3.1.</t>
  </si>
  <si>
    <t>Remiantis įkainiais žemės darbai ir PE požeminių vamzdynų montavimas, kaina gaunas 20+22 = 42€ už metrą, tai kodėl čia numažinama iki 35€ už metrą?</t>
  </si>
  <si>
    <t>7.3.2.</t>
  </si>
  <si>
    <t>Už kiekvieną papildomą metrą įkainis dar numažinamas iki 16€ už metrą... Kodėl? Stipriai per maža kaina...</t>
  </si>
  <si>
    <t>12.3</t>
  </si>
  <si>
    <t>Prisijungimas su įrengiant apvedimo linija, įvertinant papildomų medžiagų ir darbų apimtis kaina logiška? Lyginnat su prisijungimu per mova ar balną kaina keliais eurais tik didesnė...</t>
  </si>
  <si>
    <t>12.5</t>
  </si>
  <si>
    <t>Prisijungimas prie PL dujotiekio per balną ar movą įvertinamas 160€, o įpjovą su freza  tik 210€, įvertinant įrangos kaina, darbų trukmę, papildomas medžiagas pavojingumą kaina neadekvačiai per maža</t>
  </si>
  <si>
    <t>12.6</t>
  </si>
  <si>
    <t>Įvertinant įrangos kaina, darbų trukmę, papildomas medžiagas pavojingumą kaina neadekvačiai per maža</t>
  </si>
  <si>
    <t>13.12, 13.13, 13.14, 13.15, 13.16</t>
  </si>
  <si>
    <t>Išpildomosios nuotraukos padarymas pagal geodezininkų kaina yra nuo 110 ir didesniems objektams pagal geodezininkų rinkoas kainą už metrą yra apie 1 €</t>
  </si>
  <si>
    <t>4.</t>
  </si>
  <si>
    <r>
      <t xml:space="preserve">Darbų grupės stulpelyje išbraukti </t>
    </r>
    <r>
      <rPr>
        <i/>
        <sz val="11"/>
        <color theme="1"/>
        <rFont val="Calibri"/>
        <family val="2"/>
        <charset val="186"/>
        <scheme val="minor"/>
      </rPr>
      <t>iki diš375,0 mm</t>
    </r>
  </si>
  <si>
    <t>7.1.7.</t>
  </si>
  <si>
    <t>Dujų spintelės kaina 183 Eur, darbų kaina 85 Eur (įkainis 10.1), todėl įkainis turėtų būti 268 Eur.</t>
  </si>
  <si>
    <t>Spintelės kaina paimta iš UAB Vilduja katalogo</t>
  </si>
  <si>
    <t>Žemės darbų kaina 22 Eur/m, montavimo darbų kaina 13 Eur/m, todėl įkainis turėtų būti 35 Eur/m</t>
  </si>
  <si>
    <t>11.</t>
  </si>
  <si>
    <t>Izoliacinės medžiagos 18 Eur, čiaupas - 15 Eur, ženklas su stulpelių 38 Eur, dvi kapos su pokapiais 228 Eur, siūlių kontrolė 45 Eur, darbai - 115 Eur, todėl įkainis turi būti 459 Eur.</t>
  </si>
  <si>
    <t>Pozicija 12.4 papildant dviem balnais po 20 Eur,  balno aklėm - 4 Eur, vamzdziu po 2,5 Eur/m ir darbais už 50 Eur, todėl įkainis turėtų būti 288 Eur.</t>
  </si>
  <si>
    <t>Darbo aprašyme prijungimo prie PE dujotiekio reikalavimuose išvardinti darbai, kurie būdingi tik prijungimui prie PL dujotiekio</t>
  </si>
  <si>
    <t>Įvirinamas čiaupas-70 Eur, izoliacinės medžiagos-18 Eur, žemės darbai 44 eur, darbai-118 Eur. Todėl įkainis turi būti 250 Eur.</t>
  </si>
  <si>
    <t>14.4.</t>
  </si>
  <si>
    <t>Kauno zonoje nuo 2019-11-01 reikalaujama atlikti dinaminį -7 Eur ir statinį - 58 Eur sutankinimo bandymus. Papildomai kainuoja atvykimas į objketa 25 Eur ir svorio organizavimas statiniam bandymui - 70 eur. Todėl įkainis turi būti 160 Eur.</t>
  </si>
  <si>
    <t>14.5</t>
  </si>
  <si>
    <t>Dėl didelių darbų apimčių, transportavimo, rūšiavimo išlaidų, įkainis turi būti 340 Eur.</t>
  </si>
  <si>
    <t>20.2.</t>
  </si>
  <si>
    <t>Įkainį 20.1 papildyti autobokštelio darbo kaina 4 eur/m. Todėl įkainis turi būti 22 Eur/m</t>
  </si>
  <si>
    <t>21.</t>
  </si>
  <si>
    <t>Ar į įkaini tikrai neiskaičiuoti žemės darbai?</t>
  </si>
  <si>
    <t>Izoliacinių medžiagų kaina 44 Eur, montavimo darbų kaina 70 Eur/m, todėl įkainis turėtų būti 114 Eur/m</t>
  </si>
  <si>
    <t>22.</t>
  </si>
  <si>
    <t>Izoliacinės medžiagos 18 Eur/m, darbų kaina - 57 Eur/m. Todėl įkainis turi būti 75 Eur/m</t>
  </si>
  <si>
    <t>23.</t>
  </si>
  <si>
    <t>Medžiagos 50 Eur, darbas 100 Eur, todėl įkainis turi būti 150 Eur.</t>
  </si>
  <si>
    <t>24.</t>
  </si>
  <si>
    <t>Medžiagų kaina 50 Eur, darbų kaina 100 Eur, todėl įkainis turi būti 150 Eur.</t>
  </si>
  <si>
    <t>26.</t>
  </si>
  <si>
    <t>Medžiagų kaina 30 Eur, darbų kaina 60 Eur, todėl įkainis turi būti 90 Eur.</t>
  </si>
  <si>
    <t>27.</t>
  </si>
  <si>
    <t>Į darbų aprašymą neturi būti įtraukti žemės dabai. Žemės darbus aktuoti astskirai pagal poziciją 1.1.</t>
  </si>
  <si>
    <t>28.</t>
  </si>
  <si>
    <t>Medžiagos 52 Eur, darbai 48, todėl įkainis turi būti 100 Eur</t>
  </si>
  <si>
    <t>29.</t>
  </si>
  <si>
    <t>Medžiagos 96 Eur, darbai 64 todėl įkainis turi būti 160 Eur</t>
  </si>
  <si>
    <t>30.</t>
  </si>
  <si>
    <t>31.</t>
  </si>
  <si>
    <t>32.</t>
  </si>
  <si>
    <t>Kasimo ir centravimo darbų kaina 48 Eur, todėl ir įkainis turi būti 48 Eur.</t>
  </si>
  <si>
    <t>33.</t>
  </si>
  <si>
    <t>Medžiagų kaina 38 Eur, darbai - 22 Eur. Todėl įkainis turi būti 60 Eur</t>
  </si>
  <si>
    <t>34.</t>
  </si>
  <si>
    <t>Laboratorijos siūlės kontrolės kaina 45 Eur, atvykimas į objekta - 25 Eur. Todėl įkainis turi būti 70 Eur.</t>
  </si>
  <si>
    <t>38.</t>
  </si>
  <si>
    <t>Darbų ir transporto kaina 70 Eur. Todėl ir įkainis turi būti 70 Eur.</t>
  </si>
  <si>
    <t>Medžiagų kaina 190 Eur, darbų kaina 50 Eur, todėl įkainis turi būti 240 eur</t>
  </si>
  <si>
    <t>53.2.</t>
  </si>
  <si>
    <t>Klaidingai didelis įkainis. Turėtų būti 55 Eur/m</t>
  </si>
  <si>
    <t>57.</t>
  </si>
  <si>
    <t>Medžiagos - 35 Eur, suvirinimo siūlių kontrolė 70 Eur, darbai 155 Eur. Todėl įkainis turi būti 260 Eur.</t>
  </si>
  <si>
    <t>7.</t>
  </si>
  <si>
    <t>Dujotiekiams nuo D65 netaikyti sustambintų įkainių, nes tokių tipinių objektų nebūna. Jeigu ir atsirastų toks netipinis objektas, siūlome jam taikyti skirstomojo dujotiekio įkainius pagal atskirus darbus.</t>
  </si>
  <si>
    <t>Izoliacinės medžiagos 47 Eur, 2 čiaupai - 30 Eur, 3 ženklai su stulpelių 86 Eur, trys kapos su pokapiais 342 Eur, siūlių kontrolė 70 Eur, darbai - 220 Eur, todėl įkainis turi būti 795 Eur.</t>
  </si>
  <si>
    <t>Pozicija 12.4 papildant dviem balnais po 50 Eur,  balno aklėm - 4 Eur, vamzdziu po 2,5 Eur/m, STOP mova - 24,7 Eur, trim jungiamosisom movom po 2,54 Eur, trišakiu 26 Eur  ir darbais už 50 Eur, todėl įkainis turėtų būti 459 Eur.</t>
  </si>
  <si>
    <t>Darbo aprašyme prijungimo prie PE dujotiekio reikalavimuose išvardinti darbai, kurie būdingi tik prijungimui prie PL dujotiekio. DN 110 balno su sklende kaina yra 317 Eur, darbas - 60, todėl įkainis turi būti 377 Eur</t>
  </si>
  <si>
    <t>Įvirinamas čiaupas-120 Eur, izoliacinės medžiagos-47 Eur, žemės darbai 44 eur, darbai-118 Eur. Todėl įkainis turi būti 329 Eur.</t>
  </si>
  <si>
    <t>Izoliacinių medžiagų kaina 141 Eur, montavimo darbų kaina 70 Eur/m, todėl įkainis turėtų būti 211 Eur/m</t>
  </si>
  <si>
    <t>Izoliacinės medžiagos 47 Eur/m, darbų kaina - 57 Eur/m. Todėl įkainis turi būti 104 Eur/m</t>
  </si>
  <si>
    <t>Medžiagos 150 Eur, darbas 100 Eur, todėl įkainis turi būti 250 Eur.</t>
  </si>
  <si>
    <t>Medžiagų kaina 150 Eur, darbų kaina 100 Eur, todėl įkainis turi būti 250 Eur.</t>
  </si>
  <si>
    <t>Laboratorijos siūlės kontrolės kaina 50 Eur, atvykimas į objekta - 25 Eur. Todėl įkainis turi būti 75 Eur.</t>
  </si>
  <si>
    <t>Medžiagos - 68 Eur, suvirinimo siūlių kontrolė 75 Eur, darbai 185 Eur. Todėl įkainis turi būti 328 Eur.</t>
  </si>
  <si>
    <t>Izoliacinės medžiagos 105 Eur, 2 čiaupai - 30 Eur, 3 ženklai su stulpelių 86 Eur, trys kapos su pokapiais 342 Eur, siūlių kontrolė 85 Eur, darbai - 400 Eur, todėl įkainis turi būti 1078 Eur.</t>
  </si>
  <si>
    <t>Pozicija 12.4 papildant dviem balnais po 90 Eur,  balno aklėm - 4 Eur, vamzdziu po 2,5 Eur/m, STOP mova - 24,7 Eur, trim jungiamosisom movom po 2,54 Eur, trišakiu 60 Eur  ir darbais už 50 Eur, todėl įkainis turėtų būti 633 Eur.</t>
  </si>
  <si>
    <t>Darbo aprašyme prijungimo prie PE dujotiekio reikalavimuose išvardinti darbai, kurie būdingi tik prijungimui prie PL dujotiekio. DN 110 balno su sklende kaina yra 454 Eur, darbas - 60, todėl įkainis turi būti 514 Eur</t>
  </si>
  <si>
    <t>Įvirinamas čiaupas-220 Eur, izoliacinės medžiagos-105 Eur, žemės darbai 76 eur, darbai-160 Eur. Todėl įkainis turi būti 561 Eur.</t>
  </si>
  <si>
    <t>Dėl didelių darbų apimčių, transportavimo, rūšiavimo išlaidų, įkainis turi būti 550 Eur.</t>
  </si>
  <si>
    <t>Izoliacinių medžiagų kaina 220 Eur, montavimo darbų kaina 100 Eur/m, todėl įkainis turėtų būti 320 Eur/m</t>
  </si>
  <si>
    <t>Izoliacinės medžiagos 105 Eur/m, darbų kaina - 80 Eur/m. Todėl įkainis turi būti 185 Eur/m</t>
  </si>
  <si>
    <t>Medžiagos 380 Eur, darbas 100 Eur, todėl įkainis turi būti 480 Eur.</t>
  </si>
  <si>
    <t>Tokių čiaupų nebūna</t>
  </si>
  <si>
    <t>Laboratorijos siūlės kontrolės kaina 60 Eur, atvykimas į objekta - 25 Eur. Todėl įkainis turi būti 85 Eur.</t>
  </si>
  <si>
    <t>Medžiagos - 105 Eur, suvirinimo siūlių kontrolė 85 Eur, darbai 300 Eur. Todėl įkainis turi būti 490 Eur.</t>
  </si>
  <si>
    <t>60.10.2.</t>
  </si>
  <si>
    <t>Tiekėjų kaina - 293 Eur</t>
  </si>
  <si>
    <t>60.10.3.</t>
  </si>
  <si>
    <t>Tiekėjų kaina - 1392 Eur</t>
  </si>
  <si>
    <t>60.14.</t>
  </si>
  <si>
    <t>Pagal individualų užsakymą gaminamas įrenginys, todėl negalima nustatyti tipinės kainos</t>
  </si>
  <si>
    <t>1.2.</t>
  </si>
  <si>
    <r>
      <rPr>
        <b/>
        <sz val="11"/>
        <rFont val="Calibri"/>
        <family val="2"/>
        <charset val="186"/>
        <scheme val="minor"/>
      </rPr>
      <t xml:space="preserve">Siūlomas įkainis 70,00 eur. </t>
    </r>
    <r>
      <rPr>
        <sz val="11"/>
        <rFont val="Calibri"/>
        <family val="2"/>
        <charset val="186"/>
        <scheme val="minor"/>
      </rPr>
      <t xml:space="preserve">Žemės darbai esant įšalui nuo 10 cm ir daugiau, vykdomi technologiškai keletos mechanizmų pagalba. Vienas yra iškapoti įšalą kitas yra poto atsikasti reikiamą tranšėjos gylį. Įkainis yra per mažas, jis nepadengs antro mechanizmo transportavimo ir kapojimo darbų kaštų. </t>
    </r>
  </si>
  <si>
    <t>6.1.</t>
  </si>
  <si>
    <r>
      <rPr>
        <b/>
        <sz val="11"/>
        <rFont val="Calibri"/>
        <family val="2"/>
        <charset val="186"/>
        <scheme val="minor"/>
      </rPr>
      <t>Siūlomas įkainis 60,00 eur</t>
    </r>
    <r>
      <rPr>
        <sz val="11"/>
        <rFont val="Calibri"/>
        <family val="2"/>
        <charset val="186"/>
        <scheme val="minor"/>
      </rPr>
      <t xml:space="preserve">.Įkainis yra per mažas, nes mažų diametrų objektai 80 procentų būna trumpi ir dujotiekio apsauginio dėklo įrengimas būna trumpomis atkarpomis, kas išaugina įkainį. </t>
    </r>
  </si>
  <si>
    <t>7.1.6.</t>
  </si>
  <si>
    <r>
      <rPr>
        <b/>
        <sz val="11"/>
        <rFont val="Calibri"/>
        <family val="2"/>
        <charset val="186"/>
        <scheme val="minor"/>
      </rPr>
      <t>Siūlomas įkainis 200,00 eur</t>
    </r>
    <r>
      <rPr>
        <sz val="11"/>
        <rFont val="Calibri"/>
        <family val="2"/>
        <charset val="186"/>
        <scheme val="minor"/>
      </rPr>
      <t>. Kaina per maža, medžiagų ir darbo sąnaudų kaina viršija Jūsų nustatytą maksimalų įkainį</t>
    </r>
  </si>
  <si>
    <r>
      <rPr>
        <b/>
        <sz val="11"/>
        <rFont val="Calibri"/>
        <family val="2"/>
        <charset val="186"/>
        <scheme val="minor"/>
      </rPr>
      <t>Siūlomas įkainis 250,00 eur</t>
    </r>
    <r>
      <rPr>
        <sz val="11"/>
        <rFont val="Calibri"/>
        <family val="2"/>
        <charset val="186"/>
        <scheme val="minor"/>
      </rPr>
      <t>. Kaina per maža, medžiagų ir darbo sąnaudų kaina viršija Jūsų nustatytą maksimalų įkainį</t>
    </r>
  </si>
  <si>
    <t>9.1.1.</t>
  </si>
  <si>
    <r>
      <t xml:space="preserve">Siūlomas įkainis 74,00 eur </t>
    </r>
    <r>
      <rPr>
        <sz val="11"/>
        <color theme="1"/>
        <rFont val="Calibri"/>
        <family val="2"/>
        <charset val="186"/>
        <scheme val="minor"/>
      </rPr>
      <t xml:space="preserve">Iki 5 m2 dangų atstatymo įkainis per mažas nes neatsiperka transportavimo išlaidos. </t>
    </r>
  </si>
  <si>
    <t>9.1.2.</t>
  </si>
  <si>
    <r>
      <t xml:space="preserve">Siūlomas įkainis 100,00 eur </t>
    </r>
    <r>
      <rPr>
        <sz val="11"/>
        <color theme="1"/>
        <rFont val="Calibri"/>
        <family val="2"/>
        <charset val="186"/>
        <scheme val="minor"/>
      </rPr>
      <t xml:space="preserve">Iki 5 m2 dangų atstatymo įkainis per mažas nes neatsiperka transportavimo išlaidos. </t>
    </r>
  </si>
  <si>
    <t>9.1.3.</t>
  </si>
  <si>
    <r>
      <t xml:space="preserve">Siūlomas įkainis 27,00 eur </t>
    </r>
    <r>
      <rPr>
        <sz val="11"/>
        <color theme="1"/>
        <rFont val="Calibri"/>
        <family val="2"/>
        <charset val="186"/>
        <scheme val="minor"/>
      </rPr>
      <t xml:space="preserve">Iki 5 m2 dangų atstatymo įkainis per mažas nes neatsiperka transportavimo išlaidos. </t>
    </r>
  </si>
  <si>
    <t>9.1.4.</t>
  </si>
  <si>
    <r>
      <t xml:space="preserve">Siūlomas įkainis 36,00 eur </t>
    </r>
    <r>
      <rPr>
        <sz val="11"/>
        <color theme="1"/>
        <rFont val="Calibri"/>
        <family val="2"/>
        <charset val="186"/>
        <scheme val="minor"/>
      </rPr>
      <t xml:space="preserve">Iki 5 m2 dangų atstatymo įkainis per mažas nes neatsiperka transportavimo išlaidos. </t>
    </r>
  </si>
  <si>
    <t>9.1.5.</t>
  </si>
  <si>
    <r>
      <t xml:space="preserve">Siūlomas įkainis 48,00 eur </t>
    </r>
    <r>
      <rPr>
        <sz val="11"/>
        <color theme="1"/>
        <rFont val="Calibri"/>
        <family val="2"/>
        <charset val="186"/>
        <scheme val="minor"/>
      </rPr>
      <t xml:space="preserve">Iki 5 m2 dangų atstatymo įkainis per mažas nes neatsiperka transportavimo išlaidos. </t>
    </r>
  </si>
  <si>
    <t>9.1.6.</t>
  </si>
  <si>
    <r>
      <t xml:space="preserve">Siūlomas įkainis 45,00 eur </t>
    </r>
    <r>
      <rPr>
        <sz val="11"/>
        <color theme="1"/>
        <rFont val="Calibri"/>
        <family val="2"/>
        <charset val="186"/>
        <scheme val="minor"/>
      </rPr>
      <t xml:space="preserve">Iki 5 m2 dangų atstatymo įkainis per mažas nes neatsiperka transportavimo išlaidos. </t>
    </r>
  </si>
  <si>
    <t>9.1.7.</t>
  </si>
  <si>
    <r>
      <t xml:space="preserve">Siūlomas įkainis 18,00 eur </t>
    </r>
    <r>
      <rPr>
        <sz val="11"/>
        <color theme="1"/>
        <rFont val="Calibri"/>
        <family val="2"/>
        <charset val="186"/>
        <scheme val="minor"/>
      </rPr>
      <t xml:space="preserve">Iki 5 m2 dangų atstatymo įkainis per mažas nes neatsiperka transportavimo išlaidos. </t>
    </r>
  </si>
  <si>
    <t>9.1.8.</t>
  </si>
  <si>
    <r>
      <t xml:space="preserve">Siūlomas įkainis 120,00 eur </t>
    </r>
    <r>
      <rPr>
        <sz val="11"/>
        <color theme="1"/>
        <rFont val="Calibri"/>
        <family val="2"/>
        <charset val="186"/>
        <scheme val="minor"/>
      </rPr>
      <t xml:space="preserve">Iki 5 m2 dangų atstatymo įkainis per mažas nes neatsiperka transportavimo išlaidos. </t>
    </r>
  </si>
  <si>
    <t>9.1.9.</t>
  </si>
  <si>
    <r>
      <t xml:space="preserve">Siūlomas įkainis 50,00 eur </t>
    </r>
    <r>
      <rPr>
        <sz val="11"/>
        <color theme="1"/>
        <rFont val="Calibri"/>
        <family val="2"/>
        <charset val="186"/>
        <scheme val="minor"/>
      </rPr>
      <t xml:space="preserve">Iki 5 m2 dangų atstatymo įkainis per mažas nes neatsiperka transportavimo išlaidos. </t>
    </r>
  </si>
  <si>
    <t>9.1.10.</t>
  </si>
  <si>
    <r>
      <t xml:space="preserve">Siūlomas įkainis 38,00 eur </t>
    </r>
    <r>
      <rPr>
        <sz val="11"/>
        <color theme="1"/>
        <rFont val="Calibri"/>
        <family val="2"/>
        <charset val="186"/>
        <scheme val="minor"/>
      </rPr>
      <t xml:space="preserve">Iki 5 m2 dangų atstatymo įkainis per mažas nes neatsiperka transportavimo išlaidos. </t>
    </r>
  </si>
  <si>
    <t>9.1.11.</t>
  </si>
  <si>
    <t>10.3.</t>
  </si>
  <si>
    <r>
      <t xml:space="preserve">Siūlomas įkainis 270,00 eur </t>
    </r>
    <r>
      <rPr>
        <sz val="11"/>
        <color theme="1"/>
        <rFont val="Calibri"/>
        <family val="2"/>
        <charset val="186"/>
        <scheme val="minor"/>
      </rPr>
      <t xml:space="preserve">Tinkamam spintelės pakeitimui taip pat yra atliekami žemės darbai, kurie nėra įtraukti į aprašymą. Dėl to įkainis turėtų būti didinamas. </t>
    </r>
  </si>
  <si>
    <t>12.1</t>
  </si>
  <si>
    <r>
      <t xml:space="preserve">Siūlomas įkainis 250,00 eur </t>
    </r>
    <r>
      <rPr>
        <sz val="11"/>
        <color theme="1"/>
        <rFont val="Calibri"/>
        <family val="2"/>
        <charset val="186"/>
        <scheme val="minor"/>
      </rPr>
      <t xml:space="preserve">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</si>
  <si>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t>12.2</t>
  </si>
  <si>
    <r>
      <t>Siūlomas įkainis 500,00 eur</t>
    </r>
    <r>
      <rPr>
        <sz val="11"/>
        <color theme="1"/>
        <rFont val="Calibri"/>
        <family val="2"/>
        <charset val="186"/>
        <scheme val="minor"/>
      </rPr>
      <t xml:space="preserve"> Įkainis yra per mažas, nes tik apvedimo linijos medžiagos sudaro apie 100 eurų kainą. Taip pat iškasa, kur reikalinga montuoti apvedimo liniją išdidėja 3 kartus. Pajungimo laikas su apvedimo linija išilgėja 2,5 karto. </t>
    </r>
  </si>
  <si>
    <t>12.4</t>
  </si>
  <si>
    <r>
      <t>Siūlomas įkainis 270,00 eur</t>
    </r>
    <r>
      <rPr>
        <sz val="11"/>
        <color theme="1"/>
        <rFont val="Calibri"/>
        <family val="2"/>
        <charset val="186"/>
        <scheme val="minor"/>
      </rPr>
      <t xml:space="preserve"> Įkainį galima tikslinti tik žinant tikslų darbų aprašymą. </t>
    </r>
  </si>
  <si>
    <r>
      <t>Siūlomas įkainis 500,00 eur</t>
    </r>
    <r>
      <rPr>
        <sz val="11"/>
        <color theme="1"/>
        <rFont val="Calibri"/>
        <family val="2"/>
        <charset val="186"/>
        <scheme val="minor"/>
      </rPr>
      <t xml:space="preserve">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180 eurų, dėl šių priežasčių įkainis turi būti didinamas. </t>
    </r>
  </si>
  <si>
    <r>
      <t xml:space="preserve">Siūlomas įkainis 450,00 eur </t>
    </r>
    <r>
      <rPr>
        <sz val="11"/>
        <color theme="1"/>
        <rFont val="Calibri"/>
        <family val="2"/>
        <charset val="186"/>
        <scheme val="minor"/>
      </rPr>
      <t xml:space="preserve">Darbai yra specializuoti su gręžimo įranga, dėl šios priežasties pasiruošimas pajungimui užtrunka 1,5 karto ilgiau, iškasa didėja 2 kartais lyginant su paprasta įpjova, pajungimo medžiagos sudaro apie 100 eurų, dėl šių priežasčių įkainis turi būti didinamas. </t>
    </r>
  </si>
  <si>
    <t>12.7</t>
  </si>
  <si>
    <r>
      <t xml:space="preserve">Siūlomas įkainis 400,00 eur </t>
    </r>
    <r>
      <rPr>
        <sz val="11"/>
        <color theme="1"/>
        <rFont val="Calibri"/>
        <family val="2"/>
        <charset val="186"/>
        <scheme val="minor"/>
      </rPr>
      <t xml:space="preserve">Įkainis labai netikslus, nes nėra aišku koks bus pajungimas, medžiagos gali kainuoti nuo 50 iki 250 eurų. </t>
    </r>
  </si>
  <si>
    <t>13.1.</t>
  </si>
  <si>
    <r>
      <t xml:space="preserve">Siūlomas įkainis 300,00 eur </t>
    </r>
    <r>
      <rPr>
        <sz val="11"/>
        <color theme="1"/>
        <rFont val="Calibri"/>
        <family val="2"/>
        <charset val="186"/>
        <scheme val="minor"/>
      </rPr>
      <t xml:space="preserve">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t>
    </r>
  </si>
  <si>
    <t>13.2.</t>
  </si>
  <si>
    <t>13.3.</t>
  </si>
  <si>
    <r>
      <t xml:space="preserve">Siūlomas įkainis 650,00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</si>
  <si>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t>13.4.</t>
  </si>
  <si>
    <r>
      <t xml:space="preserve">Siūlomas įkainis 1350,00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</si>
  <si>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t>13.6.</t>
  </si>
  <si>
    <r>
      <t xml:space="preserve">Siūlomas įkainis 140,00 eur </t>
    </r>
    <r>
      <rPr>
        <sz val="11"/>
        <color theme="1"/>
        <rFont val="Calibri"/>
        <family val="2"/>
        <charset val="186"/>
        <scheme val="minor"/>
      </rPr>
      <t>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t>
    </r>
  </si>
  <si>
    <t>13.7.</t>
  </si>
  <si>
    <t>13.8.</t>
  </si>
  <si>
    <r>
      <t xml:space="preserve">Siūlomas įkainis 180,00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</si>
  <si>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13.9.</t>
  </si>
  <si>
    <r>
      <t xml:space="preserve">Siūlomas įkainis 360,00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</si>
  <si>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13.10.</t>
  </si>
  <si>
    <r>
      <t xml:space="preserve">Siūlomas įkainis 720,00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</si>
  <si>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13.11.</t>
  </si>
  <si>
    <r>
      <t xml:space="preserve">Siūlomas įkainis 1,80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</si>
  <si>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13.12.</t>
  </si>
  <si>
    <r>
      <t xml:space="preserve">Siūlomas įkainis 105,00 eur </t>
    </r>
    <r>
      <rPr>
        <sz val="11"/>
        <color theme="1"/>
        <rFont val="Calibri"/>
        <family val="2"/>
        <charset val="186"/>
        <scheme val="minor"/>
      </rPr>
      <t>Įkainis per mažas, nes daryti išpildomąją nuotrauką ar iki 15 metrų ar iki 100 metrų yra tokie patys  kaštai (matavimas objekte, braižymas, derinimas)</t>
    </r>
  </si>
  <si>
    <t>13.13.</t>
  </si>
  <si>
    <t>13.14.</t>
  </si>
  <si>
    <r>
      <t xml:space="preserve">Siūlomas įkainis 130,00 eur </t>
    </r>
    <r>
      <rPr>
        <sz val="11"/>
        <color theme="1"/>
        <rFont val="Calibri"/>
        <family val="2"/>
        <charset val="186"/>
        <scheme val="minor"/>
      </rPr>
      <t xml:space="preserve">Nepagrįstai mažas įkainis </t>
    </r>
  </si>
  <si>
    <t>13.15.</t>
  </si>
  <si>
    <r>
      <t xml:space="preserve">Siūlomas įkainis 270,00 eur </t>
    </r>
    <r>
      <rPr>
        <sz val="11"/>
        <color theme="1"/>
        <rFont val="Calibri"/>
        <family val="2"/>
        <charset val="186"/>
        <scheme val="minor"/>
      </rPr>
      <t xml:space="preserve">Nepagrįstai mažas įkainis </t>
    </r>
  </si>
  <si>
    <t>13.16.</t>
  </si>
  <si>
    <r>
      <t xml:space="preserve">Siūlomas įkainis 480,00 eur </t>
    </r>
    <r>
      <rPr>
        <sz val="11"/>
        <color theme="1"/>
        <rFont val="Calibri"/>
        <family val="2"/>
        <charset val="186"/>
        <scheme val="minor"/>
      </rPr>
      <t xml:space="preserve">Nepagrįstai mažas įkainis </t>
    </r>
  </si>
  <si>
    <t>13.17.</t>
  </si>
  <si>
    <r>
      <t xml:space="preserve">Siūlomas įkainis 1,70 eur </t>
    </r>
    <r>
      <rPr>
        <sz val="11"/>
        <color theme="1"/>
        <rFont val="Calibri"/>
        <family val="2"/>
        <charset val="186"/>
        <scheme val="minor"/>
      </rPr>
      <t xml:space="preserve">Nepagrįstai mažas įkainis </t>
    </r>
  </si>
  <si>
    <t>13.19.2</t>
  </si>
  <si>
    <r>
      <t xml:space="preserve">Siūlomas įkainis 110,00 eur </t>
    </r>
    <r>
      <rPr>
        <sz val="11"/>
        <color theme="1"/>
        <rFont val="Calibri"/>
        <family val="2"/>
        <charset val="186"/>
        <scheme val="minor"/>
      </rPr>
      <t>Objekto nužymėjimo darbai virš šimto metrų vyksta per kelis etapus, nes dujotiekiai klojami apgyvendintose teritorijose ir nužymėjimo taškai neišlieka, dėl to atvykimo į objektą kaštai didėja. Įkainį dėl šitos priežasties reikia didinti</t>
    </r>
  </si>
  <si>
    <t>13.19.3</t>
  </si>
  <si>
    <r>
      <t xml:space="preserve">Siūlomas įkainis 220,00 eur </t>
    </r>
    <r>
      <rPr>
        <sz val="11"/>
        <color theme="1"/>
        <rFont val="Calibri"/>
        <family val="2"/>
        <charset val="186"/>
        <scheme val="minor"/>
      </rPr>
      <t xml:space="preserve">Objekto nužymėjimo darbai ilgesniuose objektuose vyksta per kelis etapus, nes dujotiekiai klojami apgyvendintose teritorijose ir nužymėjimo taškai neišlieka, dėl to atvykimo į objektą kaštai didėja. Įkainį dėl šitos priežasties reikia didinti. </t>
    </r>
  </si>
  <si>
    <r>
      <rPr>
        <b/>
        <sz val="11"/>
        <color theme="1"/>
        <rFont val="Calibri"/>
        <family val="2"/>
        <charset val="186"/>
        <scheme val="minor"/>
      </rPr>
      <t>Siūlomas įkainis 600,00 eur</t>
    </r>
    <r>
      <rPr>
        <sz val="11"/>
        <color theme="1"/>
        <rFont val="Calibri"/>
        <family val="2"/>
        <charset val="186"/>
        <scheme val="minor"/>
      </rPr>
      <t xml:space="preserve"> Išlaidos turėtų būti įtrauktos prie tiesioginių išlaidų Sutarties 5.2 punkto. Mokestis už dangų pagrindų laboratorinę kontrolę – turėtų būti įtrauktas prie tiesioginių išlaidų kompensavimo tipinės sutarties 5.2. punkto, kadangi kiekvieną kartą įkainis skiriasi kuris gali svyruoti nuo 30 eur – iki 500 eur. Kadangi Kauno m. nuo 2019-11-01 dienos reikalingas nebe dinamine plokšte bandymas, o statine plokšte kuris kainuoja apie 100 eur. Taip pat atsirado asfalto dangos bandymas – paimamas asfalto kernas (naujo asfalto bandymas), kurio ištyrimo kaina jeigu asfalto I sluoksnis apie 200 eur, asfalto II sluoksniai apie 400 eur. ištyrimas užtrunka apie 14 k.d. (pridedame taisykles)</t>
    </r>
  </si>
  <si>
    <t>Priedas nr.3 punktai 27.8., 27.9., 27.10., 27.11., 27.12.</t>
  </si>
  <si>
    <t>15.1.</t>
  </si>
  <si>
    <r>
      <rPr>
        <b/>
        <sz val="11"/>
        <color theme="1"/>
        <rFont val="Calibri"/>
        <family val="2"/>
        <charset val="186"/>
        <scheme val="minor"/>
      </rPr>
      <t>Siūlomas įkainis 2100,00 eur</t>
    </r>
    <r>
      <rPr>
        <sz val="11"/>
        <color theme="1"/>
        <rFont val="Calibri"/>
        <family val="2"/>
        <charset val="186"/>
        <scheme val="minor"/>
      </rPr>
      <t xml:space="preserve"> Kaina per maža, nes utilizavimo įkainiai ženkliai pakilę. </t>
    </r>
  </si>
  <si>
    <t>15.2.</t>
  </si>
  <si>
    <r>
      <rPr>
        <b/>
        <sz val="11"/>
        <color theme="1"/>
        <rFont val="Calibri"/>
        <family val="2"/>
        <charset val="186"/>
        <scheme val="minor"/>
      </rPr>
      <t>Siūlomas įkainis 3500,00 eur</t>
    </r>
    <r>
      <rPr>
        <sz val="11"/>
        <color theme="1"/>
        <rFont val="Calibri"/>
        <family val="2"/>
        <charset val="186"/>
        <scheme val="minor"/>
      </rPr>
      <t xml:space="preserve"> Kaina per maža, nes utilizavimo įkainiai ženkliai pakilę. </t>
    </r>
  </si>
  <si>
    <t>15.3.</t>
  </si>
  <si>
    <r>
      <rPr>
        <b/>
        <sz val="11"/>
        <color theme="1"/>
        <rFont val="Calibri"/>
        <family val="2"/>
        <charset val="186"/>
        <scheme val="minor"/>
      </rPr>
      <t>Siūlomas įkainis 300,00 eur</t>
    </r>
    <r>
      <rPr>
        <sz val="11"/>
        <color theme="1"/>
        <rFont val="Calibri"/>
        <family val="2"/>
        <charset val="186"/>
        <scheme val="minor"/>
      </rPr>
      <t xml:space="preserve"> </t>
    </r>
  </si>
  <si>
    <t>16.1</t>
  </si>
  <si>
    <r>
      <rPr>
        <b/>
        <sz val="11"/>
        <color theme="1"/>
        <rFont val="Calibri"/>
        <family val="2"/>
        <charset val="186"/>
        <scheme val="minor"/>
      </rPr>
      <t>Siūlomas įkainis 1400,00 eur</t>
    </r>
    <r>
      <rPr>
        <sz val="11"/>
        <color theme="1"/>
        <rFont val="Calibri"/>
        <family val="2"/>
        <charset val="186"/>
        <scheme val="minor"/>
      </rPr>
      <t xml:space="preserve">  Technologiškai darbai atliekami etapais. Už jūsų siūlomus pinigus neįmanoma atlikti tokių darbų, kai tai vykdoma per kelias dienas. </t>
    </r>
  </si>
  <si>
    <t>16.2</t>
  </si>
  <si>
    <r>
      <rPr>
        <b/>
        <sz val="11"/>
        <color theme="1"/>
        <rFont val="Calibri"/>
        <family val="2"/>
        <charset val="186"/>
        <scheme val="minor"/>
      </rPr>
      <t>Siūlomas įkainis 1800,00 eur</t>
    </r>
    <r>
      <rPr>
        <sz val="11"/>
        <color theme="1"/>
        <rFont val="Calibri"/>
        <family val="2"/>
        <charset val="186"/>
        <scheme val="minor"/>
      </rPr>
      <t xml:space="preserve">  Technologiškai darbai atliekami etapais. Už jūsų siūlomus pinigus neįmanoma atlikti tokių darbų, kai tai vykdoma per kelias dienas. </t>
    </r>
  </si>
  <si>
    <t>16.3</t>
  </si>
  <si>
    <r>
      <rPr>
        <b/>
        <sz val="11"/>
        <color theme="1"/>
        <rFont val="Calibri"/>
        <family val="2"/>
        <charset val="186"/>
        <scheme val="minor"/>
      </rPr>
      <t>Siūlomas įkainis 2500,00 eur</t>
    </r>
    <r>
      <rPr>
        <sz val="11"/>
        <color theme="1"/>
        <rFont val="Calibri"/>
        <family val="2"/>
        <charset val="186"/>
        <scheme val="minor"/>
      </rPr>
      <t xml:space="preserve">  Technologiškai darbai atliekami etapais. Už jūsų siūlomus pinigus neįmanoma atlikti tokių darbų, kai tai vykdoma per kelias dienas. </t>
    </r>
  </si>
  <si>
    <t>17.1.</t>
  </si>
  <si>
    <t>„NDSVS įrangos derinimas ir įdiegimas į informacinę telemetrijos sistemą“. (Įkainis tinkamas jeigu nereikalingas naujos programinės įrangos diegimas)</t>
  </si>
  <si>
    <r>
      <rPr>
        <b/>
        <sz val="11"/>
        <color theme="1"/>
        <rFont val="Calibri"/>
        <family val="2"/>
        <charset val="186"/>
        <scheme val="minor"/>
      </rPr>
      <t xml:space="preserve">Siūlomas įkainis 68,00 eur </t>
    </r>
    <r>
      <rPr>
        <sz val="11"/>
        <color theme="1"/>
        <rFont val="Calibri"/>
        <family val="2"/>
        <charset val="186"/>
        <scheme val="minor"/>
      </rPr>
      <t xml:space="preserve"> Kaina per maža, medžiagų ir darbo sąnaudų kaina viršija Jūsų nustatytą maksimalų įkainį</t>
    </r>
  </si>
  <si>
    <r>
      <rPr>
        <b/>
        <sz val="11"/>
        <color theme="1"/>
        <rFont val="Calibri"/>
        <family val="2"/>
        <charset val="186"/>
        <scheme val="minor"/>
      </rPr>
      <t xml:space="preserve">Siūlomas įkainis 50,00 eur </t>
    </r>
    <r>
      <rPr>
        <sz val="11"/>
        <color theme="1"/>
        <rFont val="Calibri"/>
        <family val="2"/>
        <charset val="186"/>
        <scheme val="minor"/>
      </rPr>
      <t xml:space="preserve"> Kaina per maža, medžiagų ir darbo sąnaudų kaina viršija Jūsų nustatytą maksimalų įkainį</t>
    </r>
  </si>
  <si>
    <r>
      <rPr>
        <b/>
        <sz val="11"/>
        <color theme="1"/>
        <rFont val="Calibri"/>
        <family val="2"/>
        <charset val="186"/>
        <scheme val="minor"/>
      </rPr>
      <t>Siūlomas įkainis 150,00 eur</t>
    </r>
    <r>
      <rPr>
        <sz val="11"/>
        <color theme="1"/>
        <rFont val="Calibri"/>
        <family val="2"/>
        <charset val="186"/>
        <scheme val="minor"/>
      </rPr>
      <t xml:space="preserve">   Kaina per maža, medžiagų ir darbo sąnaudų kaina viršija Jūsų nustatytą maksimalų įkainį</t>
    </r>
  </si>
  <si>
    <r>
      <rPr>
        <b/>
        <sz val="11"/>
        <color theme="1"/>
        <rFont val="Calibri"/>
        <family val="2"/>
        <charset val="186"/>
        <scheme val="minor"/>
      </rPr>
      <t>Siūlomas įkainis 84,00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</si>
  <si>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100,00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</si>
  <si>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170,00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</si>
  <si>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110,00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</si>
  <si>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210,00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</si>
  <si>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50,00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</si>
  <si>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120,00 eur</t>
    </r>
    <r>
      <rPr>
        <sz val="11"/>
        <color theme="1"/>
        <rFont val="Calibri"/>
        <family val="2"/>
        <charset val="186"/>
        <scheme val="minor"/>
      </rPr>
      <t xml:space="preserve">  Kaina per maža,  darbo sąnaudų ir mechanizmų kaina viršija Jūsų nustatytą maksimalų įkainį</t>
    </r>
  </si>
  <si>
    <t>35.1.</t>
  </si>
  <si>
    <t>Darbas vykdomas tokiu atveju, kai tai yra sudedamoji užduoties dalis</t>
  </si>
  <si>
    <t>35.2.</t>
  </si>
  <si>
    <r>
      <rPr>
        <b/>
        <sz val="11"/>
        <color theme="1"/>
        <rFont val="Calibri"/>
        <family val="2"/>
        <charset val="186"/>
        <scheme val="minor"/>
      </rPr>
      <t xml:space="preserve">Siūlomas įkainis 8,00 eur </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t>
    </r>
  </si>
  <si>
    <t>36.</t>
  </si>
  <si>
    <t>37.</t>
  </si>
  <si>
    <r>
      <rPr>
        <b/>
        <sz val="11"/>
        <color theme="1"/>
        <rFont val="Calibri"/>
        <family val="2"/>
        <charset val="186"/>
        <scheme val="minor"/>
      </rPr>
      <t>Siūlomas įkainis 16,00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t>
    </r>
  </si>
  <si>
    <r>
      <rPr>
        <b/>
        <sz val="11"/>
        <color theme="1"/>
        <rFont val="Calibri"/>
        <family val="2"/>
        <charset val="186"/>
        <scheme val="minor"/>
      </rPr>
      <t>Siūlomas įkainis 50,00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t>
    </r>
  </si>
  <si>
    <t>39.</t>
  </si>
  <si>
    <r>
      <rPr>
        <b/>
        <sz val="11"/>
        <color theme="1"/>
        <rFont val="Calibri"/>
        <family val="2"/>
        <charset val="186"/>
        <scheme val="minor"/>
      </rPr>
      <t>Siūlomas įkainis 34,00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</si>
  <si>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40.1.</t>
  </si>
  <si>
    <r>
      <rPr>
        <b/>
        <sz val="11"/>
        <color theme="1"/>
        <rFont val="Calibri"/>
        <family val="2"/>
        <charset val="186"/>
        <scheme val="minor"/>
      </rPr>
      <t>Siūlomas įkainis 17,00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</si>
  <si>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40.2.</t>
  </si>
  <si>
    <r>
      <rPr>
        <b/>
        <sz val="11"/>
        <color theme="1"/>
        <rFont val="Calibri"/>
        <family val="2"/>
        <charset val="186"/>
        <scheme val="minor"/>
      </rPr>
      <t>Siūlomas įkainis 20,00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</si>
  <si>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41.</t>
  </si>
  <si>
    <r>
      <rPr>
        <b/>
        <sz val="11"/>
        <color theme="1"/>
        <rFont val="Calibri"/>
        <family val="2"/>
        <charset val="186"/>
        <scheme val="minor"/>
      </rPr>
      <t>Siūlomas įkainis 38,00 eur</t>
    </r>
    <r>
      <rPr>
        <sz val="11"/>
        <color theme="1"/>
        <rFont val="Calibri"/>
        <family val="2"/>
        <charset val="186"/>
        <scheme val="minor"/>
      </rPr>
      <t xml:space="preserve">  Kaina per maža, medžiagų darbo sąnaudų ir mechanizmų  kaina viršija Jūsų nustatytą maksimalų įkainį</t>
    </r>
  </si>
  <si>
    <t>42.</t>
  </si>
  <si>
    <r>
      <rPr>
        <b/>
        <sz val="11"/>
        <color theme="1"/>
        <rFont val="Calibri"/>
        <family val="2"/>
        <charset val="186"/>
        <scheme val="minor"/>
      </rPr>
      <t>Siūlomas įkainis 300,00 eur</t>
    </r>
    <r>
      <rPr>
        <sz val="11"/>
        <color theme="1"/>
        <rFont val="Calibri"/>
        <family val="2"/>
        <charset val="186"/>
        <scheme val="minor"/>
      </rPr>
      <t xml:space="preserve">  Šuliniai yra skirtingų tipų:kameros, žiediniai, kameros su tarpiniu lakštu tarp betono sluoksnių. Todėl ir demontavimo įkainis yra taikomas sudėtingiausiam G/B šuliniui. Kaip bus traktuojama aktavimo metu: ar betono tūris ar G/B šulinio tūris?</t>
    </r>
  </si>
  <si>
    <t>43.</t>
  </si>
  <si>
    <r>
      <rPr>
        <b/>
        <sz val="11"/>
        <color theme="1"/>
        <rFont val="Calibri"/>
        <family val="2"/>
        <charset val="186"/>
        <scheme val="minor"/>
      </rPr>
      <t>Siūlomas įkainis 250,00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</si>
  <si>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44.1.</t>
  </si>
  <si>
    <r>
      <rPr>
        <b/>
        <sz val="11"/>
        <color theme="1"/>
        <rFont val="Calibri"/>
        <family val="2"/>
        <charset val="186"/>
        <scheme val="minor"/>
      </rPr>
      <t>Siūlomas įkainis 186,00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</si>
  <si>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44.2.</t>
  </si>
  <si>
    <r>
      <rPr>
        <b/>
        <sz val="11"/>
        <color theme="1"/>
        <rFont val="Calibri"/>
        <family val="2"/>
        <charset val="186"/>
        <scheme val="minor"/>
      </rPr>
      <t>Siūlomas įkainis 196,00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</si>
  <si>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45.</t>
  </si>
  <si>
    <r>
      <rPr>
        <b/>
        <sz val="11"/>
        <color theme="1"/>
        <rFont val="Calibri"/>
        <family val="2"/>
        <charset val="186"/>
        <scheme val="minor"/>
      </rPr>
      <t>Siūlomas įkainis 100,00 eur</t>
    </r>
    <r>
      <rPr>
        <sz val="11"/>
        <color theme="1"/>
        <rFont val="Calibri"/>
        <family val="2"/>
        <charset val="186"/>
        <scheme val="minor"/>
      </rPr>
      <t xml:space="preserve">  Kaina per maža, medžiagų darbo sąnaudų ir mechanizmų  kaina viršija Jūsų nustatytą maksimalų įkainį</t>
    </r>
  </si>
  <si>
    <t>46</t>
  </si>
  <si>
    <r>
      <rPr>
        <b/>
        <sz val="11"/>
        <color theme="1"/>
        <rFont val="Calibri"/>
        <family val="2"/>
        <charset val="186"/>
        <scheme val="minor"/>
      </rPr>
      <t>Siūlomas įkainis 225,00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</si>
  <si>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47.3.</t>
  </si>
  <si>
    <r>
      <rPr>
        <b/>
        <sz val="11"/>
        <color theme="1"/>
        <rFont val="Calibri"/>
        <family val="2"/>
        <charset val="186"/>
        <scheme val="minor"/>
      </rPr>
      <t>Siūlomas įkainis 46,00 eur</t>
    </r>
    <r>
      <rPr>
        <sz val="11"/>
        <color theme="1"/>
        <rFont val="Calibri"/>
        <family val="2"/>
        <charset val="186"/>
        <scheme val="minor"/>
      </rPr>
      <t xml:space="preserve">  Kaina per maža, medžiagų darbo sąnaudų ir mechanizmų  kaina viršija Jūsų nustatytą maksimalų įkainį</t>
    </r>
  </si>
  <si>
    <r>
      <rPr>
        <b/>
        <sz val="11"/>
        <color theme="1"/>
        <rFont val="Calibri"/>
        <family val="2"/>
        <charset val="186"/>
        <scheme val="minor"/>
      </rPr>
      <t>Siūlomas įkainis 75,00 eur</t>
    </r>
    <r>
      <rPr>
        <sz val="11"/>
        <color theme="1"/>
        <rFont val="Calibri"/>
        <family val="2"/>
        <charset val="186"/>
        <scheme val="minor"/>
      </rPr>
      <t xml:space="preserve">  Kaina per maža, medžiagų ir darbo sąnaudų kaina viršija Jūsų nustatytą maksimalų įkainį</t>
    </r>
  </si>
  <si>
    <t>50.</t>
  </si>
  <si>
    <r>
      <rPr>
        <b/>
        <sz val="11"/>
        <color theme="1"/>
        <rFont val="Calibri"/>
        <family val="2"/>
        <charset val="186"/>
        <scheme val="minor"/>
      </rPr>
      <t>Siūlomas įkainis 150,00 eur</t>
    </r>
    <r>
      <rPr>
        <sz val="11"/>
        <color theme="1"/>
        <rFont val="Calibri"/>
        <family val="2"/>
        <charset val="186"/>
        <scheme val="minor"/>
      </rPr>
      <t xml:space="preserve">  Kaina per maža, medžiagų ir darbo sąnaudų kaina viršija Jūsų nustatytą maksimalų įkainį</t>
    </r>
  </si>
  <si>
    <t>51.</t>
  </si>
  <si>
    <r>
      <rPr>
        <b/>
        <sz val="11"/>
        <color theme="1"/>
        <rFont val="Calibri"/>
        <family val="2"/>
        <charset val="186"/>
        <scheme val="minor"/>
      </rPr>
      <t>Siūlomas įkainis 420,00 eur</t>
    </r>
    <r>
      <rPr>
        <sz val="11"/>
        <color theme="1"/>
        <rFont val="Calibri"/>
        <family val="2"/>
        <charset val="186"/>
        <scheme val="minor"/>
      </rPr>
      <t xml:space="preserve">  Kaina per maža, medžiagų ir darbo sąnaudų kaina viršija Jūsų nustatytą maksimalų įkainį</t>
    </r>
  </si>
  <si>
    <t>53.1.</t>
  </si>
  <si>
    <r>
      <rPr>
        <b/>
        <sz val="11"/>
        <color theme="1"/>
        <rFont val="Calibri"/>
        <family val="2"/>
        <charset val="186"/>
        <scheme val="minor"/>
      </rPr>
      <t>Siūlomas įkainis 600,00 eur</t>
    </r>
    <r>
      <rPr>
        <sz val="11"/>
        <color theme="1"/>
        <rFont val="Calibri"/>
        <family val="2"/>
        <charset val="186"/>
        <scheme val="minor"/>
      </rPr>
      <t xml:space="preserve">  Kaina per maža, medžiagų ir darbo sąnaudų kaina viršija Jūsų nustatytą maksimalų įkainį. Įkainis skaičiuotas be žemės darbų.</t>
    </r>
  </si>
  <si>
    <t>54.</t>
  </si>
  <si>
    <r>
      <rPr>
        <b/>
        <sz val="11"/>
        <color theme="1"/>
        <rFont val="Calibri"/>
        <family val="2"/>
        <charset val="186"/>
        <scheme val="minor"/>
      </rPr>
      <t>Siūlomas įkainis 190,00 eur</t>
    </r>
    <r>
      <rPr>
        <sz val="11"/>
        <color theme="1"/>
        <rFont val="Calibri"/>
        <family val="2"/>
        <charset val="186"/>
        <scheme val="minor"/>
      </rPr>
      <t xml:space="preserve">  Kaina per maža, medžiagų ir darbo sąnaudų kaina viršija Jūsų nustatytą maksimalų įkainį. Įkainis skaičiuotas be žemės darbų.</t>
    </r>
  </si>
  <si>
    <t>55.</t>
  </si>
  <si>
    <r>
      <rPr>
        <b/>
        <sz val="11"/>
        <color theme="1"/>
        <rFont val="Calibri"/>
        <family val="2"/>
        <charset val="186"/>
        <scheme val="minor"/>
      </rPr>
      <t>Siūlomas įkainis 200,00 eur</t>
    </r>
    <r>
      <rPr>
        <sz val="11"/>
        <color theme="1"/>
        <rFont val="Calibri"/>
        <family val="2"/>
        <charset val="186"/>
        <scheme val="minor"/>
      </rPr>
      <t xml:space="preserve">  Kaina per maža, medžiagų ir darbo sąnaudų kaina viršija Jūsų nustatytą maksimalų įkainį. Įkainis skaičiuotas be žemės darbų.</t>
    </r>
  </si>
  <si>
    <t>59.</t>
  </si>
  <si>
    <r>
      <rPr>
        <b/>
        <sz val="11"/>
        <color theme="1"/>
        <rFont val="Calibri"/>
        <family val="2"/>
        <charset val="186"/>
        <scheme val="minor"/>
      </rPr>
      <t>Siūlomas įkainis 200,00 eur</t>
    </r>
    <r>
      <rPr>
        <sz val="11"/>
        <color theme="1"/>
        <rFont val="Calibri"/>
        <family val="2"/>
        <charset val="186"/>
        <scheme val="minor"/>
      </rPr>
      <t xml:space="preserve">  Užsakovas demontuoja įrengimus pritvirtintus prie DSRĮ spintos korpuso, kad rangovas galėtų atlikti korpuso keitimo darbus.</t>
    </r>
  </si>
  <si>
    <t>3.</t>
  </si>
  <si>
    <r>
      <rPr>
        <b/>
        <sz val="11"/>
        <color theme="1"/>
        <rFont val="Calibri"/>
        <family val="2"/>
        <charset val="186"/>
        <scheme val="minor"/>
      </rPr>
      <t>Siūlomas įkainis 130,00 eur</t>
    </r>
    <r>
      <rPr>
        <sz val="11"/>
        <color theme="1"/>
        <rFont val="Calibri"/>
        <family val="2"/>
        <charset val="186"/>
        <scheme val="minor"/>
      </rPr>
      <t xml:space="preserve"> Nepagrįstai mažas įkainis. Neįvertinti darbai. </t>
    </r>
  </si>
  <si>
    <r>
      <rPr>
        <b/>
        <sz val="11"/>
        <color theme="1"/>
        <rFont val="Calibri"/>
        <family val="2"/>
        <charset val="186"/>
        <scheme val="minor"/>
      </rPr>
      <t>Siūlomas įkainis 120,00 eur</t>
    </r>
    <r>
      <rPr>
        <sz val="11"/>
        <color theme="1"/>
        <rFont val="Calibri"/>
        <family val="2"/>
        <charset val="186"/>
        <scheme val="minor"/>
      </rPr>
      <t xml:space="preserve"> Darbų medžiagų pavadinimas su klaida. Darbų grupė su klaida. Įkainis nepagrįstai mažas, dėl per mažos medžiagų ir darbų kainos. Jis turi būti didinamas. </t>
    </r>
  </si>
  <si>
    <r>
      <rPr>
        <b/>
        <sz val="11"/>
        <color theme="1"/>
        <rFont val="Calibri"/>
        <family val="2"/>
        <charset val="186"/>
        <scheme val="minor"/>
      </rPr>
      <t>Siūlomas įkainis 120,00 eur</t>
    </r>
    <r>
      <rPr>
        <sz val="11"/>
        <color theme="1"/>
        <rFont val="Calibri"/>
        <family val="2"/>
        <charset val="186"/>
        <scheme val="minor"/>
      </rPr>
      <t xml:space="preserve"> Nepagrįstai mažas įkainis. Neįvertinti darbai. </t>
    </r>
  </si>
  <si>
    <r>
      <rPr>
        <b/>
        <sz val="11"/>
        <color theme="1"/>
        <rFont val="Calibri"/>
        <family val="2"/>
        <charset val="186"/>
        <scheme val="minor"/>
      </rPr>
      <t>Siūlomas įkainis 74,00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</si>
  <si>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100,00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</si>
  <si>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27,00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</si>
  <si>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36,00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</si>
  <si>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48,00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</si>
  <si>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45,00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</si>
  <si>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18,00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</si>
  <si>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120,00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</si>
  <si>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50,00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</si>
  <si>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38,00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</si>
  <si>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270,00 eur</t>
    </r>
    <r>
      <rPr>
        <sz val="11"/>
        <color theme="1"/>
        <rFont val="Calibri"/>
        <family val="2"/>
        <charset val="186"/>
        <scheme val="minor"/>
      </rPr>
      <t xml:space="preserve"> Tinkamam spintelės pakeitimui taip pat yra atliekami žemės darbai, kurie nėra įtraukti į aprašymą. Dėl to įkainis turėtų būti didinamas. </t>
    </r>
  </si>
  <si>
    <r>
      <rPr>
        <b/>
        <sz val="11"/>
        <color theme="1"/>
        <rFont val="Calibri"/>
        <family val="2"/>
        <charset val="186"/>
        <scheme val="minor"/>
      </rPr>
      <t>Siūlomas įkainis 250,00 eur</t>
    </r>
    <r>
      <rPr>
        <sz val="11"/>
        <color theme="1"/>
        <rFont val="Calibri"/>
        <family val="2"/>
        <charset val="186"/>
        <scheme val="minor"/>
      </rPr>
      <t xml:space="preserve">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</si>
  <si>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r>
      <rPr>
        <b/>
        <sz val="11"/>
        <color theme="1"/>
        <rFont val="Calibri"/>
        <family val="2"/>
        <charset val="186"/>
        <scheme val="minor"/>
      </rPr>
      <t>Siūlomas įkainis 500,00 eur</t>
    </r>
    <r>
      <rPr>
        <sz val="11"/>
        <color theme="1"/>
        <rFont val="Calibri"/>
        <family val="2"/>
        <charset val="186"/>
        <scheme val="minor"/>
      </rPr>
      <t xml:space="preserve"> Įkainis yra per mažas, nes tik apvedimo linijos medžiagos sudaro apie 100 eurų kainą. Taip pat iškasa, kur reikalinga montuoti apvedimo liniją išdidėja 3 kartus. Pajungimo laikas su apvedimo linija išilgėja 2,5 karto. </t>
    </r>
  </si>
  <si>
    <r>
      <rPr>
        <b/>
        <sz val="11"/>
        <color theme="1"/>
        <rFont val="Calibri"/>
        <family val="2"/>
        <charset val="186"/>
        <scheme val="minor"/>
      </rPr>
      <t>Siūlomas įkainis 300,00 eur</t>
    </r>
    <r>
      <rPr>
        <sz val="11"/>
        <color theme="1"/>
        <rFont val="Calibri"/>
        <family val="2"/>
        <charset val="186"/>
        <scheme val="minor"/>
      </rPr>
      <t xml:space="preserve"> Įkainį galima tikslinti tik žinant tikslų darbų aprašymą. </t>
    </r>
  </si>
  <si>
    <r>
      <rPr>
        <b/>
        <sz val="11"/>
        <color theme="1"/>
        <rFont val="Calibri"/>
        <family val="2"/>
        <charset val="186"/>
        <scheme val="minor"/>
      </rPr>
      <t>Siūlomas įkainis 800,00 eur</t>
    </r>
    <r>
      <rPr>
        <sz val="11"/>
        <color theme="1"/>
        <rFont val="Calibri"/>
        <family val="2"/>
        <charset val="186"/>
        <scheme val="minor"/>
      </rPr>
      <t xml:space="preserve">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480 eurų, dėl šių priežasčių įkainis turi būti didinamas. </t>
    </r>
  </si>
  <si>
    <r>
      <rPr>
        <b/>
        <sz val="11"/>
        <color theme="1"/>
        <rFont val="Calibri"/>
        <family val="2"/>
        <charset val="186"/>
        <scheme val="minor"/>
      </rPr>
      <t xml:space="preserve">Siūlomas įkainis 650,00 eur </t>
    </r>
    <r>
      <rPr>
        <sz val="11"/>
        <color theme="1"/>
        <rFont val="Calibri"/>
        <family val="2"/>
        <charset val="186"/>
        <scheme val="minor"/>
      </rPr>
      <t xml:space="preserve">Darbai yra specializuoti su gręžimo įranga, dėl šios priežasties pasiruošimas pajungimui užtrunka 1,5 karto ilgiau, iškasa didėja 2 kartais lyginant su paprasta įpjova, pajungimo medžiagos sudaro apie 330 eurų, dėl šių priežasčių įkainis turi būti didinamas. </t>
    </r>
  </si>
  <si>
    <r>
      <rPr>
        <b/>
        <sz val="11"/>
        <color theme="1"/>
        <rFont val="Calibri"/>
        <family val="2"/>
        <charset val="186"/>
        <scheme val="minor"/>
      </rPr>
      <t xml:space="preserve">Siūlomas įkainis 400,00 eur </t>
    </r>
    <r>
      <rPr>
        <sz val="11"/>
        <color theme="1"/>
        <rFont val="Calibri"/>
        <family val="2"/>
        <charset val="186"/>
        <scheme val="minor"/>
      </rPr>
      <t xml:space="preserve">Įkainis labai netikslus, nes nėra aišku koks bus pajungimas, medžiagos gali kainuoti nuo 50 iki 250 eurų. </t>
    </r>
  </si>
  <si>
    <r>
      <t xml:space="preserve">Siūlomas įkainis 7200,00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</si>
  <si>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Siūlomas įkainis 600,00 eur</t>
    </r>
    <r>
      <rPr>
        <sz val="11"/>
        <color theme="1"/>
        <rFont val="Calibri"/>
        <family val="2"/>
        <charset val="186"/>
        <scheme val="minor"/>
      </rPr>
      <t xml:space="preserve"> Išlaidos turėtų būti įtrauktos prie tiesioginių išlaidų Sutarties 5.2 punkto</t>
    </r>
  </si>
  <si>
    <t>Siūlomas įkainis 300,00 eur</t>
  </si>
  <si>
    <r>
      <t xml:space="preserve">Siūlomas įkainis 1400,00 eur </t>
    </r>
    <r>
      <rPr>
        <sz val="11"/>
        <color theme="1"/>
        <rFont val="Calibri"/>
        <family val="2"/>
        <charset val="186"/>
        <scheme val="minor"/>
      </rPr>
      <t xml:space="preserve">Technologiškai darbai atliekami etapais. Už jūsų siūlomus pinigus neįmanoma atlikti tokių darbų, kai tai vykdoma per kelias dienas. </t>
    </r>
  </si>
  <si>
    <r>
      <t xml:space="preserve">Siūlomas įkainis 1800,00 eur </t>
    </r>
    <r>
      <rPr>
        <sz val="11"/>
        <color theme="1"/>
        <rFont val="Calibri"/>
        <family val="2"/>
        <charset val="186"/>
        <scheme val="minor"/>
      </rPr>
      <t xml:space="preserve">Technologiškai darbai atliekami etapais. Už jūsų siūlomus pinigus neįmanoma atlikti tokių darbų, kai tai vykdoma per kelias dienas. </t>
    </r>
  </si>
  <si>
    <r>
      <t xml:space="preserve">Siūlomas įkainis 2500,00 eur </t>
    </r>
    <r>
      <rPr>
        <sz val="11"/>
        <color theme="1"/>
        <rFont val="Calibri"/>
        <family val="2"/>
        <charset val="186"/>
        <scheme val="minor"/>
      </rPr>
      <t xml:space="preserve">Technologiškai darbai atliekami etapais. Už jūsų siūlomus pinigus neįmanoma atlikti tokių darbų, kai tai vykdoma per kelias dienas. </t>
    </r>
  </si>
  <si>
    <r>
      <t xml:space="preserve">Siūlomas įkainis 19,00 eur </t>
    </r>
    <r>
      <rPr>
        <sz val="11"/>
        <color theme="1"/>
        <rFont val="Calibri"/>
        <family val="2"/>
        <charset val="186"/>
        <scheme val="minor"/>
      </rPr>
      <t>Kaina per maža, medžiagų ir darbo sąnaudų kaina viršija Jūsų nustatytą maksimalų įkainį</t>
    </r>
  </si>
  <si>
    <r>
      <t xml:space="preserve">Siūlomas įkainis 63,00 eur </t>
    </r>
    <r>
      <rPr>
        <sz val="11"/>
        <color theme="1"/>
        <rFont val="Calibri"/>
        <family val="2"/>
        <charset val="186"/>
        <scheme val="minor"/>
      </rPr>
      <t>Kaina per maža, medžiagų ir darbo sąnaudų kaina viršija Jūsų nustatytą maksimalų įkainį</t>
    </r>
  </si>
  <si>
    <r>
      <t xml:space="preserve">Siūlomas įkainis 60,00 eur </t>
    </r>
    <r>
      <rPr>
        <sz val="11"/>
        <color theme="1"/>
        <rFont val="Calibri"/>
        <family val="2"/>
        <charset val="186"/>
        <scheme val="minor"/>
      </rPr>
      <t>Kaina per maža, medžiagų ir darbo sąnaudų kaina viršija Jūsų nustatytą maksimalų įkainį</t>
    </r>
  </si>
  <si>
    <r>
      <t xml:space="preserve">Siūlomas įkainis 236,00 eur </t>
    </r>
    <r>
      <rPr>
        <sz val="11"/>
        <color theme="1"/>
        <rFont val="Calibri"/>
        <family val="2"/>
        <charset val="186"/>
        <scheme val="minor"/>
      </rPr>
      <t>Kaina per maža, medžiagų ir darbo sąnaudų kaina viršija Jūsų nustatytą maksimalų įkainį</t>
    </r>
  </si>
  <si>
    <r>
      <t xml:space="preserve">Siūlomas įkainis 190,00 eur </t>
    </r>
    <r>
      <rPr>
        <sz val="11"/>
        <color theme="1"/>
        <rFont val="Calibri"/>
        <family val="2"/>
        <charset val="186"/>
        <scheme val="minor"/>
      </rPr>
      <t>Kaina per maža, medžiagų ir darbo sąnaudų kaina viršija Jūsų nustatytą maksimalų įkainį</t>
    </r>
  </si>
  <si>
    <t>25.</t>
  </si>
  <si>
    <r>
      <t xml:space="preserve">Siūlomas įkainis 409,00 eur </t>
    </r>
    <r>
      <rPr>
        <sz val="11"/>
        <color theme="1"/>
        <rFont val="Calibri"/>
        <family val="2"/>
        <charset val="186"/>
        <scheme val="minor"/>
      </rPr>
      <t>Kaina per maža, medžiagų ir darbo sąnaudų kaina viršija Jūsų nustatytą maksimalų įkainį</t>
    </r>
  </si>
  <si>
    <r>
      <t xml:space="preserve">Siūlomas įkainis 84,00 eur </t>
    </r>
    <r>
      <rPr>
        <sz val="11"/>
        <color theme="1"/>
        <rFont val="Calibri"/>
        <family val="2"/>
        <charset val="186"/>
        <scheme val="minor"/>
      </rPr>
      <t>Kaina per maža, medžiagų ir darbo sąnaudų kaina viršija Jūsų nustatytą maksimalų įkainį</t>
    </r>
  </si>
  <si>
    <r>
      <t xml:space="preserve">Siūlomas įkainis 100,00 eur </t>
    </r>
    <r>
      <rPr>
        <sz val="11"/>
        <color theme="1"/>
        <rFont val="Calibri"/>
        <family val="2"/>
        <charset val="186"/>
        <scheme val="minor"/>
      </rPr>
      <t>Kaina per maža, medžiagų ir darbo sąnaudų kaina viršija Jūsų nustatytą maksimalų įkainį</t>
    </r>
  </si>
  <si>
    <r>
      <t xml:space="preserve">Siūlomas įkainis 170,00 eur </t>
    </r>
    <r>
      <rPr>
        <sz val="11"/>
        <color theme="1"/>
        <rFont val="Calibri"/>
        <family val="2"/>
        <charset val="186"/>
        <scheme val="minor"/>
      </rPr>
      <t>Kaina per maža, medžiagų ir darbo sąnaudų kaina viršija Jūsų nustatytą maksimalų įkainį</t>
    </r>
  </si>
  <si>
    <r>
      <t xml:space="preserve">Siūlomas įkainis 110,00 eur </t>
    </r>
    <r>
      <rPr>
        <sz val="11"/>
        <color theme="1"/>
        <rFont val="Calibri"/>
        <family val="2"/>
        <charset val="186"/>
        <scheme val="minor"/>
      </rPr>
      <t>Kaina per maža, medžiagų ir darbo sąnaudų kaina viršija Jūsų nustatytą maksimalų įkainį</t>
    </r>
  </si>
  <si>
    <r>
      <t xml:space="preserve">Siūlomas įkainis 210,00 eur </t>
    </r>
    <r>
      <rPr>
        <sz val="11"/>
        <color theme="1"/>
        <rFont val="Calibri"/>
        <family val="2"/>
        <charset val="186"/>
        <scheme val="minor"/>
      </rPr>
      <t>Kaina per maža, medžiagų ir darbo sąnaudų kaina viršija Jūsų nustatytą maksimalų įkainį</t>
    </r>
  </si>
  <si>
    <r>
      <t xml:space="preserve">Siūlomas įkainis 50,00 eur </t>
    </r>
    <r>
      <rPr>
        <sz val="11"/>
        <color theme="1"/>
        <rFont val="Calibri"/>
        <family val="2"/>
        <charset val="186"/>
        <scheme val="minor"/>
      </rPr>
      <t>Kaina per maža, medžiagų ir darbo sąnaudų kaina viršija Jūsų nustatytą maksimalų įkainį</t>
    </r>
  </si>
  <si>
    <r>
      <t xml:space="preserve">Siūlomas įkainis 175,00 eur </t>
    </r>
    <r>
      <rPr>
        <sz val="11"/>
        <color theme="1"/>
        <rFont val="Calibri"/>
        <family val="2"/>
        <charset val="186"/>
        <scheme val="minor"/>
      </rPr>
      <t>Kaina per maža, medžiagų ir darbo sąnaudų kaina viršija Jūsų nustatytą maksimalų įkainį</t>
    </r>
  </si>
  <si>
    <r>
      <t xml:space="preserve">Siūlomas įkainis 8,00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</si>
  <si>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t xml:space="preserve">Siūlomas įkainis 37,50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</si>
  <si>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t xml:space="preserve">Siūlomas įkainis 50,00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</si>
  <si>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t xml:space="preserve">Siūlomas įkainis 34,00 eur </t>
    </r>
    <r>
      <rPr>
        <sz val="11"/>
        <color theme="1"/>
        <rFont val="Calibri"/>
        <family val="2"/>
        <charset val="186"/>
        <scheme val="minor"/>
      </rPr>
      <t>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</si>
  <si>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40.</t>
  </si>
  <si>
    <r>
      <t xml:space="preserve">Siūlomas įkainis 17,00 eur </t>
    </r>
    <r>
      <rPr>
        <sz val="11"/>
        <color theme="1"/>
        <rFont val="Calibri"/>
        <family val="2"/>
        <charset val="186"/>
        <scheme val="minor"/>
      </rPr>
      <t>Kaina per maža, medžiagų darbo sąnaudų ir mechanizmų  kaina viršija Jūsų nustatytą maksimalų įkainį</t>
    </r>
  </si>
  <si>
    <r>
      <t xml:space="preserve">Siūlomas įkainis 20,00 eur </t>
    </r>
    <r>
      <rPr>
        <sz val="11"/>
        <color theme="1"/>
        <rFont val="Calibri"/>
        <family val="2"/>
        <charset val="186"/>
        <scheme val="minor"/>
      </rPr>
      <t>Kaina per maža, medžiagų darbo sąnaudų ir mechanizmų  kaina viršija Jūsų nustatytą maksimalų įkainį</t>
    </r>
  </si>
  <si>
    <r>
      <t xml:space="preserve">Siūlomas įkainis 38,00 eur </t>
    </r>
    <r>
      <rPr>
        <sz val="11"/>
        <color theme="1"/>
        <rFont val="Calibri"/>
        <family val="2"/>
        <charset val="186"/>
        <scheme val="minor"/>
      </rPr>
      <t>Kaina per maža, medžiagų darbo sąnaudų ir mechanizmų  kaina viršija Jūsų nustatytą maksimalų įkainį</t>
    </r>
  </si>
  <si>
    <r>
      <t xml:space="preserve">Siūlomas įkainis 300,00 eur </t>
    </r>
    <r>
      <rPr>
        <sz val="11"/>
        <color theme="1"/>
        <rFont val="Calibri"/>
        <family val="2"/>
        <charset val="186"/>
        <scheme val="minor"/>
      </rPr>
      <t>Šuliniai yra skirtingų tipų:kameros, žiediniai, kameros su tarpiniu lakštu tarp betono sluoksnių. Todėl ir demontavimo įkainis yra taikomas sudėtingiausiam G/B šuliniui. Kaip bus traktuojama aktavimo metu: ar betono tūris ar G/B šulinio tūris?</t>
    </r>
  </si>
  <si>
    <r>
      <t xml:space="preserve">Siūlomas įkainis 250,00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</si>
  <si>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186,00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</si>
  <si>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196,00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</si>
  <si>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100,00 eur </t>
    </r>
    <r>
      <rPr>
        <sz val="11"/>
        <color theme="1"/>
        <rFont val="Calibri"/>
        <family val="2"/>
        <charset val="186"/>
        <scheme val="minor"/>
      </rPr>
      <t>Kaina per maža, medžiagų darbo sąnaudų ir mechanizmų  kaina viršija Jūsų nustatytą maksimalų įkainį</t>
    </r>
  </si>
  <si>
    <r>
      <t xml:space="preserve">Siūlomas įkainis 225,00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</si>
  <si>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46,00 eur </t>
    </r>
    <r>
      <rPr>
        <sz val="11"/>
        <color theme="1"/>
        <rFont val="Calibri"/>
        <family val="2"/>
        <charset val="186"/>
        <scheme val="minor"/>
      </rPr>
      <t>Kaina per maža, medžiagų darbo sąnaudų ir mechanizmų  kaina viršija Jūsų nustatytą maksimalų įkainį</t>
    </r>
  </si>
  <si>
    <t>48</t>
  </si>
  <si>
    <r>
      <t xml:space="preserve">Siūlomas įkainis 756,00 eur </t>
    </r>
    <r>
      <rPr>
        <sz val="11"/>
        <color theme="1"/>
        <rFont val="Calibri"/>
        <family val="2"/>
        <charset val="186"/>
        <scheme val="minor"/>
      </rPr>
      <t>Kaina per maža, medžiagų darbo sąnaudų ir mechanizmų  kaina viršija Jūsų nustatytą maksimalų įkainį</t>
    </r>
  </si>
  <si>
    <r>
      <t>Siūlomas įkainis 150,00 eur</t>
    </r>
    <r>
      <rPr>
        <sz val="11"/>
        <color theme="1"/>
        <rFont val="Calibri"/>
        <family val="2"/>
        <charset val="186"/>
        <scheme val="minor"/>
      </rPr>
      <t xml:space="preserve"> Kaina per maža, medžiagų ir darbo sąnaudų  kaina viršija Jūsų nustatytą maksimalų įkainį</t>
    </r>
  </si>
  <si>
    <r>
      <t>Siūlomas įkainis 480,00 eur</t>
    </r>
    <r>
      <rPr>
        <sz val="11"/>
        <color theme="1"/>
        <rFont val="Calibri"/>
        <family val="2"/>
        <charset val="186"/>
        <scheme val="minor"/>
      </rPr>
      <t xml:space="preserve"> Kaina per maža, medžiagų ir darbo sąnaudų  kaina viršija Jūsų nustatytą maksimalų įkainį</t>
    </r>
  </si>
  <si>
    <t>52.</t>
  </si>
  <si>
    <r>
      <t>Siūlomas įkainis 500,00 eur</t>
    </r>
    <r>
      <rPr>
        <sz val="11"/>
        <color theme="1"/>
        <rFont val="Calibri"/>
        <family val="2"/>
        <charset val="186"/>
        <scheme val="minor"/>
      </rPr>
      <t xml:space="preserve"> Kaina per maža, medžiagų ir darbo sąnaudų  kaina viršija Jūsų nustatytą maksimalų įkainį</t>
    </r>
  </si>
  <si>
    <r>
      <t>Siūlomas įkainis 600,00 eur</t>
    </r>
    <r>
      <rPr>
        <sz val="11"/>
        <color theme="1"/>
        <rFont val="Calibri"/>
        <family val="2"/>
        <charset val="186"/>
        <scheme val="minor"/>
      </rPr>
      <t xml:space="preserve"> Kaina per maža, medžiagų ir darbo sąnaudų  kaina viršija Jūsų nustatytą maksimalų įkainį</t>
    </r>
  </si>
  <si>
    <r>
      <t>Siūlomas įkainis 190,00 eur</t>
    </r>
    <r>
      <rPr>
        <sz val="11"/>
        <color theme="1"/>
        <rFont val="Calibri"/>
        <family val="2"/>
        <charset val="186"/>
        <scheme val="minor"/>
      </rPr>
      <t xml:space="preserve"> Kaina per maža, medžiagų ir darbo sąnaudų kaina viršija Jūsų nustatytą maksimalų įkainį. Įkainis skaičiuotas be žemės darbų.</t>
    </r>
  </si>
  <si>
    <r>
      <t>Siūlomas įkainis 240,00 eur</t>
    </r>
    <r>
      <rPr>
        <sz val="11"/>
        <color theme="1"/>
        <rFont val="Calibri"/>
        <family val="2"/>
        <charset val="186"/>
        <scheme val="minor"/>
      </rPr>
      <t xml:space="preserve"> Kaina per maža, medžiagų ir darbo sąnaudų kaina viršija Jūsų nustatytą maksimalų įkainį. Įkainis skaičiuotas be žemės darbų.</t>
    </r>
  </si>
  <si>
    <r>
      <t>Siūlomas įkainis 290,00 eur</t>
    </r>
    <r>
      <rPr>
        <sz val="11"/>
        <color theme="1"/>
        <rFont val="Calibri"/>
        <family val="2"/>
        <charset val="186"/>
        <scheme val="minor"/>
      </rPr>
      <t xml:space="preserve"> Kaina per maža, medžiagų ir darbo sąnaudų kaina viršija Jūsų nustatytą maksimalų įkainį. Įkainis skaičiuotas be žemės darbų.</t>
    </r>
  </si>
  <si>
    <r>
      <t>Siūlomas įkainis 200,00 eur</t>
    </r>
    <r>
      <rPr>
        <sz val="11"/>
        <color theme="1"/>
        <rFont val="Calibri"/>
        <family val="2"/>
        <charset val="186"/>
        <scheme val="minor"/>
      </rPr>
      <t xml:space="preserve"> Užsakovas demontuoja įrengimus pritvirtintus prie DSRĮ spintos korpuso, kad rangovas galėtų atlikti korpuso keitimo darbus.</t>
    </r>
  </si>
  <si>
    <r>
      <rPr>
        <b/>
        <sz val="11"/>
        <color theme="1"/>
        <rFont val="Calibri"/>
        <family val="2"/>
        <charset val="186"/>
        <scheme val="minor"/>
      </rPr>
      <t xml:space="preserve">Siūlomas įkainis 240,00 eur </t>
    </r>
    <r>
      <rPr>
        <sz val="11"/>
        <color theme="1"/>
        <rFont val="Calibri"/>
        <family val="2"/>
        <charset val="186"/>
        <scheme val="minor"/>
      </rPr>
      <t xml:space="preserve">Įkainis yra nelogiškas, nes didesnio diametro nei d225 vamzdžių kaina sudaro 85 procentus jūsų maksimalaus įkainio dalį. </t>
    </r>
  </si>
  <si>
    <r>
      <t xml:space="preserve">Siūlomas įkainis 280,00 eur </t>
    </r>
    <r>
      <rPr>
        <sz val="11"/>
        <color theme="1"/>
        <rFont val="Calibri"/>
        <family val="2"/>
        <charset val="186"/>
        <scheme val="minor"/>
      </rPr>
      <t xml:space="preserve">Įkainis per mažas, nes PL dujotiekio montavimo darbų kaštai nepasidengia pagal jūsų pateiktą įkainį išminusavus medžiagų ir mechanizmų kaštus. </t>
    </r>
  </si>
  <si>
    <r>
      <rPr>
        <b/>
        <sz val="11"/>
        <color theme="1"/>
        <rFont val="Calibri"/>
        <family val="2"/>
        <charset val="186"/>
        <scheme val="minor"/>
      </rPr>
      <t xml:space="preserve">Siūlomas įkainis 230,00 eur </t>
    </r>
    <r>
      <rPr>
        <sz val="11"/>
        <color theme="1"/>
        <rFont val="Calibri"/>
        <family val="2"/>
        <charset val="186"/>
        <scheme val="minor"/>
      </rPr>
      <t xml:space="preserve">Įkainis per mažas, neatitinka rinkos kainų sudėjus medžiagų, darbų bei mechanizmų kaštus. </t>
    </r>
  </si>
  <si>
    <t>6.2.</t>
  </si>
  <si>
    <r>
      <rPr>
        <b/>
        <sz val="11"/>
        <color theme="1"/>
        <rFont val="Calibri"/>
        <family val="2"/>
        <charset val="186"/>
        <scheme val="minor"/>
      </rPr>
      <t xml:space="preserve">Siūlomas įkainis 140,00 eur </t>
    </r>
    <r>
      <rPr>
        <sz val="11"/>
        <color theme="1"/>
        <rFont val="Calibri"/>
        <family val="2"/>
        <charset val="186"/>
        <scheme val="minor"/>
      </rPr>
      <t xml:space="preserve">Įkainis per mažas, neatitinka rinkos kainų sudėjus medžiagų, darbų bei mechanizmų kaštus. </t>
    </r>
  </si>
  <si>
    <t>6.3.</t>
  </si>
  <si>
    <r>
      <rPr>
        <b/>
        <sz val="11"/>
        <color theme="1"/>
        <rFont val="Calibri"/>
        <family val="2"/>
        <charset val="186"/>
        <scheme val="minor"/>
      </rPr>
      <t xml:space="preserve">Siūlomas įkainis 125,00 eur </t>
    </r>
    <r>
      <rPr>
        <sz val="11"/>
        <color theme="1"/>
        <rFont val="Calibri"/>
        <family val="2"/>
        <charset val="186"/>
        <scheme val="minor"/>
      </rPr>
      <t xml:space="preserve">Įkainis per mažas, neatitinka rinkos kainų sudėjus medžiagų, darbų bei mechanizmų kaštus. </t>
    </r>
  </si>
  <si>
    <r>
      <rPr>
        <b/>
        <sz val="11"/>
        <color theme="1"/>
        <rFont val="Calibri"/>
        <family val="2"/>
        <charset val="186"/>
        <scheme val="minor"/>
      </rPr>
      <t xml:space="preserve">Siūlomas įkainis 74,00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</si>
  <si>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100,00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</si>
  <si>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27,00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</si>
  <si>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36,00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</si>
  <si>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48,00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</si>
  <si>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45,00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</si>
  <si>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18,00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</si>
  <si>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120,00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</si>
  <si>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50,00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</si>
  <si>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38,00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</si>
  <si>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270,00 eur </t>
    </r>
    <r>
      <rPr>
        <sz val="11"/>
        <color theme="1"/>
        <rFont val="Calibri"/>
        <family val="2"/>
        <charset val="186"/>
        <scheme val="minor"/>
      </rPr>
      <t xml:space="preserve">Tinkamam spintelės pakeitimui taip pat yra atliekami žemės darbai, kurie nėra įtraukti į aprašymą. Dėl to įkainis turėtų būti didinamas. </t>
    </r>
  </si>
  <si>
    <r>
      <rPr>
        <b/>
        <sz val="11"/>
        <color theme="1"/>
        <rFont val="Calibri"/>
        <family val="2"/>
        <charset val="186"/>
        <scheme val="minor"/>
      </rPr>
      <t xml:space="preserve">Siūlomas įkainis 250,00 eur </t>
    </r>
    <r>
      <rPr>
        <sz val="11"/>
        <color theme="1"/>
        <rFont val="Calibri"/>
        <family val="2"/>
        <charset val="186"/>
        <scheme val="minor"/>
      </rPr>
      <t xml:space="preserve">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</si>
  <si>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r>
      <rPr>
        <b/>
        <sz val="11"/>
        <color theme="1"/>
        <rFont val="Calibri"/>
        <family val="2"/>
        <charset val="186"/>
        <scheme val="minor"/>
      </rPr>
      <t xml:space="preserve">Siūlomas įkainis 300,00 eur </t>
    </r>
    <r>
      <rPr>
        <sz val="11"/>
        <color theme="1"/>
        <rFont val="Calibri"/>
        <family val="2"/>
        <charset val="186"/>
        <scheme val="minor"/>
      </rPr>
      <t xml:space="preserve">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</si>
  <si>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r>
      <rPr>
        <b/>
        <sz val="11"/>
        <color theme="1"/>
        <rFont val="Calibri"/>
        <family val="2"/>
        <charset val="186"/>
        <scheme val="minor"/>
      </rPr>
      <t xml:space="preserve">Siūlomas įkainis 2000,00 eur </t>
    </r>
    <r>
      <rPr>
        <sz val="11"/>
        <color theme="1"/>
        <rFont val="Calibri"/>
        <family val="2"/>
        <charset val="186"/>
        <scheme val="minor"/>
      </rPr>
      <t xml:space="preserve"> Įkainis yra per mažas, nes tik apvedimo linijos medžiagos sudaro apie 1400 eurų kainą. Taip pat iškasa, kur reikalinga montuoti apvedimo liniją išdidėja 3 kartus. Pajungimo laikas su apvedimo linija išilgėja 2,5 karto. </t>
    </r>
  </si>
  <si>
    <r>
      <rPr>
        <b/>
        <sz val="11"/>
        <color theme="1"/>
        <rFont val="Calibri"/>
        <family val="2"/>
        <charset val="186"/>
        <scheme val="minor"/>
      </rPr>
      <t xml:space="preserve">Siūlomas įkainis 270,00 eur </t>
    </r>
    <r>
      <rPr>
        <sz val="11"/>
        <color theme="1"/>
        <rFont val="Calibri"/>
        <family val="2"/>
        <charset val="186"/>
        <scheme val="minor"/>
      </rPr>
      <t xml:space="preserve"> Įkainį galima tikslinti tik žinant tikslų darbų aprašymą. </t>
    </r>
  </si>
  <si>
    <r>
      <rPr>
        <b/>
        <sz val="11"/>
        <color theme="1"/>
        <rFont val="Calibri"/>
        <family val="2"/>
        <charset val="186"/>
        <scheme val="minor"/>
      </rPr>
      <t xml:space="preserve">Siūlomas įkainis 2200,00 eur </t>
    </r>
    <r>
      <rPr>
        <sz val="11"/>
        <color theme="1"/>
        <rFont val="Calibri"/>
        <family val="2"/>
        <charset val="186"/>
        <scheme val="minor"/>
      </rPr>
      <t xml:space="preserve">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1500 eurų, dėl šių priežasčių įkainis turi būti didinamas. </t>
    </r>
  </si>
  <si>
    <r>
      <rPr>
        <b/>
        <sz val="11"/>
        <color theme="1"/>
        <rFont val="Calibri"/>
        <family val="2"/>
        <charset val="186"/>
        <scheme val="minor"/>
      </rPr>
      <t xml:space="preserve">Siūlomas įkainis 1000,00 eur </t>
    </r>
    <r>
      <rPr>
        <sz val="11"/>
        <color theme="1"/>
        <rFont val="Calibri"/>
        <family val="2"/>
        <charset val="186"/>
        <scheme val="minor"/>
      </rPr>
      <t xml:space="preserve">Darbai yra specializuoti su gręžimo įranga, dėl šios priežasties pasiruošimas pajungimui užtrunka 1,5 karto ilgiau, iškasa didėja 2 kartais lyginant su paprasta įpjova, pajungimo medžiagos sudaro apie 500 eurų, dėl šių priežasčių įkainis turi būti didinamas. </t>
    </r>
  </si>
  <si>
    <r>
      <rPr>
        <b/>
        <sz val="11"/>
        <color theme="1"/>
        <rFont val="Calibri"/>
        <family val="2"/>
        <charset val="186"/>
        <scheme val="minor"/>
      </rPr>
      <t xml:space="preserve">Siūlomas įkainis 800,00 eur </t>
    </r>
    <r>
      <rPr>
        <sz val="11"/>
        <color theme="1"/>
        <rFont val="Calibri"/>
        <family val="2"/>
        <charset val="186"/>
        <scheme val="minor"/>
      </rPr>
      <t xml:space="preserve">Įkainis labai netikslus, nes nėra aišku koks bus pajungimas, medžiagos gali kainuoti nuo 50 iki 600 eurų. </t>
    </r>
  </si>
  <si>
    <r>
      <rPr>
        <b/>
        <sz val="11"/>
        <color theme="1"/>
        <rFont val="Calibri"/>
        <family val="2"/>
        <charset val="186"/>
        <scheme val="minor"/>
      </rPr>
      <t xml:space="preserve">Siūlomas įkainis 300,00 eur </t>
    </r>
    <r>
      <rPr>
        <sz val="11"/>
        <color theme="1"/>
        <rFont val="Calibri"/>
        <family val="2"/>
        <charset val="186"/>
        <scheme val="minor"/>
      </rPr>
      <t xml:space="preserve">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t>
    </r>
  </si>
  <si>
    <r>
      <rPr>
        <b/>
        <sz val="11"/>
        <color theme="1"/>
        <rFont val="Calibri"/>
        <family val="2"/>
        <charset val="186"/>
        <scheme val="minor"/>
      </rPr>
      <t xml:space="preserve">Siūlomas įkainis 650,00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</si>
  <si>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r>
      <rPr>
        <b/>
        <sz val="11"/>
        <color theme="1"/>
        <rFont val="Calibri"/>
        <family val="2"/>
        <charset val="186"/>
        <scheme val="minor"/>
      </rPr>
      <t xml:space="preserve">Siūlomas įkainis 1350,00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</si>
  <si>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r>
      <rPr>
        <b/>
        <sz val="11"/>
        <color theme="1"/>
        <rFont val="Calibri"/>
        <family val="2"/>
        <charset val="186"/>
        <scheme val="minor"/>
      </rPr>
      <t xml:space="preserve">Siūlomas įkainis 140,00 eur </t>
    </r>
    <r>
      <rPr>
        <sz val="11"/>
        <color theme="1"/>
        <rFont val="Calibri"/>
        <family val="2"/>
        <charset val="186"/>
        <scheme val="minor"/>
      </rPr>
      <t>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t>
    </r>
  </si>
  <si>
    <r>
      <rPr>
        <b/>
        <sz val="11"/>
        <color theme="1"/>
        <rFont val="Calibri"/>
        <family val="2"/>
        <charset val="186"/>
        <scheme val="minor"/>
      </rPr>
      <t xml:space="preserve">Siūlomas įkainis 180,00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</si>
  <si>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360,00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</si>
  <si>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720,00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</si>
  <si>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1,80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</si>
  <si>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105,00 eur </t>
    </r>
    <r>
      <rPr>
        <sz val="11"/>
        <color theme="1"/>
        <rFont val="Calibri"/>
        <family val="2"/>
        <charset val="186"/>
        <scheme val="minor"/>
      </rPr>
      <t xml:space="preserve">Įkainis per mažas, nes daryti išpildomąją nuotrauką ar iki 15 metrų ar iki 100 metrų yra tokie patys  kaštai (matavimas objekte, braižymas, derinimas) </t>
    </r>
  </si>
  <si>
    <r>
      <rPr>
        <b/>
        <sz val="11"/>
        <color theme="1"/>
        <rFont val="Calibri"/>
        <family val="2"/>
        <charset val="186"/>
        <scheme val="minor"/>
      </rPr>
      <t xml:space="preserve">Siūlomas įkainis 130,00 eur </t>
    </r>
    <r>
      <rPr>
        <sz val="11"/>
        <color theme="1"/>
        <rFont val="Calibri"/>
        <family val="2"/>
        <charset val="186"/>
        <scheme val="minor"/>
      </rPr>
      <t xml:space="preserve">Nepagrįstai mažas įkainis </t>
    </r>
  </si>
  <si>
    <r>
      <rPr>
        <b/>
        <sz val="11"/>
        <color theme="1"/>
        <rFont val="Calibri"/>
        <family val="2"/>
        <charset val="186"/>
        <scheme val="minor"/>
      </rPr>
      <t xml:space="preserve">Siūlomas įkainis 270,00 eur </t>
    </r>
    <r>
      <rPr>
        <sz val="11"/>
        <color theme="1"/>
        <rFont val="Calibri"/>
        <family val="2"/>
        <charset val="186"/>
        <scheme val="minor"/>
      </rPr>
      <t xml:space="preserve">Nepagrįstai mažas įkainis </t>
    </r>
  </si>
  <si>
    <r>
      <rPr>
        <b/>
        <sz val="11"/>
        <color theme="1"/>
        <rFont val="Calibri"/>
        <family val="2"/>
        <charset val="186"/>
        <scheme val="minor"/>
      </rPr>
      <t xml:space="preserve">Siūlomas įkainis 480,00 eur </t>
    </r>
    <r>
      <rPr>
        <sz val="11"/>
        <color theme="1"/>
        <rFont val="Calibri"/>
        <family val="2"/>
        <charset val="186"/>
        <scheme val="minor"/>
      </rPr>
      <t xml:space="preserve">Nepagrįstai mažas įkainis </t>
    </r>
  </si>
  <si>
    <r>
      <rPr>
        <b/>
        <sz val="11"/>
        <color theme="1"/>
        <rFont val="Calibri"/>
        <family val="2"/>
        <charset val="186"/>
        <scheme val="minor"/>
      </rPr>
      <t xml:space="preserve">Siūlomas įkainis 110,00 eur </t>
    </r>
    <r>
      <rPr>
        <sz val="11"/>
        <color theme="1"/>
        <rFont val="Calibri"/>
        <family val="2"/>
        <charset val="186"/>
        <scheme val="minor"/>
      </rPr>
      <t>Objekto nužymėjimo darbai virš šimto metrų vyksta per kelis etapus, nes dujotiekiai klojami apgyvendintose teritorijose ir nužymėjimo taškai neišlieka, dėl to atvykimo į objektą kaštai didėja. Įkainį dėl šitos priežasties reikia didinti</t>
    </r>
  </si>
  <si>
    <r>
      <rPr>
        <b/>
        <sz val="11"/>
        <color theme="1"/>
        <rFont val="Calibri"/>
        <family val="2"/>
        <charset val="186"/>
        <scheme val="minor"/>
      </rPr>
      <t xml:space="preserve">Siūlomas įkainis 220,00 eur </t>
    </r>
    <r>
      <rPr>
        <sz val="11"/>
        <color theme="1"/>
        <rFont val="Calibri"/>
        <family val="2"/>
        <charset val="186"/>
        <scheme val="minor"/>
      </rPr>
      <t>Objekto nužymėjimo darbai virš šimto metrų vyksta per kelis etapus, nes dujotiekiai klojami apgyvendintose teritorijose ir nužymėjimo taškai neišlieka, dėl to atvykimo į objektą kaštai didėja. Įkainį dėl šitos priežasties reikia didinti</t>
    </r>
  </si>
  <si>
    <r>
      <rPr>
        <b/>
        <sz val="11"/>
        <color theme="1"/>
        <rFont val="Calibri"/>
        <family val="2"/>
        <charset val="186"/>
        <scheme val="minor"/>
      </rPr>
      <t xml:space="preserve">Siūlomas įkainis 600,00 eur </t>
    </r>
    <r>
      <rPr>
        <sz val="11"/>
        <color theme="1"/>
        <rFont val="Calibri"/>
        <family val="2"/>
        <charset val="186"/>
        <scheme val="minor"/>
      </rPr>
      <t>Išlaidos turėtų būti įtrauktos prie tiesioginių išlaidų Sutarties 5.2 punkto</t>
    </r>
  </si>
  <si>
    <r>
      <rPr>
        <b/>
        <sz val="11"/>
        <color theme="1"/>
        <rFont val="Calibri"/>
        <family val="2"/>
        <charset val="186"/>
        <scheme val="minor"/>
      </rPr>
      <t xml:space="preserve">Siūlomas įkainis 2100,00 eur </t>
    </r>
    <r>
      <rPr>
        <sz val="11"/>
        <color theme="1"/>
        <rFont val="Calibri"/>
        <family val="2"/>
        <charset val="186"/>
        <scheme val="minor"/>
      </rPr>
      <t xml:space="preserve">Kaina per maža, nes utilizavimo įkainiai ženkliai pakilę. </t>
    </r>
  </si>
  <si>
    <r>
      <rPr>
        <b/>
        <sz val="11"/>
        <color theme="1"/>
        <rFont val="Calibri"/>
        <family val="2"/>
        <charset val="186"/>
        <scheme val="minor"/>
      </rPr>
      <t xml:space="preserve">Siūlomas įkainis 1400,00 eur </t>
    </r>
    <r>
      <rPr>
        <sz val="11"/>
        <color theme="1"/>
        <rFont val="Calibri"/>
        <family val="2"/>
        <charset val="186"/>
        <scheme val="minor"/>
      </rPr>
      <t xml:space="preserve">Technologiškai darbai atliekami etapais. Už jūsų siūlomus pinigus neįmanoma atlikti tokių darbų, kai tai vykdoma per kelias dienas. </t>
    </r>
  </si>
  <si>
    <r>
      <rPr>
        <b/>
        <sz val="11"/>
        <color theme="1"/>
        <rFont val="Calibri"/>
        <family val="2"/>
        <charset val="186"/>
        <scheme val="minor"/>
      </rPr>
      <t xml:space="preserve">Siūlomas įkainis 1800,00 eur </t>
    </r>
    <r>
      <rPr>
        <sz val="11"/>
        <color theme="1"/>
        <rFont val="Calibri"/>
        <family val="2"/>
        <charset val="186"/>
        <scheme val="minor"/>
      </rPr>
      <t xml:space="preserve">Technologiškai darbai atliekami etapais. Už jūsų siūlomus pinigus neįmanoma atlikti tokių darbų, kai tai vykdoma per kelias dienas. </t>
    </r>
  </si>
  <si>
    <r>
      <rPr>
        <b/>
        <sz val="11"/>
        <color theme="1"/>
        <rFont val="Calibri"/>
        <family val="2"/>
        <charset val="186"/>
        <scheme val="minor"/>
      </rPr>
      <t xml:space="preserve">Siūlomas įkainis 2500,00 eur </t>
    </r>
    <r>
      <rPr>
        <sz val="11"/>
        <color theme="1"/>
        <rFont val="Calibri"/>
        <family val="2"/>
        <charset val="186"/>
        <scheme val="minor"/>
      </rPr>
      <t xml:space="preserve">Technologiškai darbai atliekami etapais. Už jūsų siūlomus pinigus neįmanoma atlikti tokių darbų, kai tai vykdoma per kelias dienas. </t>
    </r>
  </si>
  <si>
    <r>
      <rPr>
        <b/>
        <sz val="11"/>
        <color theme="1"/>
        <rFont val="Calibri"/>
        <family val="2"/>
        <charset val="186"/>
        <scheme val="minor"/>
      </rPr>
      <t xml:space="preserve">Siūlomas įkainis 95,00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</si>
  <si>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78,00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</si>
  <si>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538,00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</si>
  <si>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2700,00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</si>
  <si>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815,00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</si>
  <si>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84,00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</si>
  <si>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100,00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</si>
  <si>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170,00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</si>
  <si>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110,00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</si>
  <si>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210,00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</si>
  <si>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</si>
  <si>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185,00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</si>
  <si>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8,00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</si>
  <si>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rPr>
        <b/>
        <sz val="11"/>
        <color theme="1"/>
        <rFont val="Calibri"/>
        <family val="2"/>
        <charset val="186"/>
        <scheme val="minor"/>
      </rPr>
      <t xml:space="preserve">Siūlomas įkainis 110,00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</si>
  <si>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rPr>
        <b/>
        <sz val="11"/>
        <color theme="1"/>
        <rFont val="Calibri"/>
        <family val="2"/>
        <charset val="186"/>
        <scheme val="minor"/>
      </rPr>
      <t xml:space="preserve">Siūlomas įkainis 50,00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</si>
  <si>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rPr>
        <b/>
        <sz val="11"/>
        <color theme="1"/>
        <rFont val="Calibri"/>
        <family val="2"/>
        <charset val="186"/>
        <scheme val="minor"/>
      </rPr>
      <t xml:space="preserve">Siūlomas įkainis 34,00 eur </t>
    </r>
    <r>
      <rPr>
        <sz val="11"/>
        <color theme="1"/>
        <rFont val="Calibri"/>
        <family val="2"/>
        <charset val="186"/>
        <scheme val="minor"/>
      </rPr>
      <t>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</si>
  <si>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r>
      <rPr>
        <b/>
        <sz val="11"/>
        <color theme="1"/>
        <rFont val="Calibri"/>
        <family val="2"/>
        <charset val="186"/>
        <scheme val="minor"/>
      </rPr>
      <t xml:space="preserve">Siūlomas įkainis 17,00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</si>
  <si>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20,00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</si>
  <si>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38,00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</si>
  <si>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300,00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</si>
  <si>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250,00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</si>
  <si>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186,00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</si>
  <si>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196,00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</si>
  <si>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100,00 eur </t>
    </r>
    <r>
      <rPr>
        <sz val="11"/>
        <color theme="1"/>
        <rFont val="Calibri"/>
        <family val="2"/>
        <charset val="186"/>
        <scheme val="minor"/>
      </rPr>
      <t>Kaina per maža, medžiagų darbo sąnaudų ir mechanizmų  kaina viršija Jūsų nustatytą maksimalų įkainį</t>
    </r>
  </si>
  <si>
    <r>
      <rPr>
        <b/>
        <sz val="11"/>
        <color theme="1"/>
        <rFont val="Calibri"/>
        <family val="2"/>
        <charset val="186"/>
        <scheme val="minor"/>
      </rPr>
      <t xml:space="preserve">Siūlomas įkainis 225,00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</si>
  <si>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46,00 eur </t>
    </r>
    <r>
      <rPr>
        <sz val="11"/>
        <color theme="1"/>
        <rFont val="Calibri"/>
        <family val="2"/>
        <charset val="186"/>
        <scheme val="minor"/>
      </rPr>
      <t>Kaina per maža, medžiagų ir darbo sąnaudų  kaina viršija Jūsų nustatytą maksimalų įkainį</t>
    </r>
  </si>
  <si>
    <t>48.</t>
  </si>
  <si>
    <r>
      <rPr>
        <b/>
        <sz val="11"/>
        <color theme="1"/>
        <rFont val="Calibri"/>
        <family val="2"/>
        <charset val="186"/>
        <scheme val="minor"/>
      </rPr>
      <t xml:space="preserve">Siūlomas įkainis 75,00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</si>
  <si>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</si>
  <si>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1050,00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</si>
  <si>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950,00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</si>
  <si>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600,00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</si>
  <si>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190,00 eur </t>
    </r>
    <r>
      <rPr>
        <sz val="11"/>
        <color theme="1"/>
        <rFont val="Calibri"/>
        <family val="2"/>
        <charset val="186"/>
        <scheme val="minor"/>
      </rPr>
      <t>Kaina per maža, medžiagų ir darbo sąnaudų kaina viršija Jūsų nustatytą maksimalų įkainį. Įkainis skaičiuotas be žemės darbų.</t>
    </r>
  </si>
  <si>
    <r>
      <rPr>
        <b/>
        <sz val="11"/>
        <color theme="1"/>
        <rFont val="Calibri"/>
        <family val="2"/>
        <charset val="186"/>
        <scheme val="minor"/>
      </rPr>
      <t xml:space="preserve">Siūlomas įkainis 500,00 eur </t>
    </r>
    <r>
      <rPr>
        <sz val="11"/>
        <color theme="1"/>
        <rFont val="Calibri"/>
        <family val="2"/>
        <charset val="186"/>
        <scheme val="minor"/>
      </rPr>
      <t>Kaina per maža, medžiagų ir darbo sąnaudų kaina viršija Jūsų nustatytą maksimalų įkainį. Įkainis skaičiuotas be žemės darbų.</t>
    </r>
  </si>
  <si>
    <r>
      <rPr>
        <b/>
        <sz val="11"/>
        <color theme="1"/>
        <rFont val="Calibri"/>
        <family val="2"/>
        <charset val="186"/>
        <scheme val="minor"/>
      </rPr>
      <t xml:space="preserve">Siūlomas įkainis 420,00 eur </t>
    </r>
    <r>
      <rPr>
        <sz val="11"/>
        <color theme="1"/>
        <rFont val="Calibri"/>
        <family val="2"/>
        <charset val="186"/>
        <scheme val="minor"/>
      </rPr>
      <t>Kaina per maža, medžiagų ir darbo sąnaudų kaina viršija Jūsų nustatytą maksimalų įkainį. Įkainis skaičiuotas be žemės darbų.</t>
    </r>
  </si>
  <si>
    <r>
      <rPr>
        <b/>
        <sz val="11"/>
        <color theme="1"/>
        <rFont val="Calibri"/>
        <family val="2"/>
        <charset val="186"/>
        <scheme val="minor"/>
      </rPr>
      <t xml:space="preserve">Siūlomas įkainis 200,00 eur </t>
    </r>
    <r>
      <rPr>
        <sz val="11"/>
        <color theme="1"/>
        <rFont val="Calibri"/>
        <family val="2"/>
        <charset val="186"/>
        <scheme val="minor"/>
      </rPr>
      <t>Užsakovas demontuoja įrengimus pritvirtintus prie DSRĮ spintos korpuso, kad rangovas galėtų atlikti korpuso keitimo darbus.</t>
    </r>
  </si>
  <si>
    <t>60.1.2.</t>
  </si>
  <si>
    <r>
      <rPr>
        <b/>
        <sz val="11"/>
        <color theme="1"/>
        <rFont val="Calibri"/>
        <family val="2"/>
        <charset val="186"/>
        <scheme val="minor"/>
      </rPr>
      <t xml:space="preserve">Siūlomas įkainis 850,00 eur </t>
    </r>
    <r>
      <rPr>
        <sz val="11"/>
        <color theme="1"/>
        <rFont val="Calibri"/>
        <family val="2"/>
        <charset val="186"/>
        <scheme val="minor"/>
      </rPr>
      <t>Tiekėjų kaina</t>
    </r>
  </si>
  <si>
    <t>60.1.3.</t>
  </si>
  <si>
    <r>
      <rPr>
        <b/>
        <sz val="11"/>
        <color theme="1"/>
        <rFont val="Calibri"/>
        <family val="2"/>
        <charset val="186"/>
        <scheme val="minor"/>
      </rPr>
      <t xml:space="preserve">Siūlomas įkainis 435,00 eur </t>
    </r>
    <r>
      <rPr>
        <sz val="11"/>
        <color theme="1"/>
        <rFont val="Calibri"/>
        <family val="2"/>
        <charset val="186"/>
        <scheme val="minor"/>
      </rPr>
      <t>Tiekėjų kaina</t>
    </r>
  </si>
  <si>
    <t>60.2.</t>
  </si>
  <si>
    <r>
      <rPr>
        <b/>
        <sz val="11"/>
        <color theme="1"/>
        <rFont val="Calibri"/>
        <family val="2"/>
        <charset val="186"/>
        <scheme val="minor"/>
      </rPr>
      <t xml:space="preserve">Siūlomas įkainis 2000,00 eur </t>
    </r>
    <r>
      <rPr>
        <sz val="11"/>
        <color theme="1"/>
        <rFont val="Calibri"/>
        <family val="2"/>
        <charset val="186"/>
        <scheme val="minor"/>
      </rPr>
      <t>Kokio diametro įtaisą reikia įsivertinti?</t>
    </r>
  </si>
  <si>
    <t>60.5.1.</t>
  </si>
  <si>
    <r>
      <rPr>
        <b/>
        <sz val="11"/>
        <color theme="1"/>
        <rFont val="Calibri"/>
        <family val="2"/>
        <charset val="186"/>
        <scheme val="minor"/>
      </rPr>
      <t xml:space="preserve">Siūlomas įkainis 300,00 eur </t>
    </r>
    <r>
      <rPr>
        <sz val="11"/>
        <color theme="1"/>
        <rFont val="Calibri"/>
        <family val="2"/>
        <charset val="186"/>
        <scheme val="minor"/>
      </rPr>
      <t>Tiekėjų kaina</t>
    </r>
  </si>
  <si>
    <t>60.5.2.</t>
  </si>
  <si>
    <r>
      <rPr>
        <b/>
        <sz val="11"/>
        <color theme="1"/>
        <rFont val="Calibri"/>
        <family val="2"/>
        <charset val="186"/>
        <scheme val="minor"/>
      </rPr>
      <t xml:space="preserve">Siūlomas įkainis 580,00 eur </t>
    </r>
    <r>
      <rPr>
        <sz val="11"/>
        <color theme="1"/>
        <rFont val="Calibri"/>
        <family val="2"/>
        <charset val="186"/>
        <scheme val="minor"/>
      </rPr>
      <t>Tiekėjų kaina</t>
    </r>
  </si>
  <si>
    <t>60.6.1.</t>
  </si>
  <si>
    <r>
      <rPr>
        <b/>
        <sz val="11"/>
        <color theme="1"/>
        <rFont val="Calibri"/>
        <family val="2"/>
        <charset val="186"/>
        <scheme val="minor"/>
      </rPr>
      <t xml:space="preserve">Siūlomas įkainis 250,00 eur </t>
    </r>
    <r>
      <rPr>
        <sz val="11"/>
        <color theme="1"/>
        <rFont val="Calibri"/>
        <family val="2"/>
        <charset val="186"/>
        <scheme val="minor"/>
      </rPr>
      <t>Tiekėjų kaina</t>
    </r>
  </si>
  <si>
    <t>60.6.2.</t>
  </si>
  <si>
    <r>
      <rPr>
        <b/>
        <sz val="11"/>
        <color theme="1"/>
        <rFont val="Calibri"/>
        <family val="2"/>
        <charset val="186"/>
        <scheme val="minor"/>
      </rPr>
      <t xml:space="preserve">Siūlomas įkainis 590,00 eur </t>
    </r>
    <r>
      <rPr>
        <sz val="11"/>
        <color theme="1"/>
        <rFont val="Calibri"/>
        <family val="2"/>
        <charset val="186"/>
        <scheme val="minor"/>
      </rPr>
      <t>Tiekėjų kaina</t>
    </r>
  </si>
  <si>
    <t>60.6.3.</t>
  </si>
  <si>
    <r>
      <rPr>
        <b/>
        <sz val="11"/>
        <color theme="1"/>
        <rFont val="Calibri"/>
        <family val="2"/>
        <charset val="186"/>
        <scheme val="minor"/>
      </rPr>
      <t xml:space="preserve">Siūlomas įkainis 1600,00 eur </t>
    </r>
    <r>
      <rPr>
        <sz val="11"/>
        <color theme="1"/>
        <rFont val="Calibri"/>
        <family val="2"/>
        <charset val="186"/>
        <scheme val="minor"/>
      </rPr>
      <t>Tiekėjų kaina</t>
    </r>
  </si>
  <si>
    <t>60.8.1.</t>
  </si>
  <si>
    <r>
      <rPr>
        <b/>
        <sz val="11"/>
        <color theme="1"/>
        <rFont val="Calibri"/>
        <family val="2"/>
        <charset val="186"/>
        <scheme val="minor"/>
      </rPr>
      <t xml:space="preserve">Siūlomas įkainis 160,00 eur </t>
    </r>
    <r>
      <rPr>
        <sz val="11"/>
        <color theme="1"/>
        <rFont val="Calibri"/>
        <family val="2"/>
        <charset val="186"/>
        <scheme val="minor"/>
      </rPr>
      <t>Tiekėjų kaina</t>
    </r>
  </si>
  <si>
    <t>60.8.2.</t>
  </si>
  <si>
    <r>
      <rPr>
        <b/>
        <sz val="11"/>
        <color theme="1"/>
        <rFont val="Calibri"/>
        <family val="2"/>
        <charset val="186"/>
        <scheme val="minor"/>
      </rPr>
      <t xml:space="preserve">Siūlomas įkainis 270,00 eur </t>
    </r>
    <r>
      <rPr>
        <sz val="11"/>
        <color theme="1"/>
        <rFont val="Calibri"/>
        <family val="2"/>
        <charset val="186"/>
        <scheme val="minor"/>
      </rPr>
      <t>Tiekėjų kaina</t>
    </r>
  </si>
  <si>
    <t>60.8.3.</t>
  </si>
  <si>
    <r>
      <rPr>
        <b/>
        <sz val="11"/>
        <color theme="1"/>
        <rFont val="Calibri"/>
        <family val="2"/>
        <charset val="186"/>
        <scheme val="minor"/>
      </rPr>
      <t xml:space="preserve">Siūlomas įkainis 1350,00 eur </t>
    </r>
    <r>
      <rPr>
        <sz val="11"/>
        <color theme="1"/>
        <rFont val="Calibri"/>
        <family val="2"/>
        <charset val="186"/>
        <scheme val="minor"/>
      </rPr>
      <t>Tiekėjų kaina</t>
    </r>
  </si>
  <si>
    <t>60.9.1.</t>
  </si>
  <si>
    <r>
      <rPr>
        <b/>
        <sz val="11"/>
        <color theme="1"/>
        <rFont val="Calibri"/>
        <family val="2"/>
        <charset val="186"/>
        <scheme val="minor"/>
      </rPr>
      <t xml:space="preserve">Siūlomas įkainis 110,00 eur </t>
    </r>
    <r>
      <rPr>
        <sz val="11"/>
        <color theme="1"/>
        <rFont val="Calibri"/>
        <family val="2"/>
        <charset val="186"/>
        <scheme val="minor"/>
      </rPr>
      <t>Tiekėjų kaina</t>
    </r>
  </si>
  <si>
    <t>60.9.2.</t>
  </si>
  <si>
    <r>
      <rPr>
        <b/>
        <sz val="11"/>
        <color theme="1"/>
        <rFont val="Calibri"/>
        <family val="2"/>
        <charset val="186"/>
        <scheme val="minor"/>
      </rPr>
      <t xml:space="preserve">Siūlomas įkainis 235,00 eur </t>
    </r>
    <r>
      <rPr>
        <sz val="11"/>
        <color theme="1"/>
        <rFont val="Calibri"/>
        <family val="2"/>
        <charset val="186"/>
        <scheme val="minor"/>
      </rPr>
      <t>Tiekėjų kaina</t>
    </r>
  </si>
  <si>
    <t>60.9.3.</t>
  </si>
  <si>
    <r>
      <rPr>
        <b/>
        <sz val="11"/>
        <color theme="1"/>
        <rFont val="Calibri"/>
        <family val="2"/>
        <charset val="186"/>
        <scheme val="minor"/>
      </rPr>
      <t xml:space="preserve">Siūlomas įkainis 670,00 eur </t>
    </r>
    <r>
      <rPr>
        <sz val="11"/>
        <color theme="1"/>
        <rFont val="Calibri"/>
        <family val="2"/>
        <charset val="186"/>
        <scheme val="minor"/>
      </rPr>
      <t>Tiekėjų kaina</t>
    </r>
  </si>
  <si>
    <t>60.10.1.</t>
  </si>
  <si>
    <r>
      <rPr>
        <b/>
        <sz val="11"/>
        <color theme="1"/>
        <rFont val="Calibri"/>
        <family val="2"/>
        <charset val="186"/>
        <scheme val="minor"/>
      </rPr>
      <t xml:space="preserve">Siūlomas įkainis 51,00 eur </t>
    </r>
    <r>
      <rPr>
        <sz val="11"/>
        <color theme="1"/>
        <rFont val="Calibri"/>
        <family val="2"/>
        <charset val="186"/>
        <scheme val="minor"/>
      </rPr>
      <t>Tiekėjų kaina</t>
    </r>
  </si>
  <si>
    <r>
      <rPr>
        <b/>
        <sz val="11"/>
        <color theme="1"/>
        <rFont val="Calibri"/>
        <family val="2"/>
        <charset val="186"/>
        <scheme val="minor"/>
      </rPr>
      <t xml:space="preserve">Siūlomas įkainis 310,00 eur </t>
    </r>
    <r>
      <rPr>
        <sz val="11"/>
        <color theme="1"/>
        <rFont val="Calibri"/>
        <family val="2"/>
        <charset val="186"/>
        <scheme val="minor"/>
      </rPr>
      <t>Tiekėjų kaina</t>
    </r>
  </si>
  <si>
    <r>
      <rPr>
        <b/>
        <sz val="11"/>
        <color theme="1"/>
        <rFont val="Calibri"/>
        <family val="2"/>
        <charset val="186"/>
        <scheme val="minor"/>
      </rPr>
      <t xml:space="preserve">Siūlomas įkainis 1400,00 eur </t>
    </r>
    <r>
      <rPr>
        <sz val="11"/>
        <color theme="1"/>
        <rFont val="Calibri"/>
        <family val="2"/>
        <charset val="186"/>
        <scheme val="minor"/>
      </rPr>
      <t>Tiekėjų kaina</t>
    </r>
  </si>
  <si>
    <t>60.12.</t>
  </si>
  <si>
    <r>
      <rPr>
        <b/>
        <sz val="11"/>
        <color theme="1"/>
        <rFont val="Calibri"/>
        <family val="2"/>
        <charset val="186"/>
        <scheme val="minor"/>
      </rPr>
      <t xml:space="preserve">Siūlomas įkainis 1250,00 eur </t>
    </r>
    <r>
      <rPr>
        <sz val="11"/>
        <color theme="1"/>
        <rFont val="Calibri"/>
        <family val="2"/>
        <charset val="186"/>
        <scheme val="minor"/>
      </rPr>
      <t>Tiekėjų kaina</t>
    </r>
  </si>
  <si>
    <t>60.13.</t>
  </si>
  <si>
    <r>
      <rPr>
        <b/>
        <sz val="11"/>
        <color theme="1"/>
        <rFont val="Calibri"/>
        <family val="2"/>
        <charset val="186"/>
        <scheme val="minor"/>
      </rPr>
      <t xml:space="preserve">Siūlomas įkainis 2000,00 eur </t>
    </r>
    <r>
      <rPr>
        <sz val="11"/>
        <color theme="1"/>
        <rFont val="Calibri"/>
        <family val="2"/>
        <charset val="186"/>
        <scheme val="minor"/>
      </rPr>
      <t>Kokie parametrai DSRĮr?</t>
    </r>
  </si>
  <si>
    <r>
      <rPr>
        <b/>
        <sz val="11"/>
        <color theme="1"/>
        <rFont val="Calibri"/>
        <family val="2"/>
        <charset val="186"/>
        <scheme val="minor"/>
      </rPr>
      <t xml:space="preserve">Siūlomas įkainis 50000,00 eur </t>
    </r>
    <r>
      <rPr>
        <sz val="11"/>
        <color theme="1"/>
        <rFont val="Calibri"/>
        <family val="2"/>
        <charset val="186"/>
        <scheme val="minor"/>
      </rPr>
      <t>Kokie parametrai DSRĮr?</t>
    </r>
  </si>
  <si>
    <t>visi</t>
  </si>
  <si>
    <t>Darbų aprašyme netaikyti sąvokos „Kiti...darbai“, tai
nėra konkretus įvardinimas;</t>
  </si>
  <si>
    <t>Darbų aprašymas neatitinka Darbų, medžiagų
pavadinimo. Darbų aprašymuose įtraukta per daug
darbų, kuriems reikalaujama nustatyti įkainius.</t>
  </si>
  <si>
    <t>Buvo duotas per trumpas terminas išanalizuoti pateiktą
medžiagą ir pateikti pastabas.</t>
  </si>
  <si>
    <t>Pateikiami įkainiai turi būti nurodomi atskirai statybos ir
remonto darbams.</t>
  </si>
  <si>
    <t>Užsakovas medžiagoje pateikdamas max įkainius,
(galimai) pažeidžia konfidencialumą garantuojantį
principą. Taip ignoruojami vykdomų sutarčių
susitarimai.</t>
  </si>
  <si>
    <t xml:space="preserve">Mokesčio už dangų pagrindų laboratorinę kontolę įkainis turi būti matuojamas Eur/už tašką arba vnt, o ne Eur/obj. Vilniaus mieste išardytų dangų atstatymas vykdomas pagal  Vilniaus miesto savivaldybės  tarybos 2018 m. kovo 7 d. sprendimu Nr. 1-1419 patvirtintų Vilniaus miesto savivaldybės Žemės darbų vykdymo ir gatvių dangų apsaugos taisyklių reikalavimus.Punkto 34. nuostatomis Atkasti inžineriniai tinklai vėl užpilami prižiūrint šiuos tinklus eksploatuojančių organizacijų atstovams. Gatvės važiuojamojoje dalyje, prieš užpilant iškasą ir įrengiant pagrindus dangai atkurti, iškasos vietoje atliekami laboratoriniai grunto ir pagrindų sutankinimo tyrimai. Šie tyrimai turi būti atlikti ne vienoje vietoje (pvz. vykdant dujotiekio įrengimą uždaru būdu sutankinimo tyrimų reikia visų prieduobių įrengimo vieose, todėl įkainis turi būti už vnt arba tašką). Prisegame aptvėrimo-kasimo taisykles
</t>
  </si>
  <si>
    <t>Dujų įkainiai su papildytomis medžiagų kainomis 11.04, Eil.Nr.14.4</t>
  </si>
  <si>
    <t>60.1.2</t>
  </si>
  <si>
    <t>Nustatyta maksimali kaina 690 Eur yra mažesnė už tiekėjo kainą.  Dujų slėgio reguliavimo įtaisas su reguliatoriumi Q75 kainavo 747 Eur, o dujų slėgio reguliavimo įtaisas su reguliatoriumi Q100- kainavo 810 Eur. Pridedamas tiekėjo pasiūlymas 2018 m. kainomis. 2020 m kainos bus didesnės.</t>
  </si>
  <si>
    <t>Dujų įkainiai su papildytomis medžiagų kainomis 11.04, Eil.Nr.60.1.2 (Dujų slėgio reguliavimo įtaiso spintelė (standartinės spalvos (spalvos kodas RAL-1015)) su dujų slėgio reguliavimo įtaisu (Q75, Q100)</t>
  </si>
  <si>
    <t>Nustatyta maksimali kaina 95 Eur visiškai neatitinka rinkos kainos. Tiekėjų kaina sudaro 208 Eur (DN50). Pridedamas tiekėjo pasiūlymas 2018 m. kainomis. 2020 m kainos bus didesnės.</t>
  </si>
  <si>
    <t>Dujų įkainiai su papildytomis medžiagų kainomis 11.04, Eil.Nr.60.8.1 (PL antžeminės įvirinamos sklendės su PL antgaliais, ≤ d65,00)</t>
  </si>
  <si>
    <t xml:space="preserve"> Nustatyta maksimali kaina 140 Eur visiškai neatitinka rinkos kainos. Tiekėjų kaina yra nuo 262 iki 486  Eur(DN 80, DN100, DN 159). Pridedamas tiekėjo pasiūlymas 2018 m kainomis. 2020 m kainos bus didesnės.</t>
  </si>
  <si>
    <t>Dujų įkainiai su papildytomis medžiagų kainomis 11.04, Eil.Nr.60.8.2 (PL antžeminės įvirinamos sklendės su PL antgaliais, d65,01 - d160,00).</t>
  </si>
  <si>
    <t xml:space="preserve"> Nustatyta maksimali kaina 274 Eur visiškai neatitinka rinkos kainos. Tiekėjų kaina yra nuo 687 iki 1200  Eur(DN 200, DN250, DN 300). Pridedamas tiekėjo pasiūlymas 2018 m. kainomis. 2020 m kainos bus didesnės.</t>
  </si>
  <si>
    <t>Dujų įkainiai su papildytomis medžiagų kainomis 11.04, Eil.Nr.60.8.3 (PL antžeminės įvirinamos sklendės su PL antgaliais d160,01-d350,00).</t>
  </si>
  <si>
    <t>Nustatyta maksimali kaina 369 Eur visiškai neatitinka rinkos kainos. Tiekėjų kaina yra nuo 277 iki 1290  Eur(DN 20, DN250, DN 300, DN 350). Pridedamas tiekėjo pasiūlymas 2018 m. kainomis. 2020 m kainos bus didesnės.</t>
  </si>
  <si>
    <t>Dujų įkainiai su papildytomis medžiagų kainomis 11.04, Eil.Nr.60.9.3 (PL antžeminės flanšinės sklendės komplekte su atsakomaisiais flanšais, d160,01-d350,00).</t>
  </si>
  <si>
    <t>Nustatyta maksimali kaina 15 Eur  neatitinka rinkos kainos. Tiekėjų kaina sudaro 116 Eur (DN65). Pridedamas tiekėjo pasiūlymas</t>
  </si>
  <si>
    <t>Dujų įkainiai su papildytomis medžiagų kainomis 11.04, Eil.Nr.60.10.1 (Požeminė izoliuojanti mova ≤ d65,00).</t>
  </si>
  <si>
    <t>60.10.2</t>
  </si>
  <si>
    <t>Nustatyta maksimali kaina 150 Eur neatitinka rinkos kainos. Tiekėjų kaina sudaro 450 Eur (DN150). Pridedamas tiekėjo pasiūlymas</t>
  </si>
  <si>
    <t>Dujų įkainiai su papildytomis medžiagų kainomis 11.04, Eil.Nr.60.10.2 (Požeminė izoliuojanti mova d65,01-d160,00).</t>
  </si>
  <si>
    <t>Nustatyta maksimali kaina 369 Eur  neatitinka rinkos kainos. Tiekėjų kaina sudaro  1579 Eur (DN350). Pridedamas tiekėjo pasiūlymas</t>
  </si>
  <si>
    <t>Dujų įkainiai su papildytomis medžiagų kainomis 11.04, Eil.Nr.60.10.3. (Požeminė izoliuojanti mova d160,01-d350,00).</t>
  </si>
  <si>
    <t>Dujų slėgio daviklių maksimali kaina už  vnt. neatitinka tiekėjų kainos. Pridedamas tiekėjo pasiūlymas 2019 m. kainomis. 2020 m kainos bus didesnės. Maksimali kaina slėgio daviklio su slėgio zondu, antena yra 1122 Eur. Jūsų nurodyta maksimali kaina 407 Eur/vnt yra 2.8 kartus mažesnė.</t>
  </si>
  <si>
    <t>Topografinė nuotrauka, kai dujotiekio (bendras objekto) ilgis 0 - 15,00 m. AB ESO nustatyta maksimali kaina 80 Eur  gerokai mažesnė už Subrangovų darbų atlikimo kainą. Vien tinklų patikslinimui kitų inžinerinių komunikacijų atstovų iškvietimas kainuoja 25 Eur, taip pat atvykimo į vietą, matavimo objekte, braižymo laikas, darbas derinant IS Geoportal, transporto išlaidos yra didesnės už nustatytą minimalią kainą. Pateikiamas Subrangovų pasiūlymas su darbo laiko ir sąnaudų pagrindimu.</t>
  </si>
  <si>
    <t>Dujų įkainiai su papildytomis medžiagų kainomis 11.04, Eil.Nr.13.6</t>
  </si>
  <si>
    <t>Topografinė nuotrauka, kai dujotiekio (bendras objekto) ilgis 500,01 -1000,00 m. AB ESO nustatyta maksimali kaina 400 Eur  gerokai mažesnė už Subrangovų darbų atlikimo kainą. Maksimali darbų kaina turi būti ne mažesnė 525 Eur, t.y. dvigubai didesnė už topografinės nuotraukos parengimo kainą, kai dujotiekio ilgis 200,01-500,00 m,  nes darbo laiko sąnaudos yra taip pat dvidubai didesnės. Topografinės nuotraukos tik matavimai statybos vietoje užtrunka 1-2 d.d. dviems darbuotojams, o braižymas, tinklų tinkslinimas, įkėlimas į sistemą dar ne mažiau 5 d.d. Pateikiamas Subrangovų pasiūlymas su darbo laiko ir sąnaudų pagrindimu.</t>
  </si>
  <si>
    <t>Dujų įkainiai su papildytomis medžiagų kainomis 11.04, Eil.Nr.13.10</t>
  </si>
  <si>
    <t>Išpildomoji geodezinė  nuotrauka, kai dujotiekio (bendras objekto) ilgis 15,01 - 100,00 m. Maksimali darbų kaina turi būti 10-15 proc. didesnė už AB ESO nustatytą minimalią kainą 77 Eur. Pateikiamas Subrangovų pasiūlymas su darbo laiko ir sąnaudų pagrindimu.</t>
  </si>
  <si>
    <t>Dujų įkainiai su papildytomis medžiagų kainomis 11.04, Eil.Nr.13.13</t>
  </si>
  <si>
    <t xml:space="preserve">Išpildomoji geodezinė  nuotrauka, kai dujotiekio (bendras objekto) ilgis 100,01 - 200,00 m. Maksimali darbų kaina turi būti 30-40 proc. didesnė už AB ESO nustaytą minimalią kainą 110 Eur. Pateikiamas Subrangovų pasiūlymas su darbo laiko ir sąnaudų pagrindimu. Išpildomosios nuotraukos parengimo kaina negali būti mažesnė už topografinės nuotraukos analogiško ilgio (100,01 - 200,00 m).sudarymo kainą, nes dujotiekio iki 200 m įrengimo darbai trunka ne mažiau 5 k.d. ir kiekvieną dieną geodezininkas turi vykti į objekto statybos vietą ir vykdyti tą dieną atliktų darbų geodezinius matavimus. </t>
  </si>
  <si>
    <t>Dujų įkainiai su papildytomis medžiagų kainomis 11.04, Eil.Nr.13.14</t>
  </si>
  <si>
    <t xml:space="preserve">Išpildomoji geodezinė  nuotrauka, kai dujotiekio (bendras objekto) ilgis 200,01 - 500,00 m. Maksimali darbų kaina turi būti 50 proc. didesnė už AB ESO nustatytą minimalią kainą 235 Eur. Pateikiamas Subrangovų pasiūlymas su darbo laiko ir sąnaudų pagrindimu. Išpildomosios nuotraukos parengimo kaina negali būti mažesnė už topografinės nuotraukos analogiško ilgio (200,01 - 500,00 m).sudarymo kainą, nes dujotiekio iki 500 m įrengimo darbai trunka ne mažiau 10 k.d. ir kiekvieną dieną geodezininkas turi vykti į objekto statybos vietą ir vykdyti tą dieną atliktų darbų geodezinius matavimus. </t>
  </si>
  <si>
    <t>Dujų įkainiai su papildytomis medžiagų kainomis 11.04, Eil.Nr.13.15</t>
  </si>
  <si>
    <t>Išpildomoji geodezinė  nuotrauka, kai dujotiekio (bendras objekto) ilgis 500,01 - 1000,00 m. Maksimali darbų kaina turi būti 80-90 proc. didesnė už AB ESO nustatytą minimalią kainą 420 Eur. Išpildomosios nuotraukos parengimo kaina negali būti tik 5 proc. didesnė už topografinės nuotraukos analogiško ilgio (500,01 - 1000,00 m) sudarymo kainą. Vien dujotiekio įrengimo darbai trunka iki 20 d.d., geodezininkas turi kiekvieną darbo dieną vykti į vietą vykdyti geodezinius matavimus. Pateikiamas Subrangovų pasiūlymas su darbo laiko ir sąnaudų pagrindimu.</t>
  </si>
  <si>
    <t>Dujų įkainiai su papildytomis medžiagų kainomis 11.04, Eil.Nr.13.16</t>
  </si>
  <si>
    <t xml:space="preserve">Medžių iki Ø40 cm. Maksimalus įkainis 15 Eur/vnt neatitinka rinkos kainos. Įkainis turi būti ne mažesnis 30Eur/vnt, nes leidimų gavimas, pertvarkymo projekto (jeigu reikia) kaštai, darbo laiko sąnaudos sudaro daugiau negu nustatyta minimali kaina. Medžiai, krūmai (ąžuolai, uosisi, klevai, guobos, skroblai, skirpstai, bukai, vinkšnos, liepos, maumedžiai, beržai pušys- didesnio kaip 20 cm skersmens) yra priskiriami saugotiniems medžiams ir krūmams. Jų kirtimą reglamentuoja teisės aktai 1. Lietuvos Respublikos želdynų įstatymas 2007 m. birželio 28 d. Nr. X-1241 
2. Lietuvos Respublikos Vyriausybės 2008 m. kovo 12 d. nutarimas Nr. 206 „Dėl kriterijų, pagal kuriuos medžiai ir krūmai, augantys ne miškų ūkio paskirties žemėje, priskiriami saugotiniems, sąrašo patvirtinimo ir medžių ir krūmų priskyrimo saugotiniems" 
3. Lietuvos Respublikos aplinkos ministro 2008 m. sausio 31 d. įsakymas Nr. D1-87 „Dėl saugotinų medžių ir krūmų kirtimo, persodinimo ar kitokio pašalinimo atvejų, šių darbų vykdymo ir leidimų šiems darbams išdavimo, medžių ir krūmų vertės atlyginimo tvarkos aprašo patvirtinimo" 
4. Lietuvos Respublikos aplinkos ministro 2008 m. birželio 26 d. įsakymas Nr. D1-343 „Dėl želdinių atkuriamosios vertės įkainių patvirtinimo". PVZ. Asmuo, norintis gauti leidimą kirsti, genėti ar pertvarkyti saugotinus želdinius, augančius ne miško žemėje Vilniaus r. sav. administracijai pateikia šiuos dokumentus: prašymą; žemės sklypo nuosavybės dokumentus (kopija); žemės sklypo planą (kopija); patvirtintą (suderintą) želdinių pertvarkymo projektą, schemą, detalųjį planą; įgaliojimą, jeigu prašymą ir dokumentus pasirašo ir teikia įgaliotas asmuo; jeigu žemės sklypas nepadalintas ir yra bendrasavininkai, jų raštišką sutikimą. </t>
  </si>
  <si>
    <t>Dujų įkainiai su papildytomis medžiagų kainomis 11.04, Eil.Nr.40.1</t>
  </si>
  <si>
    <t>Dujų įkainiai su papildytomis medžiagų kainomis 11.04, Eil.Nr.40.2</t>
  </si>
  <si>
    <t xml:space="preserve">Požeminio plieninio dujotiekio įvedime į pastatą (įvado) vamzdyno apsauginės dangos (izoliacijos) remontas. Nustatyta maksimali kaina 20 Eur/m neatitinka rinkos kainos, kadangi į šį įkainį įreina darbai : reikiamų leidimų dujotiekio atkasimo ir apsauginės dangos remonto darbams vykdyti gavimas bei derinimas su žemės sklypų savininkais, reikiamomis institucijomis, požeminio plieninio dujotiekio įvedime į pastatą (toliau - Įvadas) apsauginio dėklo nuėmimas, pažeistos Įvado dujotiekio apsauginės dangos nuėmimas, dujotiekio plieninio vamzdyno paviršiaus nuvalymas nuo rūdžių, purvo, riebalų ir drėgmės, apsauginės dangos kraštų ir vamzdyno paruošimas izoliavimo darbams pagal apsauginės dangos gamintojo reikalavimus, dujotiekio Įvado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taip pat visi mokesčiai ir visos išlaidos, susijusios su darbams atlikti reikalingomis medžiagomis, įrenginiais, gaminiais, rangovo naudojama technika, mechanizmais, transportu ir kitomis darbams atlikti naudojamomis priemonėmis, kurios būtinos nurodytiems darbams atlikti.  Dujotiekio įvado į pastatą izoliavimas vykdomas d50 diametro plieninimas vamzdžiams, todėl vien medžiagų kaina šiems darbams atlikti (PL vamzdynų gruntas, 2 sluoksnių izoliacija) siekia 20 Eur/m. Darbo laiko sąnaudos tranšėjoje dirbančių ne mažiau 2 kvalifikuotų darbuotojų, taip pat ekskavatorininko, vamzdyno paruošimas izoliavimo darbams ir visos kitos išlaidos šiems darbams atlikti sudaro ne mažiau 110 Eur/m. </t>
  </si>
  <si>
    <t>Dujų įkainiai su papildytomis medžiagų kainomis 11.04, Eil.Nr.21</t>
  </si>
  <si>
    <t xml:space="preserve">Požeminio plieninio skirstomojo dujotiekio vamzdyno ir įtaisų apsauginės dangos (izoliacijos) remontas. Nustatyta maksimali kaina 30 Eur/m neatitinka rinkos kainos, kadangi į šį įkainį turi būti įskaičiuoti šie darbai : pažeistos skirstomojo dujotiekio apsauginės dangos nuėmimas, dujotiekio plieninio vamzdyno paviršiaus nuvalymas nuo rūdžių, purvo, riebalų ir drėgmės, apsauginės dangos kraštų ir vamzdyno paruošimas izoliavimo darbams pagal apsauginės dangos gamintojo reikalavimus, dujotiekio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visi mokesčiai ir visos išlaidos, susijusios su darbams atlikti reikalingomis medžiagomis, įrenginiais, gaminiais, rangovo naudojama technika, mechanizmais, transportu ir kitomis darbams atlikti naudojamomis priemonėmis, kurios būtinos nurodytiems darbams atlikti. Skirstomojo dujotiekio izoliavimas vykdomas d50-d350 diametro plieninimas vamzdžiams, todėl vien medžiagų kaina šiems darbams atlikti (PL vamzdynų gruntas, 2 sluoksnių izoliacija) siekia 30 Eur/m. Darbo laiko sąnaudos tranšėjoje dirbančių ne mažiau 2 kvalifikuotų darbuotojų, taip pat ekskavatorininko, vamzdyno paruošimas izoliavimo darbams ir visos kitos išlaidos šiems darbams atlikti sudaro ne mažiau 120 Eur/m. </t>
  </si>
  <si>
    <t>Dujų įkainiai su papildytomis medžiagų kainomis 11.04, Eil.Nr.22</t>
  </si>
  <si>
    <t>nėradarbųpavadinimoirįkainio</t>
  </si>
  <si>
    <t>Įrengiant naują/rekonstruojant  DSRĮr reikia suprojektuoti  atvesti ekektros įvadą. Prašome įkainių lentelę papildyti šiais įkainias: 1. Naujo elektros įvado projektavimas ir įrengimas, kaina su topografine nuotrauka, darbais, išpildomąja nuotraukas, pridavimu sudaro 1500 Eur/obj. 2. Esamo elektros įvado projektavimas ir rekonstravimas. Kaina su topografine nuotrauka, darbais, išpildomąja nuotraukas, pridavimu sudaro 1500 Eur/obj. 3. Esamo elektros įvado atjungimas, prijungimas (kai nereikalingas projektas). Darbų kaina sudaro 400 Eur/obj.</t>
  </si>
  <si>
    <t>Dujų įkainiai su papildytomis medžiagų kainomis 11.04</t>
  </si>
  <si>
    <t>Įvertinus PL vamzdžio ,  visš montavimo darbų kainą už įrengimą , maksimalus įkainis turi būti  ne mažiau 50 Eur/m, kai Diametras   d65,01 - d160,00, ir ne mažiau kai 120 Eur/m, kai Diametras   d160,01-d350,00. Pridedama kainos medžiagų 2018 m. pasiūlymo</t>
  </si>
  <si>
    <t>Dujų įkainiai su papildytomis medžiagų kainomis 11.05. PL dujotiekio ir jo jungiamųjų detalių montavimo darbai (iki diš375,0 mm)</t>
  </si>
  <si>
    <t>8</t>
  </si>
  <si>
    <t>Įvertinant darbo sąnaudas, nes turi dirbti 3 darbuotojai ne mažiau 2 val. , transporto išlaidas ir visus kt. būtinus darbus,  kaina turi būti ne mažesnė negu 140 Eur/obj</t>
  </si>
  <si>
    <t>Dujų įkainiai su papildytomis medžiagų kainomis 11.05.Pirminis dujų paleidimas</t>
  </si>
  <si>
    <r>
      <t>Darbų kaina turi būti ne mažesnė negu 70 Eur/m</t>
    </r>
    <r>
      <rPr>
        <sz val="11"/>
        <color theme="1"/>
        <rFont val="Calibri"/>
        <family val="2"/>
      </rPr>
      <t>², pateikiamos faktinės subrangovų darbų kainos (į darbų kainą įeina asfalto kraštų frezavimas, pagrindų paruošimas ir sutankinimas, asfaltbetonio laužo išvežimas, asfaltavimas)</t>
    </r>
  </si>
  <si>
    <t>Dangų ardymas ir atstatymas (iki 5 m2 ploto dangoms)</t>
  </si>
  <si>
    <t>9.2.1.</t>
  </si>
  <si>
    <r>
      <t>Darbų kaina turi būti ne mažesnė negu 65 Eur/m</t>
    </r>
    <r>
      <rPr>
        <sz val="11"/>
        <color theme="1"/>
        <rFont val="Calibri"/>
        <family val="2"/>
      </rPr>
      <t>², pateikiamos faktinės subrangovų darbų kainos (į darbų kainą įeina asfalto kraštų frezavimas, pagrindų paruošimas ir sutankinimas, asfaltbetonio laužo išvežimas, asfaltavimas)</t>
    </r>
  </si>
  <si>
    <t>Dangų ardymas ir atstatymas (&gt;5 m2 ploto dangoms)</t>
  </si>
  <si>
    <t>Rangovas su 3 darbuotojais vėl turi vykti į dujotiekio įpjovos įrengimo vietą, vykdyti kasimo, po to - gerbūvio sutvarkymo darbus, todėl kaina turi būti ne mažesnė kaip 200 Eur/vnt</t>
  </si>
  <si>
    <t xml:space="preserve">Naujo dujotiekio prijungimas prie veikiančio PE dujotiekio naudojant balną, kai prijungimo darbus atlieka Rangovas (su žemės kasimo, užpylimo, visais dujotiekio prijungimo darbais ir medžiagomis) </t>
  </si>
  <si>
    <t xml:space="preserve">Naujo dujotiekio prijungimas prie veikiančio PE dujotiekio naudojant movą, kai prijungimo darbus atlieka Rangovas (su žemės kasimo, užpylimo, visais dujotiekio prijungimo darbais ir medžiagomis) </t>
  </si>
  <si>
    <t>Rangovas su 3 darbuotojais vėl turi vykti į dujotiekio įpjovos įrengimo vietą, vykdyti kasimo, po to- gerbūvio sutvarkymo darbus, todėl kaina turi būti ne mažesnė kaip 240 Eur/vnt</t>
  </si>
  <si>
    <t xml:space="preserve">Naujo dujotiekio prijungimas prie veikiančio PE dujotiekio naudojant trišakį su apvedimo linija, kai prijungimo darbus atlieka Rangovas (su žemės kasimo, užpylimo, visais dujotiekio prijungimo darbais ir medžiagomis) </t>
  </si>
  <si>
    <t>Rangovas su 3 darbuotojais vėl turi vykti į dujotiekio įpjovos įrengimo vietą, vykdyti kasimo, po to gerbūvio sutvarkymo darbus, todėl kaina turi būti ne mažesnė kaip 220 Eur/vnt</t>
  </si>
  <si>
    <t xml:space="preserve">Naujo dujotiekio prijungimas prie veikiančio PE dujotiekio naudojant trišakį be apvedimo linijos, kai prijungimo darbus atlieka Rangovas (su žemės kasimo, užpylimo, visais dujotiekio prijungimo darbais ir medžiagomis) </t>
  </si>
  <si>
    <t>Rangovas su 3 darbuotojais vėl turi vykti į dujotiekio įpjovos įrengimo vietą, vykdyti kasimo, po to-gerbūvio sutvarkymo darbus, todėl kaina turi būti ne mažesnė kaip 280 Eur/vnt</t>
  </si>
  <si>
    <t xml:space="preserve">Naujo dujotiekio prijungimas prie veikiančio PE dujotiekio naudojant gręžimo įrenginį (frezą) ir uždarymo įtaisą, kai prijungimo darbus atlieka Rangovas (su žemės kasimo, užpylimo, visais dujotiekio prijungimo ir izoliavimo darbais ir medžiagomis) </t>
  </si>
  <si>
    <t xml:space="preserve">Naujo dujotiekio prijungimas prie veikiančio PL dujotiekio naudojant gręžimo įrenginį (frezą) ir uždarymo įtaisą, kai prijungimo darbus atlieka Rangovas (su žemės kasimo, užpylimo, visais dujotiekio prijungimo ir izoliavimo darbais ir medžiagomis) </t>
  </si>
  <si>
    <r>
      <t>Naujo dujotiekio prijungimas prie veikiančio PE ar PL dujotiekio su žemės kasimo, užpylimo darbais, teikiamomis medžiagomis, kai prijungimo</t>
    </r>
    <r>
      <rPr>
        <strike/>
        <sz val="10"/>
        <rFont val="Arial"/>
        <family val="2"/>
        <charset val="186"/>
      </rPr>
      <t xml:space="preserve"> </t>
    </r>
    <r>
      <rPr>
        <sz val="10"/>
        <rFont val="Arial"/>
        <family val="2"/>
        <charset val="186"/>
      </rPr>
      <t xml:space="preserve"> darbus atlieka Užsakovas</t>
    </r>
  </si>
  <si>
    <t>13.</t>
  </si>
  <si>
    <t>Projektavimas ir inžinerinės paslaugos</t>
  </si>
  <si>
    <t>Įvertinus subrangovų pasiūlymus, praktiką, visus derinimo, vykimo į vietą, servitutų planų parengimo kaštus, rinkos kainą, Darbų kaina turi būti ne mažesnė negu 250 Eur</t>
  </si>
  <si>
    <t>Skirstomųjų dujotiekių (su skirstomųjų dujotiekių atšakomis vartotojams )/skirstomojo dujotiekio atšakų vartotojams projektavimo paslaugos (įrengimo/statybos/rekonstravimo darbų projektas), kai dujotiekio (bendras objekto) ilgis 0 - 15,00 m.</t>
  </si>
  <si>
    <t>Įvertinus subrangovų pasiūlymus, praktiką, visus derinimo, vykimo į vietą, servitutų planų parengimo kaštus, rinkos kainą, Darbų kaina turi būti ne mažesnė negu 300 Eur</t>
  </si>
  <si>
    <t>Skirstomųjų dujotiekių (su įvadais)/dujotiekio įvado projektavimo paslaugos (statybos/rekonstravimo darbų projektas), kai dujotiekio (bendras objekto) ilgis 15,01 - 200,00 m.</t>
  </si>
  <si>
    <t>Įvertinus subrangovų pasiūlymus, praktiką, visus derinimo, vykimo į vietą, servitutų planų parengimo kaštus, rinkos kainą, Darbų kaina turi būti ne mažesnė negu 1000 Eur. Rinkos kaina  yra 2 Eur/m</t>
  </si>
  <si>
    <t>Skirstomųjų dujotiekių (su įvadais)/dujotiekio įvado projektavimo paslaugos (statybos/rekonstravimo darbų projektas), kai dujotiekio (bendras objekto) ilgis 500,01 - 1000,00 m.</t>
  </si>
  <si>
    <t>13.5.</t>
  </si>
  <si>
    <t>Rinkos kaina  yra ne mažesnė 2 Eur/m</t>
  </si>
  <si>
    <t>Skirstomųjų dujotiekių (su įvadais)/dujotiekio įvado projektavimo paslaugos (statybos/rekonstravimo darbų projektas), kai dujotiekio (bendras objekto) ilgis ≥1000,01 m.</t>
  </si>
  <si>
    <t>Įvertinus darbo sąnaudas, rinkos kaina yra ne mažesnė 330 Eur.</t>
  </si>
  <si>
    <t>Įrangos demontavimas iš DSRĮr pastato ar spintos</t>
  </si>
  <si>
    <t>Įvertinus darbo sąnaudas, reikalingas šiems darbams atlikti rinkos kaina yra ne mažesnė 2300 Eur.</t>
  </si>
  <si>
    <t>DSRĮr pastato griovimo darbai, kai pastato tūris:≤ 100 m3</t>
  </si>
  <si>
    <t>Įvertinus darbo sąnaudas, reikalingas šiems darbams atlikti rinkos kaina yra ne mažesnė 3500 Eur.</t>
  </si>
  <si>
    <t>DSRĮr pastato griovimo darbai, kai pastato tūris:≥ 100,01 m3</t>
  </si>
  <si>
    <t>Įvertinus darbo sąnaudas, reikalingas šiems darbams atlikti rinkos kaina yra ne mažesnė 300 Eur.</t>
  </si>
  <si>
    <t>DSRĮr spintos su pamatu demontavimo darbai</t>
  </si>
  <si>
    <t>16.</t>
  </si>
  <si>
    <t>DSRĮr spintos su technologine įranga montavimo darbai (su spintos tvirtinimo rėmo įbetonavimo darbais), kai DSRĮr galingumas:</t>
  </si>
  <si>
    <t>Įvertinus medžiagas ir darbo sąnaudas, reikalingas šiems darbams atlikti rinkos kaina yra ne mažesnė 690 Eur.</t>
  </si>
  <si>
    <r>
      <t>iki 500 m</t>
    </r>
    <r>
      <rPr>
        <vertAlign val="superscript"/>
        <sz val="10"/>
        <rFont val="Arial"/>
        <family val="2"/>
        <charset val="186"/>
      </rPr>
      <t>3</t>
    </r>
    <r>
      <rPr>
        <sz val="10"/>
        <rFont val="Arial"/>
        <family val="2"/>
        <charset val="186"/>
      </rPr>
      <t>/h</t>
    </r>
  </si>
  <si>
    <t>Įvertinus medžiagas ir darbo sąnaudas, reikalingas šiems darbams atlikti rinkos kaina yra ne mažesnė 810 Eur.</t>
  </si>
  <si>
    <r>
      <t>nuo 501 m</t>
    </r>
    <r>
      <rPr>
        <vertAlign val="superscript"/>
        <sz val="10"/>
        <rFont val="Arial"/>
        <family val="2"/>
        <charset val="186"/>
      </rPr>
      <t>3</t>
    </r>
    <r>
      <rPr>
        <sz val="10"/>
        <rFont val="Arial"/>
        <family val="2"/>
        <charset val="186"/>
      </rPr>
      <t>/h iki 5000 m</t>
    </r>
    <r>
      <rPr>
        <vertAlign val="superscript"/>
        <sz val="10"/>
        <rFont val="Arial"/>
        <family val="2"/>
        <charset val="186"/>
      </rPr>
      <t>3</t>
    </r>
    <r>
      <rPr>
        <sz val="10"/>
        <rFont val="Arial"/>
        <family val="2"/>
        <charset val="186"/>
      </rPr>
      <t xml:space="preserve">/h </t>
    </r>
  </si>
  <si>
    <t>Įvertinus medžiagas ir darbo sąnaudas, reikalingas šiems darbams atlikti rinkos kaina yra ne mažesnė 1700 Eur.</t>
  </si>
  <si>
    <r>
      <t>&gt;5000 m</t>
    </r>
    <r>
      <rPr>
        <vertAlign val="superscript"/>
        <sz val="10"/>
        <rFont val="Arial"/>
        <family val="2"/>
        <charset val="186"/>
      </rPr>
      <t>3</t>
    </r>
    <r>
      <rPr>
        <sz val="10"/>
        <rFont val="Arial"/>
        <family val="2"/>
        <charset val="186"/>
      </rPr>
      <t xml:space="preserve">/h </t>
    </r>
  </si>
  <si>
    <t>17.</t>
  </si>
  <si>
    <t>Nuotolinio duomenų surinkimo ir valdymo sistemos (NDSVS) įrangos įrengimo / perkėlimo darbai</t>
  </si>
  <si>
    <t xml:space="preserve">Subrangovų apklausos būdu pateiktos kainos įrengimo,NDSVS įrangos derinimo ir įdiegimo į informacinę telemetrijos sistemą yra ne mažesnės 2100 Eur.. </t>
  </si>
  <si>
    <t>NDSVS įrangos įrengimas (be įrangos kainos) / perkėlimas (įskaitant antivandalinės spintos kainą)</t>
  </si>
  <si>
    <t>17.2.</t>
  </si>
  <si>
    <t>Subrangovų apklausos būdu pateiktos kainos be projekto parengimo darbų sudaro 7000 Eur, todėl maksimali kaina turi būti ne mažesnė.</t>
  </si>
  <si>
    <t>Naujos NDSVS įrangos kaina (neįskaitant antivandalinės spintos kainos)</t>
  </si>
  <si>
    <t>18.</t>
  </si>
  <si>
    <t>Žaibolaidžio (žaibosaugos) ir įžeminimo kontūro įrengimas / įžeminimas prijungiant prie esamo įžeminimo kontūro</t>
  </si>
  <si>
    <t>18.1.</t>
  </si>
  <si>
    <t>Įvertinus darbo sąnaudas, medžiagas reikalingas šiems darbams atlikti rinkos kaina yra ne mažesnė 1600 Eur.</t>
  </si>
  <si>
    <t>Žaibolaidžio (žaibosaugos) įrengimas</t>
  </si>
  <si>
    <t>18.2.</t>
  </si>
  <si>
    <t>Įvertinus darbo sąnaudas, medžiagas reikalingas šiems darbams atlikti rinkos kaina yra ne mažesnė 100 Eur.</t>
  </si>
  <si>
    <t>Įžeminimo kontūro įrengimas</t>
  </si>
  <si>
    <t>18.3.</t>
  </si>
  <si>
    <t>Įvertinus darbo sąnaudas, medžiagas reikalingas šiems darbams atlikti rinkos kaina yra ne mažesnė 80 Eur.</t>
  </si>
  <si>
    <t>DSRĮr įžeminimas prijungiant prie esamo įžeminimo kontūro</t>
  </si>
  <si>
    <t>20.1.</t>
  </si>
  <si>
    <t>Ši kaina buvo aptarta atvykus į AB ESO derybų metu. Įvertinus darbo sąnaudas, medžiagas reikalingas šiems darbams atlikti rinkos kaina yra ne mažesnė 196 Eur.</t>
  </si>
  <si>
    <t>darbas iki 2 m aukščio</t>
  </si>
  <si>
    <t>Ši kaina buvo aptarta atvykus į AB ESO derybų metu. Įvertinus darbo sąnaudas, medžiagas reikalingas šiems darbams atlikti rinkos kaina yra ne mažesnė 288 Eur.</t>
  </si>
  <si>
    <t>darbas virš 2 m aukščio</t>
  </si>
  <si>
    <t>Ši kaina buvo aptarta atvykus į AB ESO derybų metu. Įvertinus darbo sąnaudas, medžiagas reikalingas šiems darbams atlikti rinkos kaina yra ne mažesnė 345 Eur.</t>
  </si>
  <si>
    <t>Požeminio plieninio dujotiekio įvedime į pastatą (įvado) vamzdyno apsauginės dangos (izoliacijos) remontas</t>
  </si>
  <si>
    <t>Ši kaina buvo aptarta atvykus į AB ESO derybų metu. Įvertinus darbo sąnaudas, medžiagas reikalingas šiems darbams atlikti rinkos kaina yra ne mažesnė 460 Eur.</t>
  </si>
  <si>
    <t>Požeminio plieninio skirstomojo dujotiekio vamzdyno ir įtaisų apsauginės dangos (izoliacijos) remontas</t>
  </si>
  <si>
    <t>Ši kaina buvo aptarta atvykus į AB ESO derybų metu. Įvertinus darbo sąnaudas, medžiagas reikalingas šiems darbams atlikti rinkos kaina yra ne mažesnė 138 Eur.</t>
  </si>
  <si>
    <t>Izoliuojančių jungčių keitimas/montavimas plieninio dujotiekio įvedime į pastatą</t>
  </si>
  <si>
    <t>Ši kaina buvo aptarta atvykus į AB ESO derybų metu. Įvertinus darbo sąnaudas, medžiagas reikalingas šiems darbams atlikti rinkos kaina yra ne mažesnė 91 Eur.</t>
  </si>
  <si>
    <t>Uždarymo įtaisų (čiaupų)  keitimas/montavimas dujotiekio įvedime į pastatą</t>
  </si>
  <si>
    <t>Ši kaina buvo aptarta atvykus į AB ESO derybų metu. Įvertinus darbo sąnaudas, medžiagas reikalingas šiems darbams atlikti rinkos kaina yra ne mažesnė 322 Eur.</t>
  </si>
  <si>
    <t>Uždarymo įtaisų (čiaupų) ir izoliuojančių jungčių keimas/montavimas plieninio dujotiekio įvedime į pastatą</t>
  </si>
  <si>
    <t>Ši kaina buvo aptarta atvykus į AB ESO derybų metu. Įvertinus darbo sąnaudas, medžiagas reikalingas šiems darbams atlikti rinkos kaina yra ne mažesnė 253 Eur.</t>
  </si>
  <si>
    <t>DSRĮr, DSRĮt, KSĮ ir kitų spintelių pamato tvarkymas</t>
  </si>
  <si>
    <t>Ši kaina buvo aptarta atvykus į AB ESO derybų metu. Įvertinus darbo sąnaudas, medžiagas reikalingas šiems darbams atlikti rinkos kaina yra ne mažesnė 115 Eur.</t>
  </si>
  <si>
    <t>Požeminio dujotiekio pakėlimas/ prijungimas iki reikiamų jungčių DSRĮt ar dujų apskaitos spintelėje</t>
  </si>
  <si>
    <t>Ši kaina buvo aptarta atvykus į AB ESO derybų metu. Įvertinus darbo sąnaudas, medžiagas reikalingas šiems darbams atlikti rinkos kaina yra ne mažesnė 184 Eur.</t>
  </si>
  <si>
    <t>Mažo plastikinio apsauginio šulinelio ir jo pagrindo keitimas/įrengimas</t>
  </si>
  <si>
    <t>Ši kaina buvo aptarta atvykus į AB ESO derybų metu. Įvertinus darbo sąnaudas, medžiagas reikalingas šiems darbams atlikti rinkos kaina yra ne mažesnė 254 Eur.</t>
  </si>
  <si>
    <t>Didelio plastikinio apsauginio šulinelio ir jo pagrindo keitimas/įrengimas</t>
  </si>
  <si>
    <t>Ši kaina buvo aptarta atvykus į AB ESO derybų metu. Įvertinus darbo sąnaudas, medžiagas reikalingas šiems darbams atlikti rinkos kaina yra ne mažesnė 207 Eur.</t>
  </si>
  <si>
    <t>Mažo ketinio apsauginio šulinelio ir jo pagrindo keitimas/įrengimas</t>
  </si>
  <si>
    <t>Ši kaina buvo aptarta atvykus į AB ESO derybų metu. Įvertinus darbo sąnaudas, medžiagas reikalingas šiems darbams atlikti rinkos kaina yra ne mažesnė 299 Eur.</t>
  </si>
  <si>
    <t>Didelio ketinio apsauginio šulinelio ir jo pagrindo keitimas/įrengimas</t>
  </si>
  <si>
    <t>Ši kaina buvo aptarta atvykus į AB ESO derybų metu. Įvertinus darbo sąnaudas, medžiagas reikalingas šiems darbams atlikti rinkos kaina yra ne mažesnė 58 Eur.</t>
  </si>
  <si>
    <t>Apsauginio šulinėlio centravimas ir/ar aukščio koregavimas</t>
  </si>
  <si>
    <t>Ši kaina buvo aptarta atvykus į AB ESO derybų metu. Įvertinus darbo sąnaudas, medžiagas reikalingas šiems darbams atlikti rinkos kaina yra ne mažesnė 92 Eur.</t>
  </si>
  <si>
    <t>Dujotiekio įtaiso žymėjimo ženklo stulpelių keitimas ir/ar įrengimas</t>
  </si>
  <si>
    <t>Siūlių patikrinimas neardomosios kontrolės metodais</t>
  </si>
  <si>
    <t>35.</t>
  </si>
  <si>
    <t>Antžeminio dujotiekio vamzdynų laikiklių įrengimas/keitimas</t>
  </si>
  <si>
    <t>Ši kaina buvo aptarta atvykus į AB ESO derybų metu. Įvertinus darbo sąnaudas, medžiagas reikalingas šiems darbams atlikti rinkos kaina yra ne mažesnė 29 Eur.</t>
  </si>
  <si>
    <t>Ši kaina buvo aptarta atvykus į AB ESO derybų metu. Įvertinus darbo sąnaudas, medžiagas reikalingas šiems darbams atlikti rinkos kaina yra ne mažesnė 40 Eur.</t>
  </si>
  <si>
    <t>darbas virš 2,01 m aukščio</t>
  </si>
  <si>
    <t>Ši kaina buvo aptarta atvykus į AB ESO derybų metu. Įvertinus darbo sąnaudas, medžiagas reikalingas šiems darbams atlikti rinkos kaina yra ne mažesnė 173 Eur.</t>
  </si>
  <si>
    <t>DSRĮr, DSRĮt, KSĮ spintelių ir kitų metalinių paviršių dažymo darbai</t>
  </si>
  <si>
    <t>Ši kaina buvo aptarta atvykus į AB ESO derybų metu. Įvertinus darbo sąnaudas, medžiagas reikalingas šiems darbams atlikti rinkos kaina yra ne mažesnė 400 Eur.</t>
  </si>
  <si>
    <t>Veikiančių pleninių dujotiekių atjungimo įrangos atvamzdžių privirinimas prie veikiančio dujotiekio</t>
  </si>
  <si>
    <t>Ši kaina buvo aptarta atvykus į AB ESO derybų metu. Įvertinus darbo sąnaudas, medžiagas reikalingas šiems darbams atlikti rinkos kaina yra ne mažesnė 80 Eur.</t>
  </si>
  <si>
    <t>Trasos valymas</t>
  </si>
  <si>
    <t>Ši kaina buvo aptarta atvykus į AB ESO derybų metu. Įvertinus darbo sąnaudas, medžiagas reikalingas šiems darbams atlikti rinkos kaina yra ne mažesnė 30 Eur.</t>
  </si>
  <si>
    <t>Atskirų medžių pjovimas</t>
  </si>
  <si>
    <t>Žemės kasimo darbai</t>
  </si>
  <si>
    <t>Ši kaina buvo aptarta atvykus į AB ESO derybų metu. Įvertinus darbo sąnaudas, medžiagas reikalingas šiems darbams atlikti rinkos kaina yra ne mažesnė 1035 Eur.</t>
  </si>
  <si>
    <t>G/b šulinio demontavimas</t>
  </si>
  <si>
    <t>Ši kaina buvo aptarta atvykus į AB ESO derybų metu. Įvertinus darbo sąnaudas, medžiagas reikalingas šiems darbams atlikti rinkos kaina yra ne mažesnė 518 Eur.</t>
  </si>
  <si>
    <t>Betoninio žiedo įrengimas su plastikinio apsauginio šulinelio ir jo pagrindo įrengimu</t>
  </si>
  <si>
    <t>44.</t>
  </si>
  <si>
    <t>Uždarymo įtaiso valdymo stiebo remontas</t>
  </si>
  <si>
    <t>Ši kaina buvo aptarta atvykus į AB ESO derybų metu. Įvertinus darbo sąnaudas, medžiagas reikalingas šiems darbams atlikti rinkos kaina yra ne mažesnė 403 Eur.</t>
  </si>
  <si>
    <t>Valdymo stiebo keitimas</t>
  </si>
  <si>
    <t>Valdymo stiebo  ilginimas/trumpinimas</t>
  </si>
  <si>
    <t>Kontrolinio vamzdelio ir žymėjimo ženklo stulpelio demontavimas</t>
  </si>
  <si>
    <t>Ši kaina buvo aptarta atvykus į AB ESO derybų metu. Įvertinus darbo sąnaudas, medžiagas reikalingas šiems darbams atlikti rinkos kaina yra ne mažesnė 276 Eur.</t>
  </si>
  <si>
    <t>Kontrolinio vamzdelio ir žymėjimo ženklo stulpelio įrengimas</t>
  </si>
  <si>
    <t>47.</t>
  </si>
  <si>
    <t>Dujotiekio įrenginių aptvėrimo remontas</t>
  </si>
  <si>
    <t>47.1.</t>
  </si>
  <si>
    <t>Ši kaina buvo aptarta atvykus į AB ESO derybų metu. Įvertinus darbo sąnaudas, medžiagas reikalingas šiems darbams atlikti rinkos kaina yra ne mažesnė 230 Eur.</t>
  </si>
  <si>
    <t>Segmento įrengimas/pakeitimas</t>
  </si>
  <si>
    <t>47.2.</t>
  </si>
  <si>
    <t>Ši kaina buvo aptarta atvykus į AB ESO derybų metu. Įvertinus darbo sąnaudas, medžiagas reikalingas šiems darbams atlikti rinkos kaina yra ne mažesnė 368 Eur.</t>
  </si>
  <si>
    <t>Vartelių įrengimas/pakeitimas</t>
  </si>
  <si>
    <t>Stulpelio įrengimas/pakeitimas</t>
  </si>
  <si>
    <t>Ši kaina buvo aptarta atvykus į AB ESO derybų metu. Įvertinus darbo sąnaudas, medžiagas reikalingas šiems darbams atlikti rinkos kaina yra ne mažesnė 150 Eur.</t>
  </si>
  <si>
    <t>DSRĮr apsauginio PL Ø80 stulpelio įrengimas/pakeitimas</t>
  </si>
  <si>
    <t>49.</t>
  </si>
  <si>
    <t>Iki 65 mm skersmens vidaus (pastato dujų sistemos) remontas</t>
  </si>
  <si>
    <t>49.1.</t>
  </si>
  <si>
    <t>dujotiekio dalies pakeitimas iki 5 m ilgio</t>
  </si>
  <si>
    <t>49.2.</t>
  </si>
  <si>
    <t>Ši kaina buvo aptarta atvykus į AB ESO derybų metu. Įvertinus darbo sąnaudas, medžiagas reikalingas šiems darbams atlikti rinkos kaina yra ne mažesnė 86 Eur.</t>
  </si>
  <si>
    <t>dujotiekio dalies pakeitimas už papildomą kiekvieną metrą</t>
  </si>
  <si>
    <t>49.3.</t>
  </si>
  <si>
    <t>Atjungimas ir užaklinimas, atliekant suvirinimo darbus</t>
  </si>
  <si>
    <t xml:space="preserve">Čiaupo prieš dujinį prietaisą pakeitimas </t>
  </si>
  <si>
    <t>Ši kaina buvo aptarta atvykus į AB ESO derybų metu. Įvertinus darbo sąnaudas, medžiagas reikalingas šiems darbams atlikti rinkos kaina yra ne mažesnė 860 Eur.</t>
  </si>
  <si>
    <t>Plieninio dujotiekio įvedime į pastatą (įvado) remontas / pertvarkymas, atliekant suvirinimo darbus</t>
  </si>
  <si>
    <t>Ši kaina buvo aptarta atvykus į AB ESO derybų metu. Įvertinus darbo sąnaudas, medžiagas reikalingas šiems darbams atlikti rinkos kaina yra ne mažesnė 800 Eur.</t>
  </si>
  <si>
    <t>Plieninio dujotiekio  įvedime į pastatą (įvado) antžeminės dalies remontas / pertvarkymas, atliekant suvirinimo darbus</t>
  </si>
  <si>
    <t>53.</t>
  </si>
  <si>
    <t>Laikino apylankinio polietileninio dujotiekio iki 15 m ilgio įrengimas ir demontavimas nenutraukiant dujų skirstymo veikiančiame dujotiekyje DN 40÷225 mm</t>
  </si>
  <si>
    <t>Ši kaina buvo aptarta atvykus į AB ESO derybų metu. Įvertinus darbo sąnaudas, medžiagas reikalingas šiems darbams atlikti rinkos kaina yra ne mažesnė 630 Eur.</t>
  </si>
  <si>
    <t>Ši kaina buvo aptarta atvykus į AB ESO derybų metu. Įvertinus darbo sąnaudas, medžiagas reikalingas šiems darbams atlikti rinkos kaina yra ne mažesnė 63 Eur.</t>
  </si>
  <si>
    <t>už papildomą kiekvieną metrą viršijus 15 m apylankinio dujotiekio ilgį</t>
  </si>
  <si>
    <t>Ši kaina buvo aptarta atvykus į AB ESO derybų metu. Įvertinus darbo sąnaudas, medžiagas reikalingas šiems darbams atlikti rinkos kaina yra ne mažesnė 276 iki 702 Eur, priklausomai nuo diametro.</t>
  </si>
  <si>
    <t xml:space="preserve">Antžeminio ir požeminio plieninio veikiančio mažo slėgio dujotiekio atjungimas ir užaklinimas atliekant suvirinimo darbus </t>
  </si>
  <si>
    <t>PE dujotiekio atjungimas ir užaklinimas</t>
  </si>
  <si>
    <t>56.</t>
  </si>
  <si>
    <t>Grunto transportavimas į objektą (įvertinant grunto kainą)</t>
  </si>
  <si>
    <t>Uždarymo ar kito dujotiekio įtaiso demontavimo darbai</t>
  </si>
  <si>
    <t>58.</t>
  </si>
  <si>
    <t>Autocisternos nuoma</t>
  </si>
  <si>
    <t>58.1.</t>
  </si>
  <si>
    <t>Ši kaina buvo aptarta atvykus į AB ESO derybų metu. Įvertinus darbo sąnaudas, medžiagas reikalingas šiems darbams atlikti rinkos kaina yra ne mažesnė 932 Eur.</t>
  </si>
  <si>
    <r>
      <t>iki 25 m</t>
    </r>
    <r>
      <rPr>
        <vertAlign val="superscript"/>
        <sz val="10"/>
        <rFont val="Arial"/>
        <family val="2"/>
      </rPr>
      <t xml:space="preserve">3 </t>
    </r>
    <r>
      <rPr>
        <sz val="10"/>
        <rFont val="Arial"/>
        <family val="2"/>
      </rPr>
      <t>geometrinio tūrio</t>
    </r>
  </si>
  <si>
    <t>58.2.</t>
  </si>
  <si>
    <t>Ši kaina buvo aptarta atvykus į AB ESO derybų metu. Įvertinus darbo sąnaudas, medžiagas reikalingas šiems darbams atlikti rinkos kaina yra ne mažesnė 989 Eur.</t>
  </si>
  <si>
    <r>
      <t>iki 50 m</t>
    </r>
    <r>
      <rPr>
        <vertAlign val="superscript"/>
        <sz val="10"/>
        <rFont val="Arial"/>
        <family val="2"/>
      </rPr>
      <t>3</t>
    </r>
    <r>
      <rPr>
        <sz val="10"/>
        <rFont val="Arial"/>
        <family val="2"/>
      </rPr>
      <t xml:space="preserve"> geometrinio tūrio</t>
    </r>
  </si>
  <si>
    <t>Ši kaina buvo aptarta atvykus į AB ESO derybų metu. Įvertinus darbo sąnaudas, medžiagas reikalingas šiems darbams atlikti rinkos kaina yra ne mažesnė 178 Eur.</t>
  </si>
  <si>
    <t>DSRĮr spintos korpuso keitimas</t>
  </si>
  <si>
    <t>Pildo Rangovas (visi langeliai turi būti užpildyti teisingai)</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</si>
  <si>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</si>
  <si>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</si>
  <si>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</si>
  <si>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rFont val="Arial"/>
        <family val="2"/>
        <charset val="186"/>
      </rPr>
      <t>Užpildyta ne pagal reikalavimus (viršyta maksimali leistina reikšmė)</t>
    </r>
    <r>
      <rPr>
        <sz val="10"/>
        <rFont val="Arial"/>
        <family val="2"/>
        <charset val="186"/>
      </rPr>
      <t xml:space="preserve">
(užpildžius</t>
    </r>
    <r>
      <rPr>
        <b/>
        <sz val="10"/>
        <rFont val="Arial"/>
        <family val="2"/>
        <charset val="186"/>
      </rPr>
      <t xml:space="preserve"> visas</t>
    </r>
    <r>
      <rPr>
        <sz val="10"/>
        <rFont val="Arial"/>
        <family val="2"/>
        <charset val="186"/>
      </rPr>
      <t xml:space="preserve"> pozicijas </t>
    </r>
    <r>
      <rPr>
        <b/>
        <sz val="10"/>
        <rFont val="Arial"/>
        <family val="2"/>
        <charset val="186"/>
      </rPr>
      <t>teisingai</t>
    </r>
    <r>
      <rPr>
        <sz val="10"/>
        <rFont val="Arial"/>
        <family val="2"/>
        <charset val="186"/>
      </rPr>
      <t xml:space="preserve"> - neužsidega)</t>
    </r>
  </si>
  <si>
    <t>Eil. Nr.</t>
  </si>
  <si>
    <t xml:space="preserve">Darbų, medžiagų pavadinimas </t>
  </si>
  <si>
    <t>Mato vnt.</t>
  </si>
  <si>
    <t>Mato vnt. Įkainis, Eur be PVM (Rangovo)</t>
  </si>
  <si>
    <t>Maksimalus Įkainis, Eur be PVM (ESO)</t>
  </si>
  <si>
    <t>Lyginamasis koeficientas</t>
  </si>
  <si>
    <t>Pasiūlymo vertė (įvertinant lyginamąjį koeficientą)</t>
  </si>
  <si>
    <t>Darbo aprašymas</t>
  </si>
  <si>
    <t>Skersmuo   ≤ DN 65</t>
  </si>
  <si>
    <t xml:space="preserve">Žemės darbai (naudoti dujų sistemos įrengimui (statybai) ir rekonstrukcijai) (netaikoma dujotiekio rekonstravimo įveriant PE vamzdynus) </t>
  </si>
  <si>
    <t>1.1</t>
  </si>
  <si>
    <t>Žemės darbai, kai įrengiamo dujotiekio skersmuo ≤ DN65</t>
  </si>
  <si>
    <t>Eur/m</t>
  </si>
  <si>
    <r>
      <rPr>
        <b/>
        <sz val="10"/>
        <color rgb="FF000000"/>
        <rFont val="Arial"/>
        <family val="2"/>
        <charset val="186"/>
      </rPr>
      <t>Darbų sudėtis:</t>
    </r>
    <r>
      <rPr>
        <sz val="10"/>
        <color rgb="FF000000"/>
        <rFont val="Arial"/>
        <family val="2"/>
        <charset val="186"/>
      </rPr>
      <t xml:space="preserve"> Tranšėjų ir duobių kasimas/užpylimas gruntu rankiniu būdu; Mechanizuotas tranšėjų ir duobių kasimas/užpylimas gruntu; Tranšėjos pagrindo išlyginimas, tankinimas; Naujo smėlio ar kito grunto atvežimas tranšėjos užpylimui, apsauginio sluoksnio įrengimui (įvertinant grunto kainą), apsauginio sluoksnio įrengimas; Nereikalingo grunto išvėžimas iš objekto; Užkasto grunto mechanizuotas sutankinimas. Kiti žemės darbai. (Rangovas privalo įsivertinti darbus ir esant įšalui ≤15cm.). 
Rangovas atlikdamas darbus turi naudoti priemones (pvz: guminis, plastikinis, brezentinis  ar kitas paklotas) skirtas išsaugoti šalia kasamos tranšėjos esamas dangas nuo sugadinimo ir/ar užteršimo iškastu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Rangovas nurodydamas šio įkainio vertę turi įsivertinti, kad įkainio Nr.1.2 vertė automatiškai apskaičiuojama dvigubai didesnė. </t>
    </r>
  </si>
  <si>
    <t>1.2</t>
  </si>
  <si>
    <t>Žemės darbai (esant įšalui nuo 15 cm), kai įrengiamo dujotiekio skersmuo ≤ DN65,00</t>
  </si>
  <si>
    <r>
      <rPr>
        <b/>
        <sz val="10"/>
        <color rgb="FF000000"/>
        <rFont val="Arial"/>
        <family val="2"/>
        <charset val="186"/>
      </rPr>
      <t xml:space="preserve">Darbų sudėtis: </t>
    </r>
    <r>
      <rPr>
        <sz val="10"/>
        <color rgb="FF000000"/>
        <rFont val="Arial"/>
        <family val="2"/>
        <charset val="186"/>
      </rPr>
      <t xml:space="preserve">Tranšėjų ir duobių kasimas/užpylimas gruntu rankiniu būdu; Mechanizuotas tranšėjų ir duobių kasimas/užpylimas gruntu; Tranšėjos pagrindo išlyginimas, tankinimas; Naujo smėlio ar kito grunto atvežimas tranšėjos užpylimui, apsauginio sluoksnio įrengimui (įvertinant grunto kainą), apsauginio sluoksnio įrengimas; Nereikalingo grunto išvėžimas iš objekto; Užkasto grunto mechanizuotas sutankinimas. Kiti žemės darbai. (Rangovas privalo įsivertinti darbus ir esant įšalui &gt;15cm). 
Rangovas atlikdamas darbus turi naudoti priemones (pvz: guminis, plastikinis, brezentinis  ar kitas paklotas) skirtas išsaugoti šalia kasamos tranšėjos esamas dangas nuo sugadinimo ir/ar užteršimo iškastu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Įkainis taikomas, kai įšalas, techninio prižiūrėtojo, faktiškai užfiksuojamas objekte. Šio įkainio vertė automatiškai dvigubai didesnė nei Rangovo nurodyta įkainio Nr. 1.1 vertė. </t>
    </r>
  </si>
  <si>
    <t>Požeminio PE dujotiekio ir jo jungiamųjų detalių montavimo darbai (≤ DN65)</t>
  </si>
  <si>
    <r>
      <rPr>
        <b/>
        <sz val="10"/>
        <color theme="1"/>
        <rFont val="Arial"/>
        <family val="2"/>
        <charset val="186"/>
      </rPr>
      <t xml:space="preserve">Medžiagos: </t>
    </r>
    <r>
      <rPr>
        <sz val="10"/>
        <color theme="1"/>
        <rFont val="Arial"/>
        <family val="2"/>
        <charset val="186"/>
      </rPr>
      <t>Dujotiekio vamzdžiai</t>
    </r>
    <r>
      <rPr>
        <strike/>
        <sz val="10"/>
        <color theme="1"/>
        <rFont val="Arial"/>
        <family val="2"/>
        <charset val="186"/>
      </rPr>
      <t>;</t>
    </r>
    <r>
      <rPr>
        <sz val="10"/>
        <color theme="1"/>
        <rFont val="Arial"/>
        <family val="2"/>
        <charset val="186"/>
      </rPr>
      <t xml:space="preserve"> ir visos jungiamosios detalės (išskyrus požeminius uždarymo įtaisus). 
</t>
    </r>
    <r>
      <rPr>
        <b/>
        <sz val="10"/>
        <color theme="1"/>
        <rFont val="Arial"/>
        <family val="2"/>
        <charset val="186"/>
      </rPr>
      <t>Darbų sudėtis:</t>
    </r>
    <r>
      <rPr>
        <sz val="10"/>
        <color theme="1"/>
        <rFont val="Arial"/>
        <family val="2"/>
        <charset val="186"/>
      </rPr>
      <t xml:space="preserve"> Trasos nužymėjimas. Dujotiekio vamzdžių ir jo jungiamųjų detalių montavimas ir klojimas paruoštose tranšėjose/ dujotiekio vamzdžių įtraukimas į dėklus/esamus dujotiekio vamzdžius (įvėrimas); Vamzdžių sandūrų jungimas (suvirinimas); Dujotiekio stiprumo ir sandarumo pneumatinis bandymas su vamzdyno išvalymu (prapūtimu); Vamzdžių sujungimo siūlių kontrolė; Indikacinio laido tiesimas, pritvirtinant prie vamzdyno (įskaitant indikacinį laidą); Indikacinio laido vientisumo patikrinimas; Įspėjamosios juostos tiesimas (įskaitant juostą); jeigu reikalinga Dujų srauto ribotuvo (gas-stop movos) montavimas;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</si>
  <si>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Požeminio PE dujotiekio (dujotiekio vamzdžiai su papildomu sustiprintu apsauginiu sluoksniu) ir jo jungiamųjų detalių montavimo darbai, dujotiekį įrengiant uždaru būdu ir nenaudojant apsauginių dėklų (≤ DN65)</t>
  </si>
  <si>
    <r>
      <rPr>
        <b/>
        <sz val="10"/>
        <color theme="1"/>
        <rFont val="Arial"/>
        <family val="2"/>
        <charset val="186"/>
      </rPr>
      <t>Medžiagos:</t>
    </r>
    <r>
      <rPr>
        <sz val="10"/>
        <color theme="1"/>
        <rFont val="Arial"/>
        <family val="2"/>
        <charset val="186"/>
      </rPr>
      <t xml:space="preserve"> Dujotiekio vamzdžiai su papildomu sustiprintu apsauginiu sluoksniu  ir vamzdžių gamykloje</t>
    </r>
    <r>
      <rPr>
        <strike/>
        <sz val="10"/>
        <color theme="1"/>
        <rFont val="Arial"/>
        <family val="2"/>
        <charset val="186"/>
      </rPr>
      <t xml:space="preserve"> </t>
    </r>
    <r>
      <rPr>
        <sz val="10"/>
        <color theme="1"/>
        <rFont val="Arial"/>
        <family val="2"/>
        <charset val="186"/>
      </rPr>
      <t xml:space="preserve"> integruotu indikaciniu laidu ar juostelėmis; Visos jungiamosios detalės (išskyrus požeminius uždarymo įtaisus). 
</t>
    </r>
    <r>
      <rPr>
        <b/>
        <sz val="10"/>
        <color theme="1"/>
        <rFont val="Arial"/>
        <family val="2"/>
        <charset val="186"/>
      </rPr>
      <t>Darbų sudėtis:</t>
    </r>
    <r>
      <rPr>
        <sz val="10"/>
        <color theme="1"/>
        <rFont val="Arial"/>
        <family val="2"/>
        <charset val="186"/>
      </rPr>
      <t xml:space="preserve"> Trasos nužymėjimas. Dujotiekio vamzdžių ir jo jungiamųjų detalių montavimas, dujotiekio įrengimas uždaru būdu; Vamzdžių  sandūrų jungimas (suvirinimas); Dujotiekio stiprumo ir sandarumo pneumatinis bandymas su vamzdyno išvalymu (prapūtimu); Vamzdžių sujungimo siūlių kontrolė
Indikacinio laido sujungimas (įskaitant indikacinį laidą); Indikacinio laido vientisumo patikrinimas; jeigu reikalinga Dujų srauto ribotuvo (gas-stop movos) montavimas; Kiti montavimo darbai.
Uždaru būdu atliekamų darbų technologinėms reikmėms reikalingų tranšėjų ir duobių kasimas/užpylimas gruntu rankiniu ir mechanizuotu būdu. Visi žemės kasimo darbai be dangų ardymo ir atstatymo darbų.</t>
    </r>
  </si>
  <si>
    <t>PL dujotiekio ir jo jungiamųjų detalių montavimo darbai (≤ DN65)</t>
  </si>
  <si>
    <r>
      <rPr>
        <b/>
        <sz val="10"/>
        <color rgb="FF000000"/>
        <rFont val="Arial"/>
      </rPr>
      <t xml:space="preserve">Medžiagos: </t>
    </r>
    <r>
      <rPr>
        <sz val="10"/>
        <color rgb="FF000000"/>
        <rFont val="Arial"/>
      </rPr>
      <t xml:space="preserve">Izoliuoti ir neizoliuoti dujotiekio vamzdžiai, visos jungiamosios detalės (išskyrus požeminius uždarymo įtaisus), apsauginė danga (izoliacija), dujotiekio dažymo ir tvirtinimo priemonės. 
</t>
    </r>
    <r>
      <rPr>
        <b/>
        <sz val="10"/>
        <color rgb="FF000000"/>
        <rFont val="Arial"/>
      </rPr>
      <t>Darbų sudėtis</t>
    </r>
    <r>
      <rPr>
        <sz val="10"/>
        <color rgb="FF000000"/>
        <rFont val="Arial"/>
      </rPr>
      <t>:  Trasos nužymėjimas. Dujotiekio vamzdžių ir jo jungiamųjų detalių montavimas ir klojimas paruoštose tranšėjose, įrengiant apsauginį smėlio sluoksnį, ir/ar įrengimas ant pastato sienos ar atramų. Vamzdžių sandūrų jungimas (suvirinimas). Dujotiekio stiprumo ir sandarumo pneumatinis bandymas su vamzdyno išvalymu (prapūtimu). Vamzdžių suvirinimo siūlių kontrolė. Įspėjamosios juostos tiesimas (įskaitant juostą). Požeminio dujotiekio sandūrų ir jungiamųjų detalių padengimas apsaugine danga (izoliavimas). Apsauginės dangos (izoliacijos) patikrinimas prietaisais. Antžeminių dujotiekio vamzdžių paruošimas dažymui, dažymo darbai.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</si>
  <si>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Antžeminio dujotiekio demontavimas (≤ DN65 )</t>
  </si>
  <si>
    <r>
      <t xml:space="preserve">Darbų sudėtis: </t>
    </r>
    <r>
      <rPr>
        <sz val="10"/>
        <color theme="1"/>
        <rFont val="Arial"/>
        <family val="2"/>
        <charset val="186"/>
      </rPr>
      <t>Dujotiekio vamzdžio demontavimas, supjaustymas, laikiklių demontavimas, išvežimas iš objekto ir pridavimas. Darbo vietos sutvarkymas, atliekų išvežimas ir pridavimas.</t>
    </r>
  </si>
  <si>
    <t>Dėklo montavimas</t>
  </si>
  <si>
    <t>6.1</t>
  </si>
  <si>
    <t>Dujotiekio apsauginio PE dėklo įrengimas uždaru būdu (įkainis pagal nominalų dėklo skersmenį ) (≤ DN65)</t>
  </si>
  <si>
    <r>
      <rPr>
        <b/>
        <sz val="10"/>
        <color theme="1"/>
        <rFont val="Arial"/>
        <family val="2"/>
        <charset val="186"/>
      </rPr>
      <t>Medžiagos:</t>
    </r>
    <r>
      <rPr>
        <sz val="10"/>
        <color theme="1"/>
        <rFont val="Arial"/>
        <family val="2"/>
        <charset val="186"/>
      </rPr>
      <t xml:space="preserve"> Vamzdžiai apsauginiams dėklams, dėklų galų sandarinimo priemonės (sandarikliai).
</t>
    </r>
    <r>
      <rPr>
        <b/>
        <sz val="10"/>
        <color theme="1"/>
        <rFont val="Arial"/>
        <family val="2"/>
        <charset val="186"/>
      </rPr>
      <t xml:space="preserve">Darbų sudėtis: </t>
    </r>
    <r>
      <rPr>
        <sz val="10"/>
        <color theme="1"/>
        <rFont val="Arial"/>
        <family val="2"/>
        <charset val="186"/>
      </rPr>
      <t xml:space="preserve"> Trasos nužymėjimas. Dujotiekio apsauginio dėklo įrengimas (prastūmimas) uždaru būdu; Dujotiekio apsauginio dėklo galų užsandarinimas sandarinimo priemonėmis (sandarikliais); dujotiekio apsauginio dėklo suvirinimas sandūriniu būdu; Kiti dujotiekio apsauginio dėklo įrengimo darbai. Uždaru būdu atliekamų darbų technologinėms reikmėms reikalingų tranšėjų ir duobių kasimas/užpylimas gruntu rankiniu ir mechanizuotu būdu. </t>
    </r>
  </si>
  <si>
    <t>6.2</t>
  </si>
  <si>
    <t>Dujotiekio apsauginio PE dėklo įrengimas atviru būdu (įkainis pagal nominalų dėklo skersmenį) (≤ DN65)</t>
  </si>
  <si>
    <r>
      <rPr>
        <b/>
        <sz val="10"/>
        <color theme="1"/>
        <rFont val="Arial"/>
        <family val="2"/>
        <charset val="186"/>
      </rPr>
      <t>Medžiagos:</t>
    </r>
    <r>
      <rPr>
        <sz val="10"/>
        <color theme="1"/>
        <rFont val="Arial"/>
        <family val="2"/>
        <charset val="186"/>
      </rPr>
      <t xml:space="preserve"> Vamzdžiai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nužymėjimas.Dujotiekio apsauginio dėklo įrengimas (paklojimas) tranšėjoje (atviru būdu); Dujotiekio apsauginio dėklo galų užsandarinimas sandarinimo priemonėmis (sandarikliais); Dujotiekio apsauginio dėklo suvirinimas sandūriniu būdu; Kiti dujotiekio apsauginio dėklo įrengimo darbai.</t>
    </r>
  </si>
  <si>
    <t>6.3</t>
  </si>
  <si>
    <t>Dujotiekio apsauginio PL dėklo įrengimas atviru būdu (įkainis pagal nominalų dėklo skersmenį) kertant šilumos tiekimo tinklus ir/ar elektros kabelius ir/ar kitus inžinerinius tinklus (≤ DN65)</t>
  </si>
  <si>
    <r>
      <rPr>
        <b/>
        <sz val="10"/>
        <color theme="1"/>
        <rFont val="Arial"/>
        <family val="2"/>
        <charset val="186"/>
      </rPr>
      <t>Medžiagos:</t>
    </r>
    <r>
      <rPr>
        <sz val="10"/>
        <color theme="1"/>
        <rFont val="Arial"/>
        <family val="2"/>
        <charset val="186"/>
      </rPr>
      <t xml:space="preserve"> PL Vamzdžiai su PE apsaugine danga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 Dujotiekio apsauginio dėklo įrengimas (paklojimas) tranšėjoje (atviru būdu); Dujotiekio apsauginio dėklo galų užsandarinimas sandarinimo priemonėmis (sandarikliais); Dujotiekio apsauginio dėklo suvirinimas sandūriniu būdu; Kiti dujotiekio apsauginio dėklo įrengimo darbai.</t>
    </r>
  </si>
  <si>
    <t>6.4</t>
  </si>
  <si>
    <t>Dujotiekio apsauginio PL dėklo įrengimas uždaru būdu (įkainis pagal nominalų dėklo skersmenį) kertant šilumos tiekimo tinklus ir/ar elektros kabelius ir/ar kitus inžinerinius tinklus, kelius, geležinkleius ir t.t. (≤ DN65)</t>
  </si>
  <si>
    <r>
      <rPr>
        <b/>
        <sz val="10"/>
        <color theme="1"/>
        <rFont val="Arial"/>
        <family val="2"/>
        <charset val="186"/>
      </rPr>
      <t>Medžiagos:</t>
    </r>
    <r>
      <rPr>
        <sz val="10"/>
        <color theme="1"/>
        <rFont val="Arial"/>
        <family val="2"/>
        <charset val="186"/>
      </rPr>
      <t xml:space="preserve"> PL Vamzdžiai su PE apsaugine danga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 Dujotiekio apsauginio dėklo įrengimas (paklojimas) tranšėjoje (uždaru būdu); Dujotiekio apsauginio dėklo galų užsandarinimas sandarinimo priemonėmis (sandarikliais); Dujotiekio apsauginio dėklo suvirinimas sandūriniu būdu; Kiti dujotiekio apsauginio dėklo įrengimo darbai. Uždaru būdu atliekamų darbų technologinėms reikmėms reikalingų tranšėjų ir duobių kasimas/užpylimas gruntu rankiniu ir mechanizuotu būdu. </t>
    </r>
  </si>
  <si>
    <t>7</t>
  </si>
  <si>
    <t>Požeminių uždarymo įtaisų montavimo darbai (be uždarymo įtaisų kainos)</t>
  </si>
  <si>
    <t>7.1</t>
  </si>
  <si>
    <t>Požeminių uždarymo įtaisų montavimo darbai PE dujotiekyje (be uždarymo įtaisų kainos)  (≤ DN65)</t>
  </si>
  <si>
    <t>Eur/vnt.</t>
  </si>
  <si>
    <r>
      <rPr>
        <b/>
        <sz val="10"/>
        <color theme="1"/>
        <rFont val="Arial"/>
        <family val="2"/>
        <charset val="186"/>
      </rPr>
      <t>Medžiagos:</t>
    </r>
    <r>
      <rPr>
        <sz val="10"/>
        <color theme="1"/>
        <rFont val="Arial"/>
        <family val="2"/>
        <charset val="186"/>
      </rPr>
      <t xml:space="preserve"> Požeminio uždarymo įtaiso apsauginis šulinėlis su pagrindu, apsauginis žiedas, dujotiekio įtaiso žymėjimo ženklas ir jo įrengimo stulpelis, PE dujotiekio jungiamosios detalės, PE dujotiekio vamzdis, indikacinis laidas ir kt.
</t>
    </r>
    <r>
      <rPr>
        <b/>
        <sz val="10"/>
        <color theme="1"/>
        <rFont val="Arial"/>
        <family val="2"/>
        <charset val="186"/>
      </rPr>
      <t>Darbų sudėtis:</t>
    </r>
    <r>
      <rPr>
        <sz val="10"/>
        <color theme="1"/>
        <rFont val="Arial"/>
        <family val="2"/>
        <charset val="186"/>
      </rPr>
      <t xml:space="preserve"> Požeminio uždarymo įtaiso (čiaupo/sklendės), PE dujotiekio vamzdžių ir jo jungiamųjų detalių parošimas suvirinimo darbams. Požeminio uždarymo įtaiso (čiaupo/sklendės) privirinimas. Sujungimo siūlių kontrolė. Indikacinio laido įrengimas, pritvirtinant prie vamzdyno. Indikacinio laido vientisumo patikrinimas. Požeminio uždarymo įtaiso apsauginio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</si>
  <si>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7.2</t>
  </si>
  <si>
    <t>Požeminių uždarymo įtaisų montavimo darbai PL dujotiekyje (be uždarymo įtaisų kainos)  (≤ DN65)</t>
  </si>
  <si>
    <r>
      <rPr>
        <b/>
        <sz val="10"/>
        <color theme="1"/>
        <rFont val="Arial"/>
        <family val="2"/>
        <charset val="186"/>
      </rPr>
      <t>Medžiagos:</t>
    </r>
    <r>
      <rPr>
        <sz val="10"/>
        <color theme="1"/>
        <rFont val="Arial"/>
        <family val="2"/>
        <charset val="186"/>
      </rPr>
      <t xml:space="preserve"> Požeminio uždarymo įtaiso apsauginis šulinėlis su pagrindu apsauginis žiedas, dujotiekio įtaiso žymėjimo ženklas ir jo įrengimo stulpelis, PL dujotiekio vamzdis, apsauginė danga (izoliacija), prapūtimo įtaisų čiaupai ir kt.  
</t>
    </r>
    <r>
      <rPr>
        <b/>
        <sz val="10"/>
        <color theme="1"/>
        <rFont val="Arial"/>
        <family val="2"/>
        <charset val="186"/>
      </rPr>
      <t>Darbų sudėtis:</t>
    </r>
    <r>
      <rPr>
        <sz val="10"/>
        <color theme="1"/>
        <rFont val="Arial"/>
        <family val="2"/>
        <charset val="186"/>
      </rPr>
      <t xml:space="preserve"> Požeminio uždarymo įtaiso (čiaupo/sklendės) ir PL dujotiekio vamzdžių parošimas suvirinimo darbams. Požeminio uždarymo įtaiso (čiaupo/sklendės) ir jeigu reikalinga intarpo privirinimas. Prapūtimo įtaisų įrengimas. Sujungimo siūlių kontrolė. PL dujotiekio sandūrų ir intarpų izoliavimas apsaugine danga. Požeminio uždarymo įtaiso apsauginis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</si>
  <si>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Naujų dujotiekių prijungimas prie veikiančių dujotiekių</t>
  </si>
  <si>
    <t>8.1</t>
  </si>
  <si>
    <t>Naujo dujotiekio ≤ DN65 prijungimas prie veikiančio PE  dujotiekio naudojant balną, kai prijungimo darbus atlieka Rangovas (su žemės kasimo, užpylimo, visais dujotiekio prijungimo darbais ir medžiagomis) (≤ DN65)</t>
  </si>
  <si>
    <r>
      <rPr>
        <b/>
        <sz val="10"/>
        <color rgb="FF000000"/>
        <rFont val="Arial"/>
      </rPr>
      <t xml:space="preserve">Medžiagos: </t>
    </r>
    <r>
      <rPr>
        <sz val="10"/>
        <color rgb="FF000000"/>
        <rFont val="Arial"/>
      </rPr>
      <t xml:space="preserve"> Visos naujo dujotiekio prijungimo darbams reikalingos medžiagos (elektra privirinamas dujotiekio atšakos balnas, movos, aklė, PE vamzdis ir kt.).                                                                                                                                                                                                                                                  
</t>
    </r>
    <r>
      <rPr>
        <b/>
        <sz val="10"/>
        <color rgb="FF000000"/>
        <rFont val="Arial"/>
      </rPr>
      <t>Darbų sudėtis:</t>
    </r>
    <r>
      <rPr>
        <sz val="10"/>
        <color rgb="FF000000"/>
        <rFont val="Arial"/>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ir prijungiamo dujotiekio bei jungiamųjų detalių  paviršiaus nuvalymas ir paruošimas suvirinimui. Balno privirinimas ir naujo dujotiekio prijungimas, suvirinimo vietų ataušinimas ir suvirinimo siūlių kokybės patikrinimas. Balno pragręžimas, prijungto dujotiekio prapūtimas ir užpildymas dujomis, prapūtimo dujomis kokybės patikrinimas. Aklės su elektrine kaitinimo spirale užvirinimas ant atšakos balno atvamzdžio. Suvirintų siūlių sandarumo patikrinamas.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</si>
  <si>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8.2</t>
  </si>
  <si>
    <t>Naujo dujotiekio ≤ DN65 prijungimas prie veikiančio PE dujotiekio naudojant movą, kai prijungimo darbus atlieka Rangovas (su žemės kasimo, užpylimo, visais dujotiekio prijungimo darbais ir medžiagomis) (≤ DN65,00)</t>
  </si>
  <si>
    <r>
      <rPr>
        <b/>
        <sz val="10"/>
        <color rgb="FF000000"/>
        <rFont val="Arial"/>
      </rPr>
      <t>Medžiagos:</t>
    </r>
    <r>
      <rPr>
        <sz val="10"/>
        <color rgb="FF000000"/>
        <rFont val="Arial"/>
      </rPr>
      <t xml:space="preserve">  Visos naujo dujotiekio prijungimo darbams reikalingos medžiagos (elektra privirinama mova/movos, balnas dujų išleidimo atvamzdžio įrengimui (jeigu reikia), PE vamzdis, aklės ir kt.).                                                                                                                                                                                                                                        </t>
    </r>
    <r>
      <rPr>
        <b/>
        <sz val="10"/>
        <color rgb="FF000000"/>
        <rFont val="Arial"/>
      </rPr>
      <t>Darbų sudėtis:</t>
    </r>
    <r>
      <rPr>
        <sz val="10"/>
        <color rgb="FF000000"/>
        <rFont val="Arial"/>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Naujo dujotiekio prijungimo vietoje veikiančio dujotiekio atjungimas su veikiančio PE dujotiekio atjungimo įranga arba užspaudžiant veikiantį dujotiekį specialiais PE vamzdžių užspaudimo įtaisais (jeigu reikia dujų išleidimo atvamzdžio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privirinamos movos/movų pagalba. Dujų išleidimo atvamzdžio, įrengto tarp užspaudimo įtaisų, nupjovimas ir užalinimas elektra privirinama akle (jeigu buvo įrengtas), suvirinimo vietų ataušinimas ir suvirinimo siūlių kokybės patikrinimas. Veikiančio PE dujotiekio atjungimo įrangos ar užspaudimo įtaisų nuėmimas, prijungto dujotiekio prapūtimas ir užpildymas dujomis, prapūtimo kokybės dujomis patikrinimas. Aklės su elektrine kaitinimo spirale užvirinimas ant balno atvamzdžio (jeigu buvo įrengtas dujų išleidimo atvamzdis).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</si>
  <si>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8.3</t>
  </si>
  <si>
    <t>Naujo dujotiekio ≤ DN65 prijungimas prie veikiančio PE  dujotiekio naudojant trišakį su apylankinio dujotiekio įrengimu, kai prijungimo darbus atlieka Rangovas (su žemės kasimo, užpylimo, visais dujotiekio prijungimo darbais ir medžiagomis) (≤ DN65)</t>
  </si>
  <si>
    <r>
      <rPr>
        <b/>
        <sz val="10"/>
        <color rgb="FF000000"/>
        <rFont val="Arial"/>
      </rPr>
      <t>Medžiagos:</t>
    </r>
    <r>
      <rPr>
        <sz val="10"/>
        <color rgb="FF000000"/>
        <rFont val="Arial"/>
      </rPr>
      <t xml:space="preserve"> Visos naujo dujotiekio prijungimo darbams ir apylankinio dujotiekio įrengimui reikalingos medžiagos (elektra privirinami dujotiekio atšakų balnai, movos, aklės, trišakis, PE vamzdis, apylankinis dujotiekis ir kt.).                                                                                                                                                                                                                                                                      </t>
    </r>
    <r>
      <rPr>
        <b/>
        <sz val="10"/>
        <color rgb="FF000000"/>
        <rFont val="Arial"/>
      </rPr>
      <t>Darbų sudėtis:</t>
    </r>
    <r>
      <rPr>
        <sz val="10"/>
        <color rgb="FF000000"/>
        <rFont val="Arial"/>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Veikiančio dujotiekio ir jungiamųjų detalių  paviršiaus nuvalymas ir paruošimas suvirinimui, apylankinio dujotiekio įrengimo darbai (balnų privirinimas ir iš anksto paruošto apylankinio dujotiekio su uždarymo įtaisais, manometru ir prapūtimo įtaisais prijungimas; suvirinimo vietų ataušinimas ir suvirinimo siūlių kokybės patikrinimas; apylankinio dujotiekio stiprumo ir sandarumo pneumatinis bandymas, apylankinio dujotiekio prijungimo siūlių sandarumo patikrinimas; balno pragręžimas ir prijungto apylankinio dujotiekio prapūtimas ir užpildymas dujomis, prapūtimo dujomis kokybės patikrinimas; kito balno pragręžimas ir dujų skirstymas vartotojams apylankiniu dujotiekiu). Naujo dujotiekio prijungimo vietoje veikiančio dujotiekio atjungimas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naujo prijungto dujotiekio prapūtimas ir užpildymas dujomis, prapūtimo dujomis kokybės patikrinimas. Dujų skirstymas vartotojams skirstomuoju dujotiekiu. Suvirintų siūlių sandarumo patikrinamas. Apylankinio dujotiekio nupjovimas ir demontavimas. Apylankinio dujotiekio pajungimo atvamzdžių užaklinimas. Aklių su elektrine kaitinimo spirale užvirinimas ant balnų atvamzdžių. Suvirinimo vietų ataušinimas, suvirinimo siūlių kokybės patikrinimas,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</si>
  <si>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8.4</t>
  </si>
  <si>
    <t>Naujo dujotiekio ≤ DN65 prijungimas prie žiedinėje sistemoje veikiančio PE dujotiekio naudojant trišakį be apvedimo linijos, kai prijungimo darbus atlieka Rangovas (su žemės kasimo, užpylimo, visais dujotiekio prijungimo darbais ir medžiagomis) (≤ DN65)</t>
  </si>
  <si>
    <r>
      <rPr>
        <b/>
        <sz val="10"/>
        <color rgb="FF000000"/>
        <rFont val="Arial"/>
      </rPr>
      <t xml:space="preserve">Medžiagos: </t>
    </r>
    <r>
      <rPr>
        <sz val="10"/>
        <color rgb="FF000000"/>
        <rFont val="Arial"/>
      </rPr>
      <t xml:space="preserve"> Visos naujo dujotiekio prijungimo darbams reikalingos medžiagos (elektra privirinamas trišakis, movos, balnai dujų išleidimo atvamzdžių įrengimui, PE vamzdis, aklės ir kt.).</t>
    </r>
    <r>
      <rPr>
        <b/>
        <sz val="10"/>
        <color rgb="FF000000"/>
        <rFont val="Arial"/>
      </rPr>
      <t xml:space="preserve">                                                                                                                                                                                                                         Darbų sudėtis:</t>
    </r>
    <r>
      <rPr>
        <sz val="10"/>
        <color rgb="FF000000"/>
        <rFont val="Arial"/>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Naujo dujotiekio prijungimo vietoje veikiančio dujotiekio atjungimas iš abiejų pusių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prijungto dujotiekio prapūtimas ir užpildymas dujomis, prapūtimo dujomis kokybės patikrinimas. Aklių su elektrine kaitinimo spirale užvirinimas ant balnų atvamzdžių.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</si>
  <si>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8.5</t>
  </si>
  <si>
    <t>Naujo dujotiekio ≤ DN65 prijungimas prie veikiančio PE dujotiekio naudojant gręžimo įrenginį (frezą) ir uždarymo įtaisą, kai prijungimo darbus atlieka Rangovas (su žemės kasimo, užpylimo, visais dujotiekio prijungimo ir izoliavimo darbais ir medžiagomis) (≤ DN65)</t>
  </si>
  <si>
    <r>
      <rPr>
        <b/>
        <sz val="10"/>
        <color rgb="FF000000"/>
        <rFont val="Arial"/>
      </rPr>
      <t>Medžiagos:</t>
    </r>
    <r>
      <rPr>
        <sz val="10"/>
        <color rgb="FF000000"/>
        <rFont val="Arial"/>
      </rPr>
      <t xml:space="preserve">  Visos naujo dujotiekio prijungimo darbams reikalingos medžiagos (uždarymo įtaisas, elektra privirinamos movos, PE vamzdis ir kt.).
</t>
    </r>
    <r>
      <rPr>
        <b/>
        <sz val="10"/>
        <color rgb="FF000000"/>
        <rFont val="Arial"/>
      </rPr>
      <t>Darbų sudėtis:</t>
    </r>
    <r>
      <rPr>
        <sz val="10"/>
        <color rgb="FF000000"/>
        <rFont val="Arial"/>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t>
    </r>
    <r>
      <rPr>
        <strike/>
        <sz val="10"/>
        <color rgb="FF000000"/>
        <rFont val="Arial"/>
      </rPr>
      <t>.</t>
    </r>
    <r>
      <rPr>
        <sz val="10"/>
        <color rgb="FF000000"/>
        <rFont val="Arial"/>
      </rPr>
      <t xml:space="preserve"> Veikiančio dujotiekio ir jungiamųjų detalių  paviršiaus nuvalymas ir paruošimas suvirinimui. Naujo dujotiekio prijungimo vietoje PE uždarymo įtaiso privirinimas prie veikiančio PE dujotiekio. Suvirinimo vietos ataušinimas ir suvirinimo siūlės kokybės patikrinimas, suvirinimo siūlės stiprumo ir sandarumo patikrinimas.Kiaurymės išpjovimas veikiančiame PE dujotiekyje per uždarymo įtaisą, panaudojant specialų gręžimo įrenginį (frezą). Naujo dujotiekio ir privirinto uždarymo įtaiso sujungimas elektra privirinamos movos/movų pagalba. Suvirinimo vietų ataušinimas ir suvirinimo siūlių kokybės patikrinimas. Naujo dujotiekio prapūtimas ir užpildymas dujomis, dujotiekio prapūtimo dujomis kokybės patikrinimas. Suvirintų siūlių sandarumo patikrinimas.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</si>
  <si>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8.6</t>
  </si>
  <si>
    <t>Naujo dujotiekio  ≤ DN65 prijungimas prie veikiančio PL dujotiekio naudojant gręžimo įrenginį (frezą) ir uždarymo įtaisą, kai prijungimo darbus atlieka Rangovas (su žemės kasimo, užpylimo, visais dujotiekio prijungimo ir izoliavimo darbais ir medžiagomis) (≤ DN65)</t>
  </si>
  <si>
    <r>
      <rPr>
        <b/>
        <sz val="10"/>
        <color rgb="FF000000"/>
        <rFont val="Arial"/>
      </rPr>
      <t>Medžiagos:</t>
    </r>
    <r>
      <rPr>
        <sz val="10"/>
        <color rgb="FF000000"/>
        <rFont val="Arial"/>
      </rPr>
      <t xml:space="preserve">  Visos naujo dujotiekio prijungimo darbams reikalingos medžiagos (uždarymo įtaisas, perėjimai,  jungiamosios detalės, vamzdis, apsauginė danga (izoliacija) ir kt.                                                                                                                                                                                                                                     </t>
    </r>
    <r>
      <rPr>
        <b/>
        <sz val="10"/>
        <color rgb="FF000000"/>
        <rFont val="Arial"/>
      </rPr>
      <t xml:space="preserve">Darbų sudėtis: </t>
    </r>
    <r>
      <rPr>
        <sz val="10"/>
        <color rgb="FF000000"/>
        <rFont val="Arial"/>
      </rPr>
      <t xml:space="preserve">Dujotiekio ir jo įtaisų apžiūrėjimas, patikrinimas. Dujotiekio prijungimo darbams reikalingos iškasos iškasimas, paruošimas. Darbo vietos aptvėrimas, įspėjamųjų ženklų iškabinimas. Naujo dujotiekio kontrolinio sandarumo patikrinimo atlikimas. Apsauginės dangos nuėmimas ir nuvalymas dujotiekio prijungimo vietoje, Veikiančio dujotiekio vamzdyno metalo būklės patikrinimas ir jo sienelės storio matavimas tam skirtu sienelės storio matuokliu dujotiekio prijungimo vietoje. Naujo dujotiekio prijungimas prie veikiančio PL dujotiekio, panaudojant specialų gręžimo įrenginį (frezą) ir uždarymo įtaisą. Naujo dujotiekio prapūtimas ir užpildymas dujomis, dujotiekio prapūtimo dujomis kokybės patikrinimas. Suvirintų siūlių sandarumo patikrinimas. Siūlių patikrinimas neardomosios kontrolės metodais. Dujotiekio prijungimo vietos izoliavimas apsaugine danga. Dujotiekio  prijungimo vietoje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</si>
  <si>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8.7</t>
  </si>
  <si>
    <t>Naujo dujotiekio prijungimas prie veikiančio PE ar PL dujotiekio su žemės kasimo, užpylimo darbais, teikiamomis medžiagomis, kai prijungimo  darbus atlieka Užsakovas (≤ DN65)</t>
  </si>
  <si>
    <r>
      <rPr>
        <b/>
        <sz val="10"/>
        <color rgb="FF000000"/>
        <rFont val="Arial"/>
      </rPr>
      <t>Medžiagos</t>
    </r>
    <r>
      <rPr>
        <sz val="10"/>
        <color rgb="FF000000"/>
        <rFont val="Arial"/>
      </rPr>
      <t xml:space="preserve">: Visos naujo dujotiekio prijungimo darbams reikalingos medžiagos.
</t>
    </r>
    <r>
      <rPr>
        <b/>
        <sz val="10"/>
        <color rgb="FF000000"/>
        <rFont val="Arial"/>
      </rPr>
      <t>Darbų sudėtis:</t>
    </r>
    <r>
      <rPr>
        <sz val="10"/>
        <color rgb="FF000000"/>
        <rFont val="Arial"/>
      </rPr>
      <t xml:space="preserve"> Dujotiekio prijungimo darbams reikalingos iškasos iškasimas, paruošimas. Darbo vietos aptvėrimas, įspėjamųjų ženklų iškabinimas. Po dujotiekio prijungimo darbų atkasto dujotiekio užpylimas smulkiu minkštu gruntu arba smėliu 30 cm sluoksniu rankiniu būdu ir jo sutankinimas. Mechanizuotas iškasos užpylimas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</si>
  <si>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8.8</t>
  </si>
  <si>
    <t>Dujotiekio prijungimas prie veikiančios pastato bendrojo naudojimo dujų sistemos (visi reikalingi darbai ir visos medžiagos) (≤ DN65)</t>
  </si>
  <si>
    <t xml:space="preserve">Vartotojų įspėjimas apie dujų srauto nutraukimą (dujų sistemos atjungimą). Dujų srauto nutraukimas uždarant uždarymo įtaisą. Atjungto dujotiekio prapūtimas oru, azotu arba inertinėmis dujomis ir prapūtimo kokybės patikrinimas. Dujotiekio prijungimo darbai. Pastato dujų sistemos kontrolinio sandarumo patikrinimo atlikimas. Pastato dujų sistemos prapūtimas ir užpildymas dujomis. Dujotiekio prapūtimo dujomis kokybės patikrinimas. Suvirintų siūlių ir sumontuotų sujungimų sandarumo patikrinimas.Dujotiekio prijungimo vietos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</si>
  <si>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8.9</t>
  </si>
  <si>
    <t>Naujo dujotiekio  ≤ DN65 prijungimas prie veikiančio PL dujotiekio, kai dujotiekio ruožo atjungimo ir degazavimo darbus atlieka Užsakovas, o dujotiekio prijungimo darbus atlieka Rangovas (su žemės kasimo, užpylimo, visais dujotiekio prijungimo ir izoliavimo darbais ir medžiagomis) (≤ DN65)</t>
  </si>
  <si>
    <r>
      <rPr>
        <b/>
        <sz val="10"/>
        <color theme="1"/>
        <rFont val="Arial"/>
        <family val="2"/>
        <charset val="186"/>
      </rPr>
      <t>Medžiagos:</t>
    </r>
    <r>
      <rPr>
        <sz val="10"/>
        <color theme="1"/>
        <rFont val="Arial"/>
        <family val="2"/>
        <charset val="186"/>
      </rPr>
      <t xml:space="preserve">  Visos naujo dujotiekio prijungimo darbams reikalingos medžiagos (trišakis, perėjimai,  jungiamosios detalės, vamzdis, apsauginė danga (izoliacija)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Apsauginės dangos nuėmimas ir nuvalymas dujotiekio prijungimo vietoje, Veikiančio dujotiekio vamzdyno metalo būklės patikrinimas ir jo sienelės storio matavimas tam skirtu sienelės storio matuokliu dujotiekio prijungimo vietoje. Naujo dujotiekio prijungimas prie degazuoto PL dujotiekio. Naujo dujotiekio prapūtimas ir užpildymas dujomis, dujotiekio prapūtimo dujomis kokybės patikrinimas. Suvirintų siūlių sandarumo patikrinimas. Siūlių patikrinimas neardomosios kontrolės metodais. Dujotiekio prijungimo vietos izoliavimas apsaugine danga. Dujotiekio  prijungimo vietoje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</si>
  <si>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Uždarymo įtaisų (čiaupų)  keitimas/montavimas dujotiekio įvedime į pastatą (≤ DN65)</t>
  </si>
  <si>
    <t>Vartotojų įspėjimas apie dujų skirstymo nutraukimą. Darbo vietos apžiūrėjimas, aptvėrimas, įspėjamųjų ženklų iškabinimas. Dujų skirstymo nutraukimas vartotojams uždarant uždarymo įtaisą, esantį prieš pastato dujų sistemą. Laikinos aklės dujotiekyje įrengimas. Uždarymo įtaiso keitimas/montavimas. Laikinos aklės išėmimas. Srieginių sujungimų sandarumo patikrinimas. Pastato dujų sistemos kontrolinio sandarumo patikrinimo atlikimas. Pastato dujų sistemos prapūtimas ir užpildymas dujomis, dujų skirstymo atnaujinimas vartotojams.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</si>
  <si>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Uždarymo įtaisų (čiaupų) ir izoliuojančių jungčių keitimas/montavimas plieninio dujotiekio įvedime į pastatą (≤ DN65)</t>
  </si>
  <si>
    <t>Vartotojų įspėjimas apie dujų skirstymo nutraukimą. Darbo vietos apžiūrėjimas, aptvėrimas, įspėjamųjų ženklų iškabinimas. Dujų skirstymo nutraukimas vartotojams uždarant uždarymo įtaisą, esantį prieš pastato dujų sistemą. Laikinos aklės dujotiekyje įrengimas. Atjungto dujotiekio prapūtimas oru, azotu arba inertinėmis dujomis  ir prapūtimo kokybės patikrinimas. Izoliuojančios movos įvirinimas, uždarymo čiaupo montavimas. Laikinos aklės išėmimas. Dujotiekio prapūtimas dujomis, prapūtimo kokybės patikrinimas. Suvirintų siūlių ir srieginių sujungimų sandarumo patikrinimas. Pastato dujų sistemos kontrolinio sandarumo patikrinimo atlikimas. Pastato dujų sistemos prapūtimas ir užpildymas dujomis, dujų skirstymo atnaujinimas vartotojams. Antžeminio dujotiekio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Izoliuojančios movos naudojamos pagal gamintojų sąrašą, kuris yra patalpintas AB „Energijos skirstymo operatorius" tinklalapyje www.eso.lt „ESO techninius reikalavimus atitinkančių gaminių sąrašas".</t>
  </si>
  <si>
    <t>Siūlių patikrinimas neardomosios kontrolės metodais (≤ DN65)</t>
  </si>
  <si>
    <t xml:space="preserve">Kontrolės prietaiso pastatymas, reguliavimas ir nuėmimas, Kontrolės atlikimas, Techninės dokumentacijos iforminimas.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</si>
  <si>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Laikino apylankinio polietileninio dujotiekio iki 15 m ilgio įrengimas ir demontavimas nenutraukiant dujų skirstymo veikiančiame dujotiekyje DN 40÷225 mm (≤ DN65)</t>
  </si>
  <si>
    <t>1 obj.</t>
  </si>
  <si>
    <t>Darbo vietos aptvėrimas, įspėjamųjų ženklų iškabinimas. Apsauginių priemonių įrengimas prieš statinį elektros krūvį. Esant reikalui palapinės įrengimas. Laikino apylankinio dujotiekio su uždarymo įtaisais, manometru ir prapūtimo įtaisais paruošimas ir prijungimas elektra privirinamais dujotiekio atšakų balnais. Apylankinio dujotiekio prapūtimas dujomis, prapūtimo kokybės patikrinimas ir dujų skirstymas per apylankinį dujotiekį. Iš abiejų pusių remontuojamo dujotiekio įrengiama po 2 ar 3 užspaudimo įtaisus ir suspaudžiamas veikiantis polietileninis dujotiekis. Elektrinių privirinamų balnų su dujų išleidimo atvamzdžiais įrengimas tarp užspaudimo įtaisų ir dujų išleidimas iš atjungto dujotiekio ruožo. Užspaudimo įtaisų dujų nepralaidumo patikrinimas. Pažeisto polietileninio dujotiekio intarpo išpjovimas. Po dujotiekio remonto darbų dujų išleidimo atvamzdžio nupjovimas ir aklės užvirinimas. Užspaudimo įtaisų nuėmimas ( iš vienos pusės – pagal dujų tekėjimo kryptį) dujotiekio intarpo prapūtimas dujomis, prapūtimo kokybės patikrinimas ir suvirintų siūlių sandarumo patikrinimas. Dujų išleidimo atvamzdžio nupjovimas aklės užvirinimas, aklės sandarumo patikrinimas. Likusių užspaudimo įtaisų nuėmimas ir dujų skirstymo atnaujinimas per suremontuotą dujotiekį. Dujotiekių vietų suapvalinimas specialiais įtaisais, kur buvo įrengti užspaudimo įtaisai. Iš abiejų pusių užspaudimo įtaisais užspaudžiamas apylankinis dujotiekis, iš jo per prapūtimo įtaisą išleidžiamos dujos. Apylankinio dujotiekio nupjovimas ir demontavimas. Apylankinio dujotiekio prijungimo atvamzdžių užaklinimas (elektrinių aklių užvirinimas). Jų ataušinimo laikas pagal aklių gamintojų nurodymus. Užspaudimo įtaisų nuėmimas, specialiais įtaisais suapvalinamas apylankinio dujotiekiovamzdis, kur buvo įrengti užspaudimo įtaisai. Aklių sandarumo patikrinimas.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Reikalavimai polietileniniams dujotiekio vamzdžiams ir jungiamosioms dalims yra patalpinti AB „Energijos skirstymo operatorius" tinklalapyje www.eso.lt „Polietileninių dujotiekių vamzdžių, apsauginių dėklų ir jungiamųjų detalių techniniai reikalavimai. Polietileniniai dujotiekio vamzdžiai ir jungiamosios detalės yra naudojamos pagal gamintojų sąrašą, kuris yra patalpintas „ESO techninius reikalavimas atitinkančių gaminių sąrašas“;</t>
  </si>
  <si>
    <t>už papildomą kiekvieną metrą viršijus 15 m apylankinio dujotiekio ilgį (Laikino apylankinio polietileninio dujotiekio iki 15 m ilgio įrengimas ir demontavimas nenutraukiant dujų skirstymo veikiančiame dujotiekyje DN 40÷225 mm) (≤ DN65)</t>
  </si>
  <si>
    <t>1 m</t>
  </si>
  <si>
    <t xml:space="preserve">Įkainis taikomas kartu su įkainiu "Laikino apylankinio polietileninio dujotiekio iki 15 m ilgio įrengimas ir demontavimas nenutraukiant dujų skirstymo veikiančiame dujotiekyje DN 40÷225 mm", kai reikia įrengti laikiną apylankinį dujotiekį ilgesnį negu 15 m ilgio. Įkainio išaiškinimą žiūrėti šalia įkainio "Laikino apylankinio polietileninio dujotiekio iki 15 m ilgio įrengimas ir demontavimas nenutraukiant dujų skirstymo veikiančiame dujotiekyje DN 40÷225 mm".
</t>
  </si>
  <si>
    <t>Antžeminio ir požeminio plieninio veikiančio mažo slėgio dujotiekio atjungimas ir užaklinimas atliekant suvirinimo darbus  (≤ DN65)</t>
  </si>
  <si>
    <t>1 vnt.</t>
  </si>
  <si>
    <t>Paskyros išsirašymas. Dujotiekio ir uždarymo įtaisų techninio stovio apžiūra ir patikrinimas. Požeminio dujotiekio apsauginės dangos nuėmimas dujotiekio nupjovimo ir užaklinimo vietoje. Dujotiekio vamzdyno metalo būklės patikrinimas dujotiekio nupjovimo ir užaklinimo vietoje bei dujotiekio vamzdyno sienelės storio matavimas tam skirtu sienelės storio matuokliu.Technologinės kiaurymės (lango) dujotiekyje išpjovimas. Laikinos aklės įrengimas. Atjungto dujotiekio prapūtimas oru, azotu arba inertinėmis dujomis. Prapūtimo kokybės patikrinimas. Dujotiekio nupjovimas. Metalinės aklės privirinimas. Laikinos aklės išėmimas. Dujotiekio prapūtimas dujomis, prapūtimo kokybės patikrinimas. Technologinės kiaurymės (lango) dujotiekyje užvirinimas. Suvirintų sujungimų sandarumo patikrinimas. Antžeminio dujotiekio nupjovimo ir užaklinimo vietos gruntavimas, nudažymas. Požeminio dujotiekio izoliavimo darbai, izoliavimo kokybės patikrinimas prietaisais.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t>
  </si>
  <si>
    <t>PE dujotiekio atjungimas ir užaklinimas (≤ DN65)</t>
  </si>
  <si>
    <t>Paskyros išsirašymas. Dujotiekio ir jo įtaisų apžiūrėjimas, patikrinimas. Darbo vietos aptvėrimas ir įspėjamųjų ženklų iškabinimas. Apsauginių priemonių prieš statinį elektros krūvį įrengimas. Esant reikalui, palapinės įrengimas. Dujotiekio užspaudimo įtaisų įrengimas. Dujų išleidimo atvamzdžio įrengimas tarp užspaudimo įtaisų. Dujų pašalinimas į atmosferą iš atjungto dujotiekio. Užspaudimo įtaisų nepralaidumo dujoms patikrinimas. Dujotiekio nupjovimas, nupjauto dujotiekio prapūtimas oru, azotu arba inertinėmis dujomis. Prapūtimo kokybės patikrinimas. Vamzdžio galo paruošimas ir aklės įvirinimas. Užspaudimo įtaiso nuėmimas (pagal dujų tekėjimo kryptį). Dujotiekio prapūtimas dujomis, prapūtimo kokybės patikrinimas. Dujų išleidimo atvamzdžio nupjovimas ir aklės užvirinimas. Suvirintų siūlių sandarumo patikrinimas. Indikacinio laido nupjovimas ir izoliavimas. Dujotiekio užpylimas smulkiu smėliu, jį sutankinant. Apsauginės plėvelės 30 cm virš dujotiekio nutiesimas ir jos užpylimas.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t>
  </si>
  <si>
    <t>Uždarymo ar kito dujotiekio įtaiso demontavimo darbai (≤ DN65)</t>
  </si>
  <si>
    <t xml:space="preserve">Reikiamų leidimų atkasimo ir remonto darbams vykdyti gavimas bei derinimas su žemės sklypų savininkais, reikiamomis institucijomis.  Uždarymo ar kito dujotiekio įtaiso žymėjimo ženklo stulpelio ir uždarymo įtaiso aptvėrimo (jeigu jis yra) demontavimo darbai. Demontuojamo dujotiekio intarpo su uždarymo ar kitu dujotiekio įtaisu išpjovimo ir demontavimo darbai. Naujo dujotiekio intarpo įvirinimo darbai. Suvirintų siūlių sandarumo patikrinimas. Įvirinto dujotiekio intarpo ir suvirintinų siūlių padengimas apsaugine danga (izoliacija). Apsauginės dangos (izoliacijos) kokybės patikrinimas defektoskopu arba kitais tam pritaikytais prietaisais.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siūlių patikrinimą neardomosios kontrolės metodais).   </t>
  </si>
  <si>
    <t xml:space="preserve">PE/PL požeminio dujotiekio demontavimas, kai reikalingi žemės kasimo darbai (įkainis taikomas dujotiekio pertvarkymo ir rekonstravimo atvejais, kai tai numatyta projekte ir tokį reikalavimą kelia Užsakovas) </t>
  </si>
  <si>
    <t>Darbų sudėtis: Demontuojamo dujotiekio vamzdžio atkasimas. Dujotiekio vamzdžio demontavimas, supjaustymas, išvežimas iš objekto ir pridavimas. Tranšėjos atkasimas/užkasimas, darbo vietos sutvarkymas, atliekų išvežimas ir pridavimas/nupirkimas. Atliekų pridavimo dokumentų kopijos turi būti pristatytos užsakovui. Reikiamų leidimų dujotiekio atkasimo ir demontavimo/rekonstravimo darbams vykdyti gavimas bei derinimas su žemės sklypų savininkais, reikiamomis institucijomis. Darbo vietos apžiūrėjimas, aptvėrimas, įspėjamųjų ženklų iškabinimas.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t>
  </si>
  <si>
    <t>PE/PL požeminio dujotiekio demontavimas, kai nereikalingi žemės kasimo darbai (įkainis taikomas dujotiekio pertvarkymo ir rekonstravimo atvejais, kai tai numatyta projekte ir tokį reikalavimą kelia Užsakovas)</t>
  </si>
  <si>
    <t>Darbų sudėtis: Dujotiekio vamzdžio demontavimas, supjaustymas, išvežimas iš objekto ir pridavimas. Darbo vietos sutvarkymas, atliekų išvežimas ir pridavimas/nupirkimas. Atliekų pridavimo dokumentų kopijos turi būti pristatytos užsakovui. Reikiamų leidimų dujotiekio demontavimo/rekonstravimo darbams vykdyti gavimas bei derinimas su žemės sklypų savininkais, reikiamomis institucijomis. Darbo vietos apžiūrėjimas, aptvėrimas, įspėjamųjų ženklų iškabinimas.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Šis įkainis taikomas tik kartu su kitais įkainiais, kai toje pačioje vietoje naujai įrengiamas, perklojamas dujotiekis.</t>
  </si>
  <si>
    <t>Prapūtimo įtaiso DN20 įrengimas veikiančiame požeminiame PE dujotiekyje</t>
  </si>
  <si>
    <r>
      <rPr>
        <b/>
        <sz val="10"/>
        <color theme="1"/>
        <rFont val="Arial"/>
        <family val="2"/>
        <charset val="186"/>
      </rPr>
      <t xml:space="preserve">Medžiagos: </t>
    </r>
    <r>
      <rPr>
        <sz val="10"/>
        <color theme="1"/>
        <rFont val="Arial"/>
        <family val="2"/>
        <charset val="186"/>
      </rPr>
      <t xml:space="preserve">Visos prapūtimo įtaiso įrengimo darbams reikalingos medžiagos (balnas, perėjimai, jungiamosios detalės, vamzdis, čiaupas, aklė, apsauginis šulinėlis su pagrindu, apsauginis žiedas, dujotiekio įtaiso žymėjimo ženklas ir jo įrengimo stulpelis ir kt.). </t>
    </r>
    <r>
      <rPr>
        <b/>
        <sz val="10"/>
        <color theme="1"/>
        <rFont val="Arial"/>
        <family val="2"/>
        <charset val="186"/>
      </rPr>
      <t xml:space="preserve">
arbų sudėtis:</t>
    </r>
    <r>
      <rPr>
        <sz val="10"/>
        <color theme="1"/>
        <rFont val="Arial"/>
        <family val="2"/>
        <charset val="186"/>
      </rPr>
      <t xml:space="preserve"> Prapūtimo įtaiso įrengimo darbams reikalingos iškasos iškasimas, paruošimas. Darbo vietos aptvėrimas, įspėjamųjų ženklų iškabinimas. Veikiančio dujotiekio ir prijungiamų jungiamųjų detalių ir vamzdžių paviršiaus nuvalymas ir paruošimas suvirinimui. Balno ir jungiamųjų detalių privirinimas, suvirinimo vietų ataušinimas ir suvirinimo siūlių kokybės patikrinimas. Prapūtimo įtaiso sumontavimas, jo stiprumo ir sandarumo patikrinimas. Balno pragręžimas. Aklės su elektrine kaitinimo spirale užvirinimas ant balno. Visų suvirintų jungčių paženklinimas ant dujotiekio vamzdyno. Atkasto dujotiekio užpylimas smulkiu minkštu gruntu arba smėliu 30 cm sluoksniu rankiniu būdu ir jo sutankinimas. Įspėjamosios juostos tiesimas. Mechanizuotas iškasos užpylimas gruntu. Apsauginio šulinėlio su pagrindu įrengimas. Dujotiekio įtaiso žymėjimo ženklo ir jo įrengimo stulpelio įrengimas.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Į įkainį neįskaičiuoti dangų ardymo ir atstatymo darbai.</t>
    </r>
  </si>
  <si>
    <t xml:space="preserve">Prapūtimo įtaiso DN20 įrengimas veikiančiame požeminiame PL dujotiekyje </t>
  </si>
  <si>
    <r>
      <rPr>
        <b/>
        <sz val="10"/>
        <color theme="1"/>
        <rFont val="Arial"/>
        <family val="2"/>
        <charset val="186"/>
      </rPr>
      <t>Medžiagos:</t>
    </r>
    <r>
      <rPr>
        <sz val="10"/>
        <color theme="1"/>
        <rFont val="Arial"/>
        <family val="2"/>
        <charset val="186"/>
      </rPr>
      <t xml:space="preserve"> Visos prapūtimo įtaiso įrengimo darbams reikalingos medžiagos (uždarymo įtaisai, perėjimai, jungiamosios detalės, vamzdis, apsauginė danga (izoliacija), aklė, apsauginis šulinėlis su pagrindu, apsauginis žiedas, dujotiekio įtaiso žymėjimo ženklas ir jo įrengimo stulpelis ir kt.)
</t>
    </r>
    <r>
      <rPr>
        <b/>
        <sz val="10"/>
        <color theme="1"/>
        <rFont val="Arial"/>
        <family val="2"/>
        <charset val="186"/>
      </rPr>
      <t>Darbų sudėtis:</t>
    </r>
    <r>
      <rPr>
        <sz val="10"/>
        <color theme="1"/>
        <rFont val="Arial"/>
        <family val="2"/>
        <charset val="186"/>
      </rPr>
      <t xml:space="preserve"> Prapūtimo įtaiso įrengimo darbams reikalingos iškasos iškasimas, paruošimas. Darbo vietos aptvėrimas, įspėjamųjų ženklų iškabinimas. Apsauginės dangos nuėmimas ir nuvalymas prapūtimo įtaiso prijungimo vietoje, Veikiančio dujotiekio vamzdyno metalo būklės patikrinimas ir jo sienelės storio matavimas tam skirtu sienelės storio matuokliu prapūtimo įtaiso prijungimo vietoje. Uždarymo įtaiso privirinimas prie veikiančio PL dujotiekio prapūtimo įtaiso prijungimo vietoje. Suvirintos siūlės stiprumo ir sandarumo patikrinimas. Kiaurymės veikiančiame PL dujotiekyje išpjovimas per uždarymo įtaisą, panaudojant specialų gręžimo įrenginį (frezą). Prapūtimo įtaiso sumontavimas ir prijungimas prie įrengto uždarymo įtaiso. Suvirintų siūlių sandarumo patikrinimas. Siūlių patikrinimas neardomosios kontrolės metodais (pagal reikalavimus). 
Prapūtimo įtaiso įrengimo  vietos izoliavimas apsaugine danga.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Apsauginio šulinėlio su pagrindu įrengimas. Dujotiekio įtaiso žymėjimo ženklo ir jo įrengimo stulpelio įrengimas.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Į įkainį neįskaičiuoti dangų ardymo ir atstatymo darbai.  </t>
    </r>
  </si>
  <si>
    <t xml:space="preserve">Skersmuo 65 &lt; DN ≤ 160 </t>
  </si>
  <si>
    <t>Žemės darbai, kai įrengiamo dujotiekio skersmuo (DN65 - DN160)</t>
  </si>
  <si>
    <t>Žemės darbai (esant įšalui nuo 15 cm), kai įrengiamo dujotiekio skersmuo  (DN65 - DN160)</t>
  </si>
  <si>
    <t>Požeminio PE dujotiekio ir jo jungiamųjų detalių montavimo darbai  (DN65 - DN160)</t>
  </si>
  <si>
    <r>
      <t xml:space="preserve">Medžiagos: </t>
    </r>
    <r>
      <rPr>
        <sz val="10"/>
        <color theme="1"/>
        <rFont val="Arial"/>
        <family val="2"/>
        <charset val="186"/>
      </rPr>
      <t>Dujotiekio vamzdžiai</t>
    </r>
    <r>
      <rPr>
        <strike/>
        <sz val="10"/>
        <color theme="1"/>
        <rFont val="Arial"/>
        <family val="2"/>
        <charset val="186"/>
      </rPr>
      <t>;</t>
    </r>
    <r>
      <rPr>
        <sz val="10"/>
        <color theme="1"/>
        <rFont val="Arial"/>
        <family val="2"/>
        <charset val="186"/>
      </rPr>
      <t xml:space="preserve"> ir visos jungiamosios detalės (išskyrus požeminius </t>
    </r>
    <r>
      <rPr>
        <strike/>
        <sz val="10"/>
        <color theme="1"/>
        <rFont val="Arial"/>
        <family val="2"/>
        <charset val="186"/>
      </rPr>
      <t xml:space="preserve"> </t>
    </r>
    <r>
      <rPr>
        <sz val="10"/>
        <color theme="1"/>
        <rFont val="Arial"/>
        <family val="2"/>
        <charset val="186"/>
      </rPr>
      <t xml:space="preserve">uždarymo įtaisus). 
</t>
    </r>
    <r>
      <rPr>
        <b/>
        <sz val="10"/>
        <color theme="1"/>
        <rFont val="Arial"/>
        <family val="2"/>
        <charset val="186"/>
      </rPr>
      <t>Darbų sudėtis:</t>
    </r>
    <r>
      <rPr>
        <sz val="10"/>
        <color theme="1"/>
        <rFont val="Arial"/>
        <family val="2"/>
        <charset val="186"/>
      </rPr>
      <t xml:space="preserve"> Trasos nužymėjimas. Dujotiekio vamzdžių ir jo jungiamųjų detalių montavimas ir klojimas paruoštose tranšėjose/ dujotiekio vamzdžių įtraukimas į dėklus/esamus dujotiekio vamzdžius (įvėrimas); Vamzdžių sandūrų jungimas (suvirinimas); Dujotiekio stiprumo ir sandarumo pneumatinis bandymas su vamzdyno išvalymu (prapūtimu); Vamzdžių sujungimo siūlių kontrolė; Indikacinio laido tiesimas, pritvirtinant prie vamzdyno (įskaitant indikacinį laidą); Indikacinio laido vientisumo patikrinimas; Įspėjamosios juostos tiesimas (įskaitant juostą); jeigu reikalinga Dujų srauto ribotuvo (gas-stop movos) montavimas;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</si>
  <si>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Požeminio PE dujotiekio (dujotiekio vamzdžiai su papildomu sustiprintu apsauginiu sluoksniu) ir jo jungiamųjų detalių montavimo darbai, dujotiekį įrengiant uždaru būdu ir nenaudojant apsauginių dėklų  (DN65 - DN160)</t>
  </si>
  <si>
    <r>
      <t>Medžiagos:</t>
    </r>
    <r>
      <rPr>
        <sz val="10"/>
        <color theme="1"/>
        <rFont val="Arial"/>
        <family val="2"/>
        <charset val="186"/>
      </rPr>
      <t xml:space="preserve"> Dujotiekio vamzdžiai su papildomu sustiprintu apsauginiu sluoksniu  ir vamzdžių gamykloje</t>
    </r>
    <r>
      <rPr>
        <strike/>
        <sz val="10"/>
        <color theme="1"/>
        <rFont val="Arial"/>
        <family val="2"/>
        <charset val="186"/>
      </rPr>
      <t xml:space="preserve"> </t>
    </r>
    <r>
      <rPr>
        <sz val="10"/>
        <color theme="1"/>
        <rFont val="Arial"/>
        <family val="2"/>
        <charset val="186"/>
      </rPr>
      <t xml:space="preserve"> integruotu indikaciniu laidu ar juostelėmis; Visos </t>
    </r>
    <r>
      <rPr>
        <strike/>
        <sz val="10"/>
        <color theme="1"/>
        <rFont val="Arial"/>
        <family val="2"/>
        <charset val="186"/>
      </rPr>
      <t xml:space="preserve"> </t>
    </r>
    <r>
      <rPr>
        <sz val="10"/>
        <color theme="1"/>
        <rFont val="Arial"/>
        <family val="2"/>
        <charset val="186"/>
      </rPr>
      <t xml:space="preserve">jungiamosios detalės (išskyrus požeminius uždarymo įtaisus). 
</t>
    </r>
    <r>
      <rPr>
        <b/>
        <sz val="10"/>
        <color theme="1"/>
        <rFont val="Arial"/>
        <family val="2"/>
        <charset val="186"/>
      </rPr>
      <t>Darbų sudėtis:</t>
    </r>
    <r>
      <rPr>
        <sz val="10"/>
        <color theme="1"/>
        <rFont val="Arial"/>
        <family val="2"/>
        <charset val="186"/>
      </rPr>
      <t xml:space="preserve"> Trasos nužymėjimas. Dujotiekio vamzdžių ir jo jungiamųjų detalių montavimas, dujotiekio įrengimas uždaru būdu; Vamzdžių  sandūrų jungimas (suvirinimas); Dujotiekio stiprumo ir sandarumo pneumatinis bandymas su vamzdyno išvalymu (prapūtimu); Vamzdžių sujungimo siūlių kontrolė
Indikacinio laido sujungimas (įskaitant indikacinį laidą); Indikacinio laido vientisumo patikrinimas; jeigu reikalinga Dujų srauto ribotuvo (gas-stop movos) montavimas; Kiti montavimo darbai.</t>
    </r>
    <r>
      <rPr>
        <b/>
        <sz val="10"/>
        <color theme="1"/>
        <rFont val="Arial"/>
        <family val="2"/>
        <charset val="186"/>
      </rPr>
      <t xml:space="preserve">
</t>
    </r>
    <r>
      <rPr>
        <sz val="10"/>
        <color theme="1"/>
        <rFont val="Arial"/>
        <family val="2"/>
        <charset val="186"/>
      </rPr>
      <t>Uždaru būdu atliekamų darbų technologinėms reikmėms reikalingų tranšėjų ir duobių kasimas/užpylimas gruntu rankiniu ir mechanizuotu būdu. Visi žemės kasimo darbai be dangų ardymo ir atstatymo darbų.</t>
    </r>
  </si>
  <si>
    <t>PL dujotiekio ir jo jungiamųjų detalių montavimo darbai  (DN65 - DN160)</t>
  </si>
  <si>
    <r>
      <rPr>
        <b/>
        <sz val="10"/>
        <color theme="1"/>
        <rFont val="Arial"/>
        <family val="2"/>
        <charset val="186"/>
      </rPr>
      <t xml:space="preserve">Medžiagos: </t>
    </r>
    <r>
      <rPr>
        <sz val="10"/>
        <color theme="1"/>
        <rFont val="Arial"/>
        <family val="2"/>
        <charset val="186"/>
      </rPr>
      <t xml:space="preserve">Izoliuoti ir neizoliuoti dujotiekio vamzdžiai, visos jungiamosios detalės (išskyrus požeminius uždarymo įtaisus), apsauginė danga (izoliacija), dujotiekio dažymo ir tvirtinimo priemonės. 
</t>
    </r>
    <r>
      <rPr>
        <b/>
        <sz val="10"/>
        <color theme="1"/>
        <rFont val="Arial"/>
        <family val="2"/>
        <charset val="186"/>
      </rPr>
      <t>Darbų sudėtis</t>
    </r>
    <r>
      <rPr>
        <sz val="10"/>
        <color theme="1"/>
        <rFont val="Arial"/>
        <family val="2"/>
        <charset val="186"/>
      </rPr>
      <t>:  Trasos nužymėjimas. Dujotiekio vamzdžių ir jo jungiamųjų detalių montavimas ir klojimas paruoštose tranšėjose, įrengiant apsauginį smėlio sluoksnį, ir/ar įrengimas ant pastato sienos ar atramų. Vamzdžių sandūrų jungimas (suvirinimas). Dujotiekio stiprumo ir sandarumo pneumatinis bandymas su vamzdyno išvalymu (prapūtimu). Vamzdžių suvirinimo siūlių kontrolė. Įspėjamosios juostos tiesimas (įskaitant juostą). Požeminio dujotiekio sandūrų ir jungiamųjų detalių padengimas apsaugine danga (izoliavimas). Apsauginės dangos (izoliacijos) patikrinimas prietaisais. Antžeminių dujotiekio vamzdžių paruošimas dažymui, dažymo darbai.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</si>
  <si>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Antžeminio dujotiekio demontavimas  (DN65 - DN160)</t>
  </si>
  <si>
    <t>Dujotiekio apsauginio PE dėklo įrengimas uždaru būdu (įkainis pagal nominalų dėklo skersmenį) (DN65 - DN160)</t>
  </si>
  <si>
    <r>
      <rPr>
        <b/>
        <sz val="10"/>
        <color theme="1"/>
        <rFont val="Arial"/>
        <family val="2"/>
        <charset val="186"/>
      </rPr>
      <t>Medžiagos:</t>
    </r>
    <r>
      <rPr>
        <sz val="10"/>
        <color theme="1"/>
        <rFont val="Arial"/>
        <family val="2"/>
        <charset val="186"/>
      </rPr>
      <t xml:space="preserve"> Vamzdžiai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 Dujotiekio apsauginio dėklo įrengimas (prastūmimas) uždaru būdu; Dujotiekio apsauginio dėklo galų užsandarinimas sandarinimo priemonėmis (sandarikliais); dujotiekio apsauginio dėklo suvirinimas sandūriniu būdu; Kiti dujotiekio apsauginio dėklo įrengimo darbai. Uždaru būdu atliekamų darbų technologinėms reikmėms reikalingų tranšėjų ir duobių kasimas/užpylimas gruntu rankiniu ir mechanizuotu būdu. </t>
    </r>
  </si>
  <si>
    <t>Dujotiekio apsauginio PE dėklo įrengimas atviru būdu (įkainis pagal nominalų dėklo skersmenį) (DN65 - DN160)</t>
  </si>
  <si>
    <r>
      <rPr>
        <b/>
        <sz val="10"/>
        <color theme="1"/>
        <rFont val="Arial"/>
        <family val="2"/>
        <charset val="186"/>
      </rPr>
      <t>Medžiagos:</t>
    </r>
    <r>
      <rPr>
        <sz val="10"/>
        <color theme="1"/>
        <rFont val="Arial"/>
        <family val="2"/>
        <charset val="186"/>
      </rPr>
      <t xml:space="preserve"> Vamzdžiai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 Dujotiekio apsauginio dėklo įrengimas (paklojimas) tranšėjoje (atviru būdu); Dujotiekio apsauginio dėklo galų užsandarinimas sandarinimo priemonėmis (sandarikliais); Dujotiekio apsauginio dėklo suvirinimas sandūriniu būdu; Kiti dujotiekio apsauginio dėklo įrengimo darbai.</t>
    </r>
  </si>
  <si>
    <t>Dujotiekio apsauginio PL dėklo įrengimas atviru būdu (įkainis pagal nominalų dėklo skersmenį) kertant šilumos tiekimo tinklus ir/ar elektros kabelius ir/ar kitus inžinerinius tinklus (DN65 - DN160)</t>
  </si>
  <si>
    <t>Dujotiekio apsauginio PL dėklo įrengimas uždaru būdu  (įkainis pagal nominalų dėklo skersmenį)  kertant šilumos tiekimo tinklus ir/ar elektros kabelius ir/ar kitus inžinerinius tinklus, kelius, geležinkleius ir t.t. (DN65 - DN160)</t>
  </si>
  <si>
    <r>
      <rPr>
        <b/>
        <sz val="10"/>
        <color theme="1"/>
        <rFont val="Arial"/>
        <family val="2"/>
        <charset val="186"/>
      </rPr>
      <t>Medžiagos:</t>
    </r>
    <r>
      <rPr>
        <sz val="10"/>
        <color theme="1"/>
        <rFont val="Arial"/>
        <family val="2"/>
        <charset val="186"/>
      </rPr>
      <t xml:space="preserve"> PL Vamzdžiai su PE apsaugine danga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 Dujotiekio apsauginio dėklo įrengimas (paklojimas) tranšėjoje (uždaru būdu); Dujotiekio apsauginio dėklo galų užsandarinimas sandarinimo priemonėmis (sandarikliais); Dujotiekio apsauginio dėklo suvirinimas sandūriniu būdu; Kiti dujotiekio apsauginio dėklo įrengimo darbai. Uždaru būdu atliekamų darbų technologinėms reikmėms reikalingų tranšėjų ir duobių kasimas/užpylimas gruntu rankiniu ir mechanizuotu būdu. </t>
    </r>
  </si>
  <si>
    <t>Požeminių uždarymo įtaisų montavimo darbai PE dujotiekyje (be uždarymo įtaisų kainos) (DN65 - DN160)</t>
  </si>
  <si>
    <r>
      <rPr>
        <b/>
        <sz val="10"/>
        <color theme="1"/>
        <rFont val="Arial"/>
        <family val="2"/>
        <charset val="186"/>
      </rPr>
      <t>Medžiagos:</t>
    </r>
    <r>
      <rPr>
        <sz val="10"/>
        <color theme="1"/>
        <rFont val="Arial"/>
        <family val="2"/>
        <charset val="186"/>
      </rPr>
      <t xml:space="preserve"> Požeminio uždarymo įtaiso apsauginis šulinėlis su pagrindu, apsauginis žiedas, dujotiekio įtaiso žymėjimo ženklas ir jo įrengimo stulpelis, PE dujotiekio jungiamosios detalės, PE dujotiekio vamzdis, indikacinis laidas ir kt.  
</t>
    </r>
    <r>
      <rPr>
        <b/>
        <sz val="10"/>
        <color theme="1"/>
        <rFont val="Arial"/>
        <family val="2"/>
        <charset val="186"/>
      </rPr>
      <t>Darbų sudėtis:</t>
    </r>
    <r>
      <rPr>
        <sz val="10"/>
        <color theme="1"/>
        <rFont val="Arial"/>
        <family val="2"/>
        <charset val="186"/>
      </rPr>
      <t xml:space="preserve"> Požeminio uždarymo įtaiso (čiaupo/sklendės), PE dujotiekio vamzdžių ir jo jungiamųjų detalių parošimas suvirinimo darbams. Požeminio uždarymo įtaiso (čiaupo/sklendės) privirinimas. Sujungimo siūlių kontrolė. Indikacinio laido įrengimas, pritvirtinant prie vamzdyno. Indikacinio laido vientisumo patikrinimas. Požeminio uždarymo įtaiso apsauginio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</si>
  <si>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Požeminių uždarymo įtaisų montavimo darbai PL dujotiekyje (be uždarymo įtaisų kainos) (DN65 - DN160)</t>
  </si>
  <si>
    <t>Eur/vnt</t>
  </si>
  <si>
    <t>Naujo dujotiekio DN65 - DN160  prijungimas prie veikiančio PE dujotiekio naudojant movą, kai prijungimo darbus atlieka Rangovas (su žemės kasimo, užpylimo, visais dujotiekio prijungimo darbais ir medžiagomis) (DN65 - DN160)</t>
  </si>
  <si>
    <r>
      <rPr>
        <b/>
        <sz val="10"/>
        <color theme="1"/>
        <rFont val="Arial"/>
        <family val="2"/>
        <charset val="186"/>
      </rPr>
      <t>Medžiagos:</t>
    </r>
    <r>
      <rPr>
        <sz val="10"/>
        <color theme="1"/>
        <rFont val="Arial"/>
        <family val="2"/>
        <charset val="186"/>
      </rPr>
      <t xml:space="preserve">  Visos naujo dujotiekio prijungimo darbams reikalingos medžiagos (elektra privirinama mova/movos, balnas dujų išleidimo atvamzdžio įrengimui (jeigu reikia), PE vamzdis, aklės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Naujo dujotiekio prijungimo vietoje veikiančio dujotiekio atjungimas su veikiančio PE dujotiekio atjungimo įranga arba užspaudžiant veikiantį dujotiekį specialiais PE vamzdžių užspaudimo įtaisais (jeigu reikia dujų išleidimo atvamzdžio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privirinamos movos/movų pagalba. Dujų išleidimo atvamzdžio, įrengto tarp užspaudimo įtaisų, nupjovimas ir užalinimas elektra privirinama akle (jeigu buvo įrengtas), suvirinimo vietų ataušinimas ir suvirinimo siūlių kokybės patikrinimas. Veikiančio PE dujotiekio atjungimo įrangos ar užspaudimo įtaisų nuėmimas, prijungto dujotiekio prapūtimas ir užpildymas dujomis, prapūtimo kokybės dujomis patikrinimas. Aklės su elektrine kaitinimo spirale užvirinimas ant balno atvamzdžio (jeigu buvo įrengtas dujų išleidimo atvamzdis).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</si>
  <si>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DN65 - DN160 prijungimas prie veikiančio PE dujotiekio naudojant trišakį su apylankinio dujotiekio įrengimu, kai prijungimo darbus atlieka Rangovas (su žemės kasimo, užpylimo, visais dujotiekio prijungimo darbais ir medžiagomis) (DN65 - DN160)</t>
  </si>
  <si>
    <r>
      <rPr>
        <b/>
        <sz val="10"/>
        <color theme="1"/>
        <rFont val="Arial"/>
        <family val="2"/>
        <charset val="186"/>
      </rPr>
      <t>Medžiagos:</t>
    </r>
    <r>
      <rPr>
        <sz val="10"/>
        <color theme="1"/>
        <rFont val="Arial"/>
        <family val="2"/>
        <charset val="186"/>
      </rPr>
      <t xml:space="preserve"> Visos naujo dujotiekio prijungimo darbams ir apylankinio dujotiekio įrengimui reikalingos medžiagos (elektra privirinami dujotiekio atšakų balnai, movos, aklės, trišakis, PE vamzdis, apylankinis dujotiekis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Veikiančio dujotiekio ir jungiamųjų detalių  paviršiaus nuvalymas ir paruošimas suvirinimui, apylankinio dujotiekio įrengimo darbai (balnų privirinimas ir iš anksto paruošto apylankinio dujotiekio su uždarymo įtaisais, manometru ir prapūtimo įtaisais prijungimas; suvirinimo vietų ataušinimas ir suvirinimo siūlių kokybės patikrinimas; apylankinio dujotiekio stiprumo ir sandarumo pneumatinis bandymas, apylankinio dujotiekio prijungimo siūlių sandarumo patikrinimas; balno pragręžimas ir prijungto apylankinio dujotiekio prapūtimas ir užpildymas dujomis, prapūtimo dujomis kokybės patikrinimas; kito balno pragręžimas ir dujų skirstymas vartotojams apylankiniu dujotiekiu). Naujo dujotiekio prijungimo vietoje veikiančio dujotiekio atjungimas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naujo prijungto dujotiekio prapūtimas ir užpildymas dujomis, prapūtimo dujomis kokybės patikrinimas. Dujų skirstymas vartotojams skirstomuoju dujotiekiu. Suvirintų siūlių sandarumo patikrinamas. Apylankinio dujotiekio nupjovimas ir demontavimas. Apylankinio dujotiekio pajungimo atvamzdžių užaklinimas. Aklių su elektrine kaitinimo spirale užvirinimas ant balnų atvamzdžių. Suvirinimo vietų ataušinimas, suvirinimo siūlių kokybės patikrinimas,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</si>
  <si>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DN65 - DN160 prijungimas prie žiedinėje sistemoje veikiančio PE  dujotiekio naudojant trišakį, kai prijungimo darbus atlieka Rangovas (su žemės kasimo, užpylimo, visais dujotiekio prijungimo darbais ir medžiagomis) (DN65 - DN160)</t>
  </si>
  <si>
    <r>
      <rPr>
        <b/>
        <sz val="10"/>
        <color theme="1"/>
        <rFont val="Arial"/>
        <family val="2"/>
        <charset val="186"/>
      </rPr>
      <t xml:space="preserve">Medžiagos: </t>
    </r>
    <r>
      <rPr>
        <sz val="10"/>
        <color theme="1"/>
        <rFont val="Arial"/>
        <family val="2"/>
        <charset val="186"/>
      </rPr>
      <t xml:space="preserve"> Visos naujo dujotiekio prijungimo darbams reikalingos medžiagos (elektra privirinamas trišakis, movos, balnai dujų išleidimo atvamzdžių įrengimui, PE vamzdis, aklės ir kt.).</t>
    </r>
    <r>
      <rPr>
        <b/>
        <sz val="10"/>
        <color theme="1"/>
        <rFont val="Arial"/>
        <family val="2"/>
        <charset val="186"/>
      </rPr>
      <t xml:space="preserve">                                                                                                                                                                                                                         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Naujo dujotiekio prijungimo vietoje veikiančio dujotiekio atjungimas iš abiejų pusių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prijungto dujotiekio prapūtimas ir užpildymas dujomis, prapūtimo dujomis kokybės patikrinimas. Aklių su elektrine kaitinimo spirale užvirinimas ant balnų atvamzdžių.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</si>
  <si>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DN65 - DN160 prijungimas prie veikiančio PE dujotiekio naudojant gręžimo įrenginį (frezą) ir uždarymo įtaisą, kai prijungimo darbus atlieka Rangovas (su žemės kasimo, užpylimo, visais dujotiekio prijungimo ir izoliavimo darbais ir medžiagomis) (DN65 - DN160)</t>
  </si>
  <si>
    <r>
      <rPr>
        <b/>
        <sz val="10"/>
        <color theme="1"/>
        <rFont val="Arial"/>
        <family val="2"/>
        <charset val="186"/>
      </rPr>
      <t>Medžiagos:</t>
    </r>
    <r>
      <rPr>
        <sz val="10"/>
        <color theme="1"/>
        <rFont val="Arial"/>
        <family val="2"/>
        <charset val="186"/>
      </rPr>
      <t xml:space="preserve">  Visos naujo dujotiekio prijungimo darbams reikalingos medžiagos (uždarymo įtaisas, elektra privirinamos movos, PE vamzdis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dujotiekio ir jungiamųjų detalių  paviršiaus nuvalymas ir paruošimas suvirinimui. Naujo dujotiekio prijungimo vietoje PE uždarymo įtaiso privirinimas prie veikiančio PE dujotiekio. Suvirinimo vietos ataušinimas ir suvirinimo siūlės kokybės patikrinimas, suvirinimo siūlės stiprumo ir sandarumo patikrinimas. Kiaurymės išpjovimas veikiančiame PE dujotiekyje per uždarymo įtaisą, panaudojant specialų gręžimo įrenginį (frezą). Naujo dujotiekio ir privirinto uždarymo įtaiso sujungimas elektra privirinamos movos/movų pagalba. Suvirinimo vietų ataušinimas ir suvirinimo siūlių kokybės patikrinimas. Naujo dujotiekio prapūtimas ir užpildymas dujomis, dujotiekio prapūtimo dujomis kokybės patikrinimas. Suvirintų siūlių sandarumo patikrinimas.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</si>
  <si>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DN65 - DN160 prijungimas prie veikiančio PL dujotiekio naudojant gręžimo įrenginį (frezą) ir uždarymo įtaisą, kai prijungimo darbus atlieka Rangovas (su žemės kasimo, užpylimo, visais dujotiekio prijungimo ir izoliavimo darbais ir medžiagomis) (DN65 - DN160)</t>
  </si>
  <si>
    <r>
      <rPr>
        <b/>
        <sz val="10"/>
        <color theme="1"/>
        <rFont val="Arial"/>
        <family val="2"/>
        <charset val="186"/>
      </rPr>
      <t>Medžiagos:</t>
    </r>
    <r>
      <rPr>
        <sz val="10"/>
        <color theme="1"/>
        <rFont val="Arial"/>
        <family val="2"/>
        <charset val="186"/>
      </rPr>
      <t xml:space="preserve">  Visos naujo dujotiekio prijungimo darbams reikalingos medžiagos (uždarymo įtaisas, perėjimai,  jungiamosios detalės, vamzdis, apsauginė danga (izoliacija) ir kt.                                                                                                                                                                                                                                     </t>
    </r>
    <r>
      <rPr>
        <b/>
        <sz val="10"/>
        <color theme="1"/>
        <rFont val="Arial"/>
        <family val="2"/>
        <charset val="186"/>
      </rPr>
      <t xml:space="preserve">Darbų sudėtis: </t>
    </r>
    <r>
      <rPr>
        <sz val="10"/>
        <color theme="1"/>
        <rFont val="Arial"/>
        <family val="2"/>
        <charset val="186"/>
      </rPr>
      <t xml:space="preserve">Dujotiekio ir jo įtaisų apžiūrėjimas, patikrinimas. Dujotiekio prijungimo darbams reikalingos iškasos iškasimas, paruošimas. Darbo vietos aptvėrimas, įspėjamųjų ženklų iškabinimas. Naujo dujotiekio kontrolinio sandarumo patikrinimo atlikimas. Apsauginės dangos nuėmimas ir nuvalymas dujotiekio prijungimo vietoje, Veikiančio dujotiekio vamzdyno metalo būklės patikrinimas ir jo sienelės storio matavimas tam skirtu sienelės storio matuokliu dujotiekio prijungimo vietoje. Naujo dujotiekio prijungimas prie veikiančio PL dujotiekio, panaudojant specialų gręžimo įrenginį (frezą) ir uždarymo įtaisą. Naujo dujotiekio prapūtimas ir užpildymas dujomis, dujotiekio prapūtimo dujomis kokybės patikrinimas. Suvirintų siūlių sandarumo patikrinimas. Siūlių patikrinimas neardomosios kontrolės metodais. Dujotiekio prijungimo vietos izoliavimas apsaugine danga. Dujotiekio  prijungimo vietoje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</si>
  <si>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prijungimas prie veikiančio PE ar PL dujotiekio su žemės kasimo, užpylimo darbais, teikiamomis medžiagomis, kai prijungimo  darbus atlieka Užsakovas (DN65 - DN160)</t>
  </si>
  <si>
    <r>
      <rPr>
        <b/>
        <sz val="10"/>
        <color theme="1"/>
        <rFont val="Arial"/>
        <family val="2"/>
        <charset val="186"/>
      </rPr>
      <t>Medžiagos</t>
    </r>
    <r>
      <rPr>
        <sz val="10"/>
        <color theme="1"/>
        <rFont val="Arial"/>
        <family val="2"/>
        <charset val="186"/>
      </rPr>
      <t xml:space="preserve">: Visos naujo dujotiekio prijungimo darbams reikalingos medžiagos. 
</t>
    </r>
    <r>
      <rPr>
        <b/>
        <sz val="10"/>
        <color theme="1"/>
        <rFont val="Arial"/>
        <family val="2"/>
        <charset val="186"/>
      </rPr>
      <t>Darbų sudėtis:</t>
    </r>
    <r>
      <rPr>
        <sz val="10"/>
        <color theme="1"/>
        <rFont val="Arial"/>
        <family val="2"/>
        <charset val="186"/>
      </rPr>
      <t xml:space="preserve"> Dujotiekio prijungimo darbams reikalingos iškasos iškasimas, paruošimas. Darbo vietos aptvėrimas, įspėjamųjų ženklų iškabinimas. Po dujotiekio prijungimo darbų atkasto dujotiekio užpylimas smulkiu minkštu gruntu arba smėliu 30 cm sluoksniu rankiniu būdu ir jo sutankinimas. Mechanizuotas iškasos užpylimas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</si>
  <si>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Dujotiekio prijungimas prie veikiančios pastato bendrojo naudojimo dujų sistemos (visi reikalingi darbai ir visos medžiagos) (DN65 - DN160)</t>
  </si>
  <si>
    <t>Vartotojų įspėjimas apie dujų srauto nutraukimą (dujų sistemos atjungimą). Dujų srauto nutraukimas uždarant uždarymo įtaisą. Atjungto dujotiekio prapūtimas oru, azotu arba inertinėmis dujomis ir prapūtimo kokybės patikrinimas. Dujotiekio prijungimo darbai. Pastato dujų sistemos kontrolinio sandarumo patikrinimo atlikimas. Pastato dujų sistemos prapūtimas ir užpildymas dujomis. Dujotiekio prapūtimo dujomis kokybės patikrinimas. Suvirintų siūlių ir sumontuotų sujungimų sandarumo patikrinimas.Dujotiekio prijungimo vietos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</si>
  <si>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Naujo dujotiekio DN65 - DN160 prijungimas prie veikiančio PL dujotiekio, kai dujotiekio ruožo atjungimo ir degazavimo darbus atlieka Užsakovas, o dujotiekio prijungimo darbus atlieka Rangovas (su žemės kasimo, užpylimo, visais dujotiekio prijungimo ir izoliavimo darbais ir medžiagomis) (DN65 - DN160)</t>
  </si>
  <si>
    <t>Uždarymo įtaisų (čiaupų)  keitimas/montavimas dujotiekio įvedime į pastatą (DN65 - DN160)</t>
  </si>
  <si>
    <t>Uždarymo įtaisų (čiaupų) ir izoliuojančių jungčių keitimas/montavimas plieninio dujotiekio įvedime į pastatą (DN65 - DN160)</t>
  </si>
  <si>
    <t>Siūlių patikrinimas neardomosios kontrolės metodais (DN65 - DN160)</t>
  </si>
  <si>
    <t>Laikino apylankinio polietileninio dujotiekio iki 15 m ilgio įrengimas ir demontavimas nenutraukiant dujų skirstymo veikiančiame dujotiekyje DN 40÷225 mm (DN65 - DN160)</t>
  </si>
  <si>
    <t>už papildomą kiekvieną metrą viršijus 15 m apylankinio dujotiekio ilgį (Laikino apylankinio polietileninio dujotiekio iki 15 m ilgio įrengimas ir demontavimas nenutraukiant dujų skirstymo veikiančiame dujotiekyje DN 40÷225 mm) (DN65 - DN160)</t>
  </si>
  <si>
    <t>Antžeminio ir požeminio plieninio veikiančio mažo slėgio dujotiekio atjungimas ir užaklinimas atliekant suvirinimo darbus  (DN65 - DN160)</t>
  </si>
  <si>
    <t>PE dujotiekio atjungimas ir užaklinimas (DN65 - DN160)</t>
  </si>
  <si>
    <t>Uždarymo ar kito dujotiekio įtaiso demontavimo darbai (DN65 - DN160)</t>
  </si>
  <si>
    <r>
      <rPr>
        <b/>
        <sz val="10"/>
        <color theme="1"/>
        <rFont val="Arial"/>
        <family val="2"/>
        <charset val="186"/>
      </rPr>
      <t>Darbų sudėtis:</t>
    </r>
    <r>
      <rPr>
        <sz val="10"/>
        <color theme="1"/>
        <rFont val="Arial"/>
        <family val="2"/>
        <charset val="186"/>
      </rPr>
      <t xml:space="preserve"> Dujotiekio vamzdžio demontavimas, supjaustymas, išvežimas iš objekto ir pridavimas. Darbo vietos sutvarkymas, atliekų išvežimas ir pridavimas/nupirkimas. Atliekų pridavimo dokumentų kopijos turi būti pristatytos užsakovui. Reikiamų leidimų dujotiekio atkasimo ir demontavimo/rekonstravimo darbams vykdyti gavimas bei derinimas su žemės sklypų savininkais, reikiamomis institucijomis. Vartotojų išankstinis informavimas dėl dujų skirstymo nutraukimo. Darbo vietos apžiūrėjimas, aptvėrimas, įspėjamųjų ženklų iškabinimas.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bei žemės darbus).</t>
    </r>
  </si>
  <si>
    <r>
      <rPr>
        <b/>
        <sz val="10"/>
        <color theme="1"/>
        <rFont val="Arial"/>
        <family val="2"/>
        <charset val="186"/>
      </rPr>
      <t xml:space="preserve">Medžiagos: </t>
    </r>
    <r>
      <rPr>
        <sz val="10"/>
        <color theme="1"/>
        <rFont val="Arial"/>
        <family val="2"/>
        <charset val="186"/>
      </rPr>
      <t xml:space="preserve">Visos prapūtimo įtaiso įrengimo darbams reikalingos medžiagos (balnas, perėjimai, jungiamosios detalės, vamzdis, čiaupas, aklė, apsauginis šulinėlis su pagrindu, apsauginis žiedas, dujotiekio įtaiso žymėjimo ženklas ir jo įrengimo stulpelis ir kt.)                                                                                                                                                                                                                                                                                                                         </t>
    </r>
    <r>
      <rPr>
        <b/>
        <sz val="10"/>
        <color theme="1"/>
        <rFont val="Arial"/>
        <family val="2"/>
        <charset val="186"/>
      </rPr>
      <t>Darbų sudėtis:</t>
    </r>
    <r>
      <rPr>
        <sz val="10"/>
        <color theme="1"/>
        <rFont val="Arial"/>
        <family val="2"/>
        <charset val="186"/>
      </rPr>
      <t xml:space="preserve"> Prapūtimo įtaiso įrengimo darbams reikalingos iškasos iškasimas, paruošimas. Darbo vietos aptvėrimas, įspėjamųjų ženklų iškabinimas. Veikiančio dujotiekio ir prijungiamų jungiamųjų detalių ir vamzdžių paviršiaus nuvalymas ir paruošimas suvirinimui. Balno ir jungiamųjų detalių privirinimas, suvirinimo vietų ataušinimas ir suvirinimo siūlių kokybės patikrinimas. Prapūtimo įtaiso sumontavimas, jo stiprumo ir sandarumo patikrinimas. Balno pragręžimas. Aklės su elektrine kaitinimo spirale užvirinimas ant balno. Visų suvirintų jungčių paženklinimas ant dujotiekio vamzdyno. Atkasto dujotiekio užpylimas smulkiu minkštu gruntu arba smėliu 30 cm sluoksniu rankiniu būdu ir jo sutankinimas. Įspėjamosios juostos tiesimas. Mechanizuotas iškasos užpylimas gruntu. Apsauginio šulinėlio su pagrindu įrengimas. Dujotiekio įtaiso žymėjimo ženklo ir jo įrengimo stulpelio įrengimas.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Į įkainį neįskaičiuoti dangų ardymo ir atstatymo darbai.</t>
    </r>
  </si>
  <si>
    <r>
      <rPr>
        <b/>
        <sz val="10"/>
        <color theme="1"/>
        <rFont val="Arial"/>
        <family val="2"/>
        <charset val="186"/>
      </rPr>
      <t>Medžiagos:</t>
    </r>
    <r>
      <rPr>
        <sz val="10"/>
        <color theme="1"/>
        <rFont val="Arial"/>
        <family val="2"/>
        <charset val="186"/>
      </rPr>
      <t xml:space="preserve"> Visos prapūtimo įtaiso įrengimo darbams reikalingos medžiagos (uždarymo įtaisai, perėjimai, jungiamosios detalės, vamzdis, apsauginė danga (izoliacija), aklė, apsauginis šulinėlis su pagrindu, apsauginis žiedas, dujotiekio įtaiso žymėjimo ženklas ir jo įrengimo stulpelis ir kt.)
</t>
    </r>
    <r>
      <rPr>
        <b/>
        <sz val="10"/>
        <color theme="1"/>
        <rFont val="Arial"/>
        <family val="2"/>
        <charset val="186"/>
      </rPr>
      <t xml:space="preserve">Darbų sudėtis: </t>
    </r>
    <r>
      <rPr>
        <sz val="10"/>
        <color theme="1"/>
        <rFont val="Arial"/>
        <family val="2"/>
        <charset val="186"/>
      </rPr>
      <t xml:space="preserve">Prapūtimo įtaiso įrengimo darbams reikalingos iškasos iškasimas, paruošimas. Darbo vietos aptvėrimas, įspėjamųjų ženklų iškabinimas. Apsauginės dangos nuėmimas ir nuvalymas prapūtimo įtaiso prijungimo vietoje, Veikiančio dujotiekio vamzdyno metalo būklės patikrinimas ir jo sienelės storio matavimas tam skirtu sienelės storio matuokliu prapūtimo įtaiso prijungimo vietoje. Uždarymo įtaiso privirinimas prie veikiančio PL dujotiekio prapūtimo įtaiso prijungimo vietoje. Suvirintos siūlės stiprumo ir sandarumo patikrinimas. Kiaurymės veikiančiame PL dujotiekyje išpjovimas per uždarymo įtaisą, panaudojant specialų gręžimo įrenginį (frezą). Prapūtimo įtaiso sumontavimas ir prijungimas prie įrengto uždarymo įtaiso. Suvirintų siūlių sandarumo patikrinimas. Siūlių patikrinimas neardomosios kontrolės metodais (pagal reikalavimus). 
Prapūtimo įtaiso įrengimo  vietos izoliavimas apsaugine danga.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Apsauginio šulinėlio su pagrindu įrengimas. Dujotiekio įtaiso žymėjimo ženklo ir jo įrengimo stulpelio įrengimas.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Į įkainį neįskaičiuoti dangų ardymo ir atstatymo darbai.  </t>
    </r>
  </si>
  <si>
    <r>
      <t xml:space="preserve">Skersmuo 160 &lt;  DN </t>
    </r>
    <r>
      <rPr>
        <b/>
        <sz val="12"/>
        <rFont val="Calibri"/>
        <family val="2"/>
        <charset val="186"/>
      </rPr>
      <t xml:space="preserve">≤ </t>
    </r>
    <r>
      <rPr>
        <b/>
        <sz val="12"/>
        <rFont val="Arial"/>
        <family val="2"/>
        <charset val="186"/>
      </rPr>
      <t xml:space="preserve">350 </t>
    </r>
  </si>
  <si>
    <t>Žemės darbai, kai įrengiamo dujotiekio skersmuo (DN160-DN350)</t>
  </si>
  <si>
    <t>Žemės darbai (esant įšalui nuo 15 cm), kai įrengiamo dujotiekio skersmuo (DN160-DN350)</t>
  </si>
  <si>
    <t>Požeminio PE dujotiekio ir jo jungiamųjų detalių montavimo darbai (DN160-DN350)</t>
  </si>
  <si>
    <r>
      <rPr>
        <b/>
        <sz val="10"/>
        <color theme="1"/>
        <rFont val="Arial"/>
        <family val="2"/>
        <charset val="186"/>
      </rPr>
      <t xml:space="preserve">Medžiagos: </t>
    </r>
    <r>
      <rPr>
        <sz val="10"/>
        <color theme="1"/>
        <rFont val="Arial"/>
        <family val="2"/>
        <charset val="186"/>
      </rPr>
      <t>Dujotiekio vamzdžiai</t>
    </r>
    <r>
      <rPr>
        <strike/>
        <sz val="10"/>
        <color theme="1"/>
        <rFont val="Arial"/>
        <family val="2"/>
        <charset val="186"/>
      </rPr>
      <t>;</t>
    </r>
    <r>
      <rPr>
        <sz val="10"/>
        <color theme="1"/>
        <rFont val="Arial"/>
        <family val="2"/>
        <charset val="186"/>
      </rPr>
      <t xml:space="preserve"> ir visos jungiamosios detalės (išskyrus požeminius </t>
    </r>
    <r>
      <rPr>
        <strike/>
        <sz val="10"/>
        <color theme="1"/>
        <rFont val="Arial"/>
        <family val="2"/>
        <charset val="186"/>
      </rPr>
      <t xml:space="preserve"> </t>
    </r>
    <r>
      <rPr>
        <sz val="10"/>
        <color theme="1"/>
        <rFont val="Arial"/>
        <family val="2"/>
        <charset val="186"/>
      </rPr>
      <t xml:space="preserve">uždarymo įtaisus). 
</t>
    </r>
    <r>
      <rPr>
        <b/>
        <sz val="10"/>
        <color theme="1"/>
        <rFont val="Arial"/>
        <family val="2"/>
        <charset val="186"/>
      </rPr>
      <t>Darbų sudėtis:</t>
    </r>
    <r>
      <rPr>
        <sz val="10"/>
        <color theme="1"/>
        <rFont val="Arial"/>
        <family val="2"/>
        <charset val="186"/>
      </rPr>
      <t xml:space="preserve"> Trasos nužymėjimas. Dujotiekio vamzdžių ir jo jungiamųjų detalių montavimas ir klojimas paruoštose tranšėjose/ dujotiekio vamzdžių įtraukimas į dėklus/esamus dujotiekio vamzdžius (įvėrimas); Vamzdžių sandūrų jungimas (suvirinimas); Dujotiekio stiprumo ir sandarumo pneumatinis bandymas su vamzdyno išvalymu (prapūtimu); Vamzdžių sujungimo siūlių kontrolė; Indikacinio laido tiesimas, pritvirtinant prie vamzdyno (įskaitant indikacinį laidą); Indikacinio laido vientisumo patikrinimas; Įspėjamosios juostos tiesimas (įskaitant juostą); jeigu reikalinga Dujų srauto ribotuvo (gas-stop movos) montavimas;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</si>
  <si>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Požeminio PE dujotiekio (dujotiekio vamzdžiai su papildomu sustiprintu apsauginiu sluoksniu) ir jo jungiamųjų detalių montavimo darbai, dujotiekį įrengiant uždaru būdu ir nenaudojant apsauginių dėklų (DN160-DN350)</t>
  </si>
  <si>
    <r>
      <rPr>
        <b/>
        <sz val="10"/>
        <color theme="1"/>
        <rFont val="Arial"/>
        <family val="2"/>
        <charset val="186"/>
      </rPr>
      <t>Medžiagos:</t>
    </r>
    <r>
      <rPr>
        <sz val="10"/>
        <color theme="1"/>
        <rFont val="Arial"/>
        <family val="2"/>
        <charset val="186"/>
      </rPr>
      <t xml:space="preserve"> Dujotiekio vamzdžiai su papildomu sustiprintu apsauginiu sluoksniu  ir vamzdžių gamykloje  integruotu indikaciniu laidu ar juostelėmis; Visos  jungiamosios detalės (išskyrus požeminius uždarymo įtaisus). 
</t>
    </r>
    <r>
      <rPr>
        <b/>
        <sz val="10"/>
        <color theme="1"/>
        <rFont val="Arial"/>
        <family val="2"/>
        <charset val="186"/>
      </rPr>
      <t xml:space="preserve">Darbų sudėtis: </t>
    </r>
    <r>
      <rPr>
        <sz val="10"/>
        <color theme="1"/>
        <rFont val="Arial"/>
        <family val="2"/>
        <charset val="186"/>
      </rPr>
      <t>Trasos nužymėjimas. Dujotiekio vamzdžių ir jo jungiamųjų detalių montavimas, dujotiekio įrengimas uždaru būdu; Vamzdžių  sandūrų jungimas (suvirinimas); Dujotiekio stiprumo ir sandarumo pneumatinis bandymas su vamzdyno išvalymu (prapūtimu); Vamzdžių sujungimo siūlių kontrolė; Indikacinio laido sujungimas (įskaitant indikacinį laidą); Indikacinio laido vientisumo patikrinimas; jeigu reikalinga Dujų srauto ribotuvo (gas-stop movos) montavimas; Kiti montavimo darbai. 
Uždaru būdu atliekamų darbų technologinėms reikmėms reikalingų tranšėjų ir duobių kasimas/užpylimas gruntu rankiniu ir mechanizuotu būdu. Visi žemės kasimo darbai be dangų ardymo ir atstatymo darbų.</t>
    </r>
  </si>
  <si>
    <t>PL dujotiekio ir jo jungiamųjų detalių montavimo darbai (DN160-DN350)</t>
  </si>
  <si>
    <t>Antžeminio dujotiekio demontavimas (DN160-DN350)</t>
  </si>
  <si>
    <r>
      <rPr>
        <b/>
        <sz val="10"/>
        <color theme="1"/>
        <rFont val="Arial"/>
        <family val="2"/>
        <charset val="186"/>
      </rPr>
      <t>Darbų sudėtis</t>
    </r>
    <r>
      <rPr>
        <sz val="10"/>
        <color theme="1"/>
        <rFont val="Arial"/>
        <family val="2"/>
        <charset val="186"/>
      </rPr>
      <t>: Dujotiekio vamzdžio demontavimas, supjaustymas, laikiklių demontavimas, išvežimas iš objekto ir pridavimas. Darbo vietos sutvarkymas, atliekų išvežimas ir pridavimas.</t>
    </r>
  </si>
  <si>
    <t>Dujotiekio apsauginio PE dėklo įrengimas uždaru būdu  (įkainis pagal nominalų dėklo skersmenį) (DN160-DN350)</t>
  </si>
  <si>
    <r>
      <rPr>
        <b/>
        <sz val="10"/>
        <color theme="1"/>
        <rFont val="Arial"/>
        <family val="2"/>
        <charset val="186"/>
      </rPr>
      <t xml:space="preserve">Medžiagos: </t>
    </r>
    <r>
      <rPr>
        <sz val="10"/>
        <color theme="1"/>
        <rFont val="Arial"/>
        <family val="2"/>
        <charset val="186"/>
      </rPr>
      <t xml:space="preserve">Vamzdžiai apsauginiams dėklams, dėklų galų sandarinimo priemonės (sandarikliai).
</t>
    </r>
    <r>
      <rPr>
        <b/>
        <sz val="10"/>
        <color theme="1"/>
        <rFont val="Arial"/>
        <family val="2"/>
        <charset val="186"/>
      </rPr>
      <t>Darbų sudėtis:</t>
    </r>
    <r>
      <rPr>
        <sz val="10"/>
        <color theme="1"/>
        <rFont val="Arial"/>
        <family val="2"/>
        <charset val="186"/>
      </rPr>
      <t xml:space="preserve"> Trasos nužymėjimas. Dujotiekio apsauginio dėklo įrengimas (prastūmimas) uždaru būdu; Dujotiekio apsauginio dėklo galų užsandarinimas sandarinimo priemonėmis (sandarikliais); dujotiekio apsauginio dėklo suvirinimas sandūriniu būdu; Kiti dujotiekio apsauginio dėklo įrengimo darbai.
Uždaru būdu atliekamų darbų technologinėms reikmėms reikalingų tranšėjų ir duobių kasimas/užpylimas gruntu rankiniu ir mechanizuotu būdu. </t>
    </r>
  </si>
  <si>
    <t>Dujotiekio apsauginio PE dėklo įrengimas atviru būdu  (įkainis pagal nominalų dėklo skersmenį) (DN160-DN350)</t>
  </si>
  <si>
    <t>Dujotiekio apsauginio PL dėklo įrengimas atviru būdu (įkainis pagal nominalų dėklo skersmenį) kertant šilumos tiekimo tinklus ir/ar elektros kabelius ir/ar kitus inžinerinius tinklus (DN160-DN350)</t>
  </si>
  <si>
    <t>Dujotiekio apsauginio PL dėklo įrengimas uždaru būdu (įkainis pagal nominalų dėklo skersmenį) kertant šilumos tiekimo tinklus ir/ar elektros kabelius ir/ar kitus inžinerinius tinklus, kelius, geležinkelius ir t.t. (DN160-DN350)</t>
  </si>
  <si>
    <r>
      <rPr>
        <b/>
        <sz val="10"/>
        <color theme="1"/>
        <rFont val="Arial"/>
        <family val="2"/>
        <charset val="186"/>
      </rPr>
      <t>Medžiagos:</t>
    </r>
    <r>
      <rPr>
        <sz val="10"/>
        <color theme="1"/>
        <rFont val="Arial"/>
        <family val="2"/>
        <charset val="186"/>
      </rPr>
      <t xml:space="preserve"> PL Vamzdžiai su PE apsaugine danga apsauginiams dėklams, dėklų galų sandarinimo priemonės (sandarikliai).
</t>
    </r>
    <r>
      <rPr>
        <b/>
        <sz val="10"/>
        <color theme="1"/>
        <rFont val="Arial"/>
        <family val="2"/>
        <charset val="186"/>
      </rPr>
      <t xml:space="preserve">Darbų sudėtis: </t>
    </r>
    <r>
      <rPr>
        <sz val="10"/>
        <color theme="1"/>
        <rFont val="Arial"/>
        <family val="2"/>
        <charset val="186"/>
      </rPr>
      <t xml:space="preserve">Trasos nužymėjimas. Dujotiekio apsauginio dėklo įrengimas (paklojimas) tranšėjoje (uždaru būdu); Dujotiekio apsauginio dėklo galų užsandarinimas sandarinimo priemonėmis (sandarikliais); Dujotiekio apsauginio dėklo suvirinimas sandūriniu būdu; Kiti dujotiekio apsauginio dėklo įrengimo darbai. 
Uždaru būdu atliekamų darbų technologinėms reikmėms reikalingų tranšėjų ir duobių kasimas/užpylimas gruntu rankiniu ir mechanizuotu būdu. </t>
    </r>
  </si>
  <si>
    <t>Požeminių uždarymo įtaisų montavimo darbai PE dujotiekyje (be uždarymo įtaisų kainos) (DN160-DN350)</t>
  </si>
  <si>
    <r>
      <rPr>
        <b/>
        <sz val="10"/>
        <color rgb="FF000000"/>
        <rFont val="Arial"/>
      </rPr>
      <t>Medžiagos:</t>
    </r>
    <r>
      <rPr>
        <sz val="10"/>
        <color rgb="FF000000"/>
        <rFont val="Arial"/>
      </rPr>
      <t xml:space="preserve"> Požeminio uždarymo įtaiso apsauginis šulinėlis su pagrindu, apsauginis žiedas, dujotiekio įtaiso žymėjimo ženklas ir jo įrengimo stulpelis, PE dujotiekio jungiamosios detalės, PE dujotiekio vamzdis, indikacinis laidas ir kt. 
</t>
    </r>
    <r>
      <rPr>
        <b/>
        <sz val="10"/>
        <color rgb="FF000000"/>
        <rFont val="Arial"/>
      </rPr>
      <t>Darbų sudėtis:</t>
    </r>
    <r>
      <rPr>
        <sz val="10"/>
        <color rgb="FF000000"/>
        <rFont val="Arial"/>
      </rPr>
      <t xml:space="preserve"> Požeminio uždarymo įtaiso (čiaupo/sklendės), PE dujotiekio vamzdžių ir jo jungiamųjų detalių parošimas suvirinimo darbams. Požeminio uždarymo įtaiso (čiaupo/sklendės) privirinimas. Sujungimo siūlių kontrolė. Indikacinio laido įrengimas, pritvirtinant prie vamzdyno. Indikacinio laido vientisumo patikrinimas. Požeminio uždarymo įtaiso apsauginio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</si>
  <si>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Požeminių uždarymo įtaisų montavimo darbai PL dujotiekyje (be uždarymo įtaisų kainos) (DN160-DN350)</t>
  </si>
  <si>
    <t>Naujo dujotiekio DN160-DN350 prijungimas prie veikiančio PE dujotiekio naudojant movą, kai prijungimo darbus atlieka Rangovas (su žemės kasimo, užpylimo, visais dujotiekio prijungimo darbais ir medžiagomis)  (DN160-DN350)</t>
  </si>
  <si>
    <t>Naujo dujotiekio  DN160-DN350 prijungimas prie veikiančio PE dujotiekio naudojant trišakį su apylankinio dujotiekio įrengimu, kai prijungimo darbus atlieka Rangovas (su žemės kasimo, užpylimo, visais dujotiekio prijungimo darbais ir medžiagomis)  (DN160-DN350)</t>
  </si>
  <si>
    <t>Naujo dujotiekio DN160-DN350 prijungimas prie žiedinėje sistemoje veikiančio PE  dujotiekio naudojant trišakį, kai prijungimo darbus atlieka Rangovas (su žemės kasimo, užpylimo, visais dujotiekio prijungimo darbais ir medžiagomis)  (DN160-DN350)</t>
  </si>
  <si>
    <t>Naujo dujotiekio  DN160-DN350 prijungimas prie veikiančio PE dujotiekio naudojant gręžimo įrenginį (frezą) ir uždarymo įtaisą, kai prijungimo darbus atlieka Rangovas (su žemės kasimo, užpylimo, visais dujotiekio prijungimo ir izoliavimo darbais ir medžiagomis)  (DN160-DN350)</t>
  </si>
  <si>
    <r>
      <rPr>
        <b/>
        <sz val="10"/>
        <color theme="1"/>
        <rFont val="Arial"/>
        <family val="2"/>
        <charset val="186"/>
      </rPr>
      <t>Medžiagos:</t>
    </r>
    <r>
      <rPr>
        <sz val="10"/>
        <color theme="1"/>
        <rFont val="Arial"/>
        <family val="2"/>
        <charset val="186"/>
      </rPr>
      <t xml:space="preserve">  Visos naujo dujotiekio prijungimo darbams reikalingos medžiagos (uždarymo įtaisas, elektra privirinamos movos, PE vamzdis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dujotiekio ir jungiamųjų detalių  paviršiaus nuvalymas ir paruošimas suvirinimui. Naujo dujotiekio prijungimo vietoje PE uždarymo įtaiso privirinimas prie veikiančio PE dujotiekio. Suvirinimo vietos ataušinimas ir suvirinimo siūlės kokybės patikrinimas, suvirinimo siūlės stiprumo ir sandarumo patikrinimas. Kiaurymės išpjovimas veikiančiame PE dujotiekyje per uždarymo įtaisą, panaudojant specialų gręžimo įrenginį (frezą) Naujo dujotiekio ir privirinto uždarymo įtaiso sujungimas elektra privirinamos movos/movų pagalba. Suvirinimo vietų ataušinimas ir suvirinimo siūlių kokybės patikrinimas. Naujo dujotiekio prapūtimas ir užpildymas dujomis, dujotiekio prapūtimo dujomis kokybės patikrinimas. Suvirintų siūlių sandarumo patikrinimas. </t>
    </r>
    <r>
      <rPr>
        <strike/>
        <sz val="10"/>
        <color theme="1"/>
        <rFont val="Arial"/>
        <family val="2"/>
        <charset val="186"/>
      </rPr>
      <t>.</t>
    </r>
    <r>
      <rPr>
        <sz val="10"/>
        <color theme="1"/>
        <rFont val="Arial"/>
        <family val="2"/>
        <charset val="186"/>
      </rPr>
      <t xml:space="preserve">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</si>
  <si>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DN160-DN350 prijungimas prie veikiančio PL dujotiekio naudojant gręžimo įrenginį (frezą) ir uždarymo įtaisą, kai prijungimo darbus atlieka Rangovas (su žemės kasimo, užpylimo, visais dujotiekio prijungimo ir izoliavimo darbais ir medžiagomis)  (DN160-DN350)</t>
  </si>
  <si>
    <t>Naujo dujotiekio prijungimas prie veikiančio PE ar PL dujotiekio su žemės kasimo, užpylimo darbais, teikiamomis medžiagomis, kai prijungimo  darbus atlieka Užsakovas  (DN160-DN350)</t>
  </si>
  <si>
    <r>
      <rPr>
        <b/>
        <sz val="10"/>
        <color theme="1"/>
        <rFont val="Arial"/>
        <family val="2"/>
        <charset val="186"/>
      </rPr>
      <t>Medžiagos</t>
    </r>
    <r>
      <rPr>
        <sz val="10"/>
        <color theme="1"/>
        <rFont val="Arial"/>
        <family val="2"/>
        <charset val="186"/>
      </rPr>
      <t xml:space="preserve">: Visos naujo dujotiekio prijungimo darbams reikalingos medžiagos.
</t>
    </r>
    <r>
      <rPr>
        <b/>
        <sz val="10"/>
        <color theme="1"/>
        <rFont val="Arial"/>
        <family val="2"/>
        <charset val="186"/>
      </rPr>
      <t>Darbų sudėtis:</t>
    </r>
    <r>
      <rPr>
        <sz val="10"/>
        <color theme="1"/>
        <rFont val="Arial"/>
        <family val="2"/>
        <charset val="186"/>
      </rPr>
      <t xml:space="preserve"> Dujotiekio prijungimo darbams reikalingos iškasos iškasimas, paruošimas. Darbo vietos aptvėrimas, įspėjamųjų ženklų iškabinimas. Po dujotiekio prijungimo darbų atkasto dujotiekio užpylimas smulkiu minkštu gruntu arba smėliu 30 cm sluoksniu rankiniu būdu ir jo sutankinimas. Mechanizuotas iškasos užpylimas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</si>
  <si>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Dujotiekio prijungimas prie veikiančios pastato bendrojo naudojimo dujų sistemos (visi reikalingi darbai ir visos medžiagos)  (DN160-DN350)</t>
  </si>
  <si>
    <t>Naujo dujotiekio  DN160-DN350 prijungimas prie veikiančio PL dujotiekio, kai dujotiekio ruožo atjungimo ir degazavimo darbus atlieka Užsakovas, o dujotiekio prijungimo darbus atlieka Rangovas (su žemės kasimo, užpylimo, visais dujotiekio prijungimo ir izoliavimo darbais ir medžiagomis)  (DN160-DN350)</t>
  </si>
  <si>
    <r>
      <rPr>
        <b/>
        <sz val="10"/>
        <color theme="1"/>
        <rFont val="Arial"/>
        <family val="2"/>
        <charset val="186"/>
      </rPr>
      <t>Medžiagos:</t>
    </r>
    <r>
      <rPr>
        <sz val="10"/>
        <color theme="1"/>
        <rFont val="Arial"/>
        <family val="2"/>
        <charset val="186"/>
      </rPr>
      <t xml:space="preserve">  Visos naujo dujotiekio prijungimo darbams reikalingos medžiagos (trišakis, perėjimai,  jungiamosios detalės, vamzdis, apsauginė danga (izoliacija)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Apsauginės dangos nuėmimas ir nuvalymas dujotiekio prijungimo vietoje, Veikiančio dujotiekio vamzdyno metalo būklės patikrinimas ir jo sienelės storio matavimas tam skirtu sienelės storio matuokliu dujotiekio prijungimo vietoje. Naujo dujotiekio prijungimas prie degazuoto PL dujotiekio. Naujo dujotiekio prapūtimas ir užpildymas dujomis, dujotiekio prapūtimo dujomis kokybės patikrinimas. Suvirintų siūlių sandarumo patikrinimas. Siūlių patikrinimas neardomosios kontrolės metodais. Dujotiekio prijungimo vietos izoliavimas apsaugine danga. Dujotiekio  prijungimo vietoje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</si>
  <si>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Uždarymo įtaisų keitimas/montavimas dujotiekio įvedime į pastatą  (DN160-DN350)</t>
  </si>
  <si>
    <t>Uždarymo įtaisų (čiaupų) ir izoliuojančių jungčių keitimas/montavimas plieninio dujotiekio įvedime į pastatą  (DN160-DN350)</t>
  </si>
  <si>
    <t>Siūlių patikrinimas neardomosios kontrolės metodais  (DN160-DN350)</t>
  </si>
  <si>
    <t>Laikino apylankinio polietileninio dujotiekio iki 15 m ilgio įrengimas ir demontavimas nenutraukiant dujų skirstymo veikiančiame dujotiekyje DN 40÷225 mm  (DN160-DN350)</t>
  </si>
  <si>
    <t>už papildomą kiekvieną metrą viršijus 15 m apylankinio dujotiekio ilgį (Laikino apylankinio polietileninio dujotiekio iki 15 m ilgio įrengimas ir demontavimas nenutraukiant dujų skirstymo veikiančiame dujotiekyje DN 40÷225 mm) (DN160-DN350)</t>
  </si>
  <si>
    <t>Antžeminio ir požeminio plieninio veikiančio mažo slėgio dujotiekio atjungimas ir užaklinimas atliekant suvirinimo darbus  (DN160-DN350)</t>
  </si>
  <si>
    <t>PE dujotiekio atjungimas ir užaklinimas  (DN160-DN350)</t>
  </si>
  <si>
    <t>Uždarymo ar kito dujotiekio įtaiso demontavimo darbai  (DN160-DN350)</t>
  </si>
  <si>
    <t>Bendri įkainiai</t>
  </si>
  <si>
    <t>Skirstomųjų dujotiekių (su skirstomųjų dujotiekių atšakomis vartotojams )/skirstomojo dujotiekio atšakų vartotojams projektavimo paslaugos (įrengimo/statybos/rekonstravimo darbų projektas), kai dujotiekio (bendras objekto) ilgis 0 - 15,00 m</t>
  </si>
  <si>
    <t>Eur/projektui</t>
  </si>
  <si>
    <t>Skirstomojo dujotiekio (su skirstomųjų dujotiekių atšakomis vartotojams)/skirstomojo dujotiekio atšakos vartotojui/vartotojams įrengimo/statybos/rekonstravimo projekto parengimas ir projekto suderinimas teisės aktų nustatyta tvarka. Statybą leidžiančio dokumento gavimas, kai jis privalomas pagal teisės aktų reikalavimus.</t>
  </si>
  <si>
    <t>Skirstomųjų dujotiekių (su įvadais)/dujotiekio įvado projektavimo paslaugos (statybos/rekonstravimo darbų projektas), kai dujotiekio (bendras objekto) ilgis 15,01 - 200,00 m</t>
  </si>
  <si>
    <t>1.3</t>
  </si>
  <si>
    <t>Skirstomųjų dujotiekių (su įvadais)/dujotiekio įvado projektavimo paslaugos (statybos/rekonstravimo darbų projektas), kai dujotiekio (bendras objekto) ilgis 200,01 - 500,00 m</t>
  </si>
  <si>
    <t>1.4</t>
  </si>
  <si>
    <t>Skirstomųjų dujotiekių (su įvadais)/dujotiekio įvado projektavimo paslaugos (statybos/rekonstravimo darbų projektas), kai dujotiekio (bendras objekto) ilgis 500,01 - 1000,00 m</t>
  </si>
  <si>
    <t>1.5</t>
  </si>
  <si>
    <t>Skirstomųjų dujotiekių (su įvadais)/dujotiekio įvado projektavimo paslaugos (statybos/rekonstravimo darbų projektas), kai dujotiekio (bendras objekto) ilgis ≥1000,01 m</t>
  </si>
  <si>
    <t>1.6</t>
  </si>
  <si>
    <t>Topografinė nuotrauka, kai dujotiekio (bendras objekto) ilgis 0 - 15,00 m</t>
  </si>
  <si>
    <t>Eur/obj.</t>
  </si>
  <si>
    <t>Topografinės nuotraukos parengimas ir suderinimas teisės aktų nustatyta tvarka.</t>
  </si>
  <si>
    <t>1.7</t>
  </si>
  <si>
    <t>Topografinė nuotrauka, kai dujotiekio (bendras objekto) ilgis 15,01 - 100,00 m</t>
  </si>
  <si>
    <t>1.8</t>
  </si>
  <si>
    <t>Topografinė nuotrauka, kai dujotiekio (bendras objekto) ilgis 100,01 - 200,00 m</t>
  </si>
  <si>
    <t>1.9</t>
  </si>
  <si>
    <t>Topografinė nuotrauka, kai dujotiekio (bendras objekto) ilgis 200,01 -500,00 m</t>
  </si>
  <si>
    <t>1.10</t>
  </si>
  <si>
    <t>Topografinė nuotrauka, kai dujotiekio (bendras objekto) ilgis 500,01 -1000,00 m</t>
  </si>
  <si>
    <t>1.11</t>
  </si>
  <si>
    <t>Topografinė nuotrauka, kai dujotiekio (bendras objekto) ilgis ≥1000,01 m</t>
  </si>
  <si>
    <t>1.12</t>
  </si>
  <si>
    <t>Išpildomoji geodezinė  nuotrauka, kai dujotiekio (bendras objekto) ilgis 0 - 15,00 m</t>
  </si>
  <si>
    <t>Išpildomosios geodezinės nuotraukos parengimas ir suderinimas teisės aktų nustatyta tvarka.</t>
  </si>
  <si>
    <t>1.13</t>
  </si>
  <si>
    <t>Išpildomoji geodezinė  nuotrauka, kai dujotiekio (bendras objekto) ilgis 15,01 - 100,00 m</t>
  </si>
  <si>
    <t>1.14</t>
  </si>
  <si>
    <t>Išpildomoji geodezinė  nuotrauka, kai dujotiekio (bendras objekto) ilgis 100,01 - 200,00 m</t>
  </si>
  <si>
    <t>1.15</t>
  </si>
  <si>
    <t>Išpildomoji geodezinė  nuotrauka, kai dujotiekio (bendras objekto) ilgis 200,01 - 500,00 m</t>
  </si>
  <si>
    <t>1.16</t>
  </si>
  <si>
    <t>Išpildomoji geodezinė  nuotrauka, kai dujotiekio (bendras objekto) ilgis 500,01 - 1000,00 m</t>
  </si>
  <si>
    <t>1.17</t>
  </si>
  <si>
    <t>Išpildomoji geodezinė  nuotrauka, kai dujotiekio (bendras objekto) ilgis ≥1000,01 m</t>
  </si>
  <si>
    <t>1.18</t>
  </si>
  <si>
    <t>Vartotojo dujų sistemos projektavimo paslaugos (požeminio dujotiekio/pastato dujų sistemos daliai)</t>
  </si>
  <si>
    <t xml:space="preserve">Vartotojo dujų sistemos (požeminio dujotiekio/pastato dujų sistemos daliai) projekto parengimas ir projekto suderinimas teisės aktų nustatyta tvarka. </t>
  </si>
  <si>
    <t>1.19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</si>
  <si>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</si>
  <si>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</si>
  <si>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</si>
  <si>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1.20</t>
  </si>
  <si>
    <t>Apsaugos zonų įrašymo į kadastrą ir registrą Paslauga</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</si>
  <si>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</si>
  <si>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Kitos statinio išlaidos</t>
  </si>
  <si>
    <t>2.1</t>
  </si>
  <si>
    <t xml:space="preserve">Elektros įvadinių apskaitos, skirstomųjų spintų įžeminimo tikrinimo ir grandinių izoliacijos varžos matavimo protokolai (dujinio katilo pridavimui) </t>
  </si>
  <si>
    <t>Elektros įrenginių techninės būklės patikrinimo akto parengimas, atlikus elektros įvadinių apskaitos, skirstomųjų spintų įžeminimo tikrinimo ir grandinių izoliacijos varžų matavimus ir parengus elektros grandinės schemą bei matavimo protokolus.</t>
  </si>
  <si>
    <t>2.2</t>
  </si>
  <si>
    <t xml:space="preserve">Dūmtraukių ir vėdinimo sistemos patikra ir patikros akto paruošimas </t>
  </si>
  <si>
    <t>Dūmtraukių ir vėdinimo sistemos patikra ir patikros akto paruošimas vadovaujantis tgaliojančių teisės aktų nustatyta tvarka.</t>
  </si>
  <si>
    <t>2.3</t>
  </si>
  <si>
    <t>Mokestis už dangų pagrindų laboratorinę kontrolę (sutankinimo matavimas statine plokšte)</t>
  </si>
  <si>
    <t>Apmokama kai rangovas pateikia PVM sąskaitą faktūrą už atliktas paslaugas, kurioje nurodytas objekto adresas. (Rangvovas įkainyje turi įsivertinti: protokolo išdavimą; bandynių atranką; transporto išlaidas ir kitus reikalingus darbus prieš pateikiant Užsakovui PVM sąskaitą faktūrą).</t>
  </si>
  <si>
    <t>2.4</t>
  </si>
  <si>
    <t>Mokestis už dangų pagrindų laboratorinę kontrolę (sutankinimo matavimas dinaminiu štampu)</t>
  </si>
  <si>
    <t>Apmokama kai rangovas pateikia PVM sąskaitą faktūrą už atliktas paslaugas, kurioje nurodytas objekto adresas. (Rangvovas įkainyje turi įsivertinti: protokolo išdavimą; bandynių atranką; transporto išlaidas ir kitus reikalingus darbus prieš pateikiant Užsakovui PVM sąskaitą faktūrą)</t>
  </si>
  <si>
    <t>2.5</t>
  </si>
  <si>
    <t>Įrangos demontavimas iš DSRĮr pastato ar spintos (taikoma, kai vykdoma kartu su dujotiekio iškėlimo darbais)</t>
  </si>
  <si>
    <t xml:space="preserve">DSRĮr sudedamųjų dalių, tvirtinimo elementų išardymas ir demontavimas, esamo dujotiekio supjaustymas ir demontavimas. Demontuotos DSRĮr įrangos (reguliatoriaus, apsauginio dujų srauto uždarymo vožtuvo, apsauginio dujų išmetimo vožtuvo, dujų filtro, uždarymo įtaiso ir kt.) pristatymas AB „Energijos skirstymo operatorius". Darbo vietos sutvarkymas,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</si>
  <si>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DSRĮr pastato griovimo darbai, kai pastato tūris (taikoma, kai vykdoma kartu su dujotiekio iškėlimo darbais):</t>
  </si>
  <si>
    <t>3.1</t>
  </si>
  <si>
    <r>
      <t>DSRĮr pastato griovimo darbai, kai pastato tūris: ≤ 100 m</t>
    </r>
    <r>
      <rPr>
        <vertAlign val="superscript"/>
        <sz val="10"/>
        <rFont val="Arial"/>
        <family val="2"/>
        <charset val="186"/>
      </rPr>
      <t xml:space="preserve">3  </t>
    </r>
  </si>
  <si>
    <t>Dokumentų parengimas ir leidimų DSRĮr pastato griovimo darbams vykdyti gavimas bei derinimas su žemės sklypų savininkais, reikiamomis institucijomis. DSRĮr pastato konstrukcijų ardymo ir griovimo darbų atlikimas (stogo konstrukcijų išardymas, sienų griovimas, grindų ir pamatų išardymas). Visi žemės ir aplinkos sutvarkymo, dangų atstatymo darbai. Statybinio laužo ir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</si>
  <si>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3.2</t>
  </si>
  <si>
    <r>
      <t>DSRĮr pastato griovimo darbai, kai pastato tūris: ≥ 100,01 m</t>
    </r>
    <r>
      <rPr>
        <vertAlign val="superscript"/>
        <sz val="10"/>
        <rFont val="Arial"/>
        <family val="2"/>
        <charset val="186"/>
      </rPr>
      <t>3</t>
    </r>
    <r>
      <rPr>
        <sz val="10"/>
        <rFont val="Arial"/>
        <family val="2"/>
        <charset val="186"/>
      </rPr>
      <t xml:space="preserve"> </t>
    </r>
  </si>
  <si>
    <t xml:space="preserve">Dokumentų parengimas ir leidimų DSRĮr pastato griovimo darbams vykdyti gavimas bei derinimas su žemės sklypų savininkais, reikiamomis institucijomis. DSRĮr pastato konstrukcijų ardymo ir griovimo darbų atlikimas (stogo konstrukcijų išardymas, sienų griovimas, grindų ir pamatų išardymas). Visi žemės ir aplinkos sutvarkymo, dangų atstatymo darbai. Statybinio laužo ir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</si>
  <si>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3.3</t>
  </si>
  <si>
    <t xml:space="preserve">DSRĮr spintos su pamatu demontavimo darbai </t>
  </si>
  <si>
    <t>Reikiamų leidimų DSRĮr spintos su pamatu demontavimo darbams vykdyti gavimas bei derinimas su žemės sklypų savininkais, reikiamomis institucijomis. DSRĮr spintos demontavimas ir DSRĮr spintos pamato išardymas. Statybinio laužo ir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t>
  </si>
  <si>
    <t>Nuotolinio duomenų surinkimo ir valdymo sistemos (NDSVS) įrangos įrengimo / perkėlimo darbai (taikoma, kai vykdoma kartu su dujotiekio iškėlimo darbais)</t>
  </si>
  <si>
    <t>4.1</t>
  </si>
  <si>
    <r>
      <t xml:space="preserve">NDSVS įrangos </t>
    </r>
    <r>
      <rPr>
        <sz val="11"/>
        <rFont val="Arial"/>
        <family val="2"/>
        <charset val="186"/>
      </rPr>
      <t xml:space="preserve">perkėlimas (be antivandalinės spintos kainos) </t>
    </r>
  </si>
  <si>
    <t>10</t>
  </si>
  <si>
    <t>NDSVS demontavimas (Mikro TSPĮ įrangos ir antivandalinės spintos demontavimas, įrangos (slėgio, durų, uždujinimo ir kt. daviklių), esančių Ex patalpoje demontavimas. Naujame objekte NDSVS įrengimas (perkėlimas) - Mikro TSPĮ įrangos patalpintos į antivandalinę spintą įrengimas su reikalingomis medžiagomis (antivandalinės spintos tvirtinimo kronšteinai, kita tvirtinimo armatūra ir kitos medžiagos pagal parengtą techninį darbo projektą, kurį Rangovas privalo įsivertinti šiame darbų įkainyje) ir Ex patalpos įrangos (daviklių) sumontavimas (perkėlimas) su reikalingomis medžiagomis ( laidai, sujungimo dėžutės, kronšteinai ir kitos medžiagos, atitinkančios Ex -sprogimui pavojingos aplinkos reikalavimus pagal parengtą techninį darbo projektą). NDSVS įrangos testavimas, derinimas. (Įdiegimo- integravimo darbus į informacinę telemetrijos sistemą dujų SCADA „Temeka“ atliks ESO)</t>
  </si>
  <si>
    <t>4.2</t>
  </si>
  <si>
    <t xml:space="preserve">Naujos NDSVS įrangos įrengimas </t>
  </si>
  <si>
    <t>5</t>
  </si>
  <si>
    <t>Naujos NDSVS-Mikro TSPĮ įrangos (patalpintos į antivandalinę spintą) įrengimas su reikalingomis medžiagomis (antivandalinės spintos tvirtinimo kronšteinai, kita tvirtinimo armatūra ir kitos medžiagos pagal parengtą techninį darbo projektą, kurį Rangovas privalo įsivertinti šiame darbų įkainyje). Naujos NDSVS- Ex patalpos įrangos (daviklių) įrengimas su reikalingomis medžiagomis ( laidai, sujungimo dėžutės, kronšteinai ir kitos medžiagos, atitinkančios Ex -sprogimui pavojingos aplinkos reikalavimus pagal parengtą techninį darbo projektą). NDSVS įrangos testavimas, derinimas. (Įdiegimo- integravimo darbus į informacinę telemetrijos sistemą dujų SCADA „Temeka“ atliks ESO).</t>
  </si>
  <si>
    <t>4.3</t>
  </si>
  <si>
    <t xml:space="preserve">NDSVS įrangos demontavimas </t>
  </si>
  <si>
    <t xml:space="preserve">NDSVS įranga (Mikro TSPĮ įranga ir  Ex patalpos įranga-davikliai) demontuojama. Demontuotos NDSVS įrangos (Mikro TSPĮ įrangos ir  Ex patalpos įrangos) sudedamosios dalys, tinkamos eksploatuoti kaip atsarginės, perduodamos ESO. </t>
  </si>
  <si>
    <t>Žaibolaidžio (žaibosaugos) ir įžeminimo kontūro įrengimas / įžeminimas prijungiant prie esamo įžeminimo kontūro (taikoma, kai vykdoma kartu su dujotiekio iškėlimo darbais)</t>
  </si>
  <si>
    <t>5.1</t>
  </si>
  <si>
    <t xml:space="preserve">Žaibolaidžio (žaibosaugos) įrengimas </t>
  </si>
  <si>
    <t>Trasos nužymėjimas. Žaibolaidžio įrengimo darbai atliekami vadovaujantis statybos techniniu reglamentu STR 2.01.06:2009 „Statinių apsauga nuo žaibo. Išorinė statinių apsauga nuo žaibo“. Į įkainį turi būti įskaičiuoti visi žemės kasimo darbai ir mokesčiai ir visos išlaidos, susijusios su darbams atlikti reikalingomis medžiagomis, įrenginiais, gaminiais, rangovo naudojama technika, mechanizmais, transportu ir kitomis darbams atlikti naudojamomis priemonėmis, kurios būtinos nurodytiems darbams atlikti.(išskyrus dangų ardymo ir atstatymo darbus).</t>
  </si>
  <si>
    <t>5.2</t>
  </si>
  <si>
    <t xml:space="preserve">Įžeminimo kontūro įrengimas </t>
  </si>
  <si>
    <t>Įžemiklių įgilinimo vietų žymėjimas (trasos nužymėjimas). Tranšėjos iškasimas ir paruošimas įžemiklių įrengimui ir laidininkų paklojimui. Įžemiklių įgilinimas (įžeminimo kontūro įrengimas) iki 6 metrų. Įžeminimo laidininko paklojimas nuo DSRĮr iki įžemiklių, bei tarp skirtingų įžemiklių, jei technologiškai reiktų įrengti daugiau nei vieną įžemiklį.  Laidininkų prijungimas prie įžemiklių, sujungimų izoliavimas. Tranšėjos užpylimas gruntu. Įžeminimo kontūro varžos matavimas, grandinės tikrinimas tarp įžemiklių ir įžemintų elementų. Bandymų (matavimų) rezultatų įforminimas. Įžeminimo kontūro prijungimas prie įrenginių. Įžeminimo įrenginių laidininkų dažymas. Įžeminimo kontūro įrengimo darbai vadovaujantis teisės aktų reikalavimais. Į įkainį turi būti įskaičiuoti visi  žemės kasimo darbai,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t>
  </si>
  <si>
    <t>5.3</t>
  </si>
  <si>
    <t>Įžeminimo kontūro įrengimas (su projektavimu)</t>
  </si>
  <si>
    <t>Įžeminimo darbų projektavimas. Įžemiklių įgilinimo vietų žymėjimas (trasos nužymėjimas). Tranšėjos  iškasimas ir paruošimas įžemiklių įrengimui ir laidininkų paklojimui. Įžemiklių įgilinimas (įžeminimo kontūro įrengimas) iki 6 metrų. Įžeminimo laidininko paklojimas nuo DSRĮr iki įžemiklių, bei tarp skirtingų įžemiklių, jei technologiškai reiktų įrengti daugiau nei vieną įžemiklį. Laidininkų prijungimas prie įžemiklių, sujungimų izoliavimas. Tranšėjos užpylimas gruntu. Įžeminimo kontūro varžos matavimas, grandinės tikrinimas tarp įžemiklių ir įžemintų elementų. Bandymų (matavimų) rezultatų įforminimas. Įžeminimo kontūro prijungimas prie įrenginių. Įžeminimo įrenginių laidininkų dažymas. Įžeminimo kontūro įrengimo darbai vadovaujantis teisės aktų reikalavimais.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t>
  </si>
  <si>
    <t>5.4</t>
  </si>
  <si>
    <t xml:space="preserve">DSRĮr įžeminimas prijungiant prie esamo įžeminimo kontūro </t>
  </si>
  <si>
    <t xml:space="preserve">Trasos nužymėjimas. Tranšėjos paruošimas laidininkų paklojimui. Įžeminimo laidininko paklojimas. Laidininkų prijungimas prie įžemiklių, sujungimų izoliavimas. Tranšėjos užpylimas gruntu. Įžeminimo kontūro varžos matavimas, grandinės tikrinimas tarp įžemiklių ir įžemintų elementų. Bandymų (matavimų) rezultatų įforminimas. Įžeminimo kontūro prijungimas prie įrenginių. Įžeminimo įrenginių laidininkų dažymas. Įžeminimo kontūro įrengimo darbai vadovaujantis teisės aktų reikalavimais. Į įkainį turi būti įskaičiuoti visi žemės kasimo darbai,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t>
  </si>
  <si>
    <t>5.5.</t>
  </si>
  <si>
    <t>Papildomų įžeminimo įžemiklių įrengimas</t>
  </si>
  <si>
    <t xml:space="preserve">Papildomų įžeminimo įžemiklių (strypų) įrengimas,  įžemiklių (strypų) sujungimas. Įkainis taikomas kai  įžemiklių (strypų) ilgis viršija 6 metrus 5.2. ir 5.3. įkainiuose. </t>
  </si>
  <si>
    <t>Projektavimas ir inžinerinės paslaugos (taikoma, kai vykdoma kartu su dujotiekio iškėlimo darbais)</t>
  </si>
  <si>
    <t xml:space="preserve">DSRĮr įrengimo/ rekonstravimo projektavimo paslaugos </t>
  </si>
  <si>
    <t>1</t>
  </si>
  <si>
    <t>DSRĮr įrengimo/statybos/rekonstravimo projekto parengimas ir projekto suderinimas teisės aktų nustatyta tvarka. Statybą leidžiančio dokumento gavimas, kai jis privalomas pagal teisės aktų reikalavimus.</t>
  </si>
  <si>
    <t>100 m²</t>
  </si>
  <si>
    <t>Objekte augančios sumedėjusios augmenijos, kurios kelmo skersmuo iki 12 cm, stiebo skersmuo 1,30 m aukštyje nuo žemės paviršiaus iki 11 cm, išpjovimo darbai. Logistika, darbai, mechanizmai, medžiagos, aplinkos sutvarkymas (darbai užsakomi su kitais darbais).</t>
  </si>
  <si>
    <t>vnt.</t>
  </si>
  <si>
    <t>70</t>
  </si>
  <si>
    <t>Objekte augančios sumedėjusios augmenijos, kurios kelmo skersmuo virš 12 cm, stiebo skersmuo 1,30 m aukštyje nuo žemės paviršiaus virš 11 cm, išpjovimo darbai. Logistika, darbai, mechanizmai, medžiagos, aplinkos sutvarkymas (darbai užsakomi su kitais darbais).</t>
  </si>
  <si>
    <t>Kelmų naikinimas (frezavimas) ir gerbūvio sutvarkymas</t>
  </si>
  <si>
    <t>9.1</t>
  </si>
  <si>
    <t>Medžių iki Ø40 cm (Kelmų naikinimas (frezavimas) ir gerbūvio sutvarkymas)</t>
  </si>
  <si>
    <t>Medžių iki Ø40 cm kelmų naikinimas (frezavimas). Logistika, darbai, mechanizmai, medžiagos, aplinkos sutvarkymas (darbai užsakomi su kitais darbais).</t>
  </si>
  <si>
    <t>9.2</t>
  </si>
  <si>
    <t>Medžių Ø40 cm ir didesnių (Kelmų naikinimas (frezavimas) ir gerbūvio sutvarkymas)</t>
  </si>
  <si>
    <t>Medžių Ø40 cm ir didesnių kelmų naikinimas (frezavimas). Logistika, darbai, mechanizmai, medžiagos, aplinkos sutvarkymas (darbai užsakomi su kitais darbais).</t>
  </si>
  <si>
    <t>10.1</t>
  </si>
  <si>
    <t>iki 25 m3 geometrinio tūrio (Autocisternos nuoma)</t>
  </si>
  <si>
    <t>Eur/vnt./parą</t>
  </si>
  <si>
    <t>Autocisternos iki 25 m³ sąlyginio geometrinio tūrio talpos, tinkamos gabenti gamtines dujas, su vairuotoju nuomos paslaugos. Nuomos laikotarpis skaičiuojamas nuo autocisternos atvykimo į užsakyme nurodyto objekto vietą. Autocisternos pristatymo terminas - per 24 val. nuo užsakymo pateikimo.</t>
  </si>
  <si>
    <t>10.2</t>
  </si>
  <si>
    <t>iki 50 m3 geometrinio tūrio (Autocisternos nuoma)</t>
  </si>
  <si>
    <t>Autocisternos iki 50 m³ sąlyginio geometrinio tūrio talpos, tinkamos gabenti gamtines dujas, su vairuotoju nuomos paslaugos. Nuomos laikotarpis skaičiuojamas nuo autocisternos atvykimo į užsakyme nurodyto objekto vietą.  Autocisternos pristatymo terminas - per 24 val. nuo užsakymo pateikimo.</t>
  </si>
  <si>
    <t xml:space="preserve">Dangų ardymas ir atstatymas </t>
  </si>
  <si>
    <t>11.1</t>
  </si>
  <si>
    <r>
      <t>Dangų ardymas ir atstatymas (≤5 m</t>
    </r>
    <r>
      <rPr>
        <b/>
        <i/>
        <vertAlign val="superscript"/>
        <sz val="10"/>
        <rFont val="Arial"/>
        <family val="2"/>
        <charset val="186"/>
      </rPr>
      <t>2</t>
    </r>
    <r>
      <rPr>
        <b/>
        <i/>
        <sz val="10"/>
        <rFont val="Arial"/>
        <family val="2"/>
        <charset val="186"/>
      </rPr>
      <t xml:space="preserve"> ploto dangoms)</t>
    </r>
  </si>
  <si>
    <t>11.1.1</t>
  </si>
  <si>
    <t>asfalto dangos ardymas (nepriklausomai nuo ploto )</t>
  </si>
  <si>
    <r>
      <t>Eur/m</t>
    </r>
    <r>
      <rPr>
        <vertAlign val="superscript"/>
        <sz val="10"/>
        <rFont val="Arial"/>
        <family val="2"/>
        <charset val="186"/>
      </rPr>
      <t>2</t>
    </r>
  </si>
  <si>
    <r>
      <rPr>
        <b/>
        <sz val="10"/>
        <color theme="1"/>
        <rFont val="Arial"/>
        <family val="2"/>
        <charset val="186"/>
      </rPr>
      <t>Darbų sudėtis:</t>
    </r>
    <r>
      <rPr>
        <sz val="10"/>
        <color theme="1"/>
        <rFont val="Arial"/>
        <family val="2"/>
        <charset val="186"/>
      </rPr>
      <t xml:space="preserve"> Asfalto dangos ardymas (įskaitant dangos konstrukciją)  pagal normatyvinių statybos techninių dokumentų reikalavimus; Kelio/šaligatvio bortų ardymas; Kiti darbai, reikalingi ardymo darbų užbaigimui. Nereikalingų išardytų dangų atliekų ir šiukšlių išvežimas.</t>
    </r>
  </si>
  <si>
    <t>11.1.2</t>
  </si>
  <si>
    <r>
      <rPr>
        <sz val="10"/>
        <color rgb="FF000000"/>
        <rFont val="Arial"/>
      </rPr>
      <t>asfalto viensluoksnės dangos atstatymas (≤5 m</t>
    </r>
    <r>
      <rPr>
        <vertAlign val="superscript"/>
        <sz val="10"/>
        <color rgb="FF000000"/>
        <rFont val="Arial"/>
      </rPr>
      <t>2</t>
    </r>
    <r>
      <rPr>
        <sz val="10"/>
        <color rgb="FF000000"/>
        <rFont val="Arial"/>
      </rPr>
      <t xml:space="preserve"> ploto dangoms)) </t>
    </r>
  </si>
  <si>
    <r>
      <rPr>
        <b/>
        <sz val="10"/>
        <color rgb="FF000000"/>
        <rFont val="Arial"/>
      </rPr>
      <t>Darbų sudėtis:</t>
    </r>
    <r>
      <rPr>
        <sz val="10"/>
        <color rgb="FF000000"/>
        <rFont val="Arial"/>
      </rPr>
      <t xml:space="preserve"> Asfalto dangos atstatymas (įskaitant dangos konstrukciją)  į pirminę padėtį pagal normatyvinių statybos techninių dokumentų reikalavimus ir patvirtintus savivaldybės reikalavimus; Kelio/šaligatvio bortų atstatymas; Kiti darbai, reikalingi atstatymo darbų užbaigimui (įskaitant kelio ženklinimą).  Įkainis netaikomas kai vieno Užsakymo metu yra reikalinga atstatyti daugiau kaip 5 m2 dangų</t>
    </r>
  </si>
  <si>
    <t>11.1.3</t>
  </si>
  <si>
    <r>
      <t>asfalto dvisluoksnės dangos atstatymas (≤5 m</t>
    </r>
    <r>
      <rPr>
        <vertAlign val="superscript"/>
        <sz val="10"/>
        <rFont val="Arial"/>
        <family val="2"/>
        <charset val="186"/>
      </rPr>
      <t>2</t>
    </r>
    <r>
      <rPr>
        <sz val="10"/>
        <rFont val="Arial"/>
        <family val="2"/>
        <charset val="186"/>
      </rPr>
      <t xml:space="preserve"> ploto dangoms)) </t>
    </r>
  </si>
  <si>
    <t>11.1.4</t>
  </si>
  <si>
    <r>
      <t>asfalto dangos, naudojant šaltą asfaltą atstatymui (Dangų ardymas ir atstatymas (≤5 m</t>
    </r>
    <r>
      <rPr>
        <vertAlign val="superscript"/>
        <sz val="10"/>
        <rFont val="Arial"/>
        <family val="2"/>
        <charset val="186"/>
      </rPr>
      <t>2</t>
    </r>
    <r>
      <rPr>
        <sz val="10"/>
        <rFont val="Arial"/>
        <family val="2"/>
        <charset val="186"/>
      </rPr>
      <t xml:space="preserve"> ploto dangoms))  </t>
    </r>
  </si>
  <si>
    <r>
      <rPr>
        <b/>
        <sz val="10"/>
        <color theme="1"/>
        <rFont val="Arial"/>
        <family val="2"/>
        <charset val="186"/>
      </rPr>
      <t>Darbų sudėtis:</t>
    </r>
    <r>
      <rPr>
        <sz val="10"/>
        <color theme="1"/>
        <rFont val="Arial"/>
        <family val="2"/>
        <charset val="186"/>
      </rPr>
      <t xml:space="preserve"> Dangų ardymas, pagrindų paruošimas ir atstatymas; Kelio/šaligatvio bortų ardymas, pagrindų paruošimas ir atstatymas; Kiti darbai, reikalingi ardymo, pagrindų paruošimo ir atstatymo darbų užbaigimui. Nereikalingų išardytų dangų, šiukšlių išvežimas. Dangų ardymas ir atstatymas į pirminę padėtį turi būti atliekamas pagal normatyvinių statybos techninių dokumentų reikalavimus.</t>
    </r>
  </si>
  <si>
    <t>11.1.5</t>
  </si>
  <si>
    <r>
      <t>žvyro dangos (Dangų ardymas ir atstatymas (≤5 m</t>
    </r>
    <r>
      <rPr>
        <vertAlign val="superscript"/>
        <sz val="10"/>
        <rFont val="Arial"/>
        <family val="2"/>
        <charset val="186"/>
      </rPr>
      <t>2</t>
    </r>
    <r>
      <rPr>
        <sz val="10"/>
        <rFont val="Arial"/>
        <family val="2"/>
        <charset val="186"/>
      </rPr>
      <t xml:space="preserve"> ploto dangoms)) </t>
    </r>
  </si>
  <si>
    <r>
      <rPr>
        <b/>
        <sz val="10"/>
        <color theme="1"/>
        <rFont val="Arial"/>
        <family val="2"/>
        <charset val="186"/>
      </rPr>
      <t xml:space="preserve">Darbų sudėtis: </t>
    </r>
    <r>
      <rPr>
        <sz val="10"/>
        <color theme="1"/>
        <rFont val="Arial"/>
        <family val="2"/>
        <charset val="186"/>
      </rPr>
      <t>Žvyro dangos ardymas ir atstatymas į pirminę padėtį pagal normatyvinių statybos techninių dokumentų reikalavimus; Kelio/šaligatvio bortų ardymas ir atstatymas; Kiti darbai, reikalingi ardymo ir atstatymo darbų užbaigimui. Nereikalingų išardytų dangų atliekų ir šiukšlių išvežimas.</t>
    </r>
  </si>
  <si>
    <t>11.1.6</t>
  </si>
  <si>
    <r>
      <t>šaligatvio (plytelių) (Dangų ardymas ir atstatymas (≤5 m</t>
    </r>
    <r>
      <rPr>
        <vertAlign val="superscript"/>
        <sz val="10"/>
        <rFont val="Arial"/>
        <family val="2"/>
        <charset val="186"/>
      </rPr>
      <t>2</t>
    </r>
    <r>
      <rPr>
        <sz val="10"/>
        <rFont val="Arial"/>
        <family val="2"/>
        <charset val="186"/>
      </rPr>
      <t xml:space="preserve"> ploto dangoms)) </t>
    </r>
  </si>
  <si>
    <t>11.1.7</t>
  </si>
  <si>
    <r>
      <t>trinkelių dangos atstatymas (Dangų ardymas ir atstatymas (≤5 m</t>
    </r>
    <r>
      <rPr>
        <vertAlign val="superscript"/>
        <sz val="10"/>
        <rFont val="Arial"/>
        <family val="2"/>
        <charset val="186"/>
      </rPr>
      <t>2</t>
    </r>
    <r>
      <rPr>
        <sz val="10"/>
        <rFont val="Arial"/>
        <family val="2"/>
        <charset val="186"/>
      </rPr>
      <t xml:space="preserve"> ploto dangoms))  </t>
    </r>
  </si>
  <si>
    <t>11.1.8</t>
  </si>
  <si>
    <r>
      <t>akmens grindinio (Dangų ardymas ir atstatymas (≤5 m</t>
    </r>
    <r>
      <rPr>
        <vertAlign val="superscript"/>
        <sz val="10"/>
        <rFont val="Arial"/>
        <family val="2"/>
        <charset val="186"/>
      </rPr>
      <t>2</t>
    </r>
    <r>
      <rPr>
        <sz val="10"/>
        <rFont val="Arial"/>
        <family val="2"/>
        <charset val="186"/>
      </rPr>
      <t xml:space="preserve"> ploto dangoms))  </t>
    </r>
  </si>
  <si>
    <t>11.1.9</t>
  </si>
  <si>
    <r>
      <t>vejos (visų tipų) (Dangų ardymas ir atstatymas (≤5 m</t>
    </r>
    <r>
      <rPr>
        <vertAlign val="superscript"/>
        <sz val="10"/>
        <rFont val="Arial"/>
        <family val="2"/>
        <charset val="186"/>
      </rPr>
      <t>2</t>
    </r>
    <r>
      <rPr>
        <sz val="10"/>
        <rFont val="Arial"/>
        <family val="2"/>
        <charset val="186"/>
      </rPr>
      <t xml:space="preserve"> ploto dangoms))</t>
    </r>
  </si>
  <si>
    <r>
      <rPr>
        <b/>
        <sz val="10"/>
        <color theme="1"/>
        <rFont val="Arial"/>
        <family val="2"/>
        <charset val="186"/>
      </rPr>
      <t xml:space="preserve">Darbų sudėtis: </t>
    </r>
    <r>
      <rPr>
        <sz val="10"/>
        <color theme="1"/>
        <rFont val="Arial"/>
        <family val="2"/>
        <charset val="186"/>
      </rPr>
      <t>Dangų ardymas, pagrindų paruošimas ir atstatymas; Kelio/šaligatvio bortų ardymas, pagrindų paruošimas ir atstatymas; Kiti darbai, reikalingi ardymo, pagrindų paruošimo ir atstatymo darbų užbaigimui. Nereikalingų išardytų dangų, šiukšlių išvežimas. Dangų ardymas ir atstatymas į pirminę padėtį turi būti atliekamas pagal normatyvinių statybos techninių dokumentų reikalavimus.</t>
    </r>
  </si>
  <si>
    <t>11.1.10</t>
  </si>
  <si>
    <r>
      <t>betono dangos (Dangų ardymas ir atstatymas (≤5 m</t>
    </r>
    <r>
      <rPr>
        <vertAlign val="superscript"/>
        <sz val="10"/>
        <rFont val="Arial"/>
        <family val="2"/>
        <charset val="186"/>
      </rPr>
      <t>2</t>
    </r>
    <r>
      <rPr>
        <sz val="10"/>
        <rFont val="Arial"/>
        <family val="2"/>
        <charset val="186"/>
      </rPr>
      <t xml:space="preserve"> ploto dangoms))  </t>
    </r>
  </si>
  <si>
    <t>11.1.11</t>
  </si>
  <si>
    <r>
      <t>smulkinto/perdirbto asfalto (asfalto drožlių) (Dangų ardymas ir atstatymas (≤5 m</t>
    </r>
    <r>
      <rPr>
        <vertAlign val="superscript"/>
        <sz val="10"/>
        <rFont val="Arial"/>
        <family val="2"/>
        <charset val="186"/>
      </rPr>
      <t>2</t>
    </r>
    <r>
      <rPr>
        <sz val="10"/>
        <rFont val="Arial"/>
        <family val="2"/>
        <charset val="186"/>
      </rPr>
      <t xml:space="preserve"> ploto dangoms))  </t>
    </r>
  </si>
  <si>
    <t>11.1.12</t>
  </si>
  <si>
    <r>
      <t>skaldos, dekoratyvinės skaldos (Dangų ardymas ir atstatymas (≤5 m</t>
    </r>
    <r>
      <rPr>
        <vertAlign val="superscript"/>
        <sz val="10"/>
        <rFont val="Arial"/>
        <family val="2"/>
        <charset val="186"/>
      </rPr>
      <t>2</t>
    </r>
    <r>
      <rPr>
        <sz val="10"/>
        <rFont val="Arial"/>
        <family val="2"/>
        <charset val="186"/>
      </rPr>
      <t xml:space="preserve"> ploto dangoms))</t>
    </r>
  </si>
  <si>
    <t>11.2</t>
  </si>
  <si>
    <r>
      <t>Dangų ardymas ir atstatymas (</t>
    </r>
    <r>
      <rPr>
        <b/>
        <sz val="9"/>
        <rFont val="Arial"/>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</si>
  <si>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11.2.1</t>
  </si>
  <si>
    <r>
      <t>asfalto dangos (Dangų ardymas ir atstatymas (Dangų ardymas ir atstatymas (&gt;5 m</t>
    </r>
    <r>
      <rPr>
        <vertAlign val="superscript"/>
        <sz val="10"/>
        <rFont val="Arial"/>
        <family val="2"/>
        <charset val="186"/>
      </rPr>
      <t>2</t>
    </r>
    <r>
      <rPr>
        <sz val="10"/>
        <rFont val="Arial"/>
        <family val="2"/>
        <charset val="186"/>
      </rPr>
      <t xml:space="preserve"> ploto dangoms)) 1 sluoksnio</t>
    </r>
  </si>
  <si>
    <r>
      <rPr>
        <b/>
        <sz val="10"/>
        <color theme="1"/>
        <rFont val="Arial"/>
        <family val="2"/>
        <charset val="186"/>
      </rPr>
      <t>Darbų sudėtis:</t>
    </r>
    <r>
      <rPr>
        <sz val="10"/>
        <color theme="1"/>
        <rFont val="Arial"/>
        <family val="2"/>
        <charset val="186"/>
      </rPr>
      <t xml:space="preserve"> Asfalto dangos ardymas ir atstatymas į pirminę padėtį pagal normatyvinių statybos techninių dokumentų reikalavimus; Kelio/šaligatvio bortų ardymas ir atstatymas; Kiti darbai, reikalingi ardymo ir atstatymo darbų užbaigimui.Nereikalingų išardytų dangų atliekų ir šiukšlių išvežimas.</t>
    </r>
  </si>
  <si>
    <t>11.2.2</t>
  </si>
  <si>
    <r>
      <t>asfalto dangos (Dangų ardymas ir atstatymas (Dangų ardymas ir atstatymas (&gt;5 m</t>
    </r>
    <r>
      <rPr>
        <vertAlign val="superscript"/>
        <sz val="10"/>
        <rFont val="Arial"/>
        <family val="2"/>
        <charset val="186"/>
      </rPr>
      <t>2</t>
    </r>
    <r>
      <rPr>
        <sz val="10"/>
        <rFont val="Arial"/>
        <family val="2"/>
        <charset val="186"/>
      </rPr>
      <t xml:space="preserve"> ploto dangoms)) 2 sluoksnio</t>
    </r>
  </si>
  <si>
    <r>
      <rPr>
        <b/>
        <sz val="10"/>
        <color theme="1"/>
        <rFont val="Arial"/>
        <family val="2"/>
        <charset val="186"/>
      </rPr>
      <t>Darbų sudėtis:</t>
    </r>
    <r>
      <rPr>
        <sz val="10"/>
        <color theme="1"/>
        <rFont val="Arial"/>
        <family val="2"/>
        <charset val="186"/>
      </rPr>
      <t xml:space="preserve"> Asfalto dangos ardymas ir atstatymas į pirminę padėtį pagal normatyvinių statybos techninių dokumentų reikalavimus; Kelio/šaligatvio bortų ardymas ir atstatymas; Kiti darbai, reikalingi ardymo ir atstatymo darbų užbaigimui. Nereikalingų išardytų dangų atliekų ir šiukšlių išvežimas.</t>
    </r>
  </si>
  <si>
    <t>11.2.3</t>
  </si>
  <si>
    <r>
      <t>asfalto dangos, naudojant šaltą asfaltą atstatymui (Dangų ardymas ir atstatymas (&gt;5 m</t>
    </r>
    <r>
      <rPr>
        <vertAlign val="superscript"/>
        <sz val="10"/>
        <rFont val="Arial"/>
        <family val="2"/>
        <charset val="186"/>
      </rPr>
      <t>2</t>
    </r>
    <r>
      <rPr>
        <sz val="10"/>
        <rFont val="Arial"/>
        <family val="2"/>
        <charset val="186"/>
      </rPr>
      <t xml:space="preserve"> ploto dangoms)) </t>
    </r>
  </si>
  <si>
    <t>11.2.4</t>
  </si>
  <si>
    <r>
      <t>žvyro dangos (Dangų ardymas ir atstatymas (&gt;5 m</t>
    </r>
    <r>
      <rPr>
        <vertAlign val="superscript"/>
        <sz val="10"/>
        <rFont val="Arial"/>
        <family val="2"/>
        <charset val="186"/>
      </rPr>
      <t>2</t>
    </r>
    <r>
      <rPr>
        <sz val="10"/>
        <rFont val="Arial"/>
        <family val="2"/>
        <charset val="186"/>
      </rPr>
      <t xml:space="preserve"> ploto dangoms)) </t>
    </r>
  </si>
  <si>
    <r>
      <rPr>
        <b/>
        <sz val="10"/>
        <color theme="1"/>
        <rFont val="Arial"/>
        <family val="2"/>
        <charset val="186"/>
      </rPr>
      <t>Darbų sudėtis</t>
    </r>
    <r>
      <rPr>
        <sz val="10"/>
        <color theme="1"/>
        <rFont val="Arial"/>
        <family val="2"/>
        <charset val="186"/>
      </rPr>
      <t>: Žvyro dangos ardymas ir atstatymas į pirminę padėtį pagal normatyvinių statybos techninių dokumentų reikalavimus; Kelio/šaligatvio bortų ardymas ir atstatymas; Kiti darbai, reikalingi ardymo ir atstatymo darbų užbaigimui. Nereikalingų išardytų dangų atliekų ir šiukšlių išvežimas.</t>
    </r>
  </si>
  <si>
    <t>11.2.5</t>
  </si>
  <si>
    <r>
      <t>šaligatvio (plytelių) (Dangų ardymas ir atstatymas (&gt;5 m</t>
    </r>
    <r>
      <rPr>
        <vertAlign val="superscript"/>
        <sz val="10"/>
        <rFont val="Arial"/>
        <family val="2"/>
        <charset val="186"/>
      </rPr>
      <t>2</t>
    </r>
    <r>
      <rPr>
        <sz val="10"/>
        <rFont val="Arial"/>
        <family val="2"/>
        <charset val="186"/>
      </rPr>
      <t xml:space="preserve"> ploto dangoms)) </t>
    </r>
  </si>
  <si>
    <t>11.2.6</t>
  </si>
  <si>
    <r>
      <t>trinkelių dangos atstatymas (Dangų ardymas ir atstatymas (&gt;5 m</t>
    </r>
    <r>
      <rPr>
        <vertAlign val="superscript"/>
        <sz val="10"/>
        <rFont val="Arial"/>
        <family val="2"/>
        <charset val="186"/>
      </rPr>
      <t>2</t>
    </r>
    <r>
      <rPr>
        <sz val="10"/>
        <rFont val="Arial"/>
        <family val="2"/>
        <charset val="186"/>
      </rPr>
      <t xml:space="preserve"> ploto dangoms)) </t>
    </r>
  </si>
  <si>
    <t>11.2.7</t>
  </si>
  <si>
    <r>
      <t>akmens grindinio (Dangų ardymas ir atstatymas (&gt;5 m</t>
    </r>
    <r>
      <rPr>
        <vertAlign val="superscript"/>
        <sz val="10"/>
        <rFont val="Arial"/>
        <family val="2"/>
        <charset val="186"/>
      </rPr>
      <t>2</t>
    </r>
    <r>
      <rPr>
        <sz val="10"/>
        <rFont val="Arial"/>
        <family val="2"/>
        <charset val="186"/>
      </rPr>
      <t xml:space="preserve"> ploto dangoms))</t>
    </r>
  </si>
  <si>
    <t>11.2.8</t>
  </si>
  <si>
    <r>
      <t>vejos (visų tipų) (Dangų ardymas ir atstatymas (&gt;5 m</t>
    </r>
    <r>
      <rPr>
        <vertAlign val="superscript"/>
        <sz val="10"/>
        <rFont val="Arial"/>
        <family val="2"/>
        <charset val="186"/>
      </rPr>
      <t>2</t>
    </r>
    <r>
      <rPr>
        <sz val="10"/>
        <rFont val="Arial"/>
        <family val="2"/>
        <charset val="186"/>
      </rPr>
      <t xml:space="preserve"> ploto dangoms)) </t>
    </r>
  </si>
  <si>
    <r>
      <rPr>
        <b/>
        <sz val="10"/>
        <color theme="1"/>
        <rFont val="Arial"/>
        <family val="2"/>
        <charset val="186"/>
      </rPr>
      <t>Darbų sudėtis</t>
    </r>
    <r>
      <rPr>
        <sz val="10"/>
        <color theme="1"/>
        <rFont val="Arial"/>
        <family val="2"/>
        <charset val="186"/>
      </rPr>
      <t>: Dangų ardymas, pagrindų paruošimas ir atstatymas; Kelio/šaligatvio bortų ardymas, pagrindų paruošimas ir atstatymas; Kiti darbai, reikalingi ardymo, pagrindų paruošimo ir atstatymo darbų užbaigimui. Nereikalingų išardytų dangų, šiukšlių išvežimas. Dangų ardymas ir atstatymas į pirminę padėtį turi būti atliekamas pagal normatyvinių statybos techninių dokumentų reikalavimus.</t>
    </r>
  </si>
  <si>
    <t>11.2.9</t>
  </si>
  <si>
    <r>
      <t>betono dangos (Dangų ardymas ir atstatymas (&gt;5 m</t>
    </r>
    <r>
      <rPr>
        <vertAlign val="superscript"/>
        <sz val="10"/>
        <rFont val="Arial"/>
        <family val="2"/>
        <charset val="186"/>
      </rPr>
      <t>2</t>
    </r>
    <r>
      <rPr>
        <sz val="10"/>
        <rFont val="Arial"/>
        <family val="2"/>
        <charset val="186"/>
      </rPr>
      <t xml:space="preserve"> ploto dangoms)) </t>
    </r>
  </si>
  <si>
    <t>11.2.10</t>
  </si>
  <si>
    <r>
      <t>smulkinto/perdirbto asfalto (asfalto drožlių) (Dangų ardymas ir atstatymas (&gt;5 m</t>
    </r>
    <r>
      <rPr>
        <vertAlign val="superscript"/>
        <sz val="10"/>
        <rFont val="Arial"/>
        <family val="2"/>
        <charset val="186"/>
      </rPr>
      <t>2</t>
    </r>
    <r>
      <rPr>
        <sz val="10"/>
        <rFont val="Arial"/>
        <family val="2"/>
        <charset val="186"/>
      </rPr>
      <t xml:space="preserve"> ploto dangoms))</t>
    </r>
  </si>
  <si>
    <t>11.2.11</t>
  </si>
  <si>
    <r>
      <t>skaldos, dekoratyvinės skaldos (Dangų ardymas ir atstatymas (&gt;5 m</t>
    </r>
    <r>
      <rPr>
        <vertAlign val="superscript"/>
        <sz val="10"/>
        <rFont val="Arial"/>
        <family val="2"/>
        <charset val="186"/>
      </rPr>
      <t>2</t>
    </r>
    <r>
      <rPr>
        <sz val="10"/>
        <rFont val="Arial"/>
        <family val="2"/>
        <charset val="186"/>
      </rPr>
      <t xml:space="preserve"> ploto dangoms)) </t>
    </r>
  </si>
  <si>
    <r>
      <t>Dujų slėgio reguliavimo įtaisų ir (ar) dujų apskaitos priemonių (skaitiklių) spintelių</t>
    </r>
    <r>
      <rPr>
        <b/>
        <strike/>
        <sz val="10"/>
        <rFont val="Arial"/>
        <family val="2"/>
        <charset val="186"/>
      </rPr>
      <t>,</t>
    </r>
    <r>
      <rPr>
        <b/>
        <sz val="10"/>
        <rFont val="Arial"/>
        <family val="2"/>
        <charset val="186"/>
      </rPr>
      <t xml:space="preserve"> montavimo darbai (ant sklypo ribos/pastato sienos)</t>
    </r>
  </si>
  <si>
    <t xml:space="preserve">Dujų slėgio reguliavimo įtaisų ir (ar) dujų apskaitos priemonių (skaitiklių) pakabinamų spintelių montavimo darbai (be spintelės ir jos įtaisų kainos) </t>
  </si>
  <si>
    <r>
      <rPr>
        <b/>
        <sz val="10"/>
        <color theme="1"/>
        <rFont val="Arial"/>
        <family val="2"/>
        <charset val="186"/>
      </rPr>
      <t>Medžiagos:</t>
    </r>
    <r>
      <rPr>
        <sz val="10"/>
        <color theme="1"/>
        <rFont val="Arial"/>
        <family val="2"/>
        <charset val="186"/>
      </rPr>
      <t xml:space="preserve"> Metalinių konstrukcijų rėmas skirtas spintelės tvirtinimui, kitos medžiagos reikalingos apskaitos spintelės tinkamam įrengimui.</t>
    </r>
    <r>
      <rPr>
        <b/>
        <sz val="10"/>
        <color theme="1"/>
        <rFont val="Arial"/>
        <family val="2"/>
        <charset val="186"/>
      </rPr>
      <t xml:space="preserve"> 
Darbų sudėtis:</t>
    </r>
    <r>
      <rPr>
        <sz val="10"/>
        <color theme="1"/>
        <rFont val="Arial"/>
        <family val="2"/>
        <charset val="186"/>
      </rPr>
      <t xml:space="preserve"> Dujų slėgio reguliavimo įtaiso ir (ar) dujų apskaitos priemonių (skaitiklių) pakabinamos spintelės montavimas, tvirtinimas. Dujotiekio prijungimas prie spintelės įtaisų.Kiti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</si>
  <si>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 xml:space="preserve">Dujų slėgio reguliavimo įtaisų ir (ar) dujų apskaitos priemonių (skaitiklių) pastatomų spintelių (1-2 vietos apskaitai) montavimo darbai (be spintelės ir jos įtaisų kainos) </t>
  </si>
  <si>
    <r>
      <rPr>
        <b/>
        <sz val="10"/>
        <color theme="1"/>
        <rFont val="Arial"/>
        <family val="2"/>
        <charset val="186"/>
      </rPr>
      <t xml:space="preserve">Medžiagos: </t>
    </r>
    <r>
      <rPr>
        <sz val="10"/>
        <color theme="1"/>
        <rFont val="Arial"/>
        <family val="2"/>
        <charset val="186"/>
      </rPr>
      <t>Metalinių konstrukcijų rėmas skirtas spintelės tvirtinimui, kitos medžiagos reikalingos apskaitos spintelės tinkamam įrengimui.</t>
    </r>
    <r>
      <rPr>
        <b/>
        <sz val="10"/>
        <color theme="1"/>
        <rFont val="Arial"/>
        <family val="2"/>
        <charset val="186"/>
      </rPr>
      <t xml:space="preserve"> 
Darbų sudėtis:</t>
    </r>
    <r>
      <rPr>
        <sz val="10"/>
        <color theme="1"/>
        <rFont val="Arial"/>
        <family val="2"/>
        <charset val="186"/>
      </rPr>
      <t xml:space="preserve"> Dujų slėgio reguliavimo įtaiso ir (ar) dujų apskaitos priemonių (skaitiklių) spintelės pamato įrengimas. Dujų slėgio reguliavimo įtaiso ir (ar) dujų apskaitos priemonių (skaitiklių) pastatomos spintelės montavimas. Dujotiekio prijungimas prie spintelės įtaisų. 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Visi žemės kasimo darbai be dangų ardymo ir atstatymo darbų.</t>
    </r>
  </si>
  <si>
    <t xml:space="preserve">Dujų slėgio reguliavimo įtaisų ir (ar) dujų apskaitos priemonių (skaitiklių) pastatomų spintelių (3-4 vietos apskaitai) montavimo darbai (be spintelės ir jos įtaisų kainos) </t>
  </si>
  <si>
    <r>
      <rPr>
        <b/>
        <sz val="10"/>
        <color theme="1"/>
        <rFont val="Arial"/>
        <family val="2"/>
        <charset val="186"/>
      </rPr>
      <t xml:space="preserve">Medžiagos: </t>
    </r>
    <r>
      <rPr>
        <sz val="10"/>
        <color theme="1"/>
        <rFont val="Arial"/>
        <family val="2"/>
        <charset val="186"/>
      </rPr>
      <t xml:space="preserve">Metalinių konstrukcijų rėmas skirtas spintelės tvirtinimui, kitos medžiagos reikalingos apskaitos spintelės tinkamam įrengimui. 
</t>
    </r>
    <r>
      <rPr>
        <b/>
        <sz val="10"/>
        <color theme="1"/>
        <rFont val="Arial"/>
        <family val="2"/>
        <charset val="186"/>
      </rPr>
      <t>Darbų sudėtis:</t>
    </r>
    <r>
      <rPr>
        <sz val="10"/>
        <color theme="1"/>
        <rFont val="Arial"/>
        <family val="2"/>
        <charset val="186"/>
      </rPr>
      <t xml:space="preserve"> Dujų slėgio reguliavimo įtaiso ir (ar) dujų apskaitos priemonių (skaitiklių) spintelės pamato įrengimas. Dujų slėgio reguliavimo įtaiso ir (ar) dujų apskaitos priemonių (skaitiklių) pastatomos spintelės montavimas. Dujotiekio prijungimas prie spintelės įtaisų. 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Visi žemės kasimo darbai be dangų ardymo ir atstatymo darbų.</t>
    </r>
  </si>
  <si>
    <t xml:space="preserve">Dujų slėgio reguliavimo įtaisų ir (ar) dujų apskaitos priemonių (skaitiklių) pastatomų spintelių (5-6 vietos apskaitai) montavimo darbai (be spintelės ir jos įtaisų kainos) </t>
  </si>
  <si>
    <t xml:space="preserve">Dujų slėgio reguliavimo įtaisų ir (ar) dujų apskaitos priemonių (skaitiklių) spintelių keitimo darbai (be spintelės ir jos įtaisų kainos) </t>
  </si>
  <si>
    <r>
      <rPr>
        <b/>
        <sz val="10"/>
        <color theme="1"/>
        <rFont val="Arial"/>
        <family val="2"/>
        <charset val="186"/>
      </rPr>
      <t>Medžiagos:</t>
    </r>
    <r>
      <rPr>
        <sz val="10"/>
        <color theme="1"/>
        <rFont val="Arial"/>
        <family val="2"/>
        <charset val="186"/>
      </rPr>
      <t xml:space="preserve"> Metalinių konstrukcijų rėmas skirtas spintelės tvirtinimui, kitos medžiagos reikalingos apskaitos spintelės tinkamam įrengimui. 
</t>
    </r>
    <r>
      <rPr>
        <b/>
        <sz val="10"/>
        <color theme="1"/>
        <rFont val="Arial"/>
        <family val="2"/>
        <charset val="186"/>
      </rPr>
      <t>Darbų sudėtis</t>
    </r>
    <r>
      <rPr>
        <sz val="10"/>
        <color theme="1"/>
        <rFont val="Arial"/>
        <family val="2"/>
        <charset val="186"/>
      </rPr>
      <t xml:space="preserve">: Vartotojų įspėjimas apie dujų skirstymo nutraukimą. Darbo vietos apžiūrėjimas, aptvėrimas, įspėjamųjų ženklų iškabinimas. Dujų skirstymo nutraukimas vartotojams uždarant uždarymo įtaisą, esantį spintelėje. Dujotiekio, esančio prieš dujų slėgio reguliavimo įtaiso ir (ar) dujų apskaitos priemonių (skaitiklių) spintelę, atjungimas (PE dujotiekio užspaudimo įtaiso, laikinos aklės įrengimas). Pakabinamos/pastatomos spintelės keitimas. Dujotiekių prijungimas prie spintelėje esančių įtaisų.  Indikacinio laido dėžutės  įrengimas ir indikacinio laido prijungimas. PE dujotiekio užspaudimo įtaiso, laikinos aklės išėmimas, dujų paleidimas iki spintelėje esančio uždarymo įtaiso, Suvirintų siūlių ir sumontuotų sujungimų sandarumo patikrinimas. Vartotojo dujų sistemos kontrolinio sandarumo patikrinimo atlikimas. Dujų apskaitos priemonių (skaitiklių) montavimas. Vartotojo dujų sistemos prapūtimas ir užpildymas dujomis, prapūtimo kokybės patikrinimas, dujų skirstymo atnaujinimas vartotojams. Sumontuotų sujungimų sandarumo patikrinimas. Dujų apskaitos priemonių (skaitiklių)  sumontavimo akto ir reikiamos dokumentacijos užpildymas ir pridavimas. Spintelės keitimo darbams reikalingos tranšėjos ir duobių kasimas/užpylimas gruntu rankiniu ir mechanizuotu būdu. Visi žemės kasimo darbai be dangų ardymo ir atstatymo darbų.
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</si>
  <si>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DSRĮr spintos su technologine įranga montavimo darbai (su spintos tvirtinimo rėmo įbetonavimo darbais), kai DSRĮr galingumas (taikoma, kai vykdoma kartu su dujotiekio iškėlimo darbais):</t>
  </si>
  <si>
    <t>13.1</t>
  </si>
  <si>
    <r>
      <t>DSRĮr spintos su technologine įranga montavimo darbai (su spintos tvirtinimo rėmo įbetonavimo darbais), kai DSRĮr galingumas: iki 500 m</t>
    </r>
    <r>
      <rPr>
        <vertAlign val="superscript"/>
        <sz val="10"/>
        <rFont val="Arial"/>
        <family val="2"/>
        <charset val="186"/>
      </rPr>
      <t>3</t>
    </r>
    <r>
      <rPr>
        <sz val="10"/>
        <rFont val="Arial"/>
        <family val="2"/>
        <charset val="186"/>
      </rPr>
      <t xml:space="preserve">/h  </t>
    </r>
  </si>
  <si>
    <r>
      <rPr>
        <b/>
        <sz val="10"/>
        <color theme="1"/>
        <rFont val="Arial"/>
        <family val="2"/>
        <charset val="186"/>
      </rPr>
      <t>Medžiagos</t>
    </r>
    <r>
      <rPr>
        <sz val="10"/>
        <color theme="1"/>
        <rFont val="Arial"/>
        <family val="2"/>
        <charset val="186"/>
      </rPr>
      <t xml:space="preserve">: DSRĮr spintos su technologine įranga montavimui ir prijungimui prie dujotiekių reikalingos medžiagos (DSRĮr spintos tvirtinimo rėmo įbetonavimo darbams reikalingos medžiagos, vamzdžiai, izoliuojančios movos, perėjimai, flanšai ir kt.). DSRĮr spintą su technologine įranga ir spintos tvirtinimo rėmą pateikia AB „Energijos skirstymo operatorius".
</t>
    </r>
    <r>
      <rPr>
        <b/>
        <sz val="10"/>
        <color theme="1"/>
        <rFont val="Arial"/>
        <family val="2"/>
        <charset val="186"/>
      </rPr>
      <t>Darbų sudėtis:</t>
    </r>
    <r>
      <rPr>
        <sz val="10"/>
        <color theme="1"/>
        <rFont val="Arial"/>
        <family val="2"/>
        <charset val="186"/>
      </rPr>
      <t xml:space="preserve"> Polių nužymėjimas spintos tvirtinimo rėmui. Polių gręžimas 1,5 m gylio. Spintos tvirtinimo rėmo surinkimas ir montavimas į projektinę padėtį. Spintos tvirtinimo rėmo atraminių elementų betonavimas H-0,3 m. Polių užpylimas gruntu. Grunto aplink rėmą išlyginimas, tankinimas. DSRĮr spintos su technologine įranga montavimo darbai (tvirtinimas varžtais prie įbetonuoto spintos tvirtinimo rėmo). DSRĮr technologinės įrangos prijungimas prie dujotiekių; sujungimo siūlių kontrolė; kiti prijungimo ir DSRĮr paruošimo pirminiam dujų paleidimui darbai.</t>
    </r>
  </si>
  <si>
    <t>13.2</t>
  </si>
  <si>
    <r>
      <t>DSRĮr spintos su technologine įranga montavimo darbai (su spintos tvirtinimo rėmo įbetonavimo darbais), kai DSRĮr galingumas: nuo 501 m</t>
    </r>
    <r>
      <rPr>
        <vertAlign val="superscript"/>
        <sz val="10"/>
        <rFont val="Arial"/>
        <family val="2"/>
        <charset val="186"/>
      </rPr>
      <t>3</t>
    </r>
    <r>
      <rPr>
        <sz val="10"/>
        <rFont val="Arial"/>
        <family val="2"/>
        <charset val="186"/>
      </rPr>
      <t>/h iki 5000 m</t>
    </r>
    <r>
      <rPr>
        <vertAlign val="superscript"/>
        <sz val="10"/>
        <rFont val="Arial"/>
        <family val="2"/>
        <charset val="186"/>
      </rPr>
      <t>3</t>
    </r>
    <r>
      <rPr>
        <sz val="10"/>
        <rFont val="Arial"/>
        <family val="2"/>
        <charset val="186"/>
      </rPr>
      <t xml:space="preserve">/h </t>
    </r>
  </si>
  <si>
    <r>
      <rPr>
        <b/>
        <sz val="10"/>
        <color theme="1"/>
        <rFont val="Arial"/>
        <family val="2"/>
        <charset val="186"/>
      </rPr>
      <t xml:space="preserve">Medžiagos: </t>
    </r>
    <r>
      <rPr>
        <sz val="10"/>
        <color theme="1"/>
        <rFont val="Arial"/>
        <family val="2"/>
        <charset val="186"/>
      </rPr>
      <t xml:space="preserve">DSRĮr spintos su technologine įranga montavimui ir prijungimui prie dujotiekių reikalingos medžiagos (DSRĮr spintos tvirtinimo rėmo įbetonavimo darbams reikalingos medžiagos, vamzdžiai, izoliuojančios movos, perėjimai, flanšai ir kt.). DSRĮr spintą su technologine įranga ir spintos tvirtinimo rėmą pateikia AB „Energijos skirstymo operatorius".
</t>
    </r>
    <r>
      <rPr>
        <b/>
        <sz val="10"/>
        <color theme="1"/>
        <rFont val="Arial"/>
        <family val="2"/>
        <charset val="186"/>
      </rPr>
      <t>Darbų sudėtis:</t>
    </r>
    <r>
      <rPr>
        <sz val="10"/>
        <color theme="1"/>
        <rFont val="Arial"/>
        <family val="2"/>
        <charset val="186"/>
      </rPr>
      <t xml:space="preserve"> Polių nužymėjimas spintos tvirtinimo rėmui. Polių gręžimas 1,5 m gylio. Spintos tvirtinimo rėmo surinkimas ir montavimas į projektinę padėtį. Spintos tvirtinimo rėmo atraminių elementų betonavimas H-0,3 m. Polių užpylimas gruntu. Grunto aplink rėmą išlyginimas, tankinimas. DSRĮr spintos su technologine įranga montavimo darbai (tvirtinimas varžtais prie įbetonuoto spintos tvirtinimo rėmo). DSRĮr technologinės įrangos prijungimas prie dujotiekių; sujungimo siūlių kontrolė; kiti prijungimo ir DSRĮr paruošimo pirminiam dujų paleidimui darbai.</t>
    </r>
  </si>
  <si>
    <t>13.3</t>
  </si>
  <si>
    <r>
      <t>DSRĮr spintos su technologine įranga montavimo darbai (su spintos tvirtinimo rėmo įbetonavimo darbais), kai DSRĮr galingumas: &gt;5000 m</t>
    </r>
    <r>
      <rPr>
        <vertAlign val="superscript"/>
        <sz val="10"/>
        <rFont val="Arial"/>
        <family val="2"/>
        <charset val="186"/>
      </rPr>
      <t>3</t>
    </r>
    <r>
      <rPr>
        <sz val="10"/>
        <rFont val="Arial"/>
        <family val="2"/>
        <charset val="186"/>
      </rPr>
      <t xml:space="preserve">/h </t>
    </r>
  </si>
  <si>
    <t xml:space="preserve">Veikiančių pleninių dujotiekių atjungimo įrangos atvamzdžių privirinimas prie veikiančio dujotiekio </t>
  </si>
  <si>
    <t>14.1</t>
  </si>
  <si>
    <t>Veikiančių pleninių dujotiekių atjungimo įrangos atvamzdžių (≤ d65,00) privirinimas prie veikiančio dujotiekio</t>
  </si>
  <si>
    <t>Požeminio dujotiekio apsauginės dangos nuėmimas dujotiekio atjungimo įrangos atvamzdžių privirinimo vietoje. Dujotiekio vamzdyno metalo būklės patikrinimas atvamzdžių privirinimo vietoje ir dujotiekio vamzdyno sienelės storio matavimas tam skirtu sienelės storio matuokliu. Atvamzdžio privirinimas prie veikiančio dujotiekio (atvamzdžius pateikia ESO)</t>
  </si>
  <si>
    <t>14.2</t>
  </si>
  <si>
    <t xml:space="preserve">Veikiančių pleninių dujotiekių atjungimo įrangos atvamzdžių (d65,01 - d160,00) privirinimas prie veikiančio dujotiekio </t>
  </si>
  <si>
    <t>14.3</t>
  </si>
  <si>
    <t xml:space="preserve">Veikiančių pleninių dujotiekių atjungimo įrangos atvamzdžių (d160,01-d350,00) privirinimas prie veikiančio dujotiekio </t>
  </si>
  <si>
    <t>Eismo reguliavimo schemos parengimas ir įgyvendinimas</t>
  </si>
  <si>
    <t xml:space="preserve">Eismo reguliavimo schemos parengimas pagal savivaldybės reikalavimus, suderinimas ir schemos išpildymui reikalingų ženklų statymas. Šis įkainis gali būti taikomas kai darbai vykdomi A, B ir C kategorijos gatvėse ir nėra galimybės vykdyti darbų be eismo reguliavimo schemos. Taikant šį įkainį, prie Atliktų darbų akto privaloma pateikti savivaldybės reikalavimą, kuriame numatytas eismo schemos rengimo poreikis ir parengtą bei suderintą eismo reguliavimo schemą. </t>
  </si>
  <si>
    <t>MEDŽIAGOS</t>
  </si>
  <si>
    <t>Antivandalinė dėžė telemetrijos spintos montavimui</t>
  </si>
  <si>
    <t>Požeminės įvirinamos pleištinės sklendės su plieniniais antgaliais ir teleskopiniu valdymo stiebu (teleskopinių stiebų ilgiai: minimalus ilgis - 600 mm, maksimalus ilgis - 2800 mm), PN 16 bar</t>
  </si>
  <si>
    <t>DN (Diš) 50 (60,3 ar 57) mm</t>
  </si>
  <si>
    <t>DN (Diš) 80 (88,9 ar 89) mm</t>
  </si>
  <si>
    <t>DN (Diš) 100 (114,3 ar 108) mm</t>
  </si>
  <si>
    <t>DN (Diš) 125 (139,7 ar 133) mm (gali būti DN (Diš) 100 (114,3 ar 108) arba DN (Diš) 150 (168,3 ar 159) su atitinkamais perėjimais DN 100x125 ar DN 150x125)</t>
  </si>
  <si>
    <t>DN (Diš) 150 (168,3 ar 159) mm</t>
  </si>
  <si>
    <t>2.6</t>
  </si>
  <si>
    <t>DN (Diš) 200 (219,1 ar 219) mm</t>
  </si>
  <si>
    <t>2.7</t>
  </si>
  <si>
    <t>DN (Diš) 250 (273) mm</t>
  </si>
  <si>
    <t>2.8</t>
  </si>
  <si>
    <t>DN (Diš) 300 (323,9 ar 325) mm</t>
  </si>
  <si>
    <t>2.9</t>
  </si>
  <si>
    <t>DN (Diš) 350 (377) mm (gali būti DN (Diš) 300 (323,9 ar 325) arba DN (Diš) 400 (406,4) su atitinkamais perėjimais DN 300x350 ar DN 400x350).</t>
  </si>
  <si>
    <t>Požeminės įvirinamos pleištinės sklendės su PE 100 SDR 11 antgaliais ir teleskopiniu valdymo stiebu(teleskopinių stiebų ilgiai: minimalus ilgis - 600 mm, maksimalus ilgis - 2800 mm), PN 10 bar</t>
  </si>
  <si>
    <t>DN (Diš) 50 (63) mm</t>
  </si>
  <si>
    <t>DN (Diš) 80 (90) mm</t>
  </si>
  <si>
    <t>DN (Diš) 100 (110) mm</t>
  </si>
  <si>
    <t>3.4</t>
  </si>
  <si>
    <t>DN (Diš) 150 (160) mm</t>
  </si>
  <si>
    <t>3.5</t>
  </si>
  <si>
    <t>DN (Diš) 200 (225) mm</t>
  </si>
  <si>
    <t>Antžeminės įvirinamos pleištinės sklendės, PN 16 bar</t>
  </si>
  <si>
    <t>4.4</t>
  </si>
  <si>
    <t>4.5</t>
  </si>
  <si>
    <t>Antžeminės flanšinės pleištinės sklendės, PN 16 bar komplekte su atsakomaisiais flanšais, tarpinėmis, smeigėmis, veržlėmis ir poveržlėmis</t>
  </si>
  <si>
    <t>DN 50 mm</t>
  </si>
  <si>
    <t>DN 80 mm</t>
  </si>
  <si>
    <t>DN 100 mm</t>
  </si>
  <si>
    <t>DN 150 mm</t>
  </si>
  <si>
    <t>5.5</t>
  </si>
  <si>
    <t>DN 200 mm</t>
  </si>
  <si>
    <t>5.6</t>
  </si>
  <si>
    <t>DN 250 mm</t>
  </si>
  <si>
    <t>Rutulinis čiaupas iš PE, uždaromas 1/4 pasukimo, su teleskopiniu valdymo stiebu, pilno praėjimo</t>
  </si>
  <si>
    <t>DN 32</t>
  </si>
  <si>
    <t>DN 40</t>
  </si>
  <si>
    <t>Viso kaina, Eur be PVM:</t>
  </si>
  <si>
    <t>* Rangovo siūlomose įkainių vertėse negali būti daugiau nei 2 skaičiai po kablelio.</t>
  </si>
  <si>
    <t>Santrupos:</t>
  </si>
  <si>
    <t>DN – Nominalus (vardinis) skersmuo</t>
  </si>
  <si>
    <t xml:space="preserve">D – išorinis skersmuo </t>
  </si>
  <si>
    <t xml:space="preserve">d – vidinis skersmuo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</si>
</sst>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
    <numFmt numFmtId="166" formatCode="???????0.0?;\-??????0.0?;?"/>
    <numFmt numFmtId="167" formatCode="#,##0.0"/>
  </numFmts>
  <fonts count="46">
    <font>
      <sz val="11"/>
      <color theme="1"/>
      <name val="Calibri"/>
      <family val="2"/>
      <charset val="186"/>
      <scheme val="minor"/>
    </font>
    <font>
      <b/>
      <sz val="11"/>
      <color theme="0"/>
      <name val="Calibri"/>
      <family val="2"/>
      <charset val="186"/>
      <scheme val="minor"/>
    </font>
    <font>
      <sz val="11"/>
      <name val="Calibri"/>
      <family val="2"/>
      <charset val="186"/>
      <scheme val="minor"/>
    </font>
    <font>
      <b/>
      <sz val="11"/>
      <color theme="1"/>
      <name val="Calibri"/>
      <family val="2"/>
      <charset val="186"/>
      <scheme val="minor"/>
    </font>
    <font>
      <i/>
      <sz val="11"/>
      <color theme="1"/>
      <name val="Calibri"/>
      <family val="2"/>
      <charset val="186"/>
      <scheme val="minor"/>
    </font>
    <font>
      <b/>
      <sz val="11"/>
      <name val="Calibri"/>
      <family val="2"/>
      <charset val="186"/>
      <scheme val="minor"/>
    </font>
    <font>
      <b/>
      <sz val="11"/>
      <name val="Calibri"/>
      <family val="2"/>
      <scheme val="minor"/>
    </font>
    <font>
      <sz val="11"/>
      <name val="Calibri"/>
      <family val="2"/>
      <scheme val="minor"/>
    </font>
    <font>
      <sz val="11"/>
      <color theme="1"/>
      <name val="Calibri"/>
      <family val="2"/>
      <scheme val="minor"/>
    </font>
    <font>
      <b/>
      <sz val="10"/>
      <name val="Arial"/>
      <family val="2"/>
      <charset val="186"/>
    </font>
    <font>
      <b/>
      <sz val="10"/>
      <color theme="1"/>
      <name val="Arial"/>
      <family val="2"/>
      <charset val="186"/>
    </font>
    <font>
      <sz val="11"/>
      <color theme="1"/>
      <name val="Calibri"/>
      <family val="2"/>
    </font>
    <font>
      <sz val="10"/>
      <name val="Arial"/>
      <family val="2"/>
      <charset val="186"/>
    </font>
    <font>
      <strike/>
      <sz val="10"/>
      <name val="Arial"/>
      <family val="2"/>
      <charset val="186"/>
    </font>
    <font>
      <sz val="10"/>
      <name val="Arial"/>
      <family val="2"/>
    </font>
    <font>
      <b/>
      <sz val="10"/>
      <name val="Arial"/>
      <family val="2"/>
    </font>
    <font>
      <vertAlign val="superscript"/>
      <sz val="10"/>
      <name val="Arial"/>
      <family val="2"/>
      <charset val="186"/>
    </font>
    <font>
      <vertAlign val="superscript"/>
      <sz val="10"/>
      <name val="Arial"/>
      <family val="2"/>
    </font>
    <font>
      <b/>
      <sz val="11"/>
      <name val="Arial"/>
      <family val="2"/>
      <charset val="186"/>
    </font>
    <font>
      <b/>
      <sz val="12"/>
      <name val="Arial"/>
      <family val="2"/>
      <charset val="186"/>
    </font>
    <font>
      <b/>
      <i/>
      <sz val="10"/>
      <name val="Arial"/>
      <family val="2"/>
      <charset val="186"/>
    </font>
    <font>
      <b/>
      <i/>
      <vertAlign val="superscript"/>
      <sz val="10"/>
      <name val="Arial"/>
      <family val="2"/>
      <charset val="186"/>
    </font>
    <font>
      <b/>
      <sz val="9"/>
      <name val="Arial"/>
      <family val="2"/>
      <charset val="186"/>
    </font>
    <font>
      <b/>
      <strike/>
      <sz val="10"/>
      <name val="Arial"/>
      <family val="2"/>
      <charset val="186"/>
    </font>
    <font>
      <sz val="8"/>
      <name val="Courier New Baltic"/>
      <family val="3"/>
      <charset val="186"/>
    </font>
    <font>
      <sz val="10"/>
      <color rgb="FF000000"/>
      <name val="Arial"/>
      <family val="2"/>
      <charset val="186"/>
    </font>
    <font>
      <sz val="8"/>
      <name val="Arial"/>
      <family val="2"/>
    </font>
    <font>
      <sz val="10"/>
      <color theme="1"/>
      <name val="Arial"/>
      <family val="2"/>
      <charset val="186"/>
    </font>
    <font>
      <b/>
      <sz val="11"/>
      <color theme="1"/>
      <name val="Arial"/>
      <family val="2"/>
      <charset val="186"/>
    </font>
    <font>
      <sz val="8"/>
      <name val="Courier New Baltic"/>
      <family val="3"/>
    </font>
    <font>
      <b/>
      <sz val="10"/>
      <color indexed="8"/>
      <name val="Arial"/>
      <family val="2"/>
      <charset val="186"/>
    </font>
    <font>
      <sz val="8"/>
      <color theme="1"/>
      <name val="Courier New Baltic"/>
      <family val="3"/>
      <charset val="186"/>
    </font>
    <font>
      <b/>
      <sz val="12"/>
      <color theme="1"/>
      <name val="Arial"/>
      <family val="2"/>
      <charset val="186"/>
    </font>
    <font>
      <b/>
      <sz val="10"/>
      <color rgb="FFFF0000"/>
      <name val="Segoe UI"/>
      <family val="2"/>
      <charset val="186"/>
    </font>
    <font>
      <sz val="12"/>
      <name val="Arial"/>
      <family val="2"/>
    </font>
    <font>
      <b/>
      <sz val="12"/>
      <name val="Calibri"/>
      <family val="2"/>
      <charset val="186"/>
    </font>
    <font>
      <b/>
      <sz val="8"/>
      <name val="Courier New Baltic"/>
      <family val="3"/>
      <charset val="186"/>
    </font>
    <font>
      <b/>
      <sz val="20"/>
      <color rgb="FF000000"/>
      <name val="Calibri"/>
      <family val="2"/>
    </font>
    <font>
      <b/>
      <sz val="10"/>
      <color rgb="FF000000"/>
      <name val="Arial"/>
      <family val="2"/>
      <charset val="186"/>
    </font>
    <font>
      <sz val="11"/>
      <name val="Arial"/>
      <family val="2"/>
      <charset val="186"/>
    </font>
    <font>
      <strike/>
      <sz val="10"/>
      <color theme="1"/>
      <name val="Arial"/>
      <family val="2"/>
      <charset val="186"/>
    </font>
    <font>
      <b/>
      <sz val="10"/>
      <color rgb="FF000000"/>
      <name val="Arial"/>
    </font>
    <font>
      <sz val="10"/>
      <color rgb="FF000000"/>
      <name val="Arial"/>
    </font>
    <font>
      <vertAlign val="superscript"/>
      <sz val="10"/>
      <color rgb="FF000000"/>
      <name val="Arial"/>
    </font>
    <font>
      <strike/>
      <sz val="10"/>
      <color rgb="FF000000"/>
      <name val="Arial"/>
    </font>
    <font>
      <sz val="11"/>
      <color theme="1"/>
      <name val="Calibri"/>
      <family val="2"/>
      <charset val="186"/>
      <scheme val="minor"/>
    </font>
  </fonts>
  <fills count="17">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0000"/>
        <bgColor indexed="64"/>
      </patternFill>
    </fill>
    <fill>
      <patternFill patternType="solid">
        <fgColor rgb="FFEEECE1"/>
        <bgColor indexed="64"/>
      </patternFill>
    </fill>
    <fill>
      <patternFill patternType="solid">
        <fgColor rgb="FFDDD9C4"/>
        <bgColor rgb="FF000000"/>
      </patternFill>
    </fill>
    <fill>
      <patternFill patternType="solid">
        <fgColor rgb="FFF79646"/>
        <bgColor rgb="FF000000"/>
      </patternFill>
    </fill>
    <fill>
      <patternFill patternType="solid">
        <fgColor rgb="FFEEECE1"/>
        <bgColor rgb="FF000000"/>
      </patternFill>
    </fill>
    <fill>
      <patternFill patternType="solid">
        <fgColor rgb="FFFFFFFF"/>
        <bgColor rgb="FF000000"/>
      </patternFill>
    </fill>
    <fill>
      <patternFill patternType="solid">
        <fgColor theme="0"/>
        <bgColor rgb="FF000000"/>
      </patternFill>
    </fill>
    <fill>
      <patternFill patternType="solid">
        <fgColor rgb="FFF79646"/>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BDD7EE"/>
        <bgColor indexed="64"/>
      </patternFill>
    </fill>
    <fill>
      <patternFill patternType="solid">
        <fgColor rgb="FFFFFFFF"/>
        <bgColor indexed="64"/>
      </patternFill>
    </fill>
  </fills>
  <borders count="3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indexed="64"/>
      </right>
      <top style="thin">
        <color rgb="FF000000"/>
      </top>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s>
  <cellStyleXfs count="4">
    <xf numFmtId="0" fontId="0" fillId="0" borderId="0"/>
    <xf numFmtId="0" fontId="1" fillId="2" borderId="1" applyNumberFormat="0" applyAlignment="0" applyProtection="0"/>
    <xf numFmtId="0" fontId="14" fillId="0" borderId="0"/>
    <xf numFmtId="0" fontId="12" fillId="0" borderId="0"/>
  </cellStyleXfs>
  <cellXfs count="370">
    <xf numFmtId="0" fontId="0" fillId="0" borderId="0" xfId="0"/>
    <xf numFmtId="0" fontId="0" fillId="0" borderId="2" xfId="0" applyBorder="1"/>
    <xf numFmtId="0" fontId="0" fillId="3" borderId="0" xfId="0" applyFill="1"/>
    <xf numFmtId="0" fontId="2" fillId="0" borderId="4" xfId="0" applyFont="1" applyBorder="1"/>
    <xf numFmtId="0" fontId="2" fillId="0" borderId="2" xfId="0" applyFont="1" applyBorder="1" applyAlignment="1">
      <alignment wrapText="1"/>
    </xf>
    <xf numFmtId="0" fontId="0" fillId="0" borderId="2" xfId="0" applyBorder="1" applyAlignment="1">
      <alignment wrapText="1"/>
    </xf>
    <xf numFmtId="0" fontId="0" fillId="0" borderId="2" xfId="0" applyBorder="1" applyAlignment="1">
      <alignment horizontal="left" wrapText="1"/>
    </xf>
    <xf numFmtId="0" fontId="0" fillId="0" borderId="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2" fillId="0" borderId="2" xfId="0" applyFont="1" applyBorder="1" applyAlignment="1">
      <alignment vertical="top" wrapText="1"/>
    </xf>
    <xf numFmtId="0" fontId="3" fillId="0" borderId="2" xfId="0" applyFont="1" applyBorder="1" applyAlignment="1">
      <alignment horizontal="left" vertical="top" wrapText="1"/>
    </xf>
    <xf numFmtId="0" fontId="0" fillId="0" borderId="2" xfId="0" applyBorder="1" applyAlignment="1">
      <alignment vertical="top" wrapText="1"/>
    </xf>
    <xf numFmtId="0" fontId="0" fillId="0" borderId="6" xfId="0" applyBorder="1" applyAlignment="1">
      <alignment horizontal="center" vertical="center"/>
    </xf>
    <xf numFmtId="0" fontId="2" fillId="3" borderId="2" xfId="0" applyFont="1" applyFill="1" applyBorder="1" applyAlignment="1">
      <alignment wrapText="1"/>
    </xf>
    <xf numFmtId="0" fontId="3" fillId="0" borderId="2" xfId="0" applyFont="1" applyBorder="1" applyAlignment="1">
      <alignment vertical="top" wrapText="1"/>
    </xf>
    <xf numFmtId="0" fontId="3" fillId="0" borderId="2" xfId="0" applyFont="1" applyBorder="1" applyAlignment="1">
      <alignment wrapText="1"/>
    </xf>
    <xf numFmtId="0" fontId="2" fillId="0" borderId="2" xfId="0" applyFont="1" applyBorder="1"/>
    <xf numFmtId="0" fontId="0" fillId="0" borderId="8" xfId="0" applyBorder="1" applyAlignment="1">
      <alignment horizontal="center" vertical="center"/>
    </xf>
    <xf numFmtId="0" fontId="0" fillId="0" borderId="5" xfId="0" applyBorder="1" applyAlignment="1">
      <alignment vertical="top" wrapText="1"/>
    </xf>
    <xf numFmtId="0" fontId="0" fillId="0" borderId="5" xfId="0" applyBorder="1"/>
    <xf numFmtId="0" fontId="7" fillId="0" borderId="2" xfId="0" applyFont="1" applyBorder="1" applyAlignment="1">
      <alignment wrapText="1"/>
    </xf>
    <xf numFmtId="0" fontId="8" fillId="0" borderId="2" xfId="0" applyFont="1" applyBorder="1" applyAlignment="1">
      <alignment wrapText="1"/>
    </xf>
    <xf numFmtId="49" fontId="9"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49" fontId="7" fillId="0" borderId="2" xfId="0" applyNumberFormat="1" applyFont="1" applyBorder="1" applyAlignment="1" applyProtection="1">
      <alignment horizontal="left" vertical="center" wrapText="1"/>
      <protection locked="0"/>
    </xf>
    <xf numFmtId="49" fontId="10" fillId="0" borderId="2" xfId="0" applyNumberFormat="1" applyFont="1" applyBorder="1" applyAlignment="1" applyProtection="1">
      <alignment horizontal="center" vertical="center"/>
      <protection locked="0"/>
    </xf>
    <xf numFmtId="49" fontId="12" fillId="0" borderId="2" xfId="0" applyNumberFormat="1" applyFont="1" applyBorder="1" applyAlignment="1" applyProtection="1">
      <alignment vertical="center" wrapText="1"/>
      <protection locked="0"/>
    </xf>
    <xf numFmtId="49" fontId="9" fillId="5" borderId="2" xfId="2" applyNumberFormat="1" applyFont="1" applyFill="1" applyBorder="1" applyAlignment="1" applyProtection="1">
      <alignment horizontal="center" vertical="center"/>
      <protection locked="0"/>
    </xf>
    <xf numFmtId="49" fontId="9" fillId="5" borderId="2" xfId="0" applyNumberFormat="1" applyFont="1" applyFill="1" applyBorder="1" applyAlignment="1" applyProtection="1">
      <alignment vertical="center" wrapText="1"/>
      <protection locked="0"/>
    </xf>
    <xf numFmtId="0" fontId="12" fillId="0" borderId="2" xfId="0" applyFont="1" applyBorder="1" applyAlignment="1" applyProtection="1">
      <alignment horizontal="left" vertical="center" wrapText="1"/>
      <protection locked="0"/>
    </xf>
    <xf numFmtId="49" fontId="9" fillId="5" borderId="2" xfId="0" applyNumberFormat="1" applyFont="1" applyFill="1" applyBorder="1" applyAlignment="1" applyProtection="1">
      <alignment horizontal="center" vertical="center" wrapText="1"/>
      <protection locked="0"/>
    </xf>
    <xf numFmtId="49" fontId="15" fillId="5" borderId="2" xfId="2" applyNumberFormat="1" applyFont="1" applyFill="1" applyBorder="1" applyAlignment="1">
      <alignment vertical="center" wrapText="1"/>
    </xf>
    <xf numFmtId="49" fontId="12" fillId="0" borderId="2" xfId="2" applyNumberFormat="1" applyFont="1" applyBorder="1" applyAlignment="1">
      <alignment vertical="center" wrapText="1"/>
    </xf>
    <xf numFmtId="49" fontId="9" fillId="5" borderId="2" xfId="2" applyNumberFormat="1" applyFont="1" applyFill="1" applyBorder="1" applyAlignment="1">
      <alignment vertical="center" wrapText="1"/>
    </xf>
    <xf numFmtId="0" fontId="12" fillId="0" borderId="2" xfId="2" applyFont="1" applyBorder="1" applyAlignment="1">
      <alignment horizontal="left" vertical="center" wrapText="1"/>
    </xf>
    <xf numFmtId="49" fontId="9" fillId="0" borderId="2" xfId="0" applyNumberFormat="1" applyFont="1" applyBorder="1" applyAlignment="1" applyProtection="1">
      <alignment horizontal="center" vertical="center" wrapText="1"/>
      <protection locked="0"/>
    </xf>
    <xf numFmtId="49" fontId="14" fillId="0" borderId="2" xfId="0" applyNumberFormat="1" applyFont="1" applyBorder="1" applyAlignment="1" applyProtection="1">
      <alignment horizontal="left" vertical="center" wrapText="1"/>
      <protection locked="0"/>
    </xf>
    <xf numFmtId="49" fontId="14" fillId="3" borderId="2" xfId="0" applyNumberFormat="1" applyFont="1" applyFill="1" applyBorder="1" applyAlignment="1" applyProtection="1">
      <alignment horizontal="left" vertical="center" wrapText="1"/>
      <protection locked="0"/>
    </xf>
    <xf numFmtId="49" fontId="2"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xf numFmtId="49" fontId="0" fillId="0" borderId="2" xfId="0" applyNumberFormat="1" applyBorder="1" applyAlignment="1">
      <alignment wrapText="1"/>
    </xf>
    <xf numFmtId="49" fontId="2" fillId="0" borderId="2" xfId="0" applyNumberFormat="1" applyFont="1" applyBorder="1" applyAlignment="1">
      <alignment horizontal="left" vertical="top"/>
    </xf>
    <xf numFmtId="49" fontId="0" fillId="0" borderId="2" xfId="0" applyNumberFormat="1" applyBorder="1" applyAlignment="1">
      <alignment vertical="top"/>
    </xf>
    <xf numFmtId="49" fontId="0" fillId="0" borderId="7" xfId="0" applyNumberFormat="1" applyBorder="1" applyAlignment="1">
      <alignment vertical="top"/>
    </xf>
    <xf numFmtId="49" fontId="0" fillId="0" borderId="9" xfId="0" applyNumberFormat="1" applyBorder="1" applyAlignment="1">
      <alignment vertical="top"/>
    </xf>
    <xf numFmtId="49" fontId="0" fillId="0" borderId="2" xfId="0" applyNumberFormat="1" applyBorder="1" applyAlignment="1">
      <alignment horizontal="center" vertical="center"/>
    </xf>
    <xf numFmtId="49" fontId="6" fillId="0" borderId="2"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2" borderId="2" xfId="1" applyBorder="1" applyAlignment="1">
      <alignment wrapText="1"/>
    </xf>
    <xf numFmtId="0" fontId="1" fillId="2" borderId="2" xfId="1" applyBorder="1" applyAlignment="1">
      <alignment horizontal="center" vertical="center" wrapText="1"/>
    </xf>
    <xf numFmtId="0" fontId="1" fillId="4" borderId="2" xfId="1" applyFill="1" applyBorder="1" applyAlignment="1">
      <alignment wrapText="1"/>
    </xf>
    <xf numFmtId="0" fontId="0" fillId="0" borderId="0" xfId="0" applyAlignment="1">
      <alignment wrapText="1"/>
    </xf>
    <xf numFmtId="0" fontId="3" fillId="0" borderId="5" xfId="0" applyFont="1" applyBorder="1" applyAlignment="1">
      <alignment vertical="center"/>
    </xf>
    <xf numFmtId="0" fontId="3" fillId="0" borderId="5"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1" fontId="19" fillId="7" borderId="10" xfId="0" applyNumberFormat="1" applyFont="1" applyFill="1" applyBorder="1" applyAlignment="1">
      <alignment horizontal="left" vertical="center" wrapText="1"/>
    </xf>
    <xf numFmtId="49" fontId="9" fillId="8" borderId="3" xfId="2" applyNumberFormat="1" applyFont="1" applyFill="1" applyBorder="1" applyAlignment="1">
      <alignment horizontal="left" vertical="center" wrapText="1"/>
    </xf>
    <xf numFmtId="49" fontId="12" fillId="0" borderId="11" xfId="2" applyNumberFormat="1" applyFont="1" applyBorder="1" applyAlignment="1">
      <alignment horizontal="left" vertical="center" wrapText="1"/>
    </xf>
    <xf numFmtId="49" fontId="12" fillId="0" borderId="9" xfId="2" applyNumberFormat="1" applyFont="1" applyBorder="1" applyAlignment="1">
      <alignment horizontal="left" vertical="center" wrapText="1"/>
    </xf>
    <xf numFmtId="49" fontId="12" fillId="0" borderId="7" xfId="2" applyNumberFormat="1" applyFont="1" applyBorder="1" applyAlignment="1">
      <alignment horizontal="left" vertical="center" wrapText="1"/>
    </xf>
    <xf numFmtId="0" fontId="12" fillId="0" borderId="11" xfId="0" applyFont="1" applyBorder="1" applyAlignment="1">
      <alignment horizontal="left" vertical="center" wrapText="1"/>
    </xf>
    <xf numFmtId="49" fontId="12" fillId="0" borderId="9" xfId="2" applyNumberFormat="1" applyFont="1" applyBorder="1" applyAlignment="1">
      <alignment vertical="center" wrapText="1"/>
    </xf>
    <xf numFmtId="49" fontId="12" fillId="0" borderId="7" xfId="2" applyNumberFormat="1" applyFont="1" applyBorder="1" applyAlignment="1">
      <alignment vertical="center" wrapText="1"/>
    </xf>
    <xf numFmtId="49" fontId="12" fillId="0" borderId="5" xfId="0" applyNumberFormat="1" applyFont="1" applyBorder="1" applyAlignment="1">
      <alignment horizontal="center" vertical="center"/>
    </xf>
    <xf numFmtId="1" fontId="32" fillId="7" borderId="10" xfId="0" applyNumberFormat="1" applyFont="1" applyFill="1" applyBorder="1" applyAlignment="1">
      <alignment horizontal="center" vertical="center" wrapText="1"/>
    </xf>
    <xf numFmtId="0" fontId="12" fillId="0" borderId="4" xfId="0" applyFont="1" applyBorder="1" applyAlignment="1">
      <alignment horizontal="left" vertical="center" wrapText="1"/>
    </xf>
    <xf numFmtId="49" fontId="9" fillId="8" borderId="10" xfId="2" applyNumberFormat="1" applyFont="1" applyFill="1" applyBorder="1" applyAlignment="1">
      <alignment horizontal="left" vertical="center" wrapText="1"/>
    </xf>
    <xf numFmtId="166" fontId="31" fillId="0" borderId="0" xfId="0" applyNumberFormat="1" applyFont="1" applyAlignment="1">
      <alignment horizontal="center" vertical="center" wrapText="1"/>
    </xf>
    <xf numFmtId="0" fontId="12" fillId="0" borderId="0" xfId="0" applyFont="1" applyAlignment="1">
      <alignment horizontal="center"/>
    </xf>
    <xf numFmtId="0" fontId="12" fillId="0" borderId="0" xfId="0" applyFont="1"/>
    <xf numFmtId="0" fontId="12" fillId="8" borderId="13" xfId="0" applyFont="1" applyFill="1" applyBorder="1" applyAlignment="1">
      <alignment horizontal="center" vertical="center" wrapText="1"/>
    </xf>
    <xf numFmtId="49" fontId="9" fillId="8" borderId="7" xfId="2" applyNumberFormat="1" applyFont="1" applyFill="1" applyBorder="1" applyAlignment="1">
      <alignment horizontal="left" vertical="center" wrapText="1"/>
    </xf>
    <xf numFmtId="0" fontId="12" fillId="8" borderId="2" xfId="0" applyFont="1" applyFill="1" applyBorder="1" applyAlignment="1">
      <alignment horizontal="center" vertical="center" wrapText="1"/>
    </xf>
    <xf numFmtId="49" fontId="9" fillId="8" borderId="9" xfId="2" applyNumberFormat="1" applyFont="1" applyFill="1" applyBorder="1" applyAlignment="1">
      <alignment horizontal="left" vertical="center" wrapText="1"/>
    </xf>
    <xf numFmtId="0" fontId="12" fillId="8" borderId="5" xfId="0" applyFont="1" applyFill="1" applyBorder="1" applyAlignment="1">
      <alignment horizontal="center" vertical="center" wrapText="1"/>
    </xf>
    <xf numFmtId="49" fontId="9" fillId="8" borderId="10" xfId="2" applyNumberFormat="1" applyFont="1" applyFill="1" applyBorder="1" applyAlignment="1">
      <alignment vertical="center" wrapText="1"/>
    </xf>
    <xf numFmtId="0" fontId="12" fillId="8" borderId="10" xfId="0" applyFont="1" applyFill="1" applyBorder="1" applyAlignment="1">
      <alignment horizontal="center" vertical="center" wrapText="1"/>
    </xf>
    <xf numFmtId="49" fontId="12" fillId="0" borderId="12" xfId="2" applyNumberFormat="1" applyFont="1" applyBorder="1" applyAlignment="1">
      <alignment vertical="center" wrapText="1"/>
    </xf>
    <xf numFmtId="0" fontId="12" fillId="0" borderId="5" xfId="0" applyFont="1" applyBorder="1" applyAlignment="1">
      <alignment horizontal="center" vertical="center" wrapText="1"/>
    </xf>
    <xf numFmtId="0" fontId="12" fillId="8" borderId="10" xfId="2" applyFont="1" applyFill="1" applyBorder="1" applyAlignment="1">
      <alignment horizontal="center" vertical="center" wrapText="1"/>
    </xf>
    <xf numFmtId="0" fontId="12" fillId="0" borderId="12"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7" xfId="2" applyFont="1" applyBorder="1" applyAlignment="1">
      <alignment horizontal="left" vertical="center" wrapText="1"/>
    </xf>
    <xf numFmtId="0" fontId="12" fillId="0" borderId="10" xfId="2" applyFont="1" applyBorder="1" applyAlignment="1">
      <alignment horizontal="center" vertical="center" wrapText="1"/>
    </xf>
    <xf numFmtId="0" fontId="12" fillId="0" borderId="9" xfId="2" applyFont="1" applyBorder="1" applyAlignment="1">
      <alignment horizontal="left" vertical="center" wrapText="1"/>
    </xf>
    <xf numFmtId="49" fontId="20" fillId="8" borderId="10" xfId="2" applyNumberFormat="1" applyFont="1" applyFill="1" applyBorder="1" applyAlignment="1">
      <alignment horizontal="left" vertical="center" wrapText="1"/>
    </xf>
    <xf numFmtId="49" fontId="9" fillId="8" borderId="3" xfId="0" applyNumberFormat="1" applyFont="1" applyFill="1" applyBorder="1" applyAlignment="1">
      <alignment horizontal="left" vertical="center" wrapText="1"/>
    </xf>
    <xf numFmtId="165" fontId="12" fillId="8" borderId="10" xfId="2" applyNumberFormat="1" applyFont="1" applyFill="1" applyBorder="1" applyAlignment="1">
      <alignment horizontal="center" vertical="center" wrapText="1"/>
    </xf>
    <xf numFmtId="49" fontId="12" fillId="0" borderId="12" xfId="0" applyNumberFormat="1" applyFont="1" applyBorder="1" applyAlignment="1">
      <alignment horizontal="left" vertical="center" wrapText="1"/>
    </xf>
    <xf numFmtId="49" fontId="12" fillId="0" borderId="13" xfId="0" applyNumberFormat="1" applyFont="1" applyBorder="1" applyAlignment="1">
      <alignment horizontal="center" vertical="center" wrapText="1"/>
    </xf>
    <xf numFmtId="49" fontId="12" fillId="0" borderId="7" xfId="0" applyNumberFormat="1" applyFont="1" applyBorder="1" applyAlignment="1">
      <alignment horizontal="left" vertical="center" wrapText="1"/>
    </xf>
    <xf numFmtId="49" fontId="12" fillId="0" borderId="10" xfId="0" applyNumberFormat="1" applyFont="1" applyBorder="1" applyAlignment="1">
      <alignment horizontal="center" vertical="center" wrapText="1"/>
    </xf>
    <xf numFmtId="49" fontId="12" fillId="0" borderId="9" xfId="0" applyNumberFormat="1" applyFont="1" applyBorder="1" applyAlignment="1">
      <alignment horizontal="left" vertical="center" wrapText="1"/>
    </xf>
    <xf numFmtId="49" fontId="12" fillId="0" borderId="14" xfId="0" applyNumberFormat="1" applyFont="1" applyBorder="1" applyAlignment="1">
      <alignment horizontal="center" vertical="center" wrapText="1"/>
    </xf>
    <xf numFmtId="49" fontId="12" fillId="0" borderId="11" xfId="0" applyNumberFormat="1" applyFont="1" applyBorder="1" applyAlignment="1">
      <alignment horizontal="left" vertical="center" wrapText="1"/>
    </xf>
    <xf numFmtId="49" fontId="12" fillId="0" borderId="0" xfId="0" applyNumberFormat="1" applyFont="1" applyAlignment="1">
      <alignment horizontal="center" vertical="center" wrapText="1"/>
    </xf>
    <xf numFmtId="49" fontId="9" fillId="8" borderId="10" xfId="0" applyNumberFormat="1" applyFont="1" applyFill="1" applyBorder="1" applyAlignment="1">
      <alignment horizontal="left" vertical="center" wrapText="1"/>
    </xf>
    <xf numFmtId="0" fontId="9" fillId="0" borderId="2" xfId="0" applyFont="1" applyBorder="1" applyAlignment="1">
      <alignment horizontal="center" vertical="center" wrapText="1"/>
    </xf>
    <xf numFmtId="0" fontId="9" fillId="8" borderId="10" xfId="0" applyFont="1" applyFill="1" applyBorder="1" applyAlignment="1">
      <alignment horizontal="left" vertical="center" wrapText="1"/>
    </xf>
    <xf numFmtId="0" fontId="9" fillId="8" borderId="14" xfId="0" applyFont="1" applyFill="1" applyBorder="1" applyAlignment="1">
      <alignment horizontal="left" vertical="center" wrapText="1"/>
    </xf>
    <xf numFmtId="49" fontId="12" fillId="8" borderId="8" xfId="0" applyNumberFormat="1" applyFont="1" applyFill="1" applyBorder="1" applyAlignment="1">
      <alignment horizontal="center" vertical="center" wrapText="1"/>
    </xf>
    <xf numFmtId="166" fontId="24" fillId="7" borderId="10" xfId="0" applyNumberFormat="1" applyFont="1" applyFill="1" applyBorder="1" applyAlignment="1">
      <alignment horizontal="right" vertical="top" wrapText="1"/>
    </xf>
    <xf numFmtId="49" fontId="12" fillId="8" borderId="13" xfId="0" applyNumberFormat="1" applyFont="1" applyFill="1" applyBorder="1" applyAlignment="1">
      <alignment horizontal="center" vertical="center" wrapText="1"/>
    </xf>
    <xf numFmtId="49" fontId="9" fillId="8" borderId="7" xfId="0" applyNumberFormat="1" applyFont="1" applyFill="1" applyBorder="1" applyAlignment="1">
      <alignment horizontal="left" vertical="center"/>
    </xf>
    <xf numFmtId="49" fontId="9" fillId="8" borderId="7" xfId="0" applyNumberFormat="1" applyFont="1" applyFill="1" applyBorder="1" applyAlignment="1">
      <alignment horizontal="left" vertical="center" wrapText="1"/>
    </xf>
    <xf numFmtId="49" fontId="9" fillId="8" borderId="9" xfId="0" applyNumberFormat="1" applyFont="1" applyFill="1" applyBorder="1" applyAlignment="1">
      <alignment horizontal="left" vertical="center"/>
    </xf>
    <xf numFmtId="49" fontId="9" fillId="8" borderId="25" xfId="0" applyNumberFormat="1" applyFont="1" applyFill="1" applyBorder="1" applyAlignment="1">
      <alignment horizontal="left" vertical="center"/>
    </xf>
    <xf numFmtId="0" fontId="12" fillId="8" borderId="15" xfId="0" applyFont="1" applyFill="1" applyBorder="1" applyAlignment="1">
      <alignment horizontal="center" vertical="center" wrapText="1"/>
    </xf>
    <xf numFmtId="0" fontId="12" fillId="9" borderId="5" xfId="0" applyFont="1" applyFill="1" applyBorder="1" applyAlignment="1">
      <alignment horizontal="center" vertical="center" wrapText="1"/>
    </xf>
    <xf numFmtId="49" fontId="12" fillId="0" borderId="12" xfId="0" applyNumberFormat="1" applyFont="1" applyBorder="1" applyAlignment="1">
      <alignment vertical="center" wrapText="1"/>
    </xf>
    <xf numFmtId="49" fontId="12" fillId="0" borderId="7" xfId="0" applyNumberFormat="1" applyFont="1" applyBorder="1" applyAlignment="1">
      <alignment vertical="center" wrapText="1"/>
    </xf>
    <xf numFmtId="49" fontId="12" fillId="3" borderId="11" xfId="0" applyNumberFormat="1" applyFont="1" applyFill="1" applyBorder="1" applyAlignment="1">
      <alignment vertical="center" wrapText="1"/>
    </xf>
    <xf numFmtId="49" fontId="12" fillId="3" borderId="0" xfId="0" applyNumberFormat="1" applyFont="1" applyFill="1" applyAlignment="1">
      <alignment horizontal="center" vertical="center" wrapText="1"/>
    </xf>
    <xf numFmtId="49" fontId="12" fillId="3" borderId="9" xfId="0" applyNumberFormat="1" applyFont="1" applyFill="1" applyBorder="1" applyAlignment="1">
      <alignment vertical="center" wrapText="1"/>
    </xf>
    <xf numFmtId="49" fontId="12" fillId="3" borderId="14" xfId="0" applyNumberFormat="1" applyFont="1" applyFill="1" applyBorder="1" applyAlignment="1">
      <alignment horizontal="center" vertical="center" wrapText="1"/>
    </xf>
    <xf numFmtId="49" fontId="12" fillId="8" borderId="2" xfId="0" applyNumberFormat="1" applyFont="1" applyFill="1" applyBorder="1" applyAlignment="1">
      <alignment horizontal="center" vertical="center" wrapText="1"/>
    </xf>
    <xf numFmtId="49" fontId="9" fillId="0" borderId="7"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49" fontId="12" fillId="3" borderId="7" xfId="0" applyNumberFormat="1" applyFont="1" applyFill="1" applyBorder="1" applyAlignment="1">
      <alignment vertical="center" wrapText="1"/>
    </xf>
    <xf numFmtId="49" fontId="12" fillId="3" borderId="2" xfId="0" applyNumberFormat="1"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23" xfId="0" applyFont="1" applyBorder="1" applyAlignment="1">
      <alignment horizontal="left" vertical="center" wrapText="1"/>
    </xf>
    <xf numFmtId="49" fontId="12" fillId="0" borderId="17" xfId="0" applyNumberFormat="1" applyFont="1" applyBorder="1" applyAlignment="1">
      <alignment horizontal="center" vertical="center" wrapText="1"/>
    </xf>
    <xf numFmtId="0" fontId="9" fillId="8" borderId="3" xfId="0" applyFont="1" applyFill="1" applyBorder="1" applyAlignment="1">
      <alignment horizontal="left" vertical="center" wrapText="1"/>
    </xf>
    <xf numFmtId="0" fontId="12" fillId="9" borderId="7" xfId="0" applyFont="1" applyFill="1" applyBorder="1" applyAlignment="1">
      <alignment horizontal="left" vertical="center" wrapText="1"/>
    </xf>
    <xf numFmtId="49" fontId="12" fillId="9" borderId="10" xfId="0" applyNumberFormat="1" applyFont="1" applyFill="1" applyBorder="1" applyAlignment="1">
      <alignment horizontal="center" vertical="center" wrapText="1"/>
    </xf>
    <xf numFmtId="49" fontId="12" fillId="10" borderId="5" xfId="0" applyNumberFormat="1" applyFont="1" applyFill="1" applyBorder="1" applyAlignment="1">
      <alignment horizontal="center" vertical="center" wrapText="1"/>
    </xf>
    <xf numFmtId="49" fontId="12" fillId="3" borderId="13" xfId="0" applyNumberFormat="1" applyFont="1" applyFill="1" applyBorder="1" applyAlignment="1">
      <alignment horizontal="left" vertical="center" wrapText="1"/>
    </xf>
    <xf numFmtId="49" fontId="12" fillId="3" borderId="10" xfId="0" applyNumberFormat="1" applyFont="1" applyFill="1" applyBorder="1" applyAlignment="1">
      <alignment horizontal="left" vertical="center" wrapText="1"/>
    </xf>
    <xf numFmtId="0" fontId="9" fillId="5" borderId="10" xfId="0" applyFont="1" applyFill="1" applyBorder="1" applyAlignment="1">
      <alignment horizontal="left" vertical="center" wrapText="1"/>
    </xf>
    <xf numFmtId="49" fontId="9" fillId="8" borderId="24" xfId="0" applyNumberFormat="1" applyFont="1" applyFill="1" applyBorder="1" applyAlignment="1">
      <alignment horizontal="left" vertical="center" wrapText="1"/>
    </xf>
    <xf numFmtId="49" fontId="12" fillId="8" borderId="21" xfId="0" applyNumberFormat="1" applyFont="1" applyFill="1" applyBorder="1" applyAlignment="1">
      <alignment horizontal="center" vertical="center" wrapText="1"/>
    </xf>
    <xf numFmtId="49" fontId="9" fillId="0" borderId="13" xfId="0" applyNumberFormat="1" applyFont="1" applyBorder="1" applyAlignment="1">
      <alignment horizontal="left" vertical="center" wrapText="1"/>
    </xf>
    <xf numFmtId="49" fontId="12" fillId="8" borderId="19" xfId="0" applyNumberFormat="1" applyFont="1" applyFill="1" applyBorder="1" applyAlignment="1">
      <alignment horizontal="center" vertical="center" wrapText="1"/>
    </xf>
    <xf numFmtId="49" fontId="9" fillId="0" borderId="14" xfId="0" applyNumberFormat="1" applyFont="1" applyBorder="1" applyAlignment="1">
      <alignment horizontal="left" vertical="center" wrapText="1"/>
    </xf>
    <xf numFmtId="49" fontId="12" fillId="8" borderId="22" xfId="0" applyNumberFormat="1" applyFont="1" applyFill="1" applyBorder="1" applyAlignment="1">
      <alignment horizontal="center" vertical="center" wrapText="1"/>
    </xf>
    <xf numFmtId="49" fontId="9" fillId="0" borderId="10" xfId="0" applyNumberFormat="1" applyFont="1" applyBorder="1" applyAlignment="1">
      <alignment horizontal="left" vertical="center" wrapText="1"/>
    </xf>
    <xf numFmtId="49" fontId="12" fillId="8" borderId="17" xfId="0" applyNumberFormat="1" applyFont="1" applyFill="1" applyBorder="1" applyAlignment="1">
      <alignment horizontal="center" vertical="center" wrapText="1"/>
    </xf>
    <xf numFmtId="49" fontId="12" fillId="8" borderId="20" xfId="0" applyNumberFormat="1" applyFont="1" applyFill="1" applyBorder="1" applyAlignment="1">
      <alignment horizontal="center" vertical="center" wrapText="1"/>
    </xf>
    <xf numFmtId="49" fontId="14" fillId="0" borderId="0" xfId="0" applyNumberFormat="1" applyFont="1" applyAlignment="1">
      <alignment horizontal="center" vertical="center" wrapText="1"/>
    </xf>
    <xf numFmtId="49" fontId="26" fillId="0" borderId="0" xfId="0" applyNumberFormat="1" applyFont="1" applyAlignment="1">
      <alignment horizontal="left" vertical="center" wrapText="1"/>
    </xf>
    <xf numFmtId="166" fontId="24" fillId="0" borderId="0" xfId="0" applyNumberFormat="1" applyFont="1" applyAlignment="1">
      <alignment horizontal="right" vertical="top" wrapText="1"/>
    </xf>
    <xf numFmtId="164" fontId="27" fillId="0" borderId="0" xfId="0" applyNumberFormat="1" applyFont="1" applyAlignment="1">
      <alignment vertical="center" wrapText="1"/>
    </xf>
    <xf numFmtId="49" fontId="9" fillId="8" borderId="9" xfId="0" applyNumberFormat="1" applyFont="1" applyFill="1" applyBorder="1" applyAlignment="1">
      <alignment horizontal="left" vertical="center" wrapText="1"/>
    </xf>
    <xf numFmtId="49" fontId="12" fillId="8" borderId="5" xfId="0" applyNumberFormat="1" applyFont="1" applyFill="1" applyBorder="1" applyAlignment="1">
      <alignment horizontal="center" vertical="center" wrapText="1"/>
    </xf>
    <xf numFmtId="0" fontId="12" fillId="3" borderId="12" xfId="2" applyFont="1" applyFill="1" applyBorder="1" applyAlignment="1">
      <alignment horizontal="left" vertical="center" wrapText="1"/>
    </xf>
    <xf numFmtId="0" fontId="12" fillId="3" borderId="7" xfId="2" applyFont="1" applyFill="1" applyBorder="1" applyAlignment="1">
      <alignment horizontal="left" vertical="center" wrapText="1"/>
    </xf>
    <xf numFmtId="0" fontId="12" fillId="3" borderId="10" xfId="2" applyFont="1" applyFill="1" applyBorder="1" applyAlignment="1">
      <alignment horizontal="center" vertical="center" wrapText="1"/>
    </xf>
    <xf numFmtId="0" fontId="12" fillId="3" borderId="9" xfId="2" applyFont="1" applyFill="1" applyBorder="1" applyAlignment="1">
      <alignment horizontal="left" vertical="center" wrapText="1"/>
    </xf>
    <xf numFmtId="49" fontId="12" fillId="10" borderId="2" xfId="0" applyNumberFormat="1" applyFont="1" applyFill="1" applyBorder="1" applyAlignment="1">
      <alignment horizontal="center" vertical="center" wrapText="1"/>
    </xf>
    <xf numFmtId="49" fontId="12" fillId="10" borderId="7" xfId="0" applyNumberFormat="1" applyFont="1" applyFill="1" applyBorder="1" applyAlignment="1">
      <alignment horizontal="left" vertical="center" wrapText="1"/>
    </xf>
    <xf numFmtId="49" fontId="20" fillId="8" borderId="10" xfId="2" applyNumberFormat="1" applyFont="1" applyFill="1" applyBorder="1" applyAlignment="1">
      <alignment vertical="center" wrapText="1"/>
    </xf>
    <xf numFmtId="49" fontId="12" fillId="8" borderId="3" xfId="0" applyNumberFormat="1" applyFont="1" applyFill="1" applyBorder="1" applyAlignment="1">
      <alignment horizontal="center" vertical="center" wrapText="1"/>
    </xf>
    <xf numFmtId="49" fontId="12" fillId="8" borderId="10" xfId="0" applyNumberFormat="1" applyFont="1" applyFill="1" applyBorder="1" applyAlignment="1">
      <alignment horizontal="center" vertical="center" wrapText="1"/>
    </xf>
    <xf numFmtId="4" fontId="5" fillId="0" borderId="0" xfId="0" applyNumberFormat="1" applyFont="1" applyAlignment="1">
      <alignment horizontal="right" vertical="center"/>
    </xf>
    <xf numFmtId="1" fontId="19" fillId="7" borderId="7" xfId="0" applyNumberFormat="1" applyFont="1" applyFill="1" applyBorder="1" applyAlignment="1">
      <alignment horizontal="center" vertical="center" wrapText="1"/>
    </xf>
    <xf numFmtId="0" fontId="12" fillId="8" borderId="12" xfId="0" applyFont="1" applyFill="1" applyBorder="1" applyAlignment="1">
      <alignment horizontal="center" vertical="center" wrapText="1"/>
    </xf>
    <xf numFmtId="166" fontId="29" fillId="0" borderId="2" xfId="0" applyNumberFormat="1" applyFont="1" applyBorder="1" applyAlignment="1">
      <alignment horizontal="right" vertical="top" wrapText="1"/>
    </xf>
    <xf numFmtId="0" fontId="12" fillId="10" borderId="13" xfId="0" applyFont="1" applyFill="1" applyBorder="1" applyAlignment="1">
      <alignment horizontal="left" vertical="center" wrapText="1"/>
    </xf>
    <xf numFmtId="49" fontId="12" fillId="10" borderId="6" xfId="0" applyNumberFormat="1" applyFont="1" applyFill="1" applyBorder="1" applyAlignment="1">
      <alignment horizontal="center" vertical="center" wrapText="1"/>
    </xf>
    <xf numFmtId="166" fontId="29" fillId="0" borderId="11" xfId="0" applyNumberFormat="1" applyFont="1" applyBorder="1" applyAlignment="1">
      <alignment horizontal="right" vertical="top" wrapText="1"/>
    </xf>
    <xf numFmtId="166" fontId="29" fillId="7" borderId="7" xfId="0" applyNumberFormat="1" applyFont="1" applyFill="1" applyBorder="1" applyAlignment="1">
      <alignment horizontal="right" vertical="top" wrapText="1"/>
    </xf>
    <xf numFmtId="166" fontId="29" fillId="0" borderId="28" xfId="0" applyNumberFormat="1" applyFont="1" applyBorder="1" applyAlignment="1">
      <alignment horizontal="right" vertical="top" wrapText="1"/>
    </xf>
    <xf numFmtId="166" fontId="29" fillId="0" borderId="29" xfId="0" applyNumberFormat="1" applyFont="1" applyBorder="1" applyAlignment="1">
      <alignment horizontal="right" vertical="top" wrapText="1"/>
    </xf>
    <xf numFmtId="166" fontId="29" fillId="0" borderId="30" xfId="0" applyNumberFormat="1" applyFont="1" applyBorder="1" applyAlignment="1">
      <alignment horizontal="right" vertical="top" wrapText="1"/>
    </xf>
    <xf numFmtId="49" fontId="12" fillId="8" borderId="10" xfId="0" applyNumberFormat="1" applyFont="1" applyFill="1" applyBorder="1" applyAlignment="1">
      <alignment vertical="center" wrapText="1"/>
    </xf>
    <xf numFmtId="49" fontId="12" fillId="8" borderId="0" xfId="0" applyNumberFormat="1" applyFont="1" applyFill="1" applyAlignment="1">
      <alignment vertical="center" wrapText="1"/>
    </xf>
    <xf numFmtId="49" fontId="12" fillId="3" borderId="11" xfId="2" applyNumberFormat="1" applyFont="1" applyFill="1" applyBorder="1" applyAlignment="1">
      <alignment horizontal="left" vertical="center" wrapText="1"/>
    </xf>
    <xf numFmtId="0" fontId="12" fillId="3" borderId="6" xfId="0" applyFont="1" applyFill="1" applyBorder="1" applyAlignment="1">
      <alignment horizontal="center" vertical="center" wrapText="1"/>
    </xf>
    <xf numFmtId="0" fontId="12" fillId="3" borderId="0" xfId="0" applyFont="1" applyFill="1"/>
    <xf numFmtId="0" fontId="12" fillId="3" borderId="11" xfId="0" applyFont="1" applyFill="1" applyBorder="1" applyAlignment="1">
      <alignment horizontal="left" vertical="center" wrapText="1"/>
    </xf>
    <xf numFmtId="0" fontId="12" fillId="3" borderId="18" xfId="0" applyFont="1" applyFill="1" applyBorder="1" applyAlignment="1">
      <alignment horizontal="center" vertical="center" wrapText="1"/>
    </xf>
    <xf numFmtId="164" fontId="10" fillId="0" borderId="0" xfId="0" applyNumberFormat="1" applyFont="1" applyAlignment="1">
      <alignment vertical="center" wrapText="1"/>
    </xf>
    <xf numFmtId="1" fontId="19" fillId="7" borderId="7" xfId="0" applyNumberFormat="1" applyFont="1" applyFill="1" applyBorder="1" applyAlignment="1">
      <alignment horizontal="left" vertical="center" wrapText="1"/>
    </xf>
    <xf numFmtId="0" fontId="12" fillId="0" borderId="2" xfId="0" applyFont="1" applyBorder="1" applyAlignment="1">
      <alignment horizontal="left" vertical="center" wrapText="1"/>
    </xf>
    <xf numFmtId="49" fontId="12" fillId="8" borderId="7" xfId="0" applyNumberFormat="1" applyFont="1" applyFill="1" applyBorder="1" applyAlignment="1">
      <alignment horizontal="center" vertical="center" wrapText="1"/>
    </xf>
    <xf numFmtId="49" fontId="9" fillId="8" borderId="27" xfId="0" applyNumberFormat="1" applyFont="1" applyFill="1" applyBorder="1" applyAlignment="1">
      <alignment horizontal="center" vertical="center" wrapText="1"/>
    </xf>
    <xf numFmtId="0" fontId="9" fillId="0" borderId="0" xfId="0" applyFont="1" applyAlignment="1">
      <alignment horizontal="center" vertical="center"/>
    </xf>
    <xf numFmtId="49" fontId="12" fillId="8" borderId="31" xfId="0" applyNumberFormat="1" applyFont="1" applyFill="1" applyBorder="1" applyAlignment="1">
      <alignment horizontal="center" vertical="center" wrapText="1"/>
    </xf>
    <xf numFmtId="49" fontId="12" fillId="8" borderId="32" xfId="0" applyNumberFormat="1" applyFont="1" applyFill="1" applyBorder="1" applyAlignment="1">
      <alignment horizontal="center" vertical="center" wrapText="1"/>
    </xf>
    <xf numFmtId="4" fontId="3" fillId="0" borderId="0" xfId="0" applyNumberFormat="1" applyFont="1" applyAlignment="1">
      <alignment horizontal="right" vertical="top"/>
    </xf>
    <xf numFmtId="49" fontId="34" fillId="0" borderId="0" xfId="0" applyNumberFormat="1" applyFont="1" applyAlignment="1">
      <alignment horizontal="left" vertical="center" wrapText="1"/>
    </xf>
    <xf numFmtId="49" fontId="12" fillId="0" borderId="11" xfId="0" applyNumberFormat="1" applyFont="1" applyBorder="1" applyAlignment="1">
      <alignment horizontal="center" vertical="center" wrapText="1"/>
    </xf>
    <xf numFmtId="0" fontId="25" fillId="3" borderId="0" xfId="0" applyFont="1" applyFill="1"/>
    <xf numFmtId="0" fontId="12" fillId="10" borderId="0" xfId="0" applyFont="1" applyFill="1"/>
    <xf numFmtId="0" fontId="27" fillId="3" borderId="0" xfId="0" applyFont="1" applyFill="1"/>
    <xf numFmtId="0" fontId="9" fillId="8" borderId="2" xfId="0" applyFont="1" applyFill="1" applyBorder="1" applyAlignment="1">
      <alignment horizontal="left" vertical="center" wrapText="1"/>
    </xf>
    <xf numFmtId="0" fontId="5" fillId="0" borderId="0" xfId="0" applyFont="1" applyAlignment="1">
      <alignment horizontal="left" vertical="center" indent="1"/>
    </xf>
    <xf numFmtId="0" fontId="2" fillId="0" borderId="0" xfId="0" applyFont="1" applyAlignment="1">
      <alignment horizontal="left" vertical="center" indent="1"/>
    </xf>
    <xf numFmtId="164" fontId="9" fillId="3" borderId="4" xfId="0" applyNumberFormat="1" applyFont="1" applyFill="1" applyBorder="1" applyAlignment="1">
      <alignment horizontal="center" vertical="center"/>
    </xf>
    <xf numFmtId="0" fontId="12" fillId="15" borderId="4" xfId="0" applyFont="1" applyFill="1" applyBorder="1" applyAlignment="1">
      <alignment horizontal="center" vertical="center"/>
    </xf>
    <xf numFmtId="164" fontId="9" fillId="3" borderId="2" xfId="0" applyNumberFormat="1" applyFont="1" applyFill="1" applyBorder="1" applyAlignment="1">
      <alignment horizontal="center" vertical="center"/>
    </xf>
    <xf numFmtId="0" fontId="12" fillId="15" borderId="2" xfId="0" applyFont="1" applyFill="1" applyBorder="1" applyAlignment="1">
      <alignment horizontal="center" vertical="center"/>
    </xf>
    <xf numFmtId="164" fontId="9" fillId="3" borderId="5" xfId="0" applyNumberFormat="1" applyFont="1" applyFill="1" applyBorder="1" applyAlignment="1">
      <alignment horizontal="center" vertical="center"/>
    </xf>
    <xf numFmtId="0" fontId="12" fillId="15" borderId="5" xfId="0" applyFont="1" applyFill="1" applyBorder="1" applyAlignment="1">
      <alignment horizontal="center" vertical="center"/>
    </xf>
    <xf numFmtId="49" fontId="9" fillId="0" borderId="13" xfId="2" applyNumberFormat="1" applyFont="1" applyBorder="1" applyAlignment="1">
      <alignment horizontal="left" vertical="center" wrapText="1"/>
    </xf>
    <xf numFmtId="164" fontId="9" fillId="3"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7" xfId="0" applyFont="1" applyFill="1" applyBorder="1" applyAlignment="1">
      <alignment horizontal="center" vertical="center"/>
    </xf>
    <xf numFmtId="0" fontId="12" fillId="11" borderId="7" xfId="0" applyFont="1" applyFill="1" applyBorder="1" applyAlignment="1">
      <alignment horizontal="center" vertical="center"/>
    </xf>
    <xf numFmtId="164" fontId="9" fillId="3" borderId="15"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wrapText="1"/>
    </xf>
    <xf numFmtId="49" fontId="9" fillId="8" borderId="7" xfId="2" applyNumberFormat="1" applyFont="1" applyFill="1" applyBorder="1" applyAlignment="1">
      <alignment vertical="center" wrapText="1"/>
    </xf>
    <xf numFmtId="164" fontId="9" fillId="3" borderId="17" xfId="0" applyNumberFormat="1" applyFont="1" applyFill="1" applyBorder="1" applyAlignment="1">
      <alignment horizontal="center" vertical="center"/>
    </xf>
    <xf numFmtId="164" fontId="9" fillId="3" borderId="4" xfId="0" applyNumberFormat="1" applyFont="1" applyFill="1" applyBorder="1" applyAlignment="1">
      <alignment horizontal="center" vertical="center" wrapText="1"/>
    </xf>
    <xf numFmtId="0" fontId="2" fillId="0" borderId="2" xfId="0" applyFont="1" applyBorder="1" applyAlignment="1" applyProtection="1">
      <alignment horizontal="center"/>
      <protection locked="0"/>
    </xf>
    <xf numFmtId="166" fontId="24" fillId="7" borderId="10" xfId="0" applyNumberFormat="1" applyFont="1" applyFill="1" applyBorder="1" applyAlignment="1">
      <alignment horizontal="center" vertical="top" wrapText="1"/>
    </xf>
    <xf numFmtId="0" fontId="33" fillId="0" borderId="0" xfId="0" applyFont="1" applyAlignment="1">
      <alignment horizontal="center" vertical="center"/>
    </xf>
    <xf numFmtId="0" fontId="9" fillId="9"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2" fillId="15" borderId="9"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3" borderId="5"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9" fillId="3" borderId="26" xfId="0" applyNumberFormat="1"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4"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10" xfId="2" applyFont="1" applyFill="1" applyBorder="1" applyAlignment="1">
      <alignment horizontal="center" vertical="center" wrapText="1"/>
    </xf>
    <xf numFmtId="165" fontId="9" fillId="8" borderId="10" xfId="2" applyNumberFormat="1" applyFont="1" applyFill="1" applyBorder="1" applyAlignment="1">
      <alignment horizontal="center" vertical="center" wrapText="1"/>
    </xf>
    <xf numFmtId="49" fontId="9" fillId="8" borderId="10" xfId="0" applyNumberFormat="1" applyFont="1" applyFill="1" applyBorder="1" applyAlignment="1">
      <alignment horizontal="center" vertical="center" wrapText="1"/>
    </xf>
    <xf numFmtId="166" fontId="36" fillId="7" borderId="10" xfId="0" applyNumberFormat="1" applyFont="1" applyFill="1" applyBorder="1" applyAlignment="1">
      <alignment horizontal="right" vertical="top" wrapText="1"/>
    </xf>
    <xf numFmtId="49" fontId="9" fillId="8" borderId="13" xfId="0" applyNumberFormat="1" applyFont="1" applyFill="1" applyBorder="1" applyAlignment="1">
      <alignment horizontal="center" vertical="center" wrapText="1"/>
    </xf>
    <xf numFmtId="166" fontId="9" fillId="8" borderId="10" xfId="0" applyNumberFormat="1" applyFont="1" applyFill="1" applyBorder="1" applyAlignment="1">
      <alignment horizontal="center" vertical="center" wrapText="1"/>
    </xf>
    <xf numFmtId="49" fontId="9" fillId="8" borderId="10" xfId="0" applyNumberFormat="1" applyFont="1" applyFill="1" applyBorder="1" applyAlignment="1">
      <alignment vertical="center" wrapText="1"/>
    </xf>
    <xf numFmtId="0" fontId="12" fillId="8" borderId="14" xfId="2" applyFont="1" applyFill="1" applyBorder="1" applyAlignment="1">
      <alignment horizontal="center" vertical="center" wrapText="1"/>
    </xf>
    <xf numFmtId="0" fontId="12" fillId="8" borderId="14" xfId="0" applyFont="1" applyFill="1" applyBorder="1" applyAlignment="1">
      <alignment horizontal="center" vertical="center" wrapText="1"/>
    </xf>
    <xf numFmtId="0" fontId="9" fillId="8" borderId="14" xfId="2" applyFont="1" applyFill="1" applyBorder="1" applyAlignment="1">
      <alignment horizontal="center" vertical="center" wrapText="1"/>
    </xf>
    <xf numFmtId="0" fontId="2" fillId="0" borderId="10" xfId="0" applyFont="1" applyBorder="1" applyAlignment="1" applyProtection="1">
      <alignment horizontal="center"/>
      <protection locked="0"/>
    </xf>
    <xf numFmtId="1" fontId="19" fillId="7" borderId="13" xfId="0" applyNumberFormat="1" applyFont="1" applyFill="1" applyBorder="1" applyAlignment="1">
      <alignment horizontal="left" vertical="center" wrapText="1"/>
    </xf>
    <xf numFmtId="0" fontId="12" fillId="0" borderId="17" xfId="0" applyFont="1" applyBorder="1"/>
    <xf numFmtId="0" fontId="25" fillId="3" borderId="17" xfId="0" applyFont="1" applyFill="1" applyBorder="1"/>
    <xf numFmtId="0" fontId="12" fillId="3" borderId="17" xfId="0" applyFont="1" applyFill="1" applyBorder="1"/>
    <xf numFmtId="0" fontId="12" fillId="10" borderId="17" xfId="0" applyFont="1" applyFill="1" applyBorder="1"/>
    <xf numFmtId="0" fontId="27" fillId="3" borderId="17" xfId="0" applyFont="1" applyFill="1" applyBorder="1"/>
    <xf numFmtId="49" fontId="9" fillId="7" borderId="10" xfId="0" applyNumberFormat="1" applyFont="1" applyFill="1" applyBorder="1" applyAlignment="1">
      <alignment horizontal="center" vertical="center" wrapText="1"/>
    </xf>
    <xf numFmtId="0" fontId="9" fillId="8" borderId="12" xfId="0" applyFont="1" applyFill="1" applyBorder="1" applyAlignment="1">
      <alignment horizontal="center" vertical="center"/>
    </xf>
    <xf numFmtId="49" fontId="9" fillId="3"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9" fillId="8" borderId="7" xfId="2" applyFont="1" applyFill="1" applyBorder="1" applyAlignment="1">
      <alignment horizontal="center" vertical="center"/>
    </xf>
    <xf numFmtId="49" fontId="9" fillId="0" borderId="7" xfId="0" applyNumberFormat="1" applyFont="1" applyBorder="1" applyAlignment="1">
      <alignment horizontal="center" vertical="center"/>
    </xf>
    <xf numFmtId="49" fontId="9" fillId="8" borderId="7" xfId="2" applyNumberFormat="1" applyFont="1" applyFill="1" applyBorder="1" applyAlignment="1">
      <alignment horizontal="center" vertical="center"/>
    </xf>
    <xf numFmtId="49" fontId="9" fillId="8" borderId="10" xfId="0" applyNumberFormat="1" applyFont="1" applyFill="1" applyBorder="1" applyAlignment="1">
      <alignment horizontal="center" vertical="center"/>
    </xf>
    <xf numFmtId="0" fontId="9" fillId="8" borderId="10" xfId="0" applyFont="1" applyFill="1" applyBorder="1" applyAlignment="1">
      <alignment horizontal="center" vertical="center"/>
    </xf>
    <xf numFmtId="0" fontId="9" fillId="8"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8" borderId="9" xfId="0" applyFont="1" applyFill="1" applyBorder="1" applyAlignment="1">
      <alignment horizontal="center" vertical="center"/>
    </xf>
    <xf numFmtId="0" fontId="9" fillId="8" borderId="12" xfId="2" applyFont="1" applyFill="1" applyBorder="1" applyAlignment="1">
      <alignment horizontal="center" vertical="center"/>
    </xf>
    <xf numFmtId="0" fontId="9" fillId="8" borderId="10" xfId="2" applyFont="1" applyFill="1" applyBorder="1" applyAlignment="1">
      <alignment horizontal="center" vertical="center"/>
    </xf>
    <xf numFmtId="49" fontId="9" fillId="0" borderId="9" xfId="0" applyNumberFormat="1" applyFont="1" applyBorder="1" applyAlignment="1">
      <alignment horizontal="center" vertical="center"/>
    </xf>
    <xf numFmtId="49" fontId="9" fillId="10" borderId="7" xfId="0" applyNumberFormat="1" applyFont="1" applyFill="1" applyBorder="1" applyAlignment="1">
      <alignment horizontal="center" vertical="center" wrapText="1"/>
    </xf>
    <xf numFmtId="49" fontId="9" fillId="16" borderId="7" xfId="2" applyNumberFormat="1" applyFont="1" applyFill="1" applyBorder="1" applyAlignment="1">
      <alignment horizontal="center" vertical="center"/>
    </xf>
    <xf numFmtId="0" fontId="9" fillId="10" borderId="7" xfId="0" applyFont="1" applyFill="1" applyBorder="1" applyAlignment="1">
      <alignment horizontal="center" vertical="center" wrapText="1"/>
    </xf>
    <xf numFmtId="49" fontId="15" fillId="0" borderId="7" xfId="0" applyNumberFormat="1" applyFont="1" applyBorder="1" applyAlignment="1">
      <alignment horizontal="center" vertical="center" wrapText="1"/>
    </xf>
    <xf numFmtId="49" fontId="9" fillId="0" borderId="7" xfId="2" applyNumberFormat="1" applyFont="1" applyBorder="1" applyAlignment="1">
      <alignment horizontal="center" vertical="center"/>
    </xf>
    <xf numFmtId="0" fontId="37" fillId="0" borderId="0" xfId="0" applyFont="1"/>
    <xf numFmtId="49" fontId="38" fillId="0" borderId="13" xfId="0" applyNumberFormat="1" applyFont="1" applyBorder="1" applyAlignment="1">
      <alignment horizontal="left" vertical="center" wrapText="1"/>
    </xf>
    <xf numFmtId="49" fontId="38" fillId="0" borderId="10" xfId="0" applyNumberFormat="1" applyFont="1" applyBorder="1" applyAlignment="1">
      <alignment horizontal="left" vertical="center" wrapText="1"/>
    </xf>
    <xf numFmtId="49" fontId="38" fillId="0" borderId="14" xfId="0" applyNumberFormat="1" applyFont="1" applyBorder="1" applyAlignment="1">
      <alignment horizontal="left" vertical="center" wrapText="1"/>
    </xf>
    <xf numFmtId="49" fontId="38" fillId="0" borderId="7" xfId="0" applyNumberFormat="1" applyFont="1" applyBorder="1" applyAlignment="1">
      <alignment horizontal="left" vertical="center" wrapText="1"/>
    </xf>
    <xf numFmtId="166" fontId="24" fillId="7" borderId="13" xfId="0" applyNumberFormat="1" applyFont="1" applyFill="1" applyBorder="1" applyAlignment="1">
      <alignment horizontal="right" vertical="top" wrapText="1"/>
    </xf>
    <xf numFmtId="166" fontId="24" fillId="7" borderId="13" xfId="0" applyNumberFormat="1" applyFont="1" applyFill="1" applyBorder="1" applyAlignment="1">
      <alignment horizontal="center" vertical="top" wrapText="1"/>
    </xf>
    <xf numFmtId="166" fontId="36" fillId="7" borderId="13" xfId="0" applyNumberFormat="1" applyFont="1" applyFill="1" applyBorder="1" applyAlignment="1">
      <alignment horizontal="right" vertical="top" wrapText="1"/>
    </xf>
    <xf numFmtId="0" fontId="12" fillId="11" borderId="12" xfId="0" applyFont="1" applyFill="1" applyBorder="1" applyAlignment="1">
      <alignment horizontal="center" vertical="center"/>
    </xf>
    <xf numFmtId="0" fontId="2" fillId="0" borderId="17" xfId="0" applyFont="1" applyBorder="1" applyAlignment="1" applyProtection="1">
      <alignment horizontal="center"/>
      <protection locked="0"/>
    </xf>
    <xf numFmtId="164" fontId="9" fillId="3" borderId="17" xfId="0"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164" fontId="9" fillId="3" borderId="23" xfId="0" applyNumberFormat="1" applyFont="1" applyFill="1" applyBorder="1" applyAlignment="1">
      <alignment horizontal="center" vertical="center" wrapText="1"/>
    </xf>
    <xf numFmtId="0" fontId="2" fillId="0" borderId="0" xfId="0" applyFont="1" applyAlignment="1" applyProtection="1">
      <alignment horizontal="center"/>
      <protection locked="0"/>
    </xf>
    <xf numFmtId="0" fontId="9" fillId="3" borderId="19" xfId="0" applyFont="1" applyFill="1" applyBorder="1" applyAlignment="1">
      <alignment horizontal="center" vertical="center" wrapText="1"/>
    </xf>
    <xf numFmtId="0" fontId="27" fillId="0" borderId="4" xfId="2" applyFont="1" applyBorder="1" applyAlignment="1">
      <alignment vertical="center" wrapText="1"/>
    </xf>
    <xf numFmtId="0" fontId="27" fillId="0" borderId="2" xfId="2" applyFont="1" applyBorder="1" applyAlignment="1">
      <alignment vertical="center" wrapText="1"/>
    </xf>
    <xf numFmtId="49" fontId="12" fillId="3" borderId="2" xfId="2" applyNumberFormat="1" applyFont="1" applyFill="1" applyBorder="1" applyAlignment="1">
      <alignment horizontal="left" vertical="center" wrapText="1"/>
    </xf>
    <xf numFmtId="164" fontId="9" fillId="3" borderId="19" xfId="0" applyNumberFormat="1" applyFont="1" applyFill="1" applyBorder="1" applyAlignment="1">
      <alignment horizontal="center" vertical="center" wrapText="1"/>
    </xf>
    <xf numFmtId="0" fontId="12" fillId="3" borderId="20" xfId="0" applyFont="1" applyFill="1" applyBorder="1"/>
    <xf numFmtId="0" fontId="9" fillId="8" borderId="9"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2" fillId="0" borderId="19" xfId="0" applyFont="1" applyBorder="1" applyAlignment="1" applyProtection="1">
      <alignment horizontal="center"/>
      <protection locked="0"/>
    </xf>
    <xf numFmtId="49" fontId="9" fillId="8" borderId="13" xfId="0" applyNumberFormat="1" applyFont="1" applyFill="1" applyBorder="1" applyAlignment="1">
      <alignment vertical="center" wrapText="1"/>
    </xf>
    <xf numFmtId="0" fontId="12" fillId="3" borderId="2" xfId="2" applyFont="1" applyFill="1" applyBorder="1" applyAlignment="1">
      <alignment horizontal="center" vertical="center" wrapText="1"/>
    </xf>
    <xf numFmtId="0" fontId="9" fillId="8" borderId="2" xfId="0" applyFont="1" applyFill="1" applyBorder="1" applyAlignment="1">
      <alignment horizontal="center" vertical="center" wrapText="1"/>
    </xf>
    <xf numFmtId="164" fontId="38" fillId="3" borderId="4" xfId="0" applyNumberFormat="1" applyFont="1" applyFill="1" applyBorder="1" applyAlignment="1">
      <alignment horizontal="center" vertical="center"/>
    </xf>
    <xf numFmtId="164" fontId="38" fillId="3" borderId="2" xfId="0" applyNumberFormat="1" applyFont="1" applyFill="1" applyBorder="1" applyAlignment="1">
      <alignment horizontal="center" vertical="center"/>
    </xf>
    <xf numFmtId="0" fontId="27" fillId="0" borderId="4" xfId="0" applyFont="1" applyBorder="1" applyAlignment="1">
      <alignment horizontal="left" vertical="center" wrapText="1"/>
    </xf>
    <xf numFmtId="0" fontId="27" fillId="8"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27" fillId="8" borderId="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8" borderId="7" xfId="2" applyFont="1" applyFill="1" applyBorder="1" applyAlignment="1">
      <alignment horizontal="center" vertical="center" wrapText="1"/>
    </xf>
    <xf numFmtId="0" fontId="27" fillId="8" borderId="7" xfId="0" applyFont="1" applyFill="1" applyBorder="1" applyAlignment="1">
      <alignment horizontal="center" vertical="center" wrapText="1"/>
    </xf>
    <xf numFmtId="165" fontId="27" fillId="8" borderId="7" xfId="2" applyNumberFormat="1" applyFont="1" applyFill="1" applyBorder="1" applyAlignment="1">
      <alignment horizontal="center" vertical="center" wrapText="1"/>
    </xf>
    <xf numFmtId="49" fontId="27" fillId="0" borderId="4" xfId="0" applyNumberFormat="1" applyFont="1" applyBorder="1" applyAlignment="1">
      <alignment horizontal="left" vertical="center" wrapText="1"/>
    </xf>
    <xf numFmtId="49" fontId="27" fillId="0" borderId="5" xfId="0" applyNumberFormat="1" applyFont="1" applyBorder="1" applyAlignment="1">
      <alignment horizontal="left" vertical="center" wrapText="1"/>
    </xf>
    <xf numFmtId="49" fontId="27" fillId="8" borderId="7" xfId="0" applyNumberFormat="1" applyFont="1" applyFill="1" applyBorder="1" applyAlignment="1">
      <alignment horizontal="center" vertical="center" wrapText="1"/>
    </xf>
    <xf numFmtId="49" fontId="27" fillId="0" borderId="2" xfId="0" applyNumberFormat="1" applyFont="1" applyBorder="1" applyAlignment="1">
      <alignment horizontal="left" vertical="center" wrapText="1"/>
    </xf>
    <xf numFmtId="0" fontId="27" fillId="0" borderId="5" xfId="0" applyFont="1" applyBorder="1" applyAlignment="1">
      <alignment horizontal="left" vertical="center" wrapText="1"/>
    </xf>
    <xf numFmtId="0" fontId="27" fillId="3" borderId="5" xfId="0" applyFont="1" applyFill="1" applyBorder="1" applyAlignment="1">
      <alignment horizontal="left" vertical="center" wrapText="1"/>
    </xf>
    <xf numFmtId="49" fontId="27" fillId="8" borderId="2" xfId="0" applyNumberFormat="1" applyFont="1" applyFill="1" applyBorder="1" applyAlignment="1">
      <alignment horizontal="left" vertical="center" wrapText="1"/>
    </xf>
    <xf numFmtId="49" fontId="27" fillId="8" borderId="5" xfId="0" applyNumberFormat="1" applyFont="1" applyFill="1" applyBorder="1" applyAlignment="1">
      <alignment horizontal="left" vertical="center" wrapText="1"/>
    </xf>
    <xf numFmtId="49" fontId="27" fillId="0" borderId="7" xfId="0" applyNumberFormat="1" applyFont="1" applyBorder="1" applyAlignment="1">
      <alignment horizontal="left" vertical="center" wrapText="1"/>
    </xf>
    <xf numFmtId="166" fontId="31" fillId="7" borderId="7" xfId="0" applyNumberFormat="1" applyFont="1" applyFill="1" applyBorder="1" applyAlignment="1">
      <alignment horizontal="right" vertical="top" wrapText="1"/>
    </xf>
    <xf numFmtId="49" fontId="27" fillId="8" borderId="12" xfId="0" applyNumberFormat="1" applyFont="1" applyFill="1" applyBorder="1" applyAlignment="1">
      <alignment horizontal="center" vertical="center" wrapText="1"/>
    </xf>
    <xf numFmtId="49" fontId="10" fillId="8" borderId="5" xfId="0" applyNumberFormat="1" applyFont="1" applyFill="1" applyBorder="1" applyAlignment="1">
      <alignment horizontal="left" vertical="center" wrapText="1"/>
    </xf>
    <xf numFmtId="49" fontId="10" fillId="8" borderId="15" xfId="0" applyNumberFormat="1" applyFont="1" applyFill="1" applyBorder="1" applyAlignment="1">
      <alignment horizontal="left" vertical="center" wrapText="1"/>
    </xf>
    <xf numFmtId="49" fontId="27" fillId="3" borderId="4" xfId="0" applyNumberFormat="1" applyFont="1" applyFill="1" applyBorder="1" applyAlignment="1">
      <alignment horizontal="left" vertical="center" wrapText="1"/>
    </xf>
    <xf numFmtId="49" fontId="27" fillId="0" borderId="12" xfId="0" applyNumberFormat="1" applyFont="1" applyBorder="1" applyAlignment="1">
      <alignment horizontal="left" vertical="center" wrapText="1"/>
    </xf>
    <xf numFmtId="166" fontId="27" fillId="8" borderId="7" xfId="0" applyNumberFormat="1" applyFont="1" applyFill="1" applyBorder="1" applyAlignment="1">
      <alignment horizontal="center" vertical="center" wrapText="1"/>
    </xf>
    <xf numFmtId="49" fontId="27" fillId="10" borderId="5" xfId="0" applyNumberFormat="1" applyFont="1" applyFill="1" applyBorder="1" applyAlignment="1">
      <alignment horizontal="left" vertical="center" wrapText="1"/>
    </xf>
    <xf numFmtId="49" fontId="27" fillId="8" borderId="2" xfId="0" applyNumberFormat="1" applyFont="1" applyFill="1" applyBorder="1" applyAlignment="1">
      <alignment horizontal="center" vertical="center" wrapText="1"/>
    </xf>
    <xf numFmtId="0" fontId="27" fillId="0" borderId="4" xfId="0" applyFont="1" applyBorder="1" applyAlignment="1">
      <alignment horizontal="left" vertical="top" wrapText="1"/>
    </xf>
    <xf numFmtId="0" fontId="27" fillId="0" borderId="2" xfId="0" applyFont="1" applyBorder="1" applyAlignment="1">
      <alignment horizontal="left" vertical="top" wrapText="1"/>
    </xf>
    <xf numFmtId="0" fontId="27" fillId="5" borderId="2" xfId="0" applyFont="1" applyFill="1" applyBorder="1"/>
    <xf numFmtId="49" fontId="27" fillId="8" borderId="4" xfId="0" applyNumberFormat="1" applyFont="1" applyFill="1" applyBorder="1" applyAlignment="1">
      <alignment horizontal="left" vertical="center" wrapText="1"/>
    </xf>
    <xf numFmtId="164" fontId="10" fillId="3" borderId="4" xfId="0" applyNumberFormat="1" applyFont="1" applyFill="1" applyBorder="1" applyAlignment="1">
      <alignment horizontal="center" vertical="center"/>
    </xf>
    <xf numFmtId="164" fontId="10" fillId="3"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9" fillId="16" borderId="23" xfId="2" applyFont="1" applyFill="1" applyBorder="1" applyAlignment="1">
      <alignment horizontal="center" vertical="center" wrapText="1"/>
    </xf>
    <xf numFmtId="164" fontId="10" fillId="16" borderId="2" xfId="2" applyNumberFormat="1" applyFont="1" applyFill="1" applyBorder="1" applyAlignment="1">
      <alignment horizontal="center" vertical="center" wrapText="1"/>
    </xf>
    <xf numFmtId="0" fontId="25" fillId="0" borderId="4" xfId="0" applyFont="1" applyBorder="1" applyAlignment="1">
      <alignment horizontal="left" vertical="center" wrapText="1"/>
    </xf>
    <xf numFmtId="0" fontId="9" fillId="8" borderId="19" xfId="0" applyFont="1" applyFill="1" applyBorder="1" applyAlignment="1">
      <alignment horizontal="left" vertical="center" wrapText="1"/>
    </xf>
    <xf numFmtId="0" fontId="9" fillId="8" borderId="17" xfId="0" applyFont="1" applyFill="1" applyBorder="1" applyAlignment="1">
      <alignment horizontal="left" vertical="center" wrapText="1"/>
    </xf>
    <xf numFmtId="0" fontId="9" fillId="8" borderId="31" xfId="0" applyFont="1" applyFill="1" applyBorder="1" applyAlignment="1">
      <alignment vertical="center" wrapText="1"/>
    </xf>
    <xf numFmtId="0" fontId="9" fillId="8" borderId="20" xfId="0" applyFont="1" applyFill="1" applyBorder="1" applyAlignment="1">
      <alignment vertical="center" wrapText="1"/>
    </xf>
    <xf numFmtId="0" fontId="42" fillId="8" borderId="2" xfId="0" applyFont="1" applyFill="1" applyBorder="1" applyAlignment="1">
      <alignment horizontal="left" vertical="center" wrapText="1"/>
    </xf>
    <xf numFmtId="0" fontId="42" fillId="0" borderId="2" xfId="2" applyFont="1" applyBorder="1" applyAlignment="1">
      <alignment vertical="center" wrapText="1"/>
    </xf>
    <xf numFmtId="0" fontId="42" fillId="3" borderId="12" xfId="2" applyFont="1" applyFill="1" applyBorder="1" applyAlignment="1">
      <alignment horizontal="left" vertical="center" wrapText="1"/>
    </xf>
    <xf numFmtId="49" fontId="42" fillId="0" borderId="4" xfId="0" applyNumberFormat="1" applyFont="1" applyBorder="1" applyAlignment="1">
      <alignment horizontal="left" vertical="center" wrapText="1"/>
    </xf>
    <xf numFmtId="49" fontId="42" fillId="0" borderId="2" xfId="0" applyNumberFormat="1" applyFont="1" applyBorder="1" applyAlignment="1">
      <alignment horizontal="left" vertical="center" wrapText="1"/>
    </xf>
    <xf numFmtId="49" fontId="42" fillId="3" borderId="2" xfId="0" applyNumberFormat="1" applyFont="1" applyFill="1" applyBorder="1" applyAlignment="1">
      <alignment horizontal="left" vertical="center" wrapText="1"/>
    </xf>
    <xf numFmtId="0" fontId="9" fillId="3" borderId="10" xfId="0" applyFont="1" applyFill="1" applyBorder="1" applyAlignment="1">
      <alignment horizontal="center" vertical="center" wrapText="1"/>
    </xf>
    <xf numFmtId="49" fontId="9" fillId="3" borderId="10" xfId="0" applyNumberFormat="1" applyFont="1" applyFill="1" applyBorder="1" applyAlignment="1">
      <alignment horizontal="center" vertical="center"/>
    </xf>
    <xf numFmtId="49" fontId="9" fillId="8" borderId="6" xfId="2"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27" fillId="3" borderId="13" xfId="2" applyFont="1" applyFill="1" applyBorder="1" applyAlignment="1">
      <alignment horizontal="center" vertical="center" wrapText="1"/>
    </xf>
    <xf numFmtId="0" fontId="45" fillId="0" borderId="4" xfId="0" applyFont="1" applyBorder="1" applyAlignment="1" applyProtection="1">
      <alignment horizontal="center"/>
      <protection locked="0"/>
    </xf>
    <xf numFmtId="0" fontId="45" fillId="0" borderId="2" xfId="0" applyFont="1" applyBorder="1" applyAlignment="1" applyProtection="1">
      <alignment horizontal="center"/>
      <protection locked="0"/>
    </xf>
    <xf numFmtId="49" fontId="27" fillId="3" borderId="9" xfId="2" applyNumberFormat="1" applyFont="1" applyFill="1" applyBorder="1" applyAlignment="1">
      <alignment horizontal="left" vertical="center" wrapText="1"/>
    </xf>
    <xf numFmtId="0" fontId="27" fillId="3" borderId="3" xfId="0" applyFont="1" applyFill="1" applyBorder="1" applyAlignment="1">
      <alignment horizontal="center" vertical="center" wrapText="1"/>
    </xf>
    <xf numFmtId="0" fontId="27" fillId="3" borderId="8" xfId="0" applyFont="1" applyFill="1" applyBorder="1" applyAlignment="1">
      <alignment horizontal="center" vertical="center" wrapText="1"/>
    </xf>
    <xf numFmtId="164" fontId="10" fillId="3" borderId="5" xfId="0" applyNumberFormat="1" applyFont="1" applyFill="1" applyBorder="1" applyAlignment="1">
      <alignment horizontal="center" vertical="center"/>
    </xf>
    <xf numFmtId="49" fontId="27" fillId="3" borderId="17" xfId="2" applyNumberFormat="1" applyFont="1" applyFill="1" applyBorder="1" applyAlignment="1">
      <alignment horizontal="left" vertical="center" wrapText="1"/>
    </xf>
    <xf numFmtId="0" fontId="27" fillId="3" borderId="14" xfId="0" applyFont="1" applyFill="1" applyBorder="1" applyAlignment="1">
      <alignment horizontal="center" vertical="center" wrapText="1"/>
    </xf>
    <xf numFmtId="0" fontId="45" fillId="0" borderId="10" xfId="0" applyFont="1" applyBorder="1" applyAlignment="1" applyProtection="1">
      <alignment horizontal="center"/>
      <protection locked="0"/>
    </xf>
    <xf numFmtId="164" fontId="10" fillId="3" borderId="17" xfId="0" applyNumberFormat="1" applyFont="1" applyFill="1" applyBorder="1" applyAlignment="1">
      <alignment horizontal="center" vertical="center"/>
    </xf>
    <xf numFmtId="0" fontId="18" fillId="6" borderId="2" xfId="0" applyFont="1" applyFill="1" applyBorder="1" applyAlignment="1">
      <alignment horizontal="center" vertical="center" wrapText="1"/>
    </xf>
    <xf numFmtId="14" fontId="18" fillId="6" borderId="7" xfId="0" applyNumberFormat="1" applyFont="1" applyFill="1" applyBorder="1" applyAlignment="1">
      <alignment horizontal="center" vertical="center" wrapText="1"/>
    </xf>
    <xf numFmtId="0" fontId="28" fillId="6" borderId="2" xfId="0" applyFont="1" applyFill="1" applyBorder="1" applyAlignment="1">
      <alignment horizontal="center" vertical="center" wrapText="1"/>
    </xf>
    <xf numFmtId="167" fontId="30" fillId="13" borderId="0" xfId="0" applyNumberFormat="1" applyFont="1" applyFill="1" applyAlignment="1">
      <alignment horizontal="left" vertical="center"/>
    </xf>
    <xf numFmtId="49" fontId="12" fillId="15" borderId="0" xfId="0" applyNumberFormat="1" applyFont="1" applyFill="1" applyAlignment="1">
      <alignment horizontal="left" vertical="top"/>
    </xf>
    <xf numFmtId="0" fontId="12" fillId="14" borderId="0" xfId="0" applyFont="1" applyFill="1" applyAlignment="1">
      <alignment horizontal="left" vertical="center"/>
    </xf>
    <xf numFmtId="49" fontId="12" fillId="12" borderId="0" xfId="0" applyNumberFormat="1" applyFont="1" applyFill="1" applyAlignment="1">
      <alignment horizontal="left" vertical="top" wrapText="1"/>
    </xf>
    <xf numFmtId="49" fontId="12" fillId="4" borderId="13" xfId="0" applyNumberFormat="1" applyFont="1" applyFill="1" applyBorder="1" applyAlignment="1">
      <alignment horizontal="left" vertical="top" wrapText="1"/>
    </xf>
  </cellXfs>
  <cellStyles count="4">
    <cellStyle name="Check Cell" xfId="1" builtinId="23"/>
    <cellStyle name="Normal" xfId="0" builtinId="0"/>
    <cellStyle name="Normal 2" xfId="2" xr:uid="{00000000-0005-0000-0000-000002000000}"/>
    <cellStyle name="Normal 3" xfId="3" xr:uid="{00000000-0005-0000-0000-000003000000}"/>
  </cellStyles>
  <dxfs count="132">
    <dxf>
      <fill>
        <patternFill>
          <bgColor rgb="FFFFC000"/>
        </patternFill>
      </fill>
    </dxf>
    <dxf>
      <fill>
        <patternFill>
          <bgColor theme="7" tint="0.79998168889431442"/>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C000"/>
        </patternFill>
      </fill>
    </dxf>
    <dxf>
      <fill>
        <patternFill>
          <bgColor theme="9"/>
        </patternFill>
      </fill>
    </dxf>
    <dxf>
      <fill>
        <patternFill>
          <bgColor rgb="FFFFC000"/>
        </patternFill>
      </fill>
    </dxf>
    <dxf>
      <fill>
        <patternFill>
          <bgColor rgb="FFFF0000"/>
        </patternFill>
      </fill>
    </dxf>
    <dxf>
      <fill>
        <patternFill>
          <bgColor theme="7" tint="0.79998168889431442"/>
        </patternFill>
      </fill>
    </dxf>
    <dxf>
      <fill>
        <patternFill>
          <bgColor rgb="FFFFC000"/>
        </patternFill>
      </fill>
    </dxf>
    <dxf>
      <fill>
        <patternFill>
          <bgColor theme="9"/>
        </patternFill>
      </fill>
    </dxf>
    <dxf>
      <fill>
        <patternFill>
          <bgColor rgb="FFFF0000"/>
        </patternFill>
      </fill>
    </dxf>
    <dxf>
      <fill>
        <patternFill>
          <bgColor theme="7" tint="0.79998168889431442"/>
        </patternFill>
      </fill>
    </dxf>
    <dxf>
      <fill>
        <patternFill>
          <bgColor rgb="FFFFC000"/>
        </patternFill>
      </fill>
    </dxf>
    <dxf>
      <fill>
        <patternFill>
          <bgColor rgb="FFFFC000"/>
        </patternFill>
      </fill>
    </dxf>
    <dxf>
      <fill>
        <patternFill>
          <bgColor theme="9"/>
        </patternFill>
      </fill>
    </dxf>
    <dxf>
      <fill>
        <patternFill>
          <bgColor rgb="FFFF0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rgb="FFFFC000"/>
        </patternFill>
      </fill>
    </dxf>
    <dxf>
      <fill>
        <patternFill>
          <bgColor theme="9"/>
        </patternFill>
      </fill>
    </dxf>
    <dxf>
      <fill>
        <patternFill>
          <bgColor rgb="FFFF0000"/>
        </patternFill>
      </fill>
    </dxf>
    <dxf>
      <fill>
        <patternFill>
          <bgColor rgb="FFFFC000"/>
        </patternFill>
      </fill>
    </dxf>
    <dxf>
      <fill>
        <patternFill>
          <bgColor theme="7" tint="0.79998168889431442"/>
        </patternFill>
      </fill>
    </dxf>
    <dxf>
      <fill>
        <patternFill>
          <bgColor rgb="FFFFC000"/>
        </patternFill>
      </fill>
    </dxf>
    <dxf>
      <fill>
        <patternFill>
          <bgColor rgb="FFFF0000"/>
        </patternFill>
      </fill>
    </dxf>
    <dxf>
      <fill>
        <patternFill>
          <bgColor theme="9"/>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theme="9"/>
        </patternFill>
      </fill>
    </dxf>
    <dxf>
      <fill>
        <patternFill>
          <bgColor theme="7" tint="0.79998168889431442"/>
        </patternFill>
      </fill>
    </dxf>
    <dxf>
      <fill>
        <patternFill>
          <bgColor rgb="FFFF0000"/>
        </patternFill>
      </fill>
    </dxf>
    <dxf>
      <fill>
        <patternFill>
          <bgColor rgb="FFFFC000"/>
        </patternFill>
      </fill>
    </dxf>
    <dxf>
      <fill>
        <patternFill>
          <bgColor rgb="FFFFC000"/>
        </patternFill>
      </fill>
    </dxf>
    <dxf>
      <fill>
        <patternFill>
          <bgColor theme="9"/>
        </patternFill>
      </fill>
    </dxf>
    <dxf>
      <fill>
        <patternFill>
          <bgColor rgb="FFFF0000"/>
        </patternFill>
      </fill>
    </dxf>
    <dxf>
      <fill>
        <patternFill>
          <bgColor theme="7"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theme="7" tint="0.79998168889431442"/>
        </patternFill>
      </fill>
    </dxf>
    <dxf>
      <fill>
        <patternFill>
          <bgColor rgb="FFFFC000"/>
        </patternFill>
      </fill>
    </dxf>
    <dxf>
      <fill>
        <patternFill>
          <bgColor rgb="FFFFC000"/>
        </patternFill>
      </fill>
    </dxf>
    <dxf>
      <fill>
        <patternFill>
          <bgColor theme="9"/>
        </patternFill>
      </fill>
    </dxf>
    <dxf>
      <fill>
        <patternFill>
          <bgColor rgb="FFFF0000"/>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theme="9"/>
        </patternFill>
      </fill>
    </dxf>
    <dxf>
      <fill>
        <patternFill>
          <bgColor rgb="FFFFC000"/>
        </patternFill>
      </fill>
    </dxf>
    <dxf>
      <fill>
        <patternFill>
          <bgColor theme="7" tint="0.79998168889431442"/>
        </patternFill>
      </fill>
    </dxf>
    <dxf>
      <fill>
        <patternFill>
          <bgColor theme="9"/>
        </patternFill>
      </fill>
    </dxf>
    <dxf>
      <fill>
        <patternFill>
          <bgColor rgb="FFFF0000"/>
        </patternFill>
      </fill>
    </dxf>
    <dxf>
      <fill>
        <patternFill>
          <bgColor theme="7"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theme="9"/>
        </patternFill>
      </fill>
    </dxf>
    <dxf>
      <fill>
        <patternFill>
          <bgColor rgb="FFFF0000"/>
        </patternFill>
      </fill>
    </dxf>
    <dxf>
      <fill>
        <patternFill>
          <bgColor theme="7" tint="0.79998168889431442"/>
        </patternFill>
      </fill>
    </dxf>
    <dxf>
      <fill>
        <patternFill>
          <bgColor rgb="FFFFC000"/>
        </patternFill>
      </fill>
    </dxf>
    <dxf>
      <fill>
        <patternFill>
          <bgColor rgb="FFFF0000"/>
        </patternFill>
      </fill>
    </dxf>
    <dxf>
      <fill>
        <patternFill>
          <bgColor rgb="FFFFC000"/>
        </patternFill>
      </fill>
    </dxf>
    <dxf>
      <fill>
        <patternFill>
          <bgColor theme="9"/>
        </patternFill>
      </fill>
    </dxf>
    <dxf>
      <fill>
        <patternFill>
          <bgColor theme="7" tint="0.79998168889431442"/>
        </patternFill>
      </fill>
    </dxf>
    <dxf>
      <fill>
        <patternFill>
          <bgColor rgb="FFFFC000"/>
        </patternFill>
      </fill>
    </dxf>
    <dxf>
      <fill>
        <patternFill patternType="solid">
          <bgColor theme="8" tint="0.59996337778862885"/>
        </patternFill>
      </fill>
    </dxf>
    <dxf>
      <fill>
        <patternFill>
          <bgColor theme="9"/>
        </patternFill>
      </fill>
    </dxf>
    <dxf>
      <fill>
        <patternFill>
          <bgColor rgb="FFFF0000"/>
        </patternFill>
      </fill>
    </dxf>
    <dxf>
      <fill>
        <patternFill>
          <bgColor theme="7" tint="0.79998168889431442"/>
        </patternFill>
      </fill>
    </dxf>
    <dxf>
      <fill>
        <patternFill>
          <bgColor rgb="FFFFC000"/>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rgb="FFFFC000"/>
        </patternFill>
      </fill>
    </dxf>
    <dxf>
      <fill>
        <patternFill>
          <bgColor theme="9"/>
        </patternFill>
      </fill>
    </dxf>
    <dxf>
      <fill>
        <patternFill>
          <bgColor theme="9"/>
        </patternFill>
      </fill>
    </dxf>
    <dxf>
      <fill>
        <patternFill>
          <bgColor rgb="FFFFC000"/>
        </patternFill>
      </fill>
    </dxf>
    <dxf>
      <fill>
        <patternFill>
          <bgColor rgb="FFFF0000"/>
        </patternFill>
      </fill>
    </dxf>
    <dxf>
      <fill>
        <patternFill>
          <bgColor theme="7" tint="0.79998168889431442"/>
        </patternFill>
      </fill>
    </dxf>
    <dxf>
      <fill>
        <patternFill>
          <bgColor rgb="FFFFC000"/>
        </patternFill>
      </fill>
    </dxf>
    <dxf>
      <fill>
        <patternFill>
          <bgColor theme="8" tint="0.59996337778862885"/>
        </patternFill>
      </fill>
    </dxf>
    <dxf>
      <fill>
        <patternFill patternType="solid">
          <bgColor theme="8" tint="0.59996337778862885"/>
        </patternFill>
      </fill>
    </dxf>
    <dxf>
      <fill>
        <patternFill>
          <bgColor theme="8" tint="0.59996337778862885"/>
        </patternFill>
      </fill>
    </dxf>
    <dxf>
      <fill>
        <patternFill>
          <bgColor rgb="FFFFC000"/>
        </patternFill>
      </fill>
    </dxf>
    <dxf>
      <fill>
        <patternFill>
          <bgColor rgb="FFFFC000"/>
        </patternFill>
      </fill>
    </dxf>
    <dxf>
      <fill>
        <patternFill>
          <bgColor theme="9"/>
        </patternFill>
      </fill>
    </dxf>
    <dxf>
      <fill>
        <patternFill>
          <bgColor theme="7" tint="0.79998168889431442"/>
        </patternFill>
      </fill>
    </dxf>
    <dxf>
      <fill>
        <patternFill>
          <bgColor rgb="FFFF0000"/>
        </patternFill>
      </fill>
    </dxf>
    <dxf>
      <fill>
        <patternFill>
          <bgColor rgb="FFFFC000"/>
        </patternFill>
      </fill>
    </dxf>
    <dxf>
      <fill>
        <patternFill>
          <bgColor rgb="FFFFC000"/>
        </patternFill>
      </fill>
    </dxf>
    <dxf>
      <fill>
        <patternFill patternType="solid">
          <bgColor theme="8" tint="0.59996337778862885"/>
        </patternFill>
      </fill>
    </dxf>
    <dxf>
      <fill>
        <patternFill>
          <bgColor theme="8" tint="0.59996337778862885"/>
        </patternFill>
      </fill>
    </dxf>
    <dxf>
      <fill>
        <patternFill>
          <bgColor rgb="FFFFC000"/>
        </patternFill>
      </fill>
    </dxf>
    <dxf>
      <fill>
        <patternFill>
          <bgColor theme="9"/>
        </patternFill>
      </fill>
    </dxf>
    <dxf>
      <fill>
        <patternFill>
          <bgColor rgb="FFFFC000"/>
        </patternFill>
      </fill>
    </dxf>
    <dxf>
      <fill>
        <patternFill>
          <bgColor rgb="FFFF0000"/>
        </patternFill>
      </fill>
    </dxf>
    <dxf>
      <fill>
        <patternFill>
          <bgColor theme="7" tint="0.79998168889431442"/>
        </patternFill>
      </fill>
    </dxf>
    <dxf>
      <font>
        <color rgb="FF9C0006"/>
      </font>
      <fill>
        <patternFill>
          <bgColor rgb="FFFFC7CE"/>
        </patternFill>
      </fill>
    </dxf>
  </dxfs>
  <tableStyles count="0" defaultTableStyle="TableStyleMedium2" defaultPivotStyle="PivotStyleLight16"/>
  <colors>
    <mruColors>
      <color rgb="FFFF66FF"/>
      <color rgb="FFBDD7EE"/>
      <color rgb="FFEEECE1"/>
      <color rgb="FFF7964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501"/>
  <sheetViews>
    <sheetView zoomScale="55" zoomScaleNormal="55" workbookViewId="0">
      <pane ySplit="1" topLeftCell="A5" activePane="bottomLeft" state="frozen"/>
      <selection pane="bottomLeft" activeCell="J8" sqref="J8"/>
    </sheetView>
  </sheetViews>
  <sheetFormatPr defaultColWidth="11.140625" defaultRowHeight="15"/>
  <cols>
    <col min="1" max="1" width="6.140625" customWidth="1"/>
    <col min="2" max="2" width="20.85546875" style="10" bestFit="1" customWidth="1"/>
    <col min="3" max="3" width="14.140625" style="8" customWidth="1"/>
    <col min="4" max="4" width="18.85546875" style="8" customWidth="1"/>
    <col min="5" max="5" width="17.85546875" style="8" customWidth="1"/>
    <col min="6" max="6" width="30.140625" style="8" customWidth="1"/>
    <col min="7" max="13" width="14.42578125" style="8" customWidth="1"/>
    <col min="14" max="14" width="36" customWidth="1"/>
    <col min="15" max="15" width="29.140625" customWidth="1"/>
    <col min="16" max="16" width="20.42578125" bestFit="1" customWidth="1"/>
    <col min="17" max="17" width="21.140625" bestFit="1" customWidth="1"/>
  </cols>
  <sheetData>
    <row r="1" spans="1:33" s="58" customFormat="1" ht="90">
      <c r="A1" s="55" t="s">
        <v>0</v>
      </c>
      <c r="B1" s="56" t="s">
        <v>1</v>
      </c>
      <c r="C1" s="56" t="s">
        <v>2</v>
      </c>
      <c r="D1" s="56" t="s">
        <v>3</v>
      </c>
      <c r="E1" s="56" t="s">
        <v>4</v>
      </c>
      <c r="F1" s="56" t="s">
        <v>5</v>
      </c>
      <c r="G1" s="56" t="s">
        <v>6</v>
      </c>
      <c r="H1" s="56" t="s">
        <v>7</v>
      </c>
      <c r="I1" s="56" t="s">
        <v>8</v>
      </c>
      <c r="J1" s="56" t="s">
        <v>9</v>
      </c>
      <c r="K1" s="56" t="s">
        <v>10</v>
      </c>
      <c r="L1" s="56" t="s">
        <v>11</v>
      </c>
      <c r="M1" s="56" t="s">
        <v>12</v>
      </c>
      <c r="N1" s="55" t="s">
        <v>13</v>
      </c>
      <c r="O1" s="55" t="s">
        <v>14</v>
      </c>
      <c r="P1" s="55" t="s">
        <v>15</v>
      </c>
      <c r="Q1" s="57" t="s">
        <v>16</v>
      </c>
    </row>
    <row r="2" spans="1:33" ht="270" customHeight="1">
      <c r="A2" s="9">
        <v>1</v>
      </c>
      <c r="B2" s="59" t="s">
        <v>4</v>
      </c>
      <c r="C2" s="41" t="s">
        <v>17</v>
      </c>
      <c r="D2" s="54" t="e">
        <f>VLOOKUP(C2,#REF!,2,FALSE)</f>
        <v>#REF!</v>
      </c>
      <c r="E2" s="4" t="s">
        <v>18</v>
      </c>
      <c r="F2" s="54"/>
      <c r="G2" s="12" t="s">
        <v>19</v>
      </c>
      <c r="H2" s="14" t="s">
        <v>20</v>
      </c>
      <c r="I2" s="54"/>
      <c r="J2" s="54"/>
      <c r="K2" s="54"/>
      <c r="L2" s="54"/>
      <c r="M2" s="54"/>
      <c r="N2" s="4"/>
      <c r="O2" s="3"/>
      <c r="P2" s="19"/>
      <c r="Q2" s="19"/>
      <c r="T2" s="2"/>
      <c r="U2" s="2"/>
      <c r="V2" s="2"/>
      <c r="W2" s="2"/>
      <c r="X2" s="2"/>
      <c r="Y2" s="2"/>
      <c r="Z2" s="2"/>
      <c r="AA2" s="2"/>
      <c r="AB2" s="2"/>
      <c r="AC2" s="2"/>
      <c r="AD2" s="2"/>
      <c r="AE2" s="2"/>
      <c r="AF2" s="2"/>
      <c r="AG2" s="2"/>
    </row>
    <row r="3" spans="1:33" ht="285">
      <c r="A3" s="7">
        <v>2</v>
      </c>
      <c r="B3" s="59" t="s">
        <v>4</v>
      </c>
      <c r="C3" s="42" t="s">
        <v>21</v>
      </c>
      <c r="D3" s="54" t="e">
        <f>VLOOKUP(C3,#REF!,2,FALSE)</f>
        <v>#REF!</v>
      </c>
      <c r="E3" s="5" t="s">
        <v>22</v>
      </c>
      <c r="F3" s="5" t="s">
        <v>23</v>
      </c>
      <c r="G3" s="54"/>
      <c r="H3" s="14" t="s">
        <v>24</v>
      </c>
      <c r="I3" s="5" t="s">
        <v>25</v>
      </c>
      <c r="J3" s="54"/>
      <c r="K3" s="54"/>
      <c r="L3" s="54"/>
      <c r="M3" s="54"/>
      <c r="N3" s="5"/>
      <c r="O3" s="1"/>
      <c r="P3" s="1"/>
      <c r="Q3" s="1"/>
    </row>
    <row r="4" spans="1:33" ht="105">
      <c r="A4" s="7">
        <v>3</v>
      </c>
      <c r="B4" s="59" t="s">
        <v>4</v>
      </c>
      <c r="C4" s="42" t="s">
        <v>26</v>
      </c>
      <c r="D4" s="54" t="e">
        <f>VLOOKUP(C4,#REF!,2,FALSE)</f>
        <v>#REF!</v>
      </c>
      <c r="E4" s="6" t="s">
        <v>27</v>
      </c>
      <c r="F4" s="54"/>
      <c r="G4" s="54"/>
      <c r="H4" s="54"/>
      <c r="I4" s="16" t="s">
        <v>28</v>
      </c>
      <c r="J4" s="54"/>
      <c r="K4" s="54"/>
      <c r="L4" s="54"/>
      <c r="M4" s="54"/>
      <c r="N4" s="6"/>
      <c r="O4" s="1"/>
      <c r="P4" s="1"/>
      <c r="Q4" s="1"/>
    </row>
    <row r="5" spans="1:33" ht="150">
      <c r="A5" s="7">
        <v>4</v>
      </c>
      <c r="B5" s="59" t="s">
        <v>4</v>
      </c>
      <c r="C5" s="42" t="s">
        <v>29</v>
      </c>
      <c r="D5" s="54" t="e">
        <f>VLOOKUP(C5,#REF!,2,FALSE)</f>
        <v>#REF!</v>
      </c>
      <c r="E5" s="5" t="s">
        <v>30</v>
      </c>
      <c r="F5" s="5" t="s">
        <v>31</v>
      </c>
      <c r="G5" s="54"/>
      <c r="H5" s="54"/>
      <c r="I5" s="4" t="s">
        <v>28</v>
      </c>
      <c r="J5" s="54"/>
      <c r="K5" s="54"/>
      <c r="L5" s="54"/>
      <c r="M5" s="54"/>
      <c r="N5" s="5"/>
      <c r="O5" s="1"/>
      <c r="P5" s="1"/>
      <c r="Q5" s="1"/>
    </row>
    <row r="6" spans="1:33" ht="255">
      <c r="A6" s="7">
        <v>5</v>
      </c>
      <c r="B6" s="59" t="s">
        <v>4</v>
      </c>
      <c r="C6" s="42" t="s">
        <v>32</v>
      </c>
      <c r="D6" s="54" t="e">
        <f>VLOOKUP(C6,#REF!,2,FALSE)</f>
        <v>#REF!</v>
      </c>
      <c r="E6" s="5" t="s">
        <v>33</v>
      </c>
      <c r="F6" s="5" t="s">
        <v>34</v>
      </c>
      <c r="G6" s="5" t="s">
        <v>35</v>
      </c>
      <c r="H6" s="54"/>
      <c r="I6" s="54"/>
      <c r="J6" s="54"/>
      <c r="K6" s="5" t="s">
        <v>36</v>
      </c>
      <c r="L6" s="14" t="s">
        <v>37</v>
      </c>
      <c r="M6" s="12" t="s">
        <v>38</v>
      </c>
      <c r="N6" s="5"/>
      <c r="O6" s="1"/>
      <c r="P6" s="1"/>
      <c r="Q6" s="1"/>
    </row>
    <row r="7" spans="1:33" ht="150">
      <c r="A7" s="7">
        <v>6</v>
      </c>
      <c r="B7" s="59" t="s">
        <v>4</v>
      </c>
      <c r="C7" s="42" t="s">
        <v>39</v>
      </c>
      <c r="D7" s="54" t="e">
        <f>VLOOKUP(C7,#REF!,2,FALSE)</f>
        <v>#REF!</v>
      </c>
      <c r="E7" s="54" t="str">
        <f>IF(B7=$E$1,CONCATENATE(N7,CHAR(10),O7),"")</f>
        <v xml:space="preserve">Remiantis įkainiais žemės darbai ir PE požeminių vamzdynų montavimas, kaina gaunas 20+22 = 42€ už metrą, tai kodėl čia numažinama iki 35€ už metrą?
</v>
      </c>
      <c r="F7" s="54" t="str">
        <f>IF(B7=$F$1,CONCATENATE(N7,CHAR(10),O7),"")</f>
        <v/>
      </c>
      <c r="G7" s="54" t="str">
        <f>IF(B7=$G$1,CONCATENATE(N7,CHAR(10),O7),"")</f>
        <v/>
      </c>
      <c r="H7" s="54" t="str">
        <f>IF(B7=$H$1,CONCATENATE(N7,CHAR(10),O7),"")</f>
        <v/>
      </c>
      <c r="I7" s="54" t="str">
        <f>IF(B7=$I$1,CONCATENATE(N7,CHAR(10),O7),"")</f>
        <v/>
      </c>
      <c r="J7" s="54" t="str">
        <f>IF(B7=$J$1,CONCATENATE(N7,CHAR(10),O7),"")</f>
        <v/>
      </c>
      <c r="K7" s="54" t="str">
        <f>IF(B7=$K$1,CONCATENATE(N7,CHAR(10),O7),"")</f>
        <v/>
      </c>
      <c r="L7" s="54" t="str">
        <f>IF(B7=$L$1,CONCATENATE(N7,CHAR(10),O7),"")</f>
        <v/>
      </c>
      <c r="M7" s="54" t="str">
        <f>IF(B7=$M$1,CONCATENATE(N7,CHAR(10),O7),"")</f>
        <v/>
      </c>
      <c r="N7" s="5" t="s">
        <v>40</v>
      </c>
      <c r="O7" s="1"/>
      <c r="P7" s="1"/>
      <c r="Q7" s="1"/>
    </row>
    <row r="8" spans="1:33" ht="120">
      <c r="A8" s="7">
        <v>7</v>
      </c>
      <c r="B8" s="59" t="s">
        <v>4</v>
      </c>
      <c r="C8" s="42" t="s">
        <v>41</v>
      </c>
      <c r="D8" s="54" t="e">
        <f>VLOOKUP(C8,#REF!,2,FALSE)</f>
        <v>#REF!</v>
      </c>
      <c r="E8" s="54" t="str">
        <f>IF(B8=$E$1,CONCATENATE(N8,CHAR(10),O8),"")</f>
        <v xml:space="preserve">Už kiekvieną papildomą metrą įkainis dar numažinamas iki 16€ už metrą... Kodėl? Stipriai per maža kaina...
</v>
      </c>
      <c r="F8" s="54" t="str">
        <f>IF(B8=$F$1,CONCATENATE(N8,CHAR(10),O8),"")</f>
        <v/>
      </c>
      <c r="G8" s="54" t="str">
        <f>IF(B8=$G$1,CONCATENATE(N8,CHAR(10),O8),"")</f>
        <v/>
      </c>
      <c r="H8" s="54" t="str">
        <f>IF(B8=$H$1,CONCATENATE(N8,CHAR(10),O8),"")</f>
        <v/>
      </c>
      <c r="I8" s="54" t="str">
        <f>IF(B8=$I$1,CONCATENATE(N8,CHAR(10),O8),"")</f>
        <v/>
      </c>
      <c r="J8" s="54" t="str">
        <f>IF(B8=$J$1,CONCATENATE(N8,CHAR(10),O8),"")</f>
        <v/>
      </c>
      <c r="K8" s="54" t="str">
        <f>IF(B8=$K$1,CONCATENATE(N8,CHAR(10),O8),"")</f>
        <v/>
      </c>
      <c r="L8" s="54" t="str">
        <f>IF(B8=$L$1,CONCATENATE(N8,CHAR(10),O8),"")</f>
        <v/>
      </c>
      <c r="M8" s="54" t="str">
        <f>IF(B8=$M$1,CONCATENATE(N8,CHAR(10),O8),"")</f>
        <v/>
      </c>
      <c r="N8" s="5" t="s">
        <v>42</v>
      </c>
      <c r="O8" s="1"/>
      <c r="P8" s="1"/>
      <c r="Q8" s="1"/>
    </row>
    <row r="9" spans="1:33" ht="210">
      <c r="A9" s="7">
        <v>8</v>
      </c>
      <c r="B9" s="59" t="s">
        <v>4</v>
      </c>
      <c r="C9" s="42" t="s">
        <v>43</v>
      </c>
      <c r="D9" s="54" t="e">
        <f>VLOOKUP(C9,#REF!,2,FALSE)</f>
        <v>#REF!</v>
      </c>
      <c r="E9" s="54" t="str">
        <f t="shared" ref="E9:E72" si="0">IF(B9=$E$1,CONCATENATE(N9,CHAR(10),O9),"")</f>
        <v xml:space="preserve">Prisijungimas su įrengiant apvedimo linija, įvertinant papildomų medžiagų ir darbų apimtis kaina logiška? Lyginnat su prisijungimu per mova ar balną kaina keliais eurais tik didesnė...
</v>
      </c>
      <c r="F9" s="54" t="str">
        <f t="shared" ref="F9:F72" si="1">IF(B9=$F$1,CONCATENATE(N9,CHAR(10),O9),"")</f>
        <v/>
      </c>
      <c r="G9" s="54" t="str">
        <f t="shared" ref="G9:G72" si="2">IF(B9=$G$1,CONCATENATE(N9,CHAR(10),O9),"")</f>
        <v/>
      </c>
      <c r="H9" s="54" t="str">
        <f t="shared" ref="H9:H72" si="3">IF(B9=$H$1,CONCATENATE(N9,CHAR(10),O9),"")</f>
        <v/>
      </c>
      <c r="I9" s="54" t="str">
        <f t="shared" ref="I9:I72" si="4">IF(B9=$I$1,CONCATENATE(N9,CHAR(10),O9),"")</f>
        <v/>
      </c>
      <c r="J9" s="54" t="str">
        <f t="shared" ref="J9:J72" si="5">IF(B9=$J$1,CONCATENATE(N9,CHAR(10),O9),"")</f>
        <v/>
      </c>
      <c r="K9" s="54" t="str">
        <f t="shared" ref="K9:K72" si="6">IF(B9=$K$1,CONCATENATE(N9,CHAR(10),O9),"")</f>
        <v/>
      </c>
      <c r="L9" s="54" t="str">
        <f t="shared" ref="L9:L72" si="7">IF(B9=$L$1,CONCATENATE(N9,CHAR(10),O9),"")</f>
        <v/>
      </c>
      <c r="M9" s="54" t="str">
        <f t="shared" ref="M9:M72" si="8">IF(B9=$M$1,CONCATENATE(N9,CHAR(10),O9),"")</f>
        <v/>
      </c>
      <c r="N9" s="5" t="s">
        <v>44</v>
      </c>
      <c r="O9" s="1"/>
      <c r="P9" s="1"/>
      <c r="Q9" s="1"/>
    </row>
    <row r="10" spans="1:33" ht="210">
      <c r="A10" s="7">
        <v>9</v>
      </c>
      <c r="B10" s="59" t="s">
        <v>4</v>
      </c>
      <c r="C10" s="42" t="s">
        <v>45</v>
      </c>
      <c r="D10" s="54" t="e">
        <f>VLOOKUP(C10,#REF!,2,FALSE)</f>
        <v>#REF!</v>
      </c>
      <c r="E10" s="54" t="str">
        <f t="shared" si="0"/>
        <v xml:space="preserve">Prisijungimas prie PL dujotiekio per balną ar movą įvertinamas 160€, o įpjovą su freza  tik 210€, įvertinant įrangos kaina, darbų trukmę, papildomas medžiagas pavojingumą kaina neadekvačiai per maža
</v>
      </c>
      <c r="F10" s="54" t="str">
        <f t="shared" si="1"/>
        <v/>
      </c>
      <c r="G10" s="54" t="str">
        <f t="shared" si="2"/>
        <v/>
      </c>
      <c r="H10" s="54" t="str">
        <f t="shared" si="3"/>
        <v/>
      </c>
      <c r="I10" s="54" t="str">
        <f t="shared" si="4"/>
        <v/>
      </c>
      <c r="J10" s="54" t="str">
        <f t="shared" si="5"/>
        <v/>
      </c>
      <c r="K10" s="54" t="str">
        <f t="shared" si="6"/>
        <v/>
      </c>
      <c r="L10" s="54" t="str">
        <f t="shared" si="7"/>
        <v/>
      </c>
      <c r="M10" s="54" t="str">
        <f t="shared" si="8"/>
        <v/>
      </c>
      <c r="N10" s="5" t="s">
        <v>46</v>
      </c>
      <c r="O10" s="1"/>
      <c r="P10" s="1"/>
      <c r="Q10" s="1"/>
    </row>
    <row r="11" spans="1:33" ht="135">
      <c r="A11" s="7">
        <v>10</v>
      </c>
      <c r="B11" s="59" t="s">
        <v>4</v>
      </c>
      <c r="C11" s="42" t="s">
        <v>47</v>
      </c>
      <c r="D11" s="54" t="e">
        <f>VLOOKUP(C11,#REF!,2,FALSE)</f>
        <v>#REF!</v>
      </c>
      <c r="E11" s="54" t="str">
        <f t="shared" si="0"/>
        <v xml:space="preserve">Įvertinant įrangos kaina, darbų trukmę, papildomas medžiagas pavojingumą kaina neadekvačiai per maža
</v>
      </c>
      <c r="F11" s="54" t="str">
        <f t="shared" si="1"/>
        <v/>
      </c>
      <c r="G11" s="54" t="str">
        <f t="shared" si="2"/>
        <v/>
      </c>
      <c r="H11" s="54" t="str">
        <f t="shared" si="3"/>
        <v/>
      </c>
      <c r="I11" s="54" t="str">
        <f t="shared" si="4"/>
        <v/>
      </c>
      <c r="J11" s="54" t="str">
        <f t="shared" si="5"/>
        <v/>
      </c>
      <c r="K11" s="54" t="str">
        <f t="shared" si="6"/>
        <v/>
      </c>
      <c r="L11" s="54" t="str">
        <f t="shared" si="7"/>
        <v/>
      </c>
      <c r="M11" s="54" t="str">
        <f t="shared" si="8"/>
        <v/>
      </c>
      <c r="N11" s="5" t="s">
        <v>48</v>
      </c>
      <c r="O11" s="1"/>
      <c r="P11" s="1"/>
      <c r="Q11" s="1"/>
    </row>
    <row r="12" spans="1:33" ht="165">
      <c r="A12" s="7">
        <v>11</v>
      </c>
      <c r="B12" s="59" t="s">
        <v>4</v>
      </c>
      <c r="C12" s="42" t="s">
        <v>49</v>
      </c>
      <c r="D12" s="54" t="e">
        <f>VLOOKUP(C12,#REF!,2,FALSE)</f>
        <v>#REF!</v>
      </c>
      <c r="E12" s="54" t="str">
        <f t="shared" si="0"/>
        <v xml:space="preserve">Išpildomosios nuotraukos padarymas pagal geodezininkų kaina yra nuo 110 ir didesniems objektams pagal geodezininkų rinkoas kainą už metrą yra apie 1 €
</v>
      </c>
      <c r="F12" s="54" t="str">
        <f t="shared" si="1"/>
        <v/>
      </c>
      <c r="G12" s="54" t="str">
        <f t="shared" si="2"/>
        <v/>
      </c>
      <c r="H12" s="54" t="str">
        <f t="shared" si="3"/>
        <v/>
      </c>
      <c r="I12" s="54" t="str">
        <f t="shared" si="4"/>
        <v/>
      </c>
      <c r="J12" s="54" t="str">
        <f t="shared" si="5"/>
        <v/>
      </c>
      <c r="K12" s="54" t="str">
        <f t="shared" si="6"/>
        <v/>
      </c>
      <c r="L12" s="54" t="str">
        <f t="shared" si="7"/>
        <v/>
      </c>
      <c r="M12" s="54" t="str">
        <f t="shared" si="8"/>
        <v/>
      </c>
      <c r="N12" s="5" t="s">
        <v>50</v>
      </c>
      <c r="O12" s="1"/>
      <c r="P12" s="1"/>
      <c r="Q12" s="1"/>
    </row>
    <row r="13" spans="1:33" ht="60" customHeight="1">
      <c r="A13" s="7">
        <v>12</v>
      </c>
      <c r="B13" s="60" t="s">
        <v>6</v>
      </c>
      <c r="C13" s="43" t="s">
        <v>51</v>
      </c>
      <c r="D13" s="54" t="e">
        <f>VLOOKUP(C13,#REF!,2,FALSE)</f>
        <v>#REF!</v>
      </c>
      <c r="E13" s="54" t="str">
        <f t="shared" si="0"/>
        <v/>
      </c>
      <c r="F13" s="54" t="str">
        <f t="shared" si="1"/>
        <v/>
      </c>
      <c r="G13" s="54" t="str">
        <f t="shared" si="2"/>
        <v xml:space="preserve">Darbų grupės stulpelyje išbraukti iki diš375,0 mm
</v>
      </c>
      <c r="H13" s="54" t="str">
        <f t="shared" si="3"/>
        <v/>
      </c>
      <c r="I13" s="54" t="str">
        <f t="shared" si="4"/>
        <v/>
      </c>
      <c r="J13" s="54" t="str">
        <f t="shared" si="5"/>
        <v/>
      </c>
      <c r="K13" s="54" t="str">
        <f t="shared" si="6"/>
        <v/>
      </c>
      <c r="L13" s="54" t="str">
        <f t="shared" si="7"/>
        <v/>
      </c>
      <c r="M13" s="54" t="str">
        <f t="shared" si="8"/>
        <v/>
      </c>
      <c r="N13" s="5" t="s">
        <v>52</v>
      </c>
      <c r="O13" s="5"/>
      <c r="P13" s="1"/>
      <c r="Q13" s="1"/>
    </row>
    <row r="14" spans="1:33" ht="105" customHeight="1">
      <c r="A14" s="7">
        <v>13</v>
      </c>
      <c r="B14" s="60" t="s">
        <v>6</v>
      </c>
      <c r="C14" s="43"/>
      <c r="D14" s="54" t="e">
        <f>VLOOKUP(C14,#REF!,2,FALSE)</f>
        <v>#REF!</v>
      </c>
      <c r="E14" s="54" t="str">
        <f t="shared" si="0"/>
        <v/>
      </c>
      <c r="F14" s="54" t="str">
        <f t="shared" si="1"/>
        <v/>
      </c>
      <c r="G14" s="54" t="str">
        <f t="shared" si="2"/>
        <v xml:space="preserve">
</v>
      </c>
      <c r="H14" s="54" t="str">
        <f t="shared" si="3"/>
        <v/>
      </c>
      <c r="I14" s="54" t="str">
        <f t="shared" si="4"/>
        <v/>
      </c>
      <c r="J14" s="54" t="str">
        <f t="shared" si="5"/>
        <v/>
      </c>
      <c r="K14" s="54" t="str">
        <f t="shared" si="6"/>
        <v/>
      </c>
      <c r="L14" s="54" t="str">
        <f t="shared" si="7"/>
        <v/>
      </c>
      <c r="M14" s="54" t="str">
        <f t="shared" si="8"/>
        <v/>
      </c>
      <c r="O14" s="5"/>
      <c r="P14" s="1"/>
      <c r="Q14" s="1"/>
    </row>
    <row r="15" spans="1:33" ht="165">
      <c r="A15" s="7">
        <v>14</v>
      </c>
      <c r="B15" s="60" t="s">
        <v>6</v>
      </c>
      <c r="C15" s="43" t="s">
        <v>53</v>
      </c>
      <c r="D15" s="54" t="e">
        <f>VLOOKUP(C15,#REF!,2,FALSE)</f>
        <v>#REF!</v>
      </c>
      <c r="E15" s="54" t="str">
        <f t="shared" si="0"/>
        <v/>
      </c>
      <c r="F15" s="54" t="str">
        <f t="shared" si="1"/>
        <v/>
      </c>
      <c r="G15" s="54" t="str">
        <f t="shared" si="2"/>
        <v>Dujų spintelės kaina 183 Eur, darbų kaina 85 Eur (įkainis 10.1), todėl įkainis turėtų būti 268 Eur.
Spintelės kaina paimta iš UAB Vilduja katalogo</v>
      </c>
      <c r="H15" s="54" t="str">
        <f t="shared" si="3"/>
        <v/>
      </c>
      <c r="I15" s="54" t="str">
        <f t="shared" si="4"/>
        <v/>
      </c>
      <c r="J15" s="54" t="str">
        <f t="shared" si="5"/>
        <v/>
      </c>
      <c r="K15" s="54" t="str">
        <f t="shared" si="6"/>
        <v/>
      </c>
      <c r="L15" s="54" t="str">
        <f t="shared" si="7"/>
        <v/>
      </c>
      <c r="M15" s="54" t="str">
        <f t="shared" si="8"/>
        <v/>
      </c>
      <c r="N15" s="5" t="s">
        <v>54</v>
      </c>
      <c r="O15" s="5" t="s">
        <v>55</v>
      </c>
      <c r="P15" s="1"/>
      <c r="Q15" s="1"/>
    </row>
    <row r="16" spans="1:33" ht="135">
      <c r="A16" s="7">
        <v>15</v>
      </c>
      <c r="B16" s="60" t="s">
        <v>6</v>
      </c>
      <c r="C16" s="43" t="s">
        <v>41</v>
      </c>
      <c r="D16" s="54" t="e">
        <f>VLOOKUP(C16,#REF!,2,FALSE)</f>
        <v>#REF!</v>
      </c>
      <c r="E16" s="54" t="str">
        <f t="shared" si="0"/>
        <v/>
      </c>
      <c r="F16" s="54" t="str">
        <f t="shared" si="1"/>
        <v/>
      </c>
      <c r="G16" s="54" t="str">
        <f t="shared" si="2"/>
        <v xml:space="preserve">Žemės darbų kaina 22 Eur/m, montavimo darbų kaina 13 Eur/m, todėl įkainis turėtų būti 35 Eur/m
</v>
      </c>
      <c r="H16" s="54" t="str">
        <f t="shared" si="3"/>
        <v/>
      </c>
      <c r="I16" s="54" t="str">
        <f t="shared" si="4"/>
        <v/>
      </c>
      <c r="J16" s="54" t="str">
        <f t="shared" si="5"/>
        <v/>
      </c>
      <c r="K16" s="54" t="str">
        <f t="shared" si="6"/>
        <v/>
      </c>
      <c r="L16" s="54" t="str">
        <f t="shared" si="7"/>
        <v/>
      </c>
      <c r="M16" s="54" t="str">
        <f t="shared" si="8"/>
        <v/>
      </c>
      <c r="N16" s="5" t="s">
        <v>56</v>
      </c>
      <c r="O16" s="5"/>
      <c r="P16" s="1"/>
      <c r="Q16" s="1"/>
    </row>
    <row r="17" spans="1:17" ht="210">
      <c r="A17" s="7">
        <v>16</v>
      </c>
      <c r="B17" s="60" t="s">
        <v>6</v>
      </c>
      <c r="C17" s="43" t="s">
        <v>57</v>
      </c>
      <c r="D17" s="54" t="e">
        <f>VLOOKUP(C17,#REF!,2,FALSE)</f>
        <v>#REF!</v>
      </c>
      <c r="E17" s="54" t="str">
        <f t="shared" si="0"/>
        <v/>
      </c>
      <c r="F17" s="54" t="str">
        <f t="shared" si="1"/>
        <v/>
      </c>
      <c r="G17" s="54" t="str">
        <f t="shared" si="2"/>
        <v xml:space="preserve">Izoliacinės medžiagos 18 Eur, čiaupas - 15 Eur, ženklas su stulpelių 38 Eur, dvi kapos su pokapiais 228 Eur, siūlių kontrolė 45 Eur, darbai - 115 Eur, todėl įkainis turi būti 459 Eur.
</v>
      </c>
      <c r="H17" s="54" t="str">
        <f t="shared" si="3"/>
        <v/>
      </c>
      <c r="I17" s="54" t="str">
        <f t="shared" si="4"/>
        <v/>
      </c>
      <c r="J17" s="54" t="str">
        <f t="shared" si="5"/>
        <v/>
      </c>
      <c r="K17" s="54" t="str">
        <f t="shared" si="6"/>
        <v/>
      </c>
      <c r="L17" s="54" t="str">
        <f t="shared" si="7"/>
        <v/>
      </c>
      <c r="M17" s="54" t="str">
        <f t="shared" si="8"/>
        <v/>
      </c>
      <c r="N17" s="5" t="s">
        <v>58</v>
      </c>
      <c r="O17" s="5"/>
      <c r="P17" s="1"/>
      <c r="Q17" s="1"/>
    </row>
    <row r="18" spans="1:17" ht="195">
      <c r="A18" s="7">
        <v>17</v>
      </c>
      <c r="B18" s="60" t="s">
        <v>6</v>
      </c>
      <c r="C18" s="43" t="s">
        <v>43</v>
      </c>
      <c r="D18" s="54" t="e">
        <f>VLOOKUP(C18,#REF!,2,FALSE)</f>
        <v>#REF!</v>
      </c>
      <c r="E18" s="54" t="str">
        <f t="shared" si="0"/>
        <v/>
      </c>
      <c r="F18" s="54" t="str">
        <f t="shared" si="1"/>
        <v/>
      </c>
      <c r="G18" s="54" t="str">
        <f t="shared" si="2"/>
        <v xml:space="preserve">Pozicija 12.4 papildant dviem balnais po 20 Eur,  balno aklėm - 4 Eur, vamzdziu po 2,5 Eur/m ir darbais už 50 Eur, todėl įkainis turėtų būti 288 Eur.
</v>
      </c>
      <c r="H18" s="54" t="str">
        <f t="shared" si="3"/>
        <v/>
      </c>
      <c r="I18" s="54" t="str">
        <f t="shared" si="4"/>
        <v/>
      </c>
      <c r="J18" s="54" t="str">
        <f t="shared" si="5"/>
        <v/>
      </c>
      <c r="K18" s="54" t="str">
        <f t="shared" si="6"/>
        <v/>
      </c>
      <c r="L18" s="54" t="str">
        <f t="shared" si="7"/>
        <v/>
      </c>
      <c r="M18" s="54" t="str">
        <f t="shared" si="8"/>
        <v/>
      </c>
      <c r="N18" s="5" t="s">
        <v>59</v>
      </c>
      <c r="O18" s="5"/>
      <c r="P18" s="1"/>
      <c r="Q18" s="1"/>
    </row>
    <row r="19" spans="1:17" ht="195">
      <c r="A19" s="7">
        <v>18</v>
      </c>
      <c r="B19" s="60" t="s">
        <v>6</v>
      </c>
      <c r="C19" s="43" t="s">
        <v>45</v>
      </c>
      <c r="D19" s="54" t="e">
        <f>VLOOKUP(C19,#REF!,2,FALSE)</f>
        <v>#REF!</v>
      </c>
      <c r="E19" s="54" t="str">
        <f t="shared" si="0"/>
        <v/>
      </c>
      <c r="F19" s="54" t="str">
        <f t="shared" si="1"/>
        <v/>
      </c>
      <c r="G19" s="54" t="str">
        <f t="shared" si="2"/>
        <v xml:space="preserve">Darbo aprašyme prijungimo prie PE dujotiekio reikalavimuose išvardinti darbai, kurie būdingi tik prijungimui prie PL dujotiekio
</v>
      </c>
      <c r="H19" s="54" t="str">
        <f t="shared" si="3"/>
        <v/>
      </c>
      <c r="I19" s="54" t="str">
        <f t="shared" si="4"/>
        <v/>
      </c>
      <c r="J19" s="54" t="str">
        <f t="shared" si="5"/>
        <v/>
      </c>
      <c r="K19" s="54" t="str">
        <f t="shared" si="6"/>
        <v/>
      </c>
      <c r="L19" s="54" t="str">
        <f t="shared" si="7"/>
        <v/>
      </c>
      <c r="M19" s="54" t="str">
        <f t="shared" si="8"/>
        <v/>
      </c>
      <c r="N19" s="5" t="s">
        <v>60</v>
      </c>
      <c r="O19" s="5"/>
      <c r="P19" s="1"/>
      <c r="Q19" s="1"/>
    </row>
    <row r="20" spans="1:17" ht="165">
      <c r="A20" s="7">
        <v>19</v>
      </c>
      <c r="B20" s="60" t="s">
        <v>6</v>
      </c>
      <c r="C20" s="43" t="s">
        <v>47</v>
      </c>
      <c r="D20" s="54" t="e">
        <f>VLOOKUP(C20,#REF!,2,FALSE)</f>
        <v>#REF!</v>
      </c>
      <c r="E20" s="54" t="str">
        <f t="shared" si="0"/>
        <v/>
      </c>
      <c r="F20" s="54" t="str">
        <f t="shared" si="1"/>
        <v/>
      </c>
      <c r="G20" s="54" t="str">
        <f t="shared" si="2"/>
        <v xml:space="preserve">Įvirinamas čiaupas-70 Eur, izoliacinės medžiagos-18 Eur, žemės darbai 44 eur, darbai-118 Eur. Todėl įkainis turi būti 250 Eur.
</v>
      </c>
      <c r="H20" s="54" t="str">
        <f t="shared" si="3"/>
        <v/>
      </c>
      <c r="I20" s="54" t="str">
        <f t="shared" si="4"/>
        <v/>
      </c>
      <c r="J20" s="54" t="str">
        <f t="shared" si="5"/>
        <v/>
      </c>
      <c r="K20" s="54" t="str">
        <f t="shared" si="6"/>
        <v/>
      </c>
      <c r="L20" s="54" t="str">
        <f t="shared" si="7"/>
        <v/>
      </c>
      <c r="M20" s="54" t="str">
        <f t="shared" si="8"/>
        <v/>
      </c>
      <c r="N20" s="5" t="s">
        <v>61</v>
      </c>
      <c r="O20" s="5"/>
      <c r="P20" s="1"/>
      <c r="Q20" s="1"/>
    </row>
    <row r="21" spans="1:17" ht="300">
      <c r="A21" s="7">
        <v>20</v>
      </c>
      <c r="B21" s="60" t="s">
        <v>6</v>
      </c>
      <c r="C21" s="43" t="s">
        <v>62</v>
      </c>
      <c r="D21" s="54" t="e">
        <f>VLOOKUP(C21,#REF!,2,FALSE)</f>
        <v>#REF!</v>
      </c>
      <c r="E21" s="54" t="str">
        <f t="shared" si="0"/>
        <v/>
      </c>
      <c r="F21" s="54" t="str">
        <f t="shared" si="1"/>
        <v/>
      </c>
      <c r="G21" s="54" t="str">
        <f t="shared" si="2"/>
        <v xml:space="preserve">Kauno zonoje nuo 2019-11-01 reikalaujama atlikti dinaminį -7 Eur ir statinį - 58 Eur sutankinimo bandymus. Papildomai kainuoja atvykimas į objketa 25 Eur ir svorio organizavimas statiniam bandymui - 70 eur. Todėl įkainis turi būti 160 Eur.
</v>
      </c>
      <c r="H21" s="54" t="str">
        <f t="shared" si="3"/>
        <v/>
      </c>
      <c r="I21" s="54" t="str">
        <f t="shared" si="4"/>
        <v/>
      </c>
      <c r="J21" s="54" t="str">
        <f t="shared" si="5"/>
        <v/>
      </c>
      <c r="K21" s="54" t="str">
        <f t="shared" si="6"/>
        <v/>
      </c>
      <c r="L21" s="54" t="str">
        <f t="shared" si="7"/>
        <v/>
      </c>
      <c r="M21" s="54" t="str">
        <f t="shared" si="8"/>
        <v/>
      </c>
      <c r="N21" s="5" t="s">
        <v>63</v>
      </c>
      <c r="O21" s="5"/>
      <c r="P21" s="1"/>
      <c r="Q21" s="1"/>
    </row>
    <row r="22" spans="1:17" ht="120">
      <c r="A22" s="7">
        <v>21</v>
      </c>
      <c r="B22" s="60" t="s">
        <v>6</v>
      </c>
      <c r="C22" s="43" t="s">
        <v>64</v>
      </c>
      <c r="D22" s="54" t="e">
        <f>VLOOKUP(C22,#REF!,2,FALSE)</f>
        <v>#REF!</v>
      </c>
      <c r="E22" s="54" t="str">
        <f t="shared" si="0"/>
        <v/>
      </c>
      <c r="F22" s="54" t="str">
        <f t="shared" si="1"/>
        <v/>
      </c>
      <c r="G22" s="54" t="str">
        <f t="shared" si="2"/>
        <v xml:space="preserve">Dėl didelių darbų apimčių, transportavimo, rūšiavimo išlaidų, įkainis turi būti 340 Eur.
</v>
      </c>
      <c r="H22" s="54" t="str">
        <f t="shared" si="3"/>
        <v/>
      </c>
      <c r="I22" s="54" t="str">
        <f t="shared" si="4"/>
        <v/>
      </c>
      <c r="J22" s="54" t="str">
        <f t="shared" si="5"/>
        <v/>
      </c>
      <c r="K22" s="54" t="str">
        <f t="shared" si="6"/>
        <v/>
      </c>
      <c r="L22" s="54" t="str">
        <f t="shared" si="7"/>
        <v/>
      </c>
      <c r="M22" s="54" t="str">
        <f t="shared" si="8"/>
        <v/>
      </c>
      <c r="N22" s="5" t="s">
        <v>65</v>
      </c>
      <c r="O22" s="5"/>
      <c r="P22" s="1"/>
      <c r="Q22" s="1"/>
    </row>
    <row r="23" spans="1:17" ht="120">
      <c r="A23" s="7">
        <v>22</v>
      </c>
      <c r="B23" s="60" t="s">
        <v>6</v>
      </c>
      <c r="C23" s="43" t="s">
        <v>66</v>
      </c>
      <c r="D23" s="54" t="e">
        <f>VLOOKUP(C23,#REF!,2,FALSE)</f>
        <v>#REF!</v>
      </c>
      <c r="E23" s="54" t="str">
        <f t="shared" si="0"/>
        <v/>
      </c>
      <c r="F23" s="54" t="str">
        <f t="shared" si="1"/>
        <v/>
      </c>
      <c r="G23" s="54" t="str">
        <f t="shared" si="2"/>
        <v xml:space="preserve">Įkainį 20.1 papildyti autobokštelio darbo kaina 4 eur/m. Todėl įkainis turi būti 22 Eur/m
</v>
      </c>
      <c r="H23" s="54" t="str">
        <f t="shared" si="3"/>
        <v/>
      </c>
      <c r="I23" s="54" t="str">
        <f t="shared" si="4"/>
        <v/>
      </c>
      <c r="J23" s="54" t="str">
        <f t="shared" si="5"/>
        <v/>
      </c>
      <c r="K23" s="54" t="str">
        <f t="shared" si="6"/>
        <v/>
      </c>
      <c r="L23" s="54" t="str">
        <f t="shared" si="7"/>
        <v/>
      </c>
      <c r="M23" s="54" t="str">
        <f t="shared" si="8"/>
        <v/>
      </c>
      <c r="N23" s="5" t="s">
        <v>67</v>
      </c>
      <c r="O23" s="5"/>
      <c r="P23" s="1"/>
      <c r="Q23" s="1"/>
    </row>
    <row r="24" spans="1:17" ht="60">
      <c r="A24" s="7">
        <v>23</v>
      </c>
      <c r="B24" s="60" t="s">
        <v>6</v>
      </c>
      <c r="C24" s="44" t="s">
        <v>68</v>
      </c>
      <c r="D24" s="54" t="e">
        <f>VLOOKUP(C24,#REF!,2,FALSE)</f>
        <v>#REF!</v>
      </c>
      <c r="E24" s="54" t="str">
        <f t="shared" si="0"/>
        <v/>
      </c>
      <c r="F24" s="54" t="str">
        <f t="shared" si="1"/>
        <v/>
      </c>
      <c r="G24" s="54" t="str">
        <f t="shared" si="2"/>
        <v xml:space="preserve">Ar į įkaini tikrai neiskaičiuoti žemės darbai?
</v>
      </c>
      <c r="H24" s="54" t="str">
        <f t="shared" si="3"/>
        <v/>
      </c>
      <c r="I24" s="54" t="str">
        <f t="shared" si="4"/>
        <v/>
      </c>
      <c r="J24" s="54" t="str">
        <f t="shared" si="5"/>
        <v/>
      </c>
      <c r="K24" s="54" t="str">
        <f t="shared" si="6"/>
        <v/>
      </c>
      <c r="L24" s="54" t="str">
        <f t="shared" si="7"/>
        <v/>
      </c>
      <c r="M24" s="54" t="str">
        <f t="shared" si="8"/>
        <v/>
      </c>
      <c r="N24" s="5" t="s">
        <v>69</v>
      </c>
      <c r="O24" s="5"/>
      <c r="P24" s="1"/>
      <c r="Q24" s="1"/>
    </row>
    <row r="25" spans="1:17" ht="135">
      <c r="A25" s="7">
        <v>24</v>
      </c>
      <c r="B25" s="60" t="s">
        <v>6</v>
      </c>
      <c r="C25" s="43" t="s">
        <v>68</v>
      </c>
      <c r="D25" s="54" t="e">
        <f>VLOOKUP(C25,#REF!,2,FALSE)</f>
        <v>#REF!</v>
      </c>
      <c r="E25" s="54" t="str">
        <f t="shared" si="0"/>
        <v/>
      </c>
      <c r="F25" s="54" t="str">
        <f t="shared" si="1"/>
        <v/>
      </c>
      <c r="G25" s="54" t="str">
        <f t="shared" si="2"/>
        <v xml:space="preserve">Izoliacinių medžiagų kaina 44 Eur, montavimo darbų kaina 70 Eur/m, todėl įkainis turėtų būti 114 Eur/m
</v>
      </c>
      <c r="H25" s="54" t="str">
        <f t="shared" si="3"/>
        <v/>
      </c>
      <c r="I25" s="54" t="str">
        <f t="shared" si="4"/>
        <v/>
      </c>
      <c r="J25" s="54" t="str">
        <f t="shared" si="5"/>
        <v/>
      </c>
      <c r="K25" s="54" t="str">
        <f t="shared" si="6"/>
        <v/>
      </c>
      <c r="L25" s="54" t="str">
        <f t="shared" si="7"/>
        <v/>
      </c>
      <c r="M25" s="54" t="str">
        <f t="shared" si="8"/>
        <v/>
      </c>
      <c r="N25" s="5" t="s">
        <v>70</v>
      </c>
      <c r="O25" s="5"/>
      <c r="P25" s="1"/>
      <c r="Q25" s="1"/>
    </row>
    <row r="26" spans="1:17" ht="60">
      <c r="A26" s="7">
        <v>25</v>
      </c>
      <c r="B26" s="60" t="s">
        <v>6</v>
      </c>
      <c r="C26" s="43" t="s">
        <v>71</v>
      </c>
      <c r="D26" s="54" t="e">
        <f>VLOOKUP(C26,#REF!,2,FALSE)</f>
        <v>#REF!</v>
      </c>
      <c r="E26" s="54" t="str">
        <f t="shared" si="0"/>
        <v/>
      </c>
      <c r="F26" s="54" t="str">
        <f t="shared" si="1"/>
        <v/>
      </c>
      <c r="G26" s="54" t="str">
        <f t="shared" si="2"/>
        <v xml:space="preserve">Ar į įkaini tikrai neiskaičiuoti žemės darbai?
</v>
      </c>
      <c r="H26" s="54" t="str">
        <f t="shared" si="3"/>
        <v/>
      </c>
      <c r="I26" s="54" t="str">
        <f t="shared" si="4"/>
        <v/>
      </c>
      <c r="J26" s="54" t="str">
        <f t="shared" si="5"/>
        <v/>
      </c>
      <c r="K26" s="54" t="str">
        <f t="shared" si="6"/>
        <v/>
      </c>
      <c r="L26" s="54" t="str">
        <f t="shared" si="7"/>
        <v/>
      </c>
      <c r="M26" s="54" t="str">
        <f t="shared" si="8"/>
        <v/>
      </c>
      <c r="N26" s="5" t="s">
        <v>69</v>
      </c>
      <c r="O26" s="5"/>
      <c r="P26" s="1"/>
      <c r="Q26" s="1"/>
    </row>
    <row r="27" spans="1:17" ht="120">
      <c r="A27" s="7">
        <v>26</v>
      </c>
      <c r="B27" s="60" t="s">
        <v>6</v>
      </c>
      <c r="C27" s="43" t="s">
        <v>71</v>
      </c>
      <c r="D27" s="54" t="e">
        <f>VLOOKUP(C27,#REF!,2,FALSE)</f>
        <v>#REF!</v>
      </c>
      <c r="E27" s="54" t="str">
        <f t="shared" si="0"/>
        <v/>
      </c>
      <c r="F27" s="54" t="str">
        <f t="shared" si="1"/>
        <v/>
      </c>
      <c r="G27" s="54" t="str">
        <f t="shared" si="2"/>
        <v xml:space="preserve">Izoliacinės medžiagos 18 Eur/m, darbų kaina - 57 Eur/m. Todėl įkainis turi būti 75 Eur/m
</v>
      </c>
      <c r="H27" s="54" t="str">
        <f t="shared" si="3"/>
        <v/>
      </c>
      <c r="I27" s="54" t="str">
        <f t="shared" si="4"/>
        <v/>
      </c>
      <c r="J27" s="54" t="str">
        <f t="shared" si="5"/>
        <v/>
      </c>
      <c r="K27" s="54" t="str">
        <f t="shared" si="6"/>
        <v/>
      </c>
      <c r="L27" s="54" t="str">
        <f t="shared" si="7"/>
        <v/>
      </c>
      <c r="M27" s="54" t="str">
        <f t="shared" si="8"/>
        <v/>
      </c>
      <c r="N27" s="5" t="s">
        <v>72</v>
      </c>
      <c r="O27" s="5"/>
      <c r="P27" s="1"/>
      <c r="Q27" s="1"/>
    </row>
    <row r="28" spans="1:17" ht="90">
      <c r="A28" s="7">
        <v>27</v>
      </c>
      <c r="B28" s="60" t="s">
        <v>6</v>
      </c>
      <c r="C28" s="43" t="s">
        <v>73</v>
      </c>
      <c r="D28" s="54" t="e">
        <f>VLOOKUP(C28,#REF!,2,FALSE)</f>
        <v>#REF!</v>
      </c>
      <c r="E28" s="54" t="str">
        <f t="shared" si="0"/>
        <v/>
      </c>
      <c r="F28" s="54" t="str">
        <f t="shared" si="1"/>
        <v/>
      </c>
      <c r="G28" s="54" t="str">
        <f t="shared" si="2"/>
        <v xml:space="preserve">Medžiagos 50 Eur, darbas 100 Eur, todėl įkainis turi būti 150 Eur.
</v>
      </c>
      <c r="H28" s="54" t="str">
        <f t="shared" si="3"/>
        <v/>
      </c>
      <c r="I28" s="54" t="str">
        <f t="shared" si="4"/>
        <v/>
      </c>
      <c r="J28" s="54" t="str">
        <f t="shared" si="5"/>
        <v/>
      </c>
      <c r="K28" s="54" t="str">
        <f t="shared" si="6"/>
        <v/>
      </c>
      <c r="L28" s="54" t="str">
        <f t="shared" si="7"/>
        <v/>
      </c>
      <c r="M28" s="54" t="str">
        <f t="shared" si="8"/>
        <v/>
      </c>
      <c r="N28" s="5" t="s">
        <v>74</v>
      </c>
      <c r="O28" s="5"/>
      <c r="P28" s="1"/>
      <c r="Q28" s="1"/>
    </row>
    <row r="29" spans="1:17" ht="105">
      <c r="A29" s="7">
        <v>28</v>
      </c>
      <c r="B29" s="60" t="s">
        <v>6</v>
      </c>
      <c r="C29" s="43" t="s">
        <v>75</v>
      </c>
      <c r="D29" s="54" t="e">
        <f>VLOOKUP(C29,#REF!,2,FALSE)</f>
        <v>#REF!</v>
      </c>
      <c r="E29" s="54" t="str">
        <f t="shared" si="0"/>
        <v/>
      </c>
      <c r="F29" s="54" t="str">
        <f t="shared" si="1"/>
        <v/>
      </c>
      <c r="G29" s="54" t="str">
        <f t="shared" si="2"/>
        <v xml:space="preserve">Medžiagų kaina 50 Eur, darbų kaina 100 Eur, todėl įkainis turi būti 150 Eur.
</v>
      </c>
      <c r="H29" s="54" t="str">
        <f t="shared" si="3"/>
        <v/>
      </c>
      <c r="I29" s="54" t="str">
        <f t="shared" si="4"/>
        <v/>
      </c>
      <c r="J29" s="54" t="str">
        <f t="shared" si="5"/>
        <v/>
      </c>
      <c r="K29" s="54" t="str">
        <f t="shared" si="6"/>
        <v/>
      </c>
      <c r="L29" s="54" t="str">
        <f t="shared" si="7"/>
        <v/>
      </c>
      <c r="M29" s="54" t="str">
        <f t="shared" si="8"/>
        <v/>
      </c>
      <c r="N29" s="5" t="s">
        <v>76</v>
      </c>
      <c r="O29" s="5"/>
      <c r="P29" s="1"/>
      <c r="Q29" s="1"/>
    </row>
    <row r="30" spans="1:17" ht="105">
      <c r="A30" s="7">
        <v>29</v>
      </c>
      <c r="B30" s="60" t="s">
        <v>6</v>
      </c>
      <c r="C30" s="43" t="s">
        <v>77</v>
      </c>
      <c r="D30" s="54" t="e">
        <f>VLOOKUP(C30,#REF!,2,FALSE)</f>
        <v>#REF!</v>
      </c>
      <c r="E30" s="54" t="str">
        <f t="shared" si="0"/>
        <v/>
      </c>
      <c r="F30" s="54" t="str">
        <f t="shared" si="1"/>
        <v/>
      </c>
      <c r="G30" s="54" t="str">
        <f t="shared" si="2"/>
        <v xml:space="preserve">Medžiagų kaina 30 Eur, darbų kaina 60 Eur, todėl įkainis turi būti 90 Eur.
</v>
      </c>
      <c r="H30" s="54" t="str">
        <f t="shared" si="3"/>
        <v/>
      </c>
      <c r="I30" s="54" t="str">
        <f t="shared" si="4"/>
        <v/>
      </c>
      <c r="J30" s="54" t="str">
        <f t="shared" si="5"/>
        <v/>
      </c>
      <c r="K30" s="54" t="str">
        <f t="shared" si="6"/>
        <v/>
      </c>
      <c r="L30" s="54" t="str">
        <f t="shared" si="7"/>
        <v/>
      </c>
      <c r="M30" s="54" t="str">
        <f t="shared" si="8"/>
        <v/>
      </c>
      <c r="N30" s="5" t="s">
        <v>78</v>
      </c>
      <c r="O30" s="5"/>
      <c r="P30" s="1"/>
      <c r="Q30" s="1"/>
    </row>
    <row r="31" spans="1:17" ht="135">
      <c r="A31" s="7">
        <v>30</v>
      </c>
      <c r="B31" s="60" t="s">
        <v>6</v>
      </c>
      <c r="C31" s="43" t="s">
        <v>79</v>
      </c>
      <c r="D31" s="54" t="e">
        <f>VLOOKUP(C31,#REF!,2,FALSE)</f>
        <v>#REF!</v>
      </c>
      <c r="E31" s="54" t="str">
        <f t="shared" si="0"/>
        <v/>
      </c>
      <c r="F31" s="54" t="str">
        <f t="shared" si="1"/>
        <v/>
      </c>
      <c r="G31" s="54" t="str">
        <f t="shared" si="2"/>
        <v xml:space="preserve">Į darbų aprašymą neturi būti įtraukti žemės dabai. Žemės darbus aktuoti astskirai pagal poziciją 1.1.
</v>
      </c>
      <c r="H31" s="54" t="str">
        <f t="shared" si="3"/>
        <v/>
      </c>
      <c r="I31" s="54" t="str">
        <f t="shared" si="4"/>
        <v/>
      </c>
      <c r="J31" s="54" t="str">
        <f t="shared" si="5"/>
        <v/>
      </c>
      <c r="K31" s="54" t="str">
        <f t="shared" si="6"/>
        <v/>
      </c>
      <c r="L31" s="54" t="str">
        <f t="shared" si="7"/>
        <v/>
      </c>
      <c r="M31" s="54" t="str">
        <f t="shared" si="8"/>
        <v/>
      </c>
      <c r="N31" s="5" t="s">
        <v>80</v>
      </c>
      <c r="O31" s="5"/>
      <c r="P31" s="1"/>
      <c r="Q31" s="1"/>
    </row>
    <row r="32" spans="1:17" ht="90">
      <c r="A32" s="7">
        <v>31</v>
      </c>
      <c r="B32" s="60" t="s">
        <v>6</v>
      </c>
      <c r="C32" s="43" t="s">
        <v>81</v>
      </c>
      <c r="D32" s="54" t="e">
        <f>VLOOKUP(C32,#REF!,2,FALSE)</f>
        <v>#REF!</v>
      </c>
      <c r="E32" s="54" t="str">
        <f t="shared" si="0"/>
        <v/>
      </c>
      <c r="F32" s="54" t="str">
        <f t="shared" si="1"/>
        <v/>
      </c>
      <c r="G32" s="54" t="str">
        <f t="shared" si="2"/>
        <v xml:space="preserve">Medžiagos 52 Eur, darbai 48, todėl įkainis turi būti 100 Eur
</v>
      </c>
      <c r="H32" s="54" t="str">
        <f t="shared" si="3"/>
        <v/>
      </c>
      <c r="I32" s="54" t="str">
        <f t="shared" si="4"/>
        <v/>
      </c>
      <c r="J32" s="54" t="str">
        <f t="shared" si="5"/>
        <v/>
      </c>
      <c r="K32" s="54" t="str">
        <f t="shared" si="6"/>
        <v/>
      </c>
      <c r="L32" s="54" t="str">
        <f t="shared" si="7"/>
        <v/>
      </c>
      <c r="M32" s="54" t="str">
        <f t="shared" si="8"/>
        <v/>
      </c>
      <c r="N32" s="5" t="s">
        <v>82</v>
      </c>
      <c r="O32" s="5"/>
      <c r="P32" s="1"/>
      <c r="Q32" s="1"/>
    </row>
    <row r="33" spans="1:17" ht="90">
      <c r="A33" s="7">
        <v>32</v>
      </c>
      <c r="B33" s="60" t="s">
        <v>6</v>
      </c>
      <c r="C33" s="43" t="s">
        <v>83</v>
      </c>
      <c r="D33" s="54" t="e">
        <f>VLOOKUP(C33,#REF!,2,FALSE)</f>
        <v>#REF!</v>
      </c>
      <c r="E33" s="54" t="str">
        <f t="shared" si="0"/>
        <v/>
      </c>
      <c r="F33" s="54" t="str">
        <f t="shared" si="1"/>
        <v/>
      </c>
      <c r="G33" s="54" t="str">
        <f t="shared" si="2"/>
        <v xml:space="preserve">Medžiagos 96 Eur, darbai 64 todėl įkainis turi būti 160 Eur
</v>
      </c>
      <c r="H33" s="54" t="str">
        <f t="shared" si="3"/>
        <v/>
      </c>
      <c r="I33" s="54" t="str">
        <f t="shared" si="4"/>
        <v/>
      </c>
      <c r="J33" s="54" t="str">
        <f t="shared" si="5"/>
        <v/>
      </c>
      <c r="K33" s="54" t="str">
        <f t="shared" si="6"/>
        <v/>
      </c>
      <c r="L33" s="54" t="str">
        <f t="shared" si="7"/>
        <v/>
      </c>
      <c r="M33" s="54" t="str">
        <f t="shared" si="8"/>
        <v/>
      </c>
      <c r="N33" s="5" t="s">
        <v>84</v>
      </c>
      <c r="O33" s="5"/>
      <c r="P33" s="1"/>
      <c r="Q33" s="1"/>
    </row>
    <row r="34" spans="1:17" ht="90">
      <c r="A34" s="7">
        <v>33</v>
      </c>
      <c r="B34" s="60" t="s">
        <v>6</v>
      </c>
      <c r="C34" s="43" t="s">
        <v>85</v>
      </c>
      <c r="D34" s="54" t="e">
        <f>VLOOKUP(C34,#REF!,2,FALSE)</f>
        <v>#REF!</v>
      </c>
      <c r="E34" s="54" t="str">
        <f t="shared" si="0"/>
        <v/>
      </c>
      <c r="F34" s="54" t="str">
        <f t="shared" si="1"/>
        <v/>
      </c>
      <c r="G34" s="54" t="str">
        <f t="shared" si="2"/>
        <v xml:space="preserve">Medžiagos 52 Eur, darbai 48, todėl įkainis turi būti 100 Eur
</v>
      </c>
      <c r="H34" s="54" t="str">
        <f t="shared" si="3"/>
        <v/>
      </c>
      <c r="I34" s="54" t="str">
        <f t="shared" si="4"/>
        <v/>
      </c>
      <c r="J34" s="54" t="str">
        <f t="shared" si="5"/>
        <v/>
      </c>
      <c r="K34" s="54" t="str">
        <f t="shared" si="6"/>
        <v/>
      </c>
      <c r="L34" s="54" t="str">
        <f t="shared" si="7"/>
        <v/>
      </c>
      <c r="M34" s="54" t="str">
        <f t="shared" si="8"/>
        <v/>
      </c>
      <c r="N34" s="5" t="s">
        <v>82</v>
      </c>
      <c r="O34" s="5"/>
      <c r="P34" s="1"/>
      <c r="Q34" s="1"/>
    </row>
    <row r="35" spans="1:17" ht="90">
      <c r="A35" s="7">
        <v>34</v>
      </c>
      <c r="B35" s="60" t="s">
        <v>6</v>
      </c>
      <c r="C35" s="43" t="s">
        <v>86</v>
      </c>
      <c r="D35" s="54" t="e">
        <f>VLOOKUP(C35,#REF!,2,FALSE)</f>
        <v>#REF!</v>
      </c>
      <c r="E35" s="54" t="str">
        <f t="shared" si="0"/>
        <v/>
      </c>
      <c r="F35" s="54" t="str">
        <f t="shared" si="1"/>
        <v/>
      </c>
      <c r="G35" s="54" t="str">
        <f t="shared" si="2"/>
        <v xml:space="preserve">Medžiagos 96 Eur, darbai 64 todėl įkainis turi būti 160 Eur
</v>
      </c>
      <c r="H35" s="54" t="str">
        <f t="shared" si="3"/>
        <v/>
      </c>
      <c r="I35" s="54" t="str">
        <f t="shared" si="4"/>
        <v/>
      </c>
      <c r="J35" s="54" t="str">
        <f t="shared" si="5"/>
        <v/>
      </c>
      <c r="K35" s="54" t="str">
        <f t="shared" si="6"/>
        <v/>
      </c>
      <c r="L35" s="54" t="str">
        <f t="shared" si="7"/>
        <v/>
      </c>
      <c r="M35" s="54" t="str">
        <f t="shared" si="8"/>
        <v/>
      </c>
      <c r="N35" s="5" t="s">
        <v>84</v>
      </c>
      <c r="O35" s="5"/>
      <c r="P35" s="1"/>
      <c r="Q35" s="1"/>
    </row>
    <row r="36" spans="1:17" ht="105">
      <c r="A36" s="7">
        <v>35</v>
      </c>
      <c r="B36" s="60" t="s">
        <v>6</v>
      </c>
      <c r="C36" s="44" t="s">
        <v>87</v>
      </c>
      <c r="D36" s="54" t="e">
        <f>VLOOKUP(C36,#REF!,2,FALSE)</f>
        <v>#REF!</v>
      </c>
      <c r="E36" s="54" t="str">
        <f t="shared" si="0"/>
        <v/>
      </c>
      <c r="F36" s="54" t="str">
        <f t="shared" si="1"/>
        <v/>
      </c>
      <c r="G36" s="54" t="str">
        <f t="shared" si="2"/>
        <v xml:space="preserve">Kasimo ir centravimo darbų kaina 48 Eur, todėl ir įkainis turi būti 48 Eur.
</v>
      </c>
      <c r="H36" s="54" t="str">
        <f t="shared" si="3"/>
        <v/>
      </c>
      <c r="I36" s="54" t="str">
        <f t="shared" si="4"/>
        <v/>
      </c>
      <c r="J36" s="54" t="str">
        <f t="shared" si="5"/>
        <v/>
      </c>
      <c r="K36" s="54" t="str">
        <f t="shared" si="6"/>
        <v/>
      </c>
      <c r="L36" s="54" t="str">
        <f t="shared" si="7"/>
        <v/>
      </c>
      <c r="M36" s="54" t="str">
        <f t="shared" si="8"/>
        <v/>
      </c>
      <c r="N36" s="5" t="s">
        <v>88</v>
      </c>
      <c r="O36" s="5"/>
      <c r="P36" s="1"/>
      <c r="Q36" s="1"/>
    </row>
    <row r="37" spans="1:17" ht="90">
      <c r="A37" s="7">
        <v>36</v>
      </c>
      <c r="B37" s="60" t="s">
        <v>6</v>
      </c>
      <c r="C37" s="44" t="s">
        <v>89</v>
      </c>
      <c r="D37" s="54" t="e">
        <f>VLOOKUP(C37,#REF!,2,FALSE)</f>
        <v>#REF!</v>
      </c>
      <c r="E37" s="54" t="str">
        <f t="shared" si="0"/>
        <v/>
      </c>
      <c r="F37" s="54" t="str">
        <f t="shared" si="1"/>
        <v/>
      </c>
      <c r="G37" s="54" t="str">
        <f t="shared" si="2"/>
        <v xml:space="preserve">Medžiagų kaina 38 Eur, darbai - 22 Eur. Todėl įkainis turi būti 60 Eur
</v>
      </c>
      <c r="H37" s="54" t="str">
        <f t="shared" si="3"/>
        <v/>
      </c>
      <c r="I37" s="54" t="str">
        <f t="shared" si="4"/>
        <v/>
      </c>
      <c r="J37" s="54" t="str">
        <f t="shared" si="5"/>
        <v/>
      </c>
      <c r="K37" s="54" t="str">
        <f t="shared" si="6"/>
        <v/>
      </c>
      <c r="L37" s="54" t="str">
        <f t="shared" si="7"/>
        <v/>
      </c>
      <c r="M37" s="54" t="str">
        <f t="shared" si="8"/>
        <v/>
      </c>
      <c r="N37" s="5" t="s">
        <v>90</v>
      </c>
      <c r="O37" s="5"/>
      <c r="P37" s="1"/>
      <c r="Q37" s="1"/>
    </row>
    <row r="38" spans="1:17" ht="150">
      <c r="A38" s="7">
        <v>37</v>
      </c>
      <c r="B38" s="60" t="s">
        <v>6</v>
      </c>
      <c r="C38" s="44" t="s">
        <v>91</v>
      </c>
      <c r="D38" s="54" t="e">
        <f>VLOOKUP(C38,#REF!,2,FALSE)</f>
        <v>#REF!</v>
      </c>
      <c r="E38" s="54" t="str">
        <f t="shared" si="0"/>
        <v/>
      </c>
      <c r="F38" s="54" t="str">
        <f t="shared" si="1"/>
        <v/>
      </c>
      <c r="G38" s="54" t="str">
        <f t="shared" si="2"/>
        <v xml:space="preserve">Laboratorijos siūlės kontrolės kaina 45 Eur, atvykimas į objekta - 25 Eur. Todėl įkainis turi būti 70 Eur.
</v>
      </c>
      <c r="H38" s="54" t="str">
        <f t="shared" si="3"/>
        <v/>
      </c>
      <c r="I38" s="54" t="str">
        <f t="shared" si="4"/>
        <v/>
      </c>
      <c r="J38" s="54" t="str">
        <f t="shared" si="5"/>
        <v/>
      </c>
      <c r="K38" s="54" t="str">
        <f t="shared" si="6"/>
        <v/>
      </c>
      <c r="L38" s="54" t="str">
        <f t="shared" si="7"/>
        <v/>
      </c>
      <c r="M38" s="54" t="str">
        <f t="shared" si="8"/>
        <v/>
      </c>
      <c r="N38" s="5" t="s">
        <v>92</v>
      </c>
      <c r="O38" s="5"/>
      <c r="P38" s="1"/>
      <c r="Q38" s="1"/>
    </row>
    <row r="39" spans="1:17" ht="105">
      <c r="A39" s="7">
        <v>38</v>
      </c>
      <c r="B39" s="60" t="s">
        <v>6</v>
      </c>
      <c r="C39" s="44" t="s">
        <v>93</v>
      </c>
      <c r="D39" s="54" t="e">
        <f>VLOOKUP(C39,#REF!,2,FALSE)</f>
        <v>#REF!</v>
      </c>
      <c r="E39" s="54" t="str">
        <f t="shared" si="0"/>
        <v/>
      </c>
      <c r="F39" s="54" t="str">
        <f t="shared" si="1"/>
        <v/>
      </c>
      <c r="G39" s="54" t="str">
        <f t="shared" si="2"/>
        <v xml:space="preserve">Darbų ir transporto kaina 70 Eur. Todėl ir įkainis turi būti 70 Eur.
</v>
      </c>
      <c r="H39" s="54" t="str">
        <f t="shared" si="3"/>
        <v/>
      </c>
      <c r="I39" s="54" t="str">
        <f t="shared" si="4"/>
        <v/>
      </c>
      <c r="J39" s="54" t="str">
        <f t="shared" si="5"/>
        <v/>
      </c>
      <c r="K39" s="54" t="str">
        <f t="shared" si="6"/>
        <v/>
      </c>
      <c r="L39" s="54" t="str">
        <f t="shared" si="7"/>
        <v/>
      </c>
      <c r="M39" s="54" t="str">
        <f t="shared" si="8"/>
        <v/>
      </c>
      <c r="N39" s="5" t="s">
        <v>94</v>
      </c>
      <c r="O39" s="5"/>
      <c r="P39" s="1"/>
      <c r="Q39" s="1"/>
    </row>
    <row r="40" spans="1:17" ht="105">
      <c r="A40" s="7">
        <v>39</v>
      </c>
      <c r="B40" s="60" t="s">
        <v>6</v>
      </c>
      <c r="C40" s="44">
        <v>46</v>
      </c>
      <c r="D40" s="54" t="e">
        <f>VLOOKUP(C40,#REF!,2,FALSE)</f>
        <v>#REF!</v>
      </c>
      <c r="E40" s="54" t="str">
        <f t="shared" si="0"/>
        <v/>
      </c>
      <c r="F40" s="54" t="str">
        <f t="shared" si="1"/>
        <v/>
      </c>
      <c r="G40" s="54" t="str">
        <f t="shared" si="2"/>
        <v xml:space="preserve">Medžiagų kaina 190 Eur, darbų kaina 50 Eur, todėl įkainis turi būti 240 eur
</v>
      </c>
      <c r="H40" s="54" t="str">
        <f t="shared" si="3"/>
        <v/>
      </c>
      <c r="I40" s="54" t="str">
        <f t="shared" si="4"/>
        <v/>
      </c>
      <c r="J40" s="54" t="str">
        <f t="shared" si="5"/>
        <v/>
      </c>
      <c r="K40" s="54" t="str">
        <f t="shared" si="6"/>
        <v/>
      </c>
      <c r="L40" s="54" t="str">
        <f t="shared" si="7"/>
        <v/>
      </c>
      <c r="M40" s="54" t="str">
        <f t="shared" si="8"/>
        <v/>
      </c>
      <c r="N40" s="5" t="s">
        <v>95</v>
      </c>
      <c r="O40" s="5"/>
      <c r="P40" s="1"/>
      <c r="Q40" s="1"/>
    </row>
    <row r="41" spans="1:17" ht="75">
      <c r="A41" s="7">
        <v>40</v>
      </c>
      <c r="B41" s="60" t="s">
        <v>6</v>
      </c>
      <c r="C41" s="44" t="s">
        <v>96</v>
      </c>
      <c r="D41" s="54" t="e">
        <f>VLOOKUP(C41,#REF!,2,FALSE)</f>
        <v>#REF!</v>
      </c>
      <c r="E41" s="54" t="str">
        <f t="shared" si="0"/>
        <v/>
      </c>
      <c r="F41" s="54" t="str">
        <f t="shared" si="1"/>
        <v/>
      </c>
      <c r="G41" s="54" t="str">
        <f t="shared" si="2"/>
        <v xml:space="preserve">Klaidingai didelis įkainis. Turėtų būti 55 Eur/m
</v>
      </c>
      <c r="H41" s="54" t="str">
        <f t="shared" si="3"/>
        <v/>
      </c>
      <c r="I41" s="54" t="str">
        <f t="shared" si="4"/>
        <v/>
      </c>
      <c r="J41" s="54" t="str">
        <f t="shared" si="5"/>
        <v/>
      </c>
      <c r="K41" s="54" t="str">
        <f t="shared" si="6"/>
        <v/>
      </c>
      <c r="L41" s="54" t="str">
        <f t="shared" si="7"/>
        <v/>
      </c>
      <c r="M41" s="54" t="str">
        <f t="shared" si="8"/>
        <v/>
      </c>
      <c r="N41" s="5" t="s">
        <v>97</v>
      </c>
      <c r="O41" s="5"/>
      <c r="P41" s="1"/>
      <c r="Q41" s="1"/>
    </row>
    <row r="42" spans="1:17" ht="120">
      <c r="A42" s="7">
        <v>41</v>
      </c>
      <c r="B42" s="60" t="s">
        <v>6</v>
      </c>
      <c r="C42" s="44" t="s">
        <v>98</v>
      </c>
      <c r="D42" s="54" t="e">
        <f>VLOOKUP(C42,#REF!,2,FALSE)</f>
        <v>#REF!</v>
      </c>
      <c r="E42" s="54" t="str">
        <f t="shared" si="0"/>
        <v/>
      </c>
      <c r="F42" s="54" t="str">
        <f t="shared" si="1"/>
        <v/>
      </c>
      <c r="G42" s="54" t="str">
        <f t="shared" si="2"/>
        <v xml:space="preserve">Medžiagos - 35 Eur, suvirinimo siūlių kontrolė 70 Eur, darbai 155 Eur. Todėl įkainis turi būti 260 Eur.
</v>
      </c>
      <c r="H42" s="54" t="str">
        <f t="shared" si="3"/>
        <v/>
      </c>
      <c r="I42" s="54" t="str">
        <f t="shared" si="4"/>
        <v/>
      </c>
      <c r="J42" s="54" t="str">
        <f t="shared" si="5"/>
        <v/>
      </c>
      <c r="K42" s="54" t="str">
        <f t="shared" si="6"/>
        <v/>
      </c>
      <c r="L42" s="54" t="str">
        <f t="shared" si="7"/>
        <v/>
      </c>
      <c r="M42" s="54" t="str">
        <f t="shared" si="8"/>
        <v/>
      </c>
      <c r="N42" s="5" t="s">
        <v>99</v>
      </c>
      <c r="O42" s="5"/>
      <c r="P42" s="1"/>
      <c r="Q42" s="1"/>
    </row>
    <row r="43" spans="1:17" ht="60" customHeight="1">
      <c r="A43" s="7">
        <v>42</v>
      </c>
      <c r="B43" s="60" t="s">
        <v>8</v>
      </c>
      <c r="C43" s="43" t="s">
        <v>51</v>
      </c>
      <c r="D43" s="54" t="e">
        <f>VLOOKUP(C43,#REF!,2,FALSE)</f>
        <v>#REF!</v>
      </c>
      <c r="E43" s="54" t="str">
        <f t="shared" si="0"/>
        <v/>
      </c>
      <c r="F43" s="54" t="str">
        <f t="shared" si="1"/>
        <v/>
      </c>
      <c r="G43" s="54" t="str">
        <f t="shared" si="2"/>
        <v/>
      </c>
      <c r="H43" s="54" t="str">
        <f t="shared" si="3"/>
        <v/>
      </c>
      <c r="I43" s="54" t="str">
        <f t="shared" si="4"/>
        <v xml:space="preserve">Darbų grupės stulpelyje išbraukti iki diš375,0 mm
</v>
      </c>
      <c r="J43" s="54" t="str">
        <f t="shared" si="5"/>
        <v/>
      </c>
      <c r="K43" s="54" t="str">
        <f t="shared" si="6"/>
        <v/>
      </c>
      <c r="L43" s="54" t="str">
        <f t="shared" si="7"/>
        <v/>
      </c>
      <c r="M43" s="54" t="str">
        <f t="shared" si="8"/>
        <v/>
      </c>
      <c r="N43" s="5" t="s">
        <v>52</v>
      </c>
      <c r="O43" s="1"/>
      <c r="P43" s="1"/>
      <c r="Q43" s="1"/>
    </row>
    <row r="44" spans="1:17" ht="285">
      <c r="A44" s="7">
        <v>43</v>
      </c>
      <c r="B44" s="60" t="s">
        <v>8</v>
      </c>
      <c r="C44" s="43" t="s">
        <v>100</v>
      </c>
      <c r="D44" s="54" t="e">
        <f>VLOOKUP(C44,#REF!,2,FALSE)</f>
        <v>#REF!</v>
      </c>
      <c r="E44" s="54" t="str">
        <f t="shared" si="0"/>
        <v/>
      </c>
      <c r="F44" s="54" t="str">
        <f t="shared" si="1"/>
        <v/>
      </c>
      <c r="G44" s="54" t="str">
        <f t="shared" si="2"/>
        <v/>
      </c>
      <c r="H44" s="54" t="str">
        <f t="shared" si="3"/>
        <v/>
      </c>
      <c r="I44" s="54" t="str">
        <f t="shared" si="4"/>
        <v xml:space="preserve">Dujotiekiams nuo D65 netaikyti sustambintų įkainių, nes tokių tipinių objektų nebūna. Jeigu ir atsirastų toks netipinis objektas, siūlome jam taikyti skirstomojo dujotiekio įkainius pagal atskirus darbus.
</v>
      </c>
      <c r="J44" s="54" t="str">
        <f t="shared" si="5"/>
        <v/>
      </c>
      <c r="K44" s="54" t="str">
        <f t="shared" si="6"/>
        <v/>
      </c>
      <c r="L44" s="54" t="str">
        <f t="shared" si="7"/>
        <v/>
      </c>
      <c r="M44" s="54" t="str">
        <f t="shared" si="8"/>
        <v/>
      </c>
      <c r="N44" s="5" t="s">
        <v>101</v>
      </c>
      <c r="O44" s="1"/>
      <c r="P44" s="1"/>
      <c r="Q44" s="1"/>
    </row>
    <row r="45" spans="1:17" ht="225">
      <c r="A45" s="7">
        <v>44</v>
      </c>
      <c r="B45" s="60" t="s">
        <v>8</v>
      </c>
      <c r="C45" s="43" t="s">
        <v>57</v>
      </c>
      <c r="D45" s="54" t="e">
        <f>VLOOKUP(C45,#REF!,2,FALSE)</f>
        <v>#REF!</v>
      </c>
      <c r="E45" s="54" t="str">
        <f t="shared" si="0"/>
        <v/>
      </c>
      <c r="F45" s="54" t="str">
        <f t="shared" si="1"/>
        <v/>
      </c>
      <c r="G45" s="54" t="str">
        <f t="shared" si="2"/>
        <v/>
      </c>
      <c r="H45" s="54" t="str">
        <f t="shared" si="3"/>
        <v/>
      </c>
      <c r="I45" s="54" t="str">
        <f t="shared" si="4"/>
        <v xml:space="preserve">Izoliacinės medžiagos 47 Eur, 2 čiaupai - 30 Eur, 3 ženklai su stulpelių 86 Eur, trys kapos su pokapiais 342 Eur, siūlių kontrolė 70 Eur, darbai - 220 Eur, todėl įkainis turi būti 795 Eur.
</v>
      </c>
      <c r="J45" s="54" t="str">
        <f t="shared" si="5"/>
        <v/>
      </c>
      <c r="K45" s="54" t="str">
        <f t="shared" si="6"/>
        <v/>
      </c>
      <c r="L45" s="54" t="str">
        <f t="shared" si="7"/>
        <v/>
      </c>
      <c r="M45" s="54" t="str">
        <f t="shared" si="8"/>
        <v/>
      </c>
      <c r="N45" s="5" t="s">
        <v>102</v>
      </c>
      <c r="O45" s="1"/>
      <c r="P45" s="1"/>
      <c r="Q45" s="1"/>
    </row>
    <row r="46" spans="1:17" ht="285">
      <c r="A46" s="7">
        <v>45</v>
      </c>
      <c r="B46" s="60" t="s">
        <v>8</v>
      </c>
      <c r="C46" s="43" t="s">
        <v>43</v>
      </c>
      <c r="D46" s="54" t="e">
        <f>VLOOKUP(C46,#REF!,2,FALSE)</f>
        <v>#REF!</v>
      </c>
      <c r="E46" s="54" t="str">
        <f t="shared" si="0"/>
        <v/>
      </c>
      <c r="F46" s="54" t="str">
        <f t="shared" si="1"/>
        <v/>
      </c>
      <c r="G46" s="54" t="str">
        <f t="shared" si="2"/>
        <v/>
      </c>
      <c r="H46" s="54" t="str">
        <f t="shared" si="3"/>
        <v/>
      </c>
      <c r="I46" s="54" t="str">
        <f t="shared" si="4"/>
        <v xml:space="preserve">Pozicija 12.4 papildant dviem balnais po 50 Eur,  balno aklėm - 4 Eur, vamzdziu po 2,5 Eur/m, STOP mova - 24,7 Eur, trim jungiamosisom movom po 2,54 Eur, trišakiu 26 Eur  ir darbais už 50 Eur, todėl įkainis turėtų būti 459 Eur.
</v>
      </c>
      <c r="J46" s="54" t="str">
        <f t="shared" si="5"/>
        <v/>
      </c>
      <c r="K46" s="54" t="str">
        <f t="shared" si="6"/>
        <v/>
      </c>
      <c r="L46" s="54" t="str">
        <f t="shared" si="7"/>
        <v/>
      </c>
      <c r="M46" s="54" t="str">
        <f t="shared" si="8"/>
        <v/>
      </c>
      <c r="N46" s="5" t="s">
        <v>103</v>
      </c>
      <c r="O46" s="1"/>
      <c r="P46" s="1"/>
      <c r="Q46" s="1"/>
    </row>
    <row r="47" spans="1:17" ht="300">
      <c r="A47" s="7">
        <v>46</v>
      </c>
      <c r="B47" s="60" t="s">
        <v>8</v>
      </c>
      <c r="C47" s="43" t="s">
        <v>45</v>
      </c>
      <c r="D47" s="54" t="e">
        <f>VLOOKUP(C47,#REF!,2,FALSE)</f>
        <v>#REF!</v>
      </c>
      <c r="E47" s="54" t="str">
        <f t="shared" si="0"/>
        <v/>
      </c>
      <c r="F47" s="54" t="str">
        <f t="shared" si="1"/>
        <v/>
      </c>
      <c r="G47" s="54" t="str">
        <f t="shared" si="2"/>
        <v/>
      </c>
      <c r="H47" s="54" t="str">
        <f t="shared" si="3"/>
        <v/>
      </c>
      <c r="I47" s="54" t="str">
        <f t="shared" si="4"/>
        <v xml:space="preserve">Darbo aprašyme prijungimo prie PE dujotiekio reikalavimuose išvardinti darbai, kurie būdingi tik prijungimui prie PL dujotiekio. DN 110 balno su sklende kaina yra 317 Eur, darbas - 60, todėl įkainis turi būti 377 Eur
</v>
      </c>
      <c r="J47" s="54" t="str">
        <f t="shared" si="5"/>
        <v/>
      </c>
      <c r="K47" s="54" t="str">
        <f t="shared" si="6"/>
        <v/>
      </c>
      <c r="L47" s="54" t="str">
        <f t="shared" si="7"/>
        <v/>
      </c>
      <c r="M47" s="54" t="str">
        <f t="shared" si="8"/>
        <v/>
      </c>
      <c r="N47" s="5" t="s">
        <v>104</v>
      </c>
      <c r="O47" s="1"/>
      <c r="P47" s="1"/>
      <c r="Q47" s="1"/>
    </row>
    <row r="48" spans="1:17" ht="165">
      <c r="A48" s="7">
        <v>47</v>
      </c>
      <c r="B48" s="60" t="s">
        <v>8</v>
      </c>
      <c r="C48" s="43" t="s">
        <v>47</v>
      </c>
      <c r="D48" s="54" t="e">
        <f>VLOOKUP(C48,#REF!,2,FALSE)</f>
        <v>#REF!</v>
      </c>
      <c r="E48" s="54" t="str">
        <f t="shared" si="0"/>
        <v/>
      </c>
      <c r="F48" s="54" t="str">
        <f t="shared" si="1"/>
        <v/>
      </c>
      <c r="G48" s="54" t="str">
        <f t="shared" si="2"/>
        <v/>
      </c>
      <c r="H48" s="54" t="str">
        <f t="shared" si="3"/>
        <v/>
      </c>
      <c r="I48" s="54" t="str">
        <f t="shared" si="4"/>
        <v xml:space="preserve">Įvirinamas čiaupas-120 Eur, izoliacinės medžiagos-47 Eur, žemės darbai 44 eur, darbai-118 Eur. Todėl įkainis turi būti 329 Eur.
</v>
      </c>
      <c r="J48" s="54" t="str">
        <f t="shared" si="5"/>
        <v/>
      </c>
      <c r="K48" s="54" t="str">
        <f t="shared" si="6"/>
        <v/>
      </c>
      <c r="L48" s="54" t="str">
        <f t="shared" si="7"/>
        <v/>
      </c>
      <c r="M48" s="54" t="str">
        <f t="shared" si="8"/>
        <v/>
      </c>
      <c r="N48" s="5" t="s">
        <v>105</v>
      </c>
      <c r="O48" s="1"/>
      <c r="P48" s="1"/>
      <c r="Q48" s="1"/>
    </row>
    <row r="49" spans="1:17" ht="300">
      <c r="A49" s="7">
        <v>48</v>
      </c>
      <c r="B49" s="60" t="s">
        <v>8</v>
      </c>
      <c r="C49" s="43" t="s">
        <v>62</v>
      </c>
      <c r="D49" s="54" t="e">
        <f>VLOOKUP(C49,#REF!,2,FALSE)</f>
        <v>#REF!</v>
      </c>
      <c r="E49" s="54" t="str">
        <f t="shared" si="0"/>
        <v/>
      </c>
      <c r="F49" s="54" t="str">
        <f t="shared" si="1"/>
        <v/>
      </c>
      <c r="G49" s="54" t="str">
        <f t="shared" si="2"/>
        <v/>
      </c>
      <c r="H49" s="54" t="str">
        <f t="shared" si="3"/>
        <v/>
      </c>
      <c r="I49" s="54" t="str">
        <f t="shared" si="4"/>
        <v xml:space="preserve">Kauno zonoje nuo 2019-11-01 reikalaujama atlikti dinaminį -7 Eur ir statinį - 58 Eur sutankinimo bandymus. Papildomai kainuoja atvykimas į objketa 25 Eur ir svorio organizavimas statiniam bandymui - 70 eur. Todėl įkainis turi būti 160 Eur.
</v>
      </c>
      <c r="J49" s="54" t="str">
        <f t="shared" si="5"/>
        <v/>
      </c>
      <c r="K49" s="54" t="str">
        <f t="shared" si="6"/>
        <v/>
      </c>
      <c r="L49" s="54" t="str">
        <f t="shared" si="7"/>
        <v/>
      </c>
      <c r="M49" s="54" t="str">
        <f t="shared" si="8"/>
        <v/>
      </c>
      <c r="N49" s="5" t="s">
        <v>63</v>
      </c>
      <c r="O49" s="1"/>
      <c r="P49" s="1"/>
      <c r="Q49" s="1"/>
    </row>
    <row r="50" spans="1:17" ht="120">
      <c r="A50" s="7">
        <v>49</v>
      </c>
      <c r="B50" s="60" t="s">
        <v>8</v>
      </c>
      <c r="C50" s="43" t="s">
        <v>64</v>
      </c>
      <c r="D50" s="54" t="e">
        <f>VLOOKUP(C50,#REF!,2,FALSE)</f>
        <v>#REF!</v>
      </c>
      <c r="E50" s="54" t="str">
        <f t="shared" si="0"/>
        <v/>
      </c>
      <c r="F50" s="54" t="str">
        <f t="shared" si="1"/>
        <v/>
      </c>
      <c r="G50" s="54" t="str">
        <f t="shared" si="2"/>
        <v/>
      </c>
      <c r="H50" s="54" t="str">
        <f t="shared" si="3"/>
        <v/>
      </c>
      <c r="I50" s="54" t="str">
        <f t="shared" si="4"/>
        <v xml:space="preserve">Dėl didelių darbų apimčių, transportavimo, rūšiavimo išlaidų, įkainis turi būti 340 Eur.
</v>
      </c>
      <c r="J50" s="54" t="str">
        <f t="shared" si="5"/>
        <v/>
      </c>
      <c r="K50" s="54" t="str">
        <f t="shared" si="6"/>
        <v/>
      </c>
      <c r="L50" s="54" t="str">
        <f t="shared" si="7"/>
        <v/>
      </c>
      <c r="M50" s="54" t="str">
        <f t="shared" si="8"/>
        <v/>
      </c>
      <c r="N50" s="5" t="s">
        <v>65</v>
      </c>
      <c r="O50" s="1"/>
      <c r="P50" s="1"/>
      <c r="Q50" s="1"/>
    </row>
    <row r="51" spans="1:17" ht="120">
      <c r="A51" s="7">
        <v>50</v>
      </c>
      <c r="B51" s="60" t="s">
        <v>8</v>
      </c>
      <c r="C51" s="43" t="s">
        <v>66</v>
      </c>
      <c r="D51" s="54" t="e">
        <f>VLOOKUP(C51,#REF!,2,FALSE)</f>
        <v>#REF!</v>
      </c>
      <c r="E51" s="54" t="str">
        <f t="shared" si="0"/>
        <v/>
      </c>
      <c r="F51" s="54" t="str">
        <f t="shared" si="1"/>
        <v/>
      </c>
      <c r="G51" s="54" t="str">
        <f t="shared" si="2"/>
        <v/>
      </c>
      <c r="H51" s="54" t="str">
        <f t="shared" si="3"/>
        <v/>
      </c>
      <c r="I51" s="54" t="str">
        <f t="shared" si="4"/>
        <v xml:space="preserve">Įkainį 20.1 papildyti autobokštelio darbo kaina 4 eur/m. Todėl įkainis turi būti 22 Eur/m
</v>
      </c>
      <c r="J51" s="54" t="str">
        <f t="shared" si="5"/>
        <v/>
      </c>
      <c r="K51" s="54" t="str">
        <f t="shared" si="6"/>
        <v/>
      </c>
      <c r="L51" s="54" t="str">
        <f t="shared" si="7"/>
        <v/>
      </c>
      <c r="M51" s="54" t="str">
        <f t="shared" si="8"/>
        <v/>
      </c>
      <c r="N51" s="5" t="s">
        <v>67</v>
      </c>
      <c r="O51" s="1"/>
      <c r="P51" s="1"/>
      <c r="Q51" s="1"/>
    </row>
    <row r="52" spans="1:17" ht="60">
      <c r="A52" s="7">
        <v>51</v>
      </c>
      <c r="B52" s="60" t="s">
        <v>8</v>
      </c>
      <c r="C52" s="44" t="s">
        <v>68</v>
      </c>
      <c r="D52" s="54" t="e">
        <f>VLOOKUP(C52,#REF!,2,FALSE)</f>
        <v>#REF!</v>
      </c>
      <c r="E52" s="54" t="str">
        <f t="shared" si="0"/>
        <v/>
      </c>
      <c r="F52" s="54" t="str">
        <f t="shared" si="1"/>
        <v/>
      </c>
      <c r="G52" s="54" t="str">
        <f t="shared" si="2"/>
        <v/>
      </c>
      <c r="H52" s="54" t="str">
        <f t="shared" si="3"/>
        <v/>
      </c>
      <c r="I52" s="54" t="str">
        <f t="shared" si="4"/>
        <v xml:space="preserve">Ar į įkaini tikrai neiskaičiuoti žemės darbai?
</v>
      </c>
      <c r="J52" s="54" t="str">
        <f t="shared" si="5"/>
        <v/>
      </c>
      <c r="K52" s="54" t="str">
        <f t="shared" si="6"/>
        <v/>
      </c>
      <c r="L52" s="54" t="str">
        <f t="shared" si="7"/>
        <v/>
      </c>
      <c r="M52" s="54" t="str">
        <f t="shared" si="8"/>
        <v/>
      </c>
      <c r="N52" s="5" t="s">
        <v>69</v>
      </c>
      <c r="O52" s="1"/>
      <c r="P52" s="1"/>
      <c r="Q52" s="1"/>
    </row>
    <row r="53" spans="1:17" ht="135">
      <c r="A53" s="7">
        <v>52</v>
      </c>
      <c r="B53" s="60" t="s">
        <v>8</v>
      </c>
      <c r="C53" s="43" t="s">
        <v>68</v>
      </c>
      <c r="D53" s="54" t="e">
        <f>VLOOKUP(C53,#REF!,2,FALSE)</f>
        <v>#REF!</v>
      </c>
      <c r="E53" s="54" t="str">
        <f t="shared" si="0"/>
        <v/>
      </c>
      <c r="F53" s="54" t="str">
        <f t="shared" si="1"/>
        <v/>
      </c>
      <c r="G53" s="54" t="str">
        <f t="shared" si="2"/>
        <v/>
      </c>
      <c r="H53" s="54" t="str">
        <f t="shared" si="3"/>
        <v/>
      </c>
      <c r="I53" s="54" t="str">
        <f t="shared" si="4"/>
        <v xml:space="preserve">Izoliacinių medžiagų kaina 141 Eur, montavimo darbų kaina 70 Eur/m, todėl įkainis turėtų būti 211 Eur/m
</v>
      </c>
      <c r="J53" s="54" t="str">
        <f t="shared" si="5"/>
        <v/>
      </c>
      <c r="K53" s="54" t="str">
        <f t="shared" si="6"/>
        <v/>
      </c>
      <c r="L53" s="54" t="str">
        <f t="shared" si="7"/>
        <v/>
      </c>
      <c r="M53" s="54" t="str">
        <f t="shared" si="8"/>
        <v/>
      </c>
      <c r="N53" s="5" t="s">
        <v>106</v>
      </c>
      <c r="O53" s="1"/>
      <c r="P53" s="1"/>
      <c r="Q53" s="1"/>
    </row>
    <row r="54" spans="1:17" ht="60">
      <c r="A54" s="7">
        <v>53</v>
      </c>
      <c r="B54" s="60" t="s">
        <v>8</v>
      </c>
      <c r="C54" s="43" t="s">
        <v>71</v>
      </c>
      <c r="D54" s="54" t="e">
        <f>VLOOKUP(C54,#REF!,2,FALSE)</f>
        <v>#REF!</v>
      </c>
      <c r="E54" s="54" t="str">
        <f t="shared" si="0"/>
        <v/>
      </c>
      <c r="F54" s="54" t="str">
        <f t="shared" si="1"/>
        <v/>
      </c>
      <c r="G54" s="54" t="str">
        <f t="shared" si="2"/>
        <v/>
      </c>
      <c r="H54" s="54" t="str">
        <f t="shared" si="3"/>
        <v/>
      </c>
      <c r="I54" s="54" t="str">
        <f t="shared" si="4"/>
        <v xml:space="preserve">Ar į įkaini tikrai neiskaičiuoti žemės darbai?
</v>
      </c>
      <c r="J54" s="54" t="str">
        <f t="shared" si="5"/>
        <v/>
      </c>
      <c r="K54" s="54" t="str">
        <f t="shared" si="6"/>
        <v/>
      </c>
      <c r="L54" s="54" t="str">
        <f t="shared" si="7"/>
        <v/>
      </c>
      <c r="M54" s="54" t="str">
        <f t="shared" si="8"/>
        <v/>
      </c>
      <c r="N54" s="5" t="s">
        <v>69</v>
      </c>
      <c r="O54" s="1"/>
      <c r="P54" s="1"/>
      <c r="Q54" s="1"/>
    </row>
    <row r="55" spans="1:17" ht="120">
      <c r="A55" s="7">
        <v>54</v>
      </c>
      <c r="B55" s="60" t="s">
        <v>8</v>
      </c>
      <c r="C55" s="43" t="s">
        <v>71</v>
      </c>
      <c r="D55" s="54" t="e">
        <f>VLOOKUP(C55,#REF!,2,FALSE)</f>
        <v>#REF!</v>
      </c>
      <c r="E55" s="54" t="str">
        <f t="shared" si="0"/>
        <v/>
      </c>
      <c r="F55" s="54" t="str">
        <f t="shared" si="1"/>
        <v/>
      </c>
      <c r="G55" s="54" t="str">
        <f t="shared" si="2"/>
        <v/>
      </c>
      <c r="H55" s="54" t="str">
        <f t="shared" si="3"/>
        <v/>
      </c>
      <c r="I55" s="54" t="str">
        <f t="shared" si="4"/>
        <v xml:space="preserve">Izoliacinės medžiagos 47 Eur/m, darbų kaina - 57 Eur/m. Todėl įkainis turi būti 104 Eur/m
</v>
      </c>
      <c r="J55" s="54" t="str">
        <f t="shared" si="5"/>
        <v/>
      </c>
      <c r="K55" s="54" t="str">
        <f t="shared" si="6"/>
        <v/>
      </c>
      <c r="L55" s="54" t="str">
        <f t="shared" si="7"/>
        <v/>
      </c>
      <c r="M55" s="54" t="str">
        <f t="shared" si="8"/>
        <v/>
      </c>
      <c r="N55" s="5" t="s">
        <v>107</v>
      </c>
      <c r="O55" s="1"/>
      <c r="P55" s="1"/>
      <c r="Q55" s="1"/>
    </row>
    <row r="56" spans="1:17" ht="90">
      <c r="A56" s="7">
        <v>55</v>
      </c>
      <c r="B56" s="60" t="s">
        <v>8</v>
      </c>
      <c r="C56" s="43" t="s">
        <v>73</v>
      </c>
      <c r="D56" s="54" t="e">
        <f>VLOOKUP(C56,#REF!,2,FALSE)</f>
        <v>#REF!</v>
      </c>
      <c r="E56" s="54" t="str">
        <f t="shared" si="0"/>
        <v/>
      </c>
      <c r="F56" s="54" t="str">
        <f t="shared" si="1"/>
        <v/>
      </c>
      <c r="G56" s="54" t="str">
        <f t="shared" si="2"/>
        <v/>
      </c>
      <c r="H56" s="54" t="str">
        <f t="shared" si="3"/>
        <v/>
      </c>
      <c r="I56" s="54" t="str">
        <f t="shared" si="4"/>
        <v xml:space="preserve">Medžiagos 150 Eur, darbas 100 Eur, todėl įkainis turi būti 250 Eur.
</v>
      </c>
      <c r="J56" s="54" t="str">
        <f t="shared" si="5"/>
        <v/>
      </c>
      <c r="K56" s="54" t="str">
        <f t="shared" si="6"/>
        <v/>
      </c>
      <c r="L56" s="54" t="str">
        <f t="shared" si="7"/>
        <v/>
      </c>
      <c r="M56" s="54" t="str">
        <f t="shared" si="8"/>
        <v/>
      </c>
      <c r="N56" s="5" t="s">
        <v>108</v>
      </c>
      <c r="O56" s="1"/>
      <c r="P56" s="1"/>
      <c r="Q56" s="1"/>
    </row>
    <row r="57" spans="1:17" ht="105">
      <c r="A57" s="7">
        <v>56</v>
      </c>
      <c r="B57" s="60" t="s">
        <v>8</v>
      </c>
      <c r="C57" s="43" t="s">
        <v>75</v>
      </c>
      <c r="D57" s="54" t="e">
        <f>VLOOKUP(C57,#REF!,2,FALSE)</f>
        <v>#REF!</v>
      </c>
      <c r="E57" s="54" t="str">
        <f t="shared" si="0"/>
        <v/>
      </c>
      <c r="F57" s="54" t="str">
        <f t="shared" si="1"/>
        <v/>
      </c>
      <c r="G57" s="54" t="str">
        <f t="shared" si="2"/>
        <v/>
      </c>
      <c r="H57" s="54" t="str">
        <f t="shared" si="3"/>
        <v/>
      </c>
      <c r="I57" s="54" t="str">
        <f t="shared" si="4"/>
        <v xml:space="preserve">Medžiagų kaina 150 Eur, darbų kaina 100 Eur, todėl įkainis turi būti 250 Eur.
</v>
      </c>
      <c r="J57" s="54" t="str">
        <f t="shared" si="5"/>
        <v/>
      </c>
      <c r="K57" s="54" t="str">
        <f t="shared" si="6"/>
        <v/>
      </c>
      <c r="L57" s="54" t="str">
        <f t="shared" si="7"/>
        <v/>
      </c>
      <c r="M57" s="54" t="str">
        <f t="shared" si="8"/>
        <v/>
      </c>
      <c r="N57" s="5" t="s">
        <v>109</v>
      </c>
      <c r="O57" s="1"/>
      <c r="P57" s="1"/>
      <c r="Q57" s="1"/>
    </row>
    <row r="58" spans="1:17" ht="105">
      <c r="A58" s="7">
        <v>57</v>
      </c>
      <c r="B58" s="60" t="s">
        <v>8</v>
      </c>
      <c r="C58" s="43" t="s">
        <v>77</v>
      </c>
      <c r="D58" s="54" t="e">
        <f>VLOOKUP(C58,#REF!,2,FALSE)</f>
        <v>#REF!</v>
      </c>
      <c r="E58" s="54" t="str">
        <f t="shared" si="0"/>
        <v/>
      </c>
      <c r="F58" s="54" t="str">
        <f t="shared" si="1"/>
        <v/>
      </c>
      <c r="G58" s="54" t="str">
        <f t="shared" si="2"/>
        <v/>
      </c>
      <c r="H58" s="54" t="str">
        <f t="shared" si="3"/>
        <v/>
      </c>
      <c r="I58" s="54" t="str">
        <f t="shared" si="4"/>
        <v xml:space="preserve">Medžiagų kaina 30 Eur, darbų kaina 60 Eur, todėl įkainis turi būti 90 Eur.
</v>
      </c>
      <c r="J58" s="54" t="str">
        <f t="shared" si="5"/>
        <v/>
      </c>
      <c r="K58" s="54" t="str">
        <f t="shared" si="6"/>
        <v/>
      </c>
      <c r="L58" s="54" t="str">
        <f t="shared" si="7"/>
        <v/>
      </c>
      <c r="M58" s="54" t="str">
        <f t="shared" si="8"/>
        <v/>
      </c>
      <c r="N58" s="5" t="s">
        <v>78</v>
      </c>
      <c r="O58" s="1"/>
      <c r="P58" s="1"/>
      <c r="Q58" s="1"/>
    </row>
    <row r="59" spans="1:17" ht="135">
      <c r="A59" s="7">
        <v>58</v>
      </c>
      <c r="B59" s="60" t="s">
        <v>8</v>
      </c>
      <c r="C59" s="43" t="s">
        <v>79</v>
      </c>
      <c r="D59" s="54" t="e">
        <f>VLOOKUP(C59,#REF!,2,FALSE)</f>
        <v>#REF!</v>
      </c>
      <c r="E59" s="54" t="str">
        <f t="shared" si="0"/>
        <v/>
      </c>
      <c r="F59" s="54" t="str">
        <f t="shared" si="1"/>
        <v/>
      </c>
      <c r="G59" s="54" t="str">
        <f t="shared" si="2"/>
        <v/>
      </c>
      <c r="H59" s="54" t="str">
        <f t="shared" si="3"/>
        <v/>
      </c>
      <c r="I59" s="54" t="str">
        <f t="shared" si="4"/>
        <v xml:space="preserve">Į darbų aprašymą neturi būti įtraukti žemės dabai. Žemės darbus aktuoti astskirai pagal poziciją 1.1.
</v>
      </c>
      <c r="J59" s="54" t="str">
        <f t="shared" si="5"/>
        <v/>
      </c>
      <c r="K59" s="54" t="str">
        <f t="shared" si="6"/>
        <v/>
      </c>
      <c r="L59" s="54" t="str">
        <f t="shared" si="7"/>
        <v/>
      </c>
      <c r="M59" s="54" t="str">
        <f t="shared" si="8"/>
        <v/>
      </c>
      <c r="N59" s="5" t="s">
        <v>80</v>
      </c>
      <c r="O59" s="1"/>
      <c r="P59" s="1"/>
      <c r="Q59" s="1"/>
    </row>
    <row r="60" spans="1:17" ht="90">
      <c r="A60" s="7">
        <v>59</v>
      </c>
      <c r="B60" s="60" t="s">
        <v>8</v>
      </c>
      <c r="C60" s="43" t="s">
        <v>81</v>
      </c>
      <c r="D60" s="54" t="e">
        <f>VLOOKUP(C60,#REF!,2,FALSE)</f>
        <v>#REF!</v>
      </c>
      <c r="E60" s="54" t="str">
        <f t="shared" si="0"/>
        <v/>
      </c>
      <c r="F60" s="54" t="str">
        <f t="shared" si="1"/>
        <v/>
      </c>
      <c r="G60" s="54" t="str">
        <f t="shared" si="2"/>
        <v/>
      </c>
      <c r="H60" s="54" t="str">
        <f t="shared" si="3"/>
        <v/>
      </c>
      <c r="I60" s="54" t="str">
        <f t="shared" si="4"/>
        <v xml:space="preserve">Medžiagos 52 Eur, darbai 48, todėl įkainis turi būti 100 Eur
</v>
      </c>
      <c r="J60" s="54" t="str">
        <f t="shared" si="5"/>
        <v/>
      </c>
      <c r="K60" s="54" t="str">
        <f t="shared" si="6"/>
        <v/>
      </c>
      <c r="L60" s="54" t="str">
        <f t="shared" si="7"/>
        <v/>
      </c>
      <c r="M60" s="54" t="str">
        <f t="shared" si="8"/>
        <v/>
      </c>
      <c r="N60" s="5" t="s">
        <v>82</v>
      </c>
      <c r="O60" s="1"/>
      <c r="P60" s="1"/>
      <c r="Q60" s="1"/>
    </row>
    <row r="61" spans="1:17" ht="90">
      <c r="A61" s="7">
        <v>60</v>
      </c>
      <c r="B61" s="60" t="s">
        <v>8</v>
      </c>
      <c r="C61" s="43" t="s">
        <v>83</v>
      </c>
      <c r="D61" s="54" t="e">
        <f>VLOOKUP(C61,#REF!,2,FALSE)</f>
        <v>#REF!</v>
      </c>
      <c r="E61" s="54" t="str">
        <f t="shared" si="0"/>
        <v/>
      </c>
      <c r="F61" s="54" t="str">
        <f t="shared" si="1"/>
        <v/>
      </c>
      <c r="G61" s="54" t="str">
        <f t="shared" si="2"/>
        <v/>
      </c>
      <c r="H61" s="54" t="str">
        <f t="shared" si="3"/>
        <v/>
      </c>
      <c r="I61" s="54" t="str">
        <f t="shared" si="4"/>
        <v xml:space="preserve">Medžiagos 96 Eur, darbai 64 todėl įkainis turi būti 160 Eur
</v>
      </c>
      <c r="J61" s="54" t="str">
        <f t="shared" si="5"/>
        <v/>
      </c>
      <c r="K61" s="54" t="str">
        <f t="shared" si="6"/>
        <v/>
      </c>
      <c r="L61" s="54" t="str">
        <f t="shared" si="7"/>
        <v/>
      </c>
      <c r="M61" s="54" t="str">
        <f t="shared" si="8"/>
        <v/>
      </c>
      <c r="N61" s="5" t="s">
        <v>84</v>
      </c>
      <c r="O61" s="1"/>
      <c r="P61" s="1"/>
      <c r="Q61" s="1"/>
    </row>
    <row r="62" spans="1:17" ht="90">
      <c r="A62" s="7">
        <v>61</v>
      </c>
      <c r="B62" s="60" t="s">
        <v>8</v>
      </c>
      <c r="C62" s="43" t="s">
        <v>85</v>
      </c>
      <c r="D62" s="54" t="e">
        <f>VLOOKUP(C62,#REF!,2,FALSE)</f>
        <v>#REF!</v>
      </c>
      <c r="E62" s="54" t="str">
        <f t="shared" si="0"/>
        <v/>
      </c>
      <c r="F62" s="54" t="str">
        <f t="shared" si="1"/>
        <v/>
      </c>
      <c r="G62" s="54" t="str">
        <f t="shared" si="2"/>
        <v/>
      </c>
      <c r="H62" s="54" t="str">
        <f t="shared" si="3"/>
        <v/>
      </c>
      <c r="I62" s="54" t="str">
        <f t="shared" si="4"/>
        <v xml:space="preserve">Medžiagos 52 Eur, darbai 48, todėl įkainis turi būti 100 Eur
</v>
      </c>
      <c r="J62" s="54" t="str">
        <f t="shared" si="5"/>
        <v/>
      </c>
      <c r="K62" s="54" t="str">
        <f t="shared" si="6"/>
        <v/>
      </c>
      <c r="L62" s="54" t="str">
        <f t="shared" si="7"/>
        <v/>
      </c>
      <c r="M62" s="54" t="str">
        <f t="shared" si="8"/>
        <v/>
      </c>
      <c r="N62" s="5" t="s">
        <v>82</v>
      </c>
      <c r="O62" s="1"/>
      <c r="P62" s="1"/>
      <c r="Q62" s="1"/>
    </row>
    <row r="63" spans="1:17" ht="90">
      <c r="A63" s="7">
        <v>62</v>
      </c>
      <c r="B63" s="60" t="s">
        <v>8</v>
      </c>
      <c r="C63" s="43" t="s">
        <v>86</v>
      </c>
      <c r="D63" s="54" t="e">
        <f>VLOOKUP(C63,#REF!,2,FALSE)</f>
        <v>#REF!</v>
      </c>
      <c r="E63" s="54" t="str">
        <f t="shared" si="0"/>
        <v/>
      </c>
      <c r="F63" s="54" t="str">
        <f t="shared" si="1"/>
        <v/>
      </c>
      <c r="G63" s="54" t="str">
        <f t="shared" si="2"/>
        <v/>
      </c>
      <c r="H63" s="54" t="str">
        <f t="shared" si="3"/>
        <v/>
      </c>
      <c r="I63" s="54" t="str">
        <f t="shared" si="4"/>
        <v xml:space="preserve">Medžiagos 96 Eur, darbai 64 todėl įkainis turi būti 160 Eur
</v>
      </c>
      <c r="J63" s="54" t="str">
        <f t="shared" si="5"/>
        <v/>
      </c>
      <c r="K63" s="54" t="str">
        <f t="shared" si="6"/>
        <v/>
      </c>
      <c r="L63" s="54" t="str">
        <f t="shared" si="7"/>
        <v/>
      </c>
      <c r="M63" s="54" t="str">
        <f t="shared" si="8"/>
        <v/>
      </c>
      <c r="N63" s="5" t="s">
        <v>84</v>
      </c>
      <c r="O63" s="1"/>
      <c r="P63" s="1"/>
      <c r="Q63" s="1"/>
    </row>
    <row r="64" spans="1:17" ht="105">
      <c r="A64" s="7">
        <v>63</v>
      </c>
      <c r="B64" s="60" t="s">
        <v>8</v>
      </c>
      <c r="C64" s="44" t="s">
        <v>87</v>
      </c>
      <c r="D64" s="54" t="e">
        <f>VLOOKUP(C64,#REF!,2,FALSE)</f>
        <v>#REF!</v>
      </c>
      <c r="E64" s="54" t="str">
        <f t="shared" si="0"/>
        <v/>
      </c>
      <c r="F64" s="54" t="str">
        <f t="shared" si="1"/>
        <v/>
      </c>
      <c r="G64" s="54" t="str">
        <f t="shared" si="2"/>
        <v/>
      </c>
      <c r="H64" s="54" t="str">
        <f t="shared" si="3"/>
        <v/>
      </c>
      <c r="I64" s="54" t="str">
        <f t="shared" si="4"/>
        <v xml:space="preserve">Kasimo ir centravimo darbų kaina 48 Eur, todėl ir įkainis turi būti 48 Eur.
</v>
      </c>
      <c r="J64" s="54" t="str">
        <f t="shared" si="5"/>
        <v/>
      </c>
      <c r="K64" s="54" t="str">
        <f t="shared" si="6"/>
        <v/>
      </c>
      <c r="L64" s="54" t="str">
        <f t="shared" si="7"/>
        <v/>
      </c>
      <c r="M64" s="54" t="str">
        <f t="shared" si="8"/>
        <v/>
      </c>
      <c r="N64" s="5" t="s">
        <v>88</v>
      </c>
      <c r="O64" s="1"/>
      <c r="P64" s="1"/>
      <c r="Q64" s="1"/>
    </row>
    <row r="65" spans="1:17" ht="90">
      <c r="A65" s="7">
        <v>64</v>
      </c>
      <c r="B65" s="60" t="s">
        <v>8</v>
      </c>
      <c r="C65" s="44" t="s">
        <v>89</v>
      </c>
      <c r="D65" s="54" t="e">
        <f>VLOOKUP(C65,#REF!,2,FALSE)</f>
        <v>#REF!</v>
      </c>
      <c r="E65" s="54" t="str">
        <f t="shared" si="0"/>
        <v/>
      </c>
      <c r="F65" s="54" t="str">
        <f t="shared" si="1"/>
        <v/>
      </c>
      <c r="G65" s="54" t="str">
        <f t="shared" si="2"/>
        <v/>
      </c>
      <c r="H65" s="54" t="str">
        <f t="shared" si="3"/>
        <v/>
      </c>
      <c r="I65" s="54" t="str">
        <f t="shared" si="4"/>
        <v xml:space="preserve">Medžiagų kaina 38 Eur, darbai - 22 Eur. Todėl įkainis turi būti 60 Eur
</v>
      </c>
      <c r="J65" s="54" t="str">
        <f t="shared" si="5"/>
        <v/>
      </c>
      <c r="K65" s="54" t="str">
        <f t="shared" si="6"/>
        <v/>
      </c>
      <c r="L65" s="54" t="str">
        <f t="shared" si="7"/>
        <v/>
      </c>
      <c r="M65" s="54" t="str">
        <f t="shared" si="8"/>
        <v/>
      </c>
      <c r="N65" s="5" t="s">
        <v>90</v>
      </c>
      <c r="O65" s="1"/>
      <c r="P65" s="1"/>
      <c r="Q65" s="1"/>
    </row>
    <row r="66" spans="1:17" ht="150">
      <c r="A66" s="7">
        <v>65</v>
      </c>
      <c r="B66" s="60" t="s">
        <v>8</v>
      </c>
      <c r="C66" s="44" t="s">
        <v>91</v>
      </c>
      <c r="D66" s="54" t="e">
        <f>VLOOKUP(C66,#REF!,2,FALSE)</f>
        <v>#REF!</v>
      </c>
      <c r="E66" s="54" t="str">
        <f t="shared" si="0"/>
        <v/>
      </c>
      <c r="F66" s="54" t="str">
        <f t="shared" si="1"/>
        <v/>
      </c>
      <c r="G66" s="54" t="str">
        <f t="shared" si="2"/>
        <v/>
      </c>
      <c r="H66" s="54" t="str">
        <f t="shared" si="3"/>
        <v/>
      </c>
      <c r="I66" s="54" t="str">
        <f t="shared" si="4"/>
        <v xml:space="preserve">Laboratorijos siūlės kontrolės kaina 50 Eur, atvykimas į objekta - 25 Eur. Todėl įkainis turi būti 75 Eur.
</v>
      </c>
      <c r="J66" s="54" t="str">
        <f t="shared" si="5"/>
        <v/>
      </c>
      <c r="K66" s="54" t="str">
        <f t="shared" si="6"/>
        <v/>
      </c>
      <c r="L66" s="54" t="str">
        <f t="shared" si="7"/>
        <v/>
      </c>
      <c r="M66" s="54" t="str">
        <f t="shared" si="8"/>
        <v/>
      </c>
      <c r="N66" s="5" t="s">
        <v>110</v>
      </c>
      <c r="O66" s="1"/>
      <c r="P66" s="1"/>
      <c r="Q66" s="1"/>
    </row>
    <row r="67" spans="1:17" ht="105">
      <c r="A67" s="7">
        <v>66</v>
      </c>
      <c r="B67" s="60" t="s">
        <v>8</v>
      </c>
      <c r="C67" s="44" t="s">
        <v>93</v>
      </c>
      <c r="D67" s="54" t="e">
        <f>VLOOKUP(C67,#REF!,2,FALSE)</f>
        <v>#REF!</v>
      </c>
      <c r="E67" s="54" t="str">
        <f t="shared" si="0"/>
        <v/>
      </c>
      <c r="F67" s="54" t="str">
        <f t="shared" si="1"/>
        <v/>
      </c>
      <c r="G67" s="54" t="str">
        <f t="shared" si="2"/>
        <v/>
      </c>
      <c r="H67" s="54" t="str">
        <f t="shared" si="3"/>
        <v/>
      </c>
      <c r="I67" s="54" t="str">
        <f t="shared" si="4"/>
        <v xml:space="preserve">Darbų ir transporto kaina 70 Eur. Todėl ir įkainis turi būti 70 Eur.
</v>
      </c>
      <c r="J67" s="54" t="str">
        <f t="shared" si="5"/>
        <v/>
      </c>
      <c r="K67" s="54" t="str">
        <f t="shared" si="6"/>
        <v/>
      </c>
      <c r="L67" s="54" t="str">
        <f t="shared" si="7"/>
        <v/>
      </c>
      <c r="M67" s="54" t="str">
        <f t="shared" si="8"/>
        <v/>
      </c>
      <c r="N67" s="5" t="s">
        <v>94</v>
      </c>
      <c r="O67" s="1"/>
      <c r="P67" s="1"/>
      <c r="Q67" s="1"/>
    </row>
    <row r="68" spans="1:17" ht="105">
      <c r="A68" s="7">
        <v>67</v>
      </c>
      <c r="B68" s="60" t="s">
        <v>8</v>
      </c>
      <c r="C68" s="44">
        <v>46</v>
      </c>
      <c r="D68" s="54" t="e">
        <f>VLOOKUP(C68,#REF!,2,FALSE)</f>
        <v>#REF!</v>
      </c>
      <c r="E68" s="54" t="str">
        <f t="shared" si="0"/>
        <v/>
      </c>
      <c r="F68" s="54" t="str">
        <f t="shared" si="1"/>
        <v/>
      </c>
      <c r="G68" s="54" t="str">
        <f t="shared" si="2"/>
        <v/>
      </c>
      <c r="H68" s="54" t="str">
        <f t="shared" si="3"/>
        <v/>
      </c>
      <c r="I68" s="54" t="str">
        <f t="shared" si="4"/>
        <v xml:space="preserve">Medžiagų kaina 190 Eur, darbų kaina 50 Eur, todėl įkainis turi būti 240 eur
</v>
      </c>
      <c r="J68" s="54" t="str">
        <f t="shared" si="5"/>
        <v/>
      </c>
      <c r="K68" s="54" t="str">
        <f t="shared" si="6"/>
        <v/>
      </c>
      <c r="L68" s="54" t="str">
        <f t="shared" si="7"/>
        <v/>
      </c>
      <c r="M68" s="54" t="str">
        <f t="shared" si="8"/>
        <v/>
      </c>
      <c r="N68" s="5" t="s">
        <v>95</v>
      </c>
      <c r="O68" s="1"/>
      <c r="P68" s="1"/>
      <c r="Q68" s="1"/>
    </row>
    <row r="69" spans="1:17" ht="75">
      <c r="A69" s="7">
        <v>68</v>
      </c>
      <c r="B69" s="60" t="s">
        <v>8</v>
      </c>
      <c r="C69" s="44" t="s">
        <v>96</v>
      </c>
      <c r="D69" s="54" t="e">
        <f>VLOOKUP(C69,#REF!,2,FALSE)</f>
        <v>#REF!</v>
      </c>
      <c r="E69" s="54" t="str">
        <f t="shared" si="0"/>
        <v/>
      </c>
      <c r="F69" s="54" t="str">
        <f t="shared" si="1"/>
        <v/>
      </c>
      <c r="G69" s="54" t="str">
        <f t="shared" si="2"/>
        <v/>
      </c>
      <c r="H69" s="54" t="str">
        <f t="shared" si="3"/>
        <v/>
      </c>
      <c r="I69" s="54" t="str">
        <f t="shared" si="4"/>
        <v xml:space="preserve">Klaidingai didelis įkainis. Turėtų būti 55 Eur/m
</v>
      </c>
      <c r="J69" s="54" t="str">
        <f t="shared" si="5"/>
        <v/>
      </c>
      <c r="K69" s="54" t="str">
        <f t="shared" si="6"/>
        <v/>
      </c>
      <c r="L69" s="54" t="str">
        <f t="shared" si="7"/>
        <v/>
      </c>
      <c r="M69" s="54" t="str">
        <f t="shared" si="8"/>
        <v/>
      </c>
      <c r="N69" s="5" t="s">
        <v>97</v>
      </c>
      <c r="O69" s="1"/>
      <c r="P69" s="1"/>
      <c r="Q69" s="1"/>
    </row>
    <row r="70" spans="1:17" ht="120">
      <c r="A70" s="7">
        <v>69</v>
      </c>
      <c r="B70" s="60" t="s">
        <v>8</v>
      </c>
      <c r="C70" s="44" t="s">
        <v>98</v>
      </c>
      <c r="D70" s="54" t="e">
        <f>VLOOKUP(C70,#REF!,2,FALSE)</f>
        <v>#REF!</v>
      </c>
      <c r="E70" s="54" t="str">
        <f t="shared" si="0"/>
        <v/>
      </c>
      <c r="F70" s="54" t="str">
        <f t="shared" si="1"/>
        <v/>
      </c>
      <c r="G70" s="54" t="str">
        <f t="shared" si="2"/>
        <v/>
      </c>
      <c r="H70" s="54" t="str">
        <f t="shared" si="3"/>
        <v/>
      </c>
      <c r="I70" s="54" t="str">
        <f t="shared" si="4"/>
        <v xml:space="preserve">Medžiagos - 68 Eur, suvirinimo siūlių kontrolė 75 Eur, darbai 185 Eur. Todėl įkainis turi būti 328 Eur.
</v>
      </c>
      <c r="J70" s="54" t="str">
        <f t="shared" si="5"/>
        <v/>
      </c>
      <c r="K70" s="54" t="str">
        <f t="shared" si="6"/>
        <v/>
      </c>
      <c r="L70" s="54" t="str">
        <f t="shared" si="7"/>
        <v/>
      </c>
      <c r="M70" s="54" t="str">
        <f t="shared" si="8"/>
        <v/>
      </c>
      <c r="N70" s="5" t="s">
        <v>111</v>
      </c>
      <c r="O70" s="1"/>
      <c r="P70" s="1"/>
      <c r="Q70" s="1"/>
    </row>
    <row r="71" spans="1:17" ht="60" customHeight="1">
      <c r="A71" s="11">
        <v>70</v>
      </c>
      <c r="B71" s="60" t="s">
        <v>7</v>
      </c>
      <c r="C71" s="43" t="s">
        <v>51</v>
      </c>
      <c r="D71" s="54" t="e">
        <f>VLOOKUP(C71,#REF!,2,FALSE)</f>
        <v>#REF!</v>
      </c>
      <c r="E71" s="54" t="str">
        <f t="shared" si="0"/>
        <v/>
      </c>
      <c r="F71" s="54" t="str">
        <f t="shared" si="1"/>
        <v/>
      </c>
      <c r="G71" s="54" t="str">
        <f t="shared" si="2"/>
        <v/>
      </c>
      <c r="H71" s="54" t="str">
        <f t="shared" si="3"/>
        <v xml:space="preserve">Darbų grupės stulpelyje išbraukti iki diš375,0 mm
</v>
      </c>
      <c r="I71" s="54" t="str">
        <f t="shared" si="4"/>
        <v/>
      </c>
      <c r="J71" s="54" t="str">
        <f t="shared" si="5"/>
        <v/>
      </c>
      <c r="K71" s="54" t="str">
        <f t="shared" si="6"/>
        <v/>
      </c>
      <c r="L71" s="54" t="str">
        <f t="shared" si="7"/>
        <v/>
      </c>
      <c r="M71" s="54" t="str">
        <f t="shared" si="8"/>
        <v/>
      </c>
      <c r="N71" s="5" t="s">
        <v>52</v>
      </c>
      <c r="O71" s="1"/>
      <c r="P71" s="1"/>
      <c r="Q71" s="1"/>
    </row>
    <row r="72" spans="1:17" ht="285">
      <c r="A72" s="11">
        <v>71</v>
      </c>
      <c r="B72" s="60" t="s">
        <v>7</v>
      </c>
      <c r="C72" s="43" t="s">
        <v>100</v>
      </c>
      <c r="D72" s="54" t="e">
        <f>VLOOKUP(C72,#REF!,2,FALSE)</f>
        <v>#REF!</v>
      </c>
      <c r="E72" s="54" t="str">
        <f t="shared" si="0"/>
        <v/>
      </c>
      <c r="F72" s="54" t="str">
        <f t="shared" si="1"/>
        <v/>
      </c>
      <c r="G72" s="54" t="str">
        <f t="shared" si="2"/>
        <v/>
      </c>
      <c r="H72" s="54" t="str">
        <f t="shared" si="3"/>
        <v xml:space="preserve">Dujotiekiams nuo D65 netaikyti sustambintų įkainių, nes tokių tipinių objektų nebūna. Jeigu ir atsirastų toks netipinis objektas, siūlome jam taikyti skirstomojo dujotiekio įkainius pagal atskirus darbus.
</v>
      </c>
      <c r="I72" s="54" t="str">
        <f t="shared" si="4"/>
        <v/>
      </c>
      <c r="J72" s="54" t="str">
        <f t="shared" si="5"/>
        <v/>
      </c>
      <c r="K72" s="54" t="str">
        <f t="shared" si="6"/>
        <v/>
      </c>
      <c r="L72" s="54" t="str">
        <f t="shared" si="7"/>
        <v/>
      </c>
      <c r="M72" s="54" t="str">
        <f t="shared" si="8"/>
        <v/>
      </c>
      <c r="N72" s="5" t="s">
        <v>101</v>
      </c>
      <c r="O72" s="1"/>
      <c r="P72" s="1"/>
      <c r="Q72" s="1"/>
    </row>
    <row r="73" spans="1:17" ht="225">
      <c r="A73" s="11">
        <v>72</v>
      </c>
      <c r="B73" s="60" t="s">
        <v>7</v>
      </c>
      <c r="C73" s="43" t="s">
        <v>57</v>
      </c>
      <c r="D73" s="54" t="e">
        <f>VLOOKUP(C73,#REF!,2,FALSE)</f>
        <v>#REF!</v>
      </c>
      <c r="E73" s="54" t="str">
        <f t="shared" ref="E73:E136" si="9">IF(B73=$E$1,CONCATENATE(N73,CHAR(10),O73),"")</f>
        <v/>
      </c>
      <c r="F73" s="54" t="str">
        <f t="shared" ref="F73:F136" si="10">IF(B73=$F$1,CONCATENATE(N73,CHAR(10),O73),"")</f>
        <v/>
      </c>
      <c r="G73" s="54" t="str">
        <f t="shared" ref="G73:G136" si="11">IF(B73=$G$1,CONCATENATE(N73,CHAR(10),O73),"")</f>
        <v/>
      </c>
      <c r="H73" s="54" t="str">
        <f t="shared" ref="H73:H136" si="12">IF(B73=$H$1,CONCATENATE(N73,CHAR(10),O73),"")</f>
        <v xml:space="preserve">Izoliacinės medžiagos 105 Eur, 2 čiaupai - 30 Eur, 3 ženklai su stulpelių 86 Eur, trys kapos su pokapiais 342 Eur, siūlių kontrolė 85 Eur, darbai - 400 Eur, todėl įkainis turi būti 1078 Eur.
</v>
      </c>
      <c r="I73" s="54" t="str">
        <f t="shared" ref="I73:I136" si="13">IF(B73=$I$1,CONCATENATE(N73,CHAR(10),O73),"")</f>
        <v/>
      </c>
      <c r="J73" s="54" t="str">
        <f t="shared" ref="J73:J136" si="14">IF(B73=$J$1,CONCATENATE(N73,CHAR(10),O73),"")</f>
        <v/>
      </c>
      <c r="K73" s="54" t="str">
        <f t="shared" ref="K73:K136" si="15">IF(B73=$K$1,CONCATENATE(N73,CHAR(10),O73),"")</f>
        <v/>
      </c>
      <c r="L73" s="54" t="str">
        <f t="shared" ref="L73:L136" si="16">IF(B73=$L$1,CONCATENATE(N73,CHAR(10),O73),"")</f>
        <v/>
      </c>
      <c r="M73" s="54" t="str">
        <f t="shared" ref="M73:M136" si="17">IF(B73=$M$1,CONCATENATE(N73,CHAR(10),O73),"")</f>
        <v/>
      </c>
      <c r="N73" s="5" t="s">
        <v>112</v>
      </c>
      <c r="O73" s="1"/>
      <c r="P73" s="1"/>
      <c r="Q73" s="1"/>
    </row>
    <row r="74" spans="1:17" ht="285">
      <c r="A74" s="11">
        <v>73</v>
      </c>
      <c r="B74" s="60" t="s">
        <v>7</v>
      </c>
      <c r="C74" s="43" t="s">
        <v>43</v>
      </c>
      <c r="D74" s="54" t="e">
        <f>VLOOKUP(C74,#REF!,2,FALSE)</f>
        <v>#REF!</v>
      </c>
      <c r="E74" s="54" t="str">
        <f t="shared" si="9"/>
        <v/>
      </c>
      <c r="F74" s="54" t="str">
        <f t="shared" si="10"/>
        <v/>
      </c>
      <c r="G74" s="54" t="str">
        <f t="shared" si="11"/>
        <v/>
      </c>
      <c r="H74" s="54" t="str">
        <f t="shared" si="12"/>
        <v xml:space="preserve">Pozicija 12.4 papildant dviem balnais po 90 Eur,  balno aklėm - 4 Eur, vamzdziu po 2,5 Eur/m, STOP mova - 24,7 Eur, trim jungiamosisom movom po 2,54 Eur, trišakiu 60 Eur  ir darbais už 50 Eur, todėl įkainis turėtų būti 633 Eur.
</v>
      </c>
      <c r="I74" s="54" t="str">
        <f t="shared" si="13"/>
        <v/>
      </c>
      <c r="J74" s="54" t="str">
        <f t="shared" si="14"/>
        <v/>
      </c>
      <c r="K74" s="54" t="str">
        <f t="shared" si="15"/>
        <v/>
      </c>
      <c r="L74" s="54" t="str">
        <f t="shared" si="16"/>
        <v/>
      </c>
      <c r="M74" s="54" t="str">
        <f t="shared" si="17"/>
        <v/>
      </c>
      <c r="N74" s="5" t="s">
        <v>113</v>
      </c>
      <c r="O74" s="1"/>
      <c r="P74" s="1"/>
      <c r="Q74" s="1"/>
    </row>
    <row r="75" spans="1:17" ht="300">
      <c r="A75" s="11">
        <v>74</v>
      </c>
      <c r="B75" s="60" t="s">
        <v>7</v>
      </c>
      <c r="C75" s="43" t="s">
        <v>45</v>
      </c>
      <c r="D75" s="54" t="e">
        <f>VLOOKUP(C75,#REF!,2,FALSE)</f>
        <v>#REF!</v>
      </c>
      <c r="E75" s="54" t="str">
        <f t="shared" si="9"/>
        <v/>
      </c>
      <c r="F75" s="54" t="str">
        <f t="shared" si="10"/>
        <v/>
      </c>
      <c r="G75" s="54" t="str">
        <f t="shared" si="11"/>
        <v/>
      </c>
      <c r="H75" s="54" t="str">
        <f t="shared" si="12"/>
        <v xml:space="preserve">Darbo aprašyme prijungimo prie PE dujotiekio reikalavimuose išvardinti darbai, kurie būdingi tik prijungimui prie PL dujotiekio. DN 110 balno su sklende kaina yra 454 Eur, darbas - 60, todėl įkainis turi būti 514 Eur
</v>
      </c>
      <c r="I75" s="54" t="str">
        <f t="shared" si="13"/>
        <v/>
      </c>
      <c r="J75" s="54" t="str">
        <f t="shared" si="14"/>
        <v/>
      </c>
      <c r="K75" s="54" t="str">
        <f t="shared" si="15"/>
        <v/>
      </c>
      <c r="L75" s="54" t="str">
        <f t="shared" si="16"/>
        <v/>
      </c>
      <c r="M75" s="54" t="str">
        <f t="shared" si="17"/>
        <v/>
      </c>
      <c r="N75" s="5" t="s">
        <v>114</v>
      </c>
      <c r="O75" s="1"/>
      <c r="P75" s="1"/>
      <c r="Q75" s="1"/>
    </row>
    <row r="76" spans="1:17" ht="165">
      <c r="A76" s="11">
        <v>75</v>
      </c>
      <c r="B76" s="60" t="s">
        <v>7</v>
      </c>
      <c r="C76" s="43" t="s">
        <v>47</v>
      </c>
      <c r="D76" s="54" t="e">
        <f>VLOOKUP(C76,#REF!,2,FALSE)</f>
        <v>#REF!</v>
      </c>
      <c r="E76" s="54" t="str">
        <f t="shared" si="9"/>
        <v/>
      </c>
      <c r="F76" s="54" t="str">
        <f t="shared" si="10"/>
        <v/>
      </c>
      <c r="G76" s="54" t="str">
        <f t="shared" si="11"/>
        <v/>
      </c>
      <c r="H76" s="54" t="str">
        <f t="shared" si="12"/>
        <v xml:space="preserve">Įvirinamas čiaupas-220 Eur, izoliacinės medžiagos-105 Eur, žemės darbai 76 eur, darbai-160 Eur. Todėl įkainis turi būti 561 Eur.
</v>
      </c>
      <c r="I76" s="54" t="str">
        <f t="shared" si="13"/>
        <v/>
      </c>
      <c r="J76" s="54" t="str">
        <f t="shared" si="14"/>
        <v/>
      </c>
      <c r="K76" s="54" t="str">
        <f t="shared" si="15"/>
        <v/>
      </c>
      <c r="L76" s="54" t="str">
        <f t="shared" si="16"/>
        <v/>
      </c>
      <c r="M76" s="54" t="str">
        <f t="shared" si="17"/>
        <v/>
      </c>
      <c r="N76" s="5" t="s">
        <v>115</v>
      </c>
      <c r="O76" s="1"/>
      <c r="P76" s="1"/>
      <c r="Q76" s="1"/>
    </row>
    <row r="77" spans="1:17" ht="300">
      <c r="A77" s="11">
        <v>76</v>
      </c>
      <c r="B77" s="60" t="s">
        <v>7</v>
      </c>
      <c r="C77" s="43" t="s">
        <v>62</v>
      </c>
      <c r="D77" s="54" t="e">
        <f>VLOOKUP(C77,#REF!,2,FALSE)</f>
        <v>#REF!</v>
      </c>
      <c r="E77" s="54" t="str">
        <f t="shared" si="9"/>
        <v/>
      </c>
      <c r="F77" s="54" t="str">
        <f t="shared" si="10"/>
        <v/>
      </c>
      <c r="G77" s="54" t="str">
        <f t="shared" si="11"/>
        <v/>
      </c>
      <c r="H77" s="54" t="str">
        <f t="shared" si="12"/>
        <v xml:space="preserve">Kauno zonoje nuo 2019-11-01 reikalaujama atlikti dinaminį -7 Eur ir statinį - 58 Eur sutankinimo bandymus. Papildomai kainuoja atvykimas į objketa 25 Eur ir svorio organizavimas statiniam bandymui - 70 eur. Todėl įkainis turi būti 160 Eur.
</v>
      </c>
      <c r="I77" s="54" t="str">
        <f t="shared" si="13"/>
        <v/>
      </c>
      <c r="J77" s="54" t="str">
        <f t="shared" si="14"/>
        <v/>
      </c>
      <c r="K77" s="54" t="str">
        <f t="shared" si="15"/>
        <v/>
      </c>
      <c r="L77" s="54" t="str">
        <f t="shared" si="16"/>
        <v/>
      </c>
      <c r="M77" s="54" t="str">
        <f t="shared" si="17"/>
        <v/>
      </c>
      <c r="N77" s="5" t="s">
        <v>63</v>
      </c>
      <c r="O77" s="1"/>
      <c r="P77" s="1"/>
      <c r="Q77" s="1"/>
    </row>
    <row r="78" spans="1:17" ht="120">
      <c r="A78" s="11">
        <v>77</v>
      </c>
      <c r="B78" s="60" t="s">
        <v>7</v>
      </c>
      <c r="C78" s="43" t="s">
        <v>64</v>
      </c>
      <c r="D78" s="54" t="e">
        <f>VLOOKUP(C78,#REF!,2,FALSE)</f>
        <v>#REF!</v>
      </c>
      <c r="E78" s="54" t="str">
        <f t="shared" si="9"/>
        <v/>
      </c>
      <c r="F78" s="54" t="str">
        <f t="shared" si="10"/>
        <v/>
      </c>
      <c r="G78" s="54" t="str">
        <f t="shared" si="11"/>
        <v/>
      </c>
      <c r="H78" s="54" t="str">
        <f t="shared" si="12"/>
        <v xml:space="preserve">Dėl didelių darbų apimčių, transportavimo, rūšiavimo išlaidų, įkainis turi būti 550 Eur.
</v>
      </c>
      <c r="I78" s="54" t="str">
        <f t="shared" si="13"/>
        <v/>
      </c>
      <c r="J78" s="54" t="str">
        <f t="shared" si="14"/>
        <v/>
      </c>
      <c r="K78" s="54" t="str">
        <f t="shared" si="15"/>
        <v/>
      </c>
      <c r="L78" s="54" t="str">
        <f t="shared" si="16"/>
        <v/>
      </c>
      <c r="M78" s="54" t="str">
        <f t="shared" si="17"/>
        <v/>
      </c>
      <c r="N78" s="5" t="s">
        <v>116</v>
      </c>
      <c r="O78" s="1"/>
      <c r="P78" s="1"/>
      <c r="Q78" s="1"/>
    </row>
    <row r="79" spans="1:17" ht="120">
      <c r="A79" s="11">
        <v>78</v>
      </c>
      <c r="B79" s="60" t="s">
        <v>7</v>
      </c>
      <c r="C79" s="43" t="s">
        <v>66</v>
      </c>
      <c r="D79" s="54" t="e">
        <f>VLOOKUP(C79,#REF!,2,FALSE)</f>
        <v>#REF!</v>
      </c>
      <c r="E79" s="54" t="str">
        <f t="shared" si="9"/>
        <v/>
      </c>
      <c r="F79" s="54" t="str">
        <f t="shared" si="10"/>
        <v/>
      </c>
      <c r="G79" s="54" t="str">
        <f t="shared" si="11"/>
        <v/>
      </c>
      <c r="H79" s="54" t="str">
        <f t="shared" si="12"/>
        <v xml:space="preserve">Įkainį 20.1 papildyti autobokštelio darbo kaina 4 eur/m. Todėl įkainis turi būti 22 Eur/m
</v>
      </c>
      <c r="I79" s="54" t="str">
        <f t="shared" si="13"/>
        <v/>
      </c>
      <c r="J79" s="54" t="str">
        <f t="shared" si="14"/>
        <v/>
      </c>
      <c r="K79" s="54" t="str">
        <f t="shared" si="15"/>
        <v/>
      </c>
      <c r="L79" s="54" t="str">
        <f t="shared" si="16"/>
        <v/>
      </c>
      <c r="M79" s="54" t="str">
        <f t="shared" si="17"/>
        <v/>
      </c>
      <c r="N79" s="5" t="s">
        <v>67</v>
      </c>
      <c r="O79" s="1"/>
      <c r="P79" s="1"/>
      <c r="Q79" s="1"/>
    </row>
    <row r="80" spans="1:17" ht="60">
      <c r="A80" s="11">
        <v>79</v>
      </c>
      <c r="B80" s="60" t="s">
        <v>7</v>
      </c>
      <c r="C80" s="44" t="s">
        <v>68</v>
      </c>
      <c r="D80" s="54" t="e">
        <f>VLOOKUP(C80,#REF!,2,FALSE)</f>
        <v>#REF!</v>
      </c>
      <c r="E80" s="54" t="str">
        <f t="shared" si="9"/>
        <v/>
      </c>
      <c r="F80" s="54" t="str">
        <f t="shared" si="10"/>
        <v/>
      </c>
      <c r="G80" s="54" t="str">
        <f t="shared" si="11"/>
        <v/>
      </c>
      <c r="H80" s="54" t="str">
        <f t="shared" si="12"/>
        <v xml:space="preserve">Ar į įkaini tikrai neiskaičiuoti žemės darbai?
</v>
      </c>
      <c r="I80" s="54" t="str">
        <f t="shared" si="13"/>
        <v/>
      </c>
      <c r="J80" s="54" t="str">
        <f t="shared" si="14"/>
        <v/>
      </c>
      <c r="K80" s="54" t="str">
        <f t="shared" si="15"/>
        <v/>
      </c>
      <c r="L80" s="54" t="str">
        <f t="shared" si="16"/>
        <v/>
      </c>
      <c r="M80" s="54" t="str">
        <f t="shared" si="17"/>
        <v/>
      </c>
      <c r="N80" s="5" t="s">
        <v>69</v>
      </c>
      <c r="O80" s="1"/>
      <c r="P80" s="1"/>
      <c r="Q80" s="1"/>
    </row>
    <row r="81" spans="1:17" ht="150">
      <c r="A81" s="11">
        <v>80</v>
      </c>
      <c r="B81" s="60" t="s">
        <v>7</v>
      </c>
      <c r="C81" s="43" t="s">
        <v>68</v>
      </c>
      <c r="D81" s="54" t="e">
        <f>VLOOKUP(C81,#REF!,2,FALSE)</f>
        <v>#REF!</v>
      </c>
      <c r="E81" s="54" t="str">
        <f t="shared" si="9"/>
        <v/>
      </c>
      <c r="F81" s="54" t="str">
        <f t="shared" si="10"/>
        <v/>
      </c>
      <c r="G81" s="54" t="str">
        <f t="shared" si="11"/>
        <v/>
      </c>
      <c r="H81" s="54" t="str">
        <f t="shared" si="12"/>
        <v xml:space="preserve">Izoliacinių medžiagų kaina 220 Eur, montavimo darbų kaina 100 Eur/m, todėl įkainis turėtų būti 320 Eur/m
</v>
      </c>
      <c r="I81" s="54" t="str">
        <f t="shared" si="13"/>
        <v/>
      </c>
      <c r="J81" s="54" t="str">
        <f t="shared" si="14"/>
        <v/>
      </c>
      <c r="K81" s="54" t="str">
        <f t="shared" si="15"/>
        <v/>
      </c>
      <c r="L81" s="54" t="str">
        <f t="shared" si="16"/>
        <v/>
      </c>
      <c r="M81" s="54" t="str">
        <f t="shared" si="17"/>
        <v/>
      </c>
      <c r="N81" s="5" t="s">
        <v>117</v>
      </c>
      <c r="O81" s="1"/>
      <c r="P81" s="1"/>
      <c r="Q81" s="1"/>
    </row>
    <row r="82" spans="1:17" ht="60">
      <c r="A82" s="11">
        <v>81</v>
      </c>
      <c r="B82" s="60" t="s">
        <v>7</v>
      </c>
      <c r="C82" s="43" t="s">
        <v>71</v>
      </c>
      <c r="D82" s="54" t="e">
        <f>VLOOKUP(C82,#REF!,2,FALSE)</f>
        <v>#REF!</v>
      </c>
      <c r="E82" s="54" t="str">
        <f t="shared" si="9"/>
        <v/>
      </c>
      <c r="F82" s="54" t="str">
        <f t="shared" si="10"/>
        <v/>
      </c>
      <c r="G82" s="54" t="str">
        <f t="shared" si="11"/>
        <v/>
      </c>
      <c r="H82" s="54" t="str">
        <f t="shared" si="12"/>
        <v xml:space="preserve">Ar į įkaini tikrai neiskaičiuoti žemės darbai?
</v>
      </c>
      <c r="I82" s="54" t="str">
        <f t="shared" si="13"/>
        <v/>
      </c>
      <c r="J82" s="54" t="str">
        <f t="shared" si="14"/>
        <v/>
      </c>
      <c r="K82" s="54" t="str">
        <f t="shared" si="15"/>
        <v/>
      </c>
      <c r="L82" s="54" t="str">
        <f t="shared" si="16"/>
        <v/>
      </c>
      <c r="M82" s="54" t="str">
        <f t="shared" si="17"/>
        <v/>
      </c>
      <c r="N82" s="5" t="s">
        <v>69</v>
      </c>
      <c r="O82" s="1"/>
      <c r="P82" s="1"/>
      <c r="Q82" s="1"/>
    </row>
    <row r="83" spans="1:17" ht="120">
      <c r="A83" s="11">
        <v>82</v>
      </c>
      <c r="B83" s="60" t="s">
        <v>7</v>
      </c>
      <c r="C83" s="43" t="s">
        <v>71</v>
      </c>
      <c r="D83" s="54" t="e">
        <f>VLOOKUP(C83,#REF!,2,FALSE)</f>
        <v>#REF!</v>
      </c>
      <c r="E83" s="54" t="str">
        <f t="shared" si="9"/>
        <v/>
      </c>
      <c r="F83" s="54" t="str">
        <f t="shared" si="10"/>
        <v/>
      </c>
      <c r="G83" s="54" t="str">
        <f t="shared" si="11"/>
        <v/>
      </c>
      <c r="H83" s="54" t="str">
        <f t="shared" si="12"/>
        <v xml:space="preserve">Izoliacinės medžiagos 105 Eur/m, darbų kaina - 80 Eur/m. Todėl įkainis turi būti 185 Eur/m
</v>
      </c>
      <c r="I83" s="54" t="str">
        <f t="shared" si="13"/>
        <v/>
      </c>
      <c r="J83" s="54" t="str">
        <f t="shared" si="14"/>
        <v/>
      </c>
      <c r="K83" s="54" t="str">
        <f t="shared" si="15"/>
        <v/>
      </c>
      <c r="L83" s="54" t="str">
        <f t="shared" si="16"/>
        <v/>
      </c>
      <c r="M83" s="54" t="str">
        <f t="shared" si="17"/>
        <v/>
      </c>
      <c r="N83" s="5" t="s">
        <v>118</v>
      </c>
      <c r="O83" s="1"/>
      <c r="P83" s="1"/>
      <c r="Q83" s="1"/>
    </row>
    <row r="84" spans="1:17" ht="90">
      <c r="A84" s="11">
        <v>83</v>
      </c>
      <c r="B84" s="60" t="s">
        <v>7</v>
      </c>
      <c r="C84" s="43" t="s">
        <v>73</v>
      </c>
      <c r="D84" s="54" t="e">
        <f>VLOOKUP(C84,#REF!,2,FALSE)</f>
        <v>#REF!</v>
      </c>
      <c r="E84" s="54" t="str">
        <f t="shared" si="9"/>
        <v/>
      </c>
      <c r="F84" s="54" t="str">
        <f t="shared" si="10"/>
        <v/>
      </c>
      <c r="G84" s="54" t="str">
        <f t="shared" si="11"/>
        <v/>
      </c>
      <c r="H84" s="54" t="str">
        <f t="shared" si="12"/>
        <v xml:space="preserve">Medžiagos 380 Eur, darbas 100 Eur, todėl įkainis turi būti 480 Eur.
</v>
      </c>
      <c r="I84" s="54" t="str">
        <f t="shared" si="13"/>
        <v/>
      </c>
      <c r="J84" s="54" t="str">
        <f t="shared" si="14"/>
        <v/>
      </c>
      <c r="K84" s="54" t="str">
        <f t="shared" si="15"/>
        <v/>
      </c>
      <c r="L84" s="54" t="str">
        <f t="shared" si="16"/>
        <v/>
      </c>
      <c r="M84" s="54" t="str">
        <f t="shared" si="17"/>
        <v/>
      </c>
      <c r="N84" s="5" t="s">
        <v>119</v>
      </c>
      <c r="O84" s="1"/>
      <c r="P84" s="1"/>
      <c r="Q84" s="1"/>
    </row>
    <row r="85" spans="1:17" ht="60">
      <c r="A85" s="11">
        <v>84</v>
      </c>
      <c r="B85" s="60" t="s">
        <v>7</v>
      </c>
      <c r="C85" s="43" t="s">
        <v>75</v>
      </c>
      <c r="D85" s="54" t="e">
        <f>VLOOKUP(C85,#REF!,2,FALSE)</f>
        <v>#REF!</v>
      </c>
      <c r="E85" s="54" t="str">
        <f t="shared" si="9"/>
        <v/>
      </c>
      <c r="F85" s="54" t="str">
        <f t="shared" si="10"/>
        <v/>
      </c>
      <c r="G85" s="54" t="str">
        <f t="shared" si="11"/>
        <v/>
      </c>
      <c r="H85" s="54" t="str">
        <f t="shared" si="12"/>
        <v xml:space="preserve">Tokių čiaupų nebūna
</v>
      </c>
      <c r="I85" s="54" t="str">
        <f t="shared" si="13"/>
        <v/>
      </c>
      <c r="J85" s="54" t="str">
        <f t="shared" si="14"/>
        <v/>
      </c>
      <c r="K85" s="54" t="str">
        <f t="shared" si="15"/>
        <v/>
      </c>
      <c r="L85" s="54" t="str">
        <f t="shared" si="16"/>
        <v/>
      </c>
      <c r="M85" s="54" t="str">
        <f t="shared" si="17"/>
        <v/>
      </c>
      <c r="N85" s="5" t="s">
        <v>120</v>
      </c>
      <c r="O85" s="1"/>
      <c r="P85" s="1"/>
      <c r="Q85" s="1"/>
    </row>
    <row r="86" spans="1:17" ht="105">
      <c r="A86" s="11">
        <v>85</v>
      </c>
      <c r="B86" s="60" t="s">
        <v>7</v>
      </c>
      <c r="C86" s="43" t="s">
        <v>77</v>
      </c>
      <c r="D86" s="54" t="e">
        <f>VLOOKUP(C86,#REF!,2,FALSE)</f>
        <v>#REF!</v>
      </c>
      <c r="E86" s="54" t="str">
        <f t="shared" si="9"/>
        <v/>
      </c>
      <c r="F86" s="54" t="str">
        <f t="shared" si="10"/>
        <v/>
      </c>
      <c r="G86" s="54" t="str">
        <f t="shared" si="11"/>
        <v/>
      </c>
      <c r="H86" s="54" t="str">
        <f t="shared" si="12"/>
        <v xml:space="preserve">Medžiagų kaina 30 Eur, darbų kaina 60 Eur, todėl įkainis turi būti 90 Eur.
</v>
      </c>
      <c r="I86" s="54" t="str">
        <f t="shared" si="13"/>
        <v/>
      </c>
      <c r="J86" s="54" t="str">
        <f t="shared" si="14"/>
        <v/>
      </c>
      <c r="K86" s="54" t="str">
        <f t="shared" si="15"/>
        <v/>
      </c>
      <c r="L86" s="54" t="str">
        <f t="shared" si="16"/>
        <v/>
      </c>
      <c r="M86" s="54" t="str">
        <f t="shared" si="17"/>
        <v/>
      </c>
      <c r="N86" s="5" t="s">
        <v>78</v>
      </c>
      <c r="O86" s="1"/>
      <c r="P86" s="1"/>
      <c r="Q86" s="1"/>
    </row>
    <row r="87" spans="1:17" ht="135">
      <c r="A87" s="11">
        <v>86</v>
      </c>
      <c r="B87" s="60" t="s">
        <v>7</v>
      </c>
      <c r="C87" s="43" t="s">
        <v>79</v>
      </c>
      <c r="D87" s="54" t="e">
        <f>VLOOKUP(C87,#REF!,2,FALSE)</f>
        <v>#REF!</v>
      </c>
      <c r="E87" s="54" t="str">
        <f t="shared" si="9"/>
        <v/>
      </c>
      <c r="F87" s="54" t="str">
        <f t="shared" si="10"/>
        <v/>
      </c>
      <c r="G87" s="54" t="str">
        <f t="shared" si="11"/>
        <v/>
      </c>
      <c r="H87" s="54" t="str">
        <f t="shared" si="12"/>
        <v xml:space="preserve">Į darbų aprašymą neturi būti įtraukti žemės dabai. Žemės darbus aktuoti astskirai pagal poziciją 1.1.
</v>
      </c>
      <c r="I87" s="54" t="str">
        <f t="shared" si="13"/>
        <v/>
      </c>
      <c r="J87" s="54" t="str">
        <f t="shared" si="14"/>
        <v/>
      </c>
      <c r="K87" s="54" t="str">
        <f t="shared" si="15"/>
        <v/>
      </c>
      <c r="L87" s="54" t="str">
        <f t="shared" si="16"/>
        <v/>
      </c>
      <c r="M87" s="54" t="str">
        <f t="shared" si="17"/>
        <v/>
      </c>
      <c r="N87" s="5" t="s">
        <v>80</v>
      </c>
      <c r="O87" s="1"/>
      <c r="P87" s="1"/>
      <c r="Q87" s="1"/>
    </row>
    <row r="88" spans="1:17" ht="90">
      <c r="A88" s="11">
        <v>87</v>
      </c>
      <c r="B88" s="60" t="s">
        <v>7</v>
      </c>
      <c r="C88" s="43" t="s">
        <v>81</v>
      </c>
      <c r="D88" s="54" t="e">
        <f>VLOOKUP(C88,#REF!,2,FALSE)</f>
        <v>#REF!</v>
      </c>
      <c r="E88" s="54" t="str">
        <f t="shared" si="9"/>
        <v/>
      </c>
      <c r="F88" s="54" t="str">
        <f t="shared" si="10"/>
        <v/>
      </c>
      <c r="G88" s="54" t="str">
        <f t="shared" si="11"/>
        <v/>
      </c>
      <c r="H88" s="54" t="str">
        <f t="shared" si="12"/>
        <v xml:space="preserve">Medžiagos 52 Eur, darbai 48, todėl įkainis turi būti 100 Eur
</v>
      </c>
      <c r="I88" s="54" t="str">
        <f t="shared" si="13"/>
        <v/>
      </c>
      <c r="J88" s="54" t="str">
        <f t="shared" si="14"/>
        <v/>
      </c>
      <c r="K88" s="54" t="str">
        <f t="shared" si="15"/>
        <v/>
      </c>
      <c r="L88" s="54" t="str">
        <f t="shared" si="16"/>
        <v/>
      </c>
      <c r="M88" s="54" t="str">
        <f t="shared" si="17"/>
        <v/>
      </c>
      <c r="N88" s="5" t="s">
        <v>82</v>
      </c>
      <c r="O88" s="1"/>
      <c r="P88" s="1"/>
      <c r="Q88" s="1"/>
    </row>
    <row r="89" spans="1:17" ht="90">
      <c r="A89" s="11">
        <v>88</v>
      </c>
      <c r="B89" s="60" t="s">
        <v>7</v>
      </c>
      <c r="C89" s="43" t="s">
        <v>83</v>
      </c>
      <c r="D89" s="54" t="e">
        <f>VLOOKUP(C89,#REF!,2,FALSE)</f>
        <v>#REF!</v>
      </c>
      <c r="E89" s="54" t="str">
        <f t="shared" si="9"/>
        <v/>
      </c>
      <c r="F89" s="54" t="str">
        <f t="shared" si="10"/>
        <v/>
      </c>
      <c r="G89" s="54" t="str">
        <f t="shared" si="11"/>
        <v/>
      </c>
      <c r="H89" s="54" t="str">
        <f t="shared" si="12"/>
        <v xml:space="preserve">Medžiagos 96 Eur, darbai 64 todėl įkainis turi būti 160 Eur
</v>
      </c>
      <c r="I89" s="54" t="str">
        <f t="shared" si="13"/>
        <v/>
      </c>
      <c r="J89" s="54" t="str">
        <f t="shared" si="14"/>
        <v/>
      </c>
      <c r="K89" s="54" t="str">
        <f t="shared" si="15"/>
        <v/>
      </c>
      <c r="L89" s="54" t="str">
        <f t="shared" si="16"/>
        <v/>
      </c>
      <c r="M89" s="54" t="str">
        <f t="shared" si="17"/>
        <v/>
      </c>
      <c r="N89" s="5" t="s">
        <v>84</v>
      </c>
      <c r="O89" s="1"/>
      <c r="P89" s="1"/>
      <c r="Q89" s="1"/>
    </row>
    <row r="90" spans="1:17" ht="90">
      <c r="A90" s="11">
        <v>89</v>
      </c>
      <c r="B90" s="60" t="s">
        <v>7</v>
      </c>
      <c r="C90" s="43" t="s">
        <v>85</v>
      </c>
      <c r="D90" s="54" t="e">
        <f>VLOOKUP(C90,#REF!,2,FALSE)</f>
        <v>#REF!</v>
      </c>
      <c r="E90" s="54" t="str">
        <f t="shared" si="9"/>
        <v/>
      </c>
      <c r="F90" s="54" t="str">
        <f t="shared" si="10"/>
        <v/>
      </c>
      <c r="G90" s="54" t="str">
        <f t="shared" si="11"/>
        <v/>
      </c>
      <c r="H90" s="54" t="str">
        <f t="shared" si="12"/>
        <v xml:space="preserve">Medžiagos 52 Eur, darbai 48, todėl įkainis turi būti 100 Eur
</v>
      </c>
      <c r="I90" s="54" t="str">
        <f t="shared" si="13"/>
        <v/>
      </c>
      <c r="J90" s="54" t="str">
        <f t="shared" si="14"/>
        <v/>
      </c>
      <c r="K90" s="54" t="str">
        <f t="shared" si="15"/>
        <v/>
      </c>
      <c r="L90" s="54" t="str">
        <f t="shared" si="16"/>
        <v/>
      </c>
      <c r="M90" s="54" t="str">
        <f t="shared" si="17"/>
        <v/>
      </c>
      <c r="N90" s="5" t="s">
        <v>82</v>
      </c>
      <c r="O90" s="1"/>
      <c r="P90" s="1"/>
      <c r="Q90" s="1"/>
    </row>
    <row r="91" spans="1:17" ht="90">
      <c r="A91" s="11">
        <v>90</v>
      </c>
      <c r="B91" s="60" t="s">
        <v>7</v>
      </c>
      <c r="C91" s="43" t="s">
        <v>86</v>
      </c>
      <c r="D91" s="54" t="e">
        <f>VLOOKUP(C91,#REF!,2,FALSE)</f>
        <v>#REF!</v>
      </c>
      <c r="E91" s="54" t="str">
        <f t="shared" si="9"/>
        <v/>
      </c>
      <c r="F91" s="54" t="str">
        <f t="shared" si="10"/>
        <v/>
      </c>
      <c r="G91" s="54" t="str">
        <f t="shared" si="11"/>
        <v/>
      </c>
      <c r="H91" s="54" t="str">
        <f t="shared" si="12"/>
        <v xml:space="preserve">Medžiagos 96 Eur, darbai 64 todėl įkainis turi būti 160 Eur
</v>
      </c>
      <c r="I91" s="54" t="str">
        <f t="shared" si="13"/>
        <v/>
      </c>
      <c r="J91" s="54" t="str">
        <f t="shared" si="14"/>
        <v/>
      </c>
      <c r="K91" s="54" t="str">
        <f t="shared" si="15"/>
        <v/>
      </c>
      <c r="L91" s="54" t="str">
        <f t="shared" si="16"/>
        <v/>
      </c>
      <c r="M91" s="54" t="str">
        <f t="shared" si="17"/>
        <v/>
      </c>
      <c r="N91" s="5" t="s">
        <v>84</v>
      </c>
      <c r="O91" s="1"/>
      <c r="P91" s="1"/>
      <c r="Q91" s="1"/>
    </row>
    <row r="92" spans="1:17" ht="105">
      <c r="A92" s="11">
        <v>91</v>
      </c>
      <c r="B92" s="60" t="s">
        <v>7</v>
      </c>
      <c r="C92" s="44" t="s">
        <v>87</v>
      </c>
      <c r="D92" s="54" t="e">
        <f>VLOOKUP(C92,#REF!,2,FALSE)</f>
        <v>#REF!</v>
      </c>
      <c r="E92" s="54" t="str">
        <f t="shared" si="9"/>
        <v/>
      </c>
      <c r="F92" s="54" t="str">
        <f t="shared" si="10"/>
        <v/>
      </c>
      <c r="G92" s="54" t="str">
        <f t="shared" si="11"/>
        <v/>
      </c>
      <c r="H92" s="54" t="str">
        <f t="shared" si="12"/>
        <v xml:space="preserve">Kasimo ir centravimo darbų kaina 48 Eur, todėl ir įkainis turi būti 48 Eur.
</v>
      </c>
      <c r="I92" s="54" t="str">
        <f t="shared" si="13"/>
        <v/>
      </c>
      <c r="J92" s="54" t="str">
        <f t="shared" si="14"/>
        <v/>
      </c>
      <c r="K92" s="54" t="str">
        <f t="shared" si="15"/>
        <v/>
      </c>
      <c r="L92" s="54" t="str">
        <f t="shared" si="16"/>
        <v/>
      </c>
      <c r="M92" s="54" t="str">
        <f t="shared" si="17"/>
        <v/>
      </c>
      <c r="N92" s="5" t="s">
        <v>88</v>
      </c>
      <c r="O92" s="1"/>
      <c r="P92" s="1"/>
      <c r="Q92" s="1"/>
    </row>
    <row r="93" spans="1:17" ht="90">
      <c r="A93" s="11">
        <v>92</v>
      </c>
      <c r="B93" s="60" t="s">
        <v>7</v>
      </c>
      <c r="C93" s="44" t="s">
        <v>89</v>
      </c>
      <c r="D93" s="54" t="e">
        <f>VLOOKUP(C93,#REF!,2,FALSE)</f>
        <v>#REF!</v>
      </c>
      <c r="E93" s="54" t="str">
        <f t="shared" si="9"/>
        <v/>
      </c>
      <c r="F93" s="54" t="str">
        <f t="shared" si="10"/>
        <v/>
      </c>
      <c r="G93" s="54" t="str">
        <f t="shared" si="11"/>
        <v/>
      </c>
      <c r="H93" s="54" t="str">
        <f t="shared" si="12"/>
        <v xml:space="preserve">Medžiagų kaina 38 Eur, darbai - 22 Eur. Todėl įkainis turi būti 60 Eur
</v>
      </c>
      <c r="I93" s="54" t="str">
        <f t="shared" si="13"/>
        <v/>
      </c>
      <c r="J93" s="54" t="str">
        <f t="shared" si="14"/>
        <v/>
      </c>
      <c r="K93" s="54" t="str">
        <f t="shared" si="15"/>
        <v/>
      </c>
      <c r="L93" s="54" t="str">
        <f t="shared" si="16"/>
        <v/>
      </c>
      <c r="M93" s="54" t="str">
        <f t="shared" si="17"/>
        <v/>
      </c>
      <c r="N93" s="5" t="s">
        <v>90</v>
      </c>
      <c r="O93" s="1"/>
      <c r="P93" s="1"/>
      <c r="Q93" s="1"/>
    </row>
    <row r="94" spans="1:17" ht="150">
      <c r="A94" s="11">
        <v>93</v>
      </c>
      <c r="B94" s="60" t="s">
        <v>7</v>
      </c>
      <c r="C94" s="44" t="s">
        <v>91</v>
      </c>
      <c r="D94" s="54" t="e">
        <f>VLOOKUP(C94,#REF!,2,FALSE)</f>
        <v>#REF!</v>
      </c>
      <c r="E94" s="54" t="str">
        <f t="shared" si="9"/>
        <v/>
      </c>
      <c r="F94" s="54" t="str">
        <f t="shared" si="10"/>
        <v/>
      </c>
      <c r="G94" s="54" t="str">
        <f t="shared" si="11"/>
        <v/>
      </c>
      <c r="H94" s="54" t="str">
        <f t="shared" si="12"/>
        <v xml:space="preserve">Laboratorijos siūlės kontrolės kaina 60 Eur, atvykimas į objekta - 25 Eur. Todėl įkainis turi būti 85 Eur.
</v>
      </c>
      <c r="I94" s="54" t="str">
        <f t="shared" si="13"/>
        <v/>
      </c>
      <c r="J94" s="54" t="str">
        <f t="shared" si="14"/>
        <v/>
      </c>
      <c r="K94" s="54" t="str">
        <f t="shared" si="15"/>
        <v/>
      </c>
      <c r="L94" s="54" t="str">
        <f t="shared" si="16"/>
        <v/>
      </c>
      <c r="M94" s="54" t="str">
        <f t="shared" si="17"/>
        <v/>
      </c>
      <c r="N94" s="5" t="s">
        <v>121</v>
      </c>
      <c r="O94" s="1"/>
      <c r="P94" s="1"/>
      <c r="Q94" s="1"/>
    </row>
    <row r="95" spans="1:17" ht="105">
      <c r="A95" s="11">
        <v>94</v>
      </c>
      <c r="B95" s="60" t="s">
        <v>7</v>
      </c>
      <c r="C95" s="44" t="s">
        <v>93</v>
      </c>
      <c r="D95" s="54" t="e">
        <f>VLOOKUP(C95,#REF!,2,FALSE)</f>
        <v>#REF!</v>
      </c>
      <c r="E95" s="54" t="str">
        <f t="shared" si="9"/>
        <v/>
      </c>
      <c r="F95" s="54" t="str">
        <f t="shared" si="10"/>
        <v/>
      </c>
      <c r="G95" s="54" t="str">
        <f t="shared" si="11"/>
        <v/>
      </c>
      <c r="H95" s="54" t="str">
        <f t="shared" si="12"/>
        <v xml:space="preserve">Darbų ir transporto kaina 70 Eur. Todėl ir įkainis turi būti 70 Eur.
</v>
      </c>
      <c r="I95" s="54" t="str">
        <f t="shared" si="13"/>
        <v/>
      </c>
      <c r="J95" s="54" t="str">
        <f t="shared" si="14"/>
        <v/>
      </c>
      <c r="K95" s="54" t="str">
        <f t="shared" si="15"/>
        <v/>
      </c>
      <c r="L95" s="54" t="str">
        <f t="shared" si="16"/>
        <v/>
      </c>
      <c r="M95" s="54" t="str">
        <f t="shared" si="17"/>
        <v/>
      </c>
      <c r="N95" s="5" t="s">
        <v>94</v>
      </c>
      <c r="O95" s="1"/>
      <c r="P95" s="1"/>
      <c r="Q95" s="1"/>
    </row>
    <row r="96" spans="1:17" ht="105">
      <c r="A96" s="11">
        <v>95</v>
      </c>
      <c r="B96" s="60" t="s">
        <v>7</v>
      </c>
      <c r="C96" s="44">
        <v>46</v>
      </c>
      <c r="D96" s="54" t="e">
        <f>VLOOKUP(C96,#REF!,2,FALSE)</f>
        <v>#REF!</v>
      </c>
      <c r="E96" s="54" t="str">
        <f t="shared" si="9"/>
        <v/>
      </c>
      <c r="F96" s="54" t="str">
        <f t="shared" si="10"/>
        <v/>
      </c>
      <c r="G96" s="54" t="str">
        <f t="shared" si="11"/>
        <v/>
      </c>
      <c r="H96" s="54" t="str">
        <f t="shared" si="12"/>
        <v xml:space="preserve">Medžiagų kaina 190 Eur, darbų kaina 50 Eur, todėl įkainis turi būti 240 eur
</v>
      </c>
      <c r="I96" s="54" t="str">
        <f t="shared" si="13"/>
        <v/>
      </c>
      <c r="J96" s="54" t="str">
        <f t="shared" si="14"/>
        <v/>
      </c>
      <c r="K96" s="54" t="str">
        <f t="shared" si="15"/>
        <v/>
      </c>
      <c r="L96" s="54" t="str">
        <f t="shared" si="16"/>
        <v/>
      </c>
      <c r="M96" s="54" t="str">
        <f t="shared" si="17"/>
        <v/>
      </c>
      <c r="N96" s="5" t="s">
        <v>95</v>
      </c>
      <c r="O96" s="1"/>
      <c r="P96" s="1"/>
      <c r="Q96" s="1"/>
    </row>
    <row r="97" spans="1:17" ht="75">
      <c r="A97" s="11">
        <v>96</v>
      </c>
      <c r="B97" s="60" t="s">
        <v>7</v>
      </c>
      <c r="C97" s="44" t="s">
        <v>96</v>
      </c>
      <c r="D97" s="54" t="e">
        <f>VLOOKUP(C97,#REF!,2,FALSE)</f>
        <v>#REF!</v>
      </c>
      <c r="E97" s="54" t="str">
        <f t="shared" si="9"/>
        <v/>
      </c>
      <c r="F97" s="54" t="str">
        <f t="shared" si="10"/>
        <v/>
      </c>
      <c r="G97" s="54" t="str">
        <f t="shared" si="11"/>
        <v/>
      </c>
      <c r="H97" s="54" t="str">
        <f t="shared" si="12"/>
        <v xml:space="preserve">Klaidingai didelis įkainis. Turėtų būti 55 Eur/m
</v>
      </c>
      <c r="I97" s="54" t="str">
        <f t="shared" si="13"/>
        <v/>
      </c>
      <c r="J97" s="54" t="str">
        <f t="shared" si="14"/>
        <v/>
      </c>
      <c r="K97" s="54" t="str">
        <f t="shared" si="15"/>
        <v/>
      </c>
      <c r="L97" s="54" t="str">
        <f t="shared" si="16"/>
        <v/>
      </c>
      <c r="M97" s="54" t="str">
        <f t="shared" si="17"/>
        <v/>
      </c>
      <c r="N97" s="5" t="s">
        <v>97</v>
      </c>
      <c r="O97" s="1"/>
      <c r="P97" s="1"/>
      <c r="Q97" s="1"/>
    </row>
    <row r="98" spans="1:17" ht="135">
      <c r="A98" s="11">
        <v>97</v>
      </c>
      <c r="B98" s="60" t="s">
        <v>7</v>
      </c>
      <c r="C98" s="44" t="s">
        <v>98</v>
      </c>
      <c r="D98" s="54" t="e">
        <f>VLOOKUP(C98,#REF!,2,FALSE)</f>
        <v>#REF!</v>
      </c>
      <c r="E98" s="54" t="str">
        <f t="shared" si="9"/>
        <v/>
      </c>
      <c r="F98" s="54" t="str">
        <f t="shared" si="10"/>
        <v/>
      </c>
      <c r="G98" s="54" t="str">
        <f t="shared" si="11"/>
        <v/>
      </c>
      <c r="H98" s="54" t="str">
        <f t="shared" si="12"/>
        <v xml:space="preserve">Medžiagos - 105 Eur, suvirinimo siūlių kontrolė 85 Eur, darbai 300 Eur. Todėl įkainis turi būti 490 Eur.
</v>
      </c>
      <c r="I98" s="54" t="str">
        <f t="shared" si="13"/>
        <v/>
      </c>
      <c r="J98" s="54" t="str">
        <f t="shared" si="14"/>
        <v/>
      </c>
      <c r="K98" s="54" t="str">
        <f t="shared" si="15"/>
        <v/>
      </c>
      <c r="L98" s="54" t="str">
        <f t="shared" si="16"/>
        <v/>
      </c>
      <c r="M98" s="54" t="str">
        <f t="shared" si="17"/>
        <v/>
      </c>
      <c r="N98" s="5" t="s">
        <v>122</v>
      </c>
      <c r="O98" s="1"/>
      <c r="P98" s="1"/>
      <c r="Q98" s="1"/>
    </row>
    <row r="99" spans="1:17" ht="60">
      <c r="A99" s="11">
        <v>98</v>
      </c>
      <c r="B99" s="60" t="s">
        <v>7</v>
      </c>
      <c r="C99" s="43" t="s">
        <v>123</v>
      </c>
      <c r="D99" s="54" t="e">
        <f>VLOOKUP(C99,#REF!,2,FALSE)</f>
        <v>#REF!</v>
      </c>
      <c r="E99" s="54" t="str">
        <f t="shared" si="9"/>
        <v/>
      </c>
      <c r="F99" s="54" t="str">
        <f t="shared" si="10"/>
        <v/>
      </c>
      <c r="G99" s="54" t="str">
        <f t="shared" si="11"/>
        <v/>
      </c>
      <c r="H99" s="54" t="str">
        <f t="shared" si="12"/>
        <v xml:space="preserve">Tiekėjų kaina - 293 Eur
</v>
      </c>
      <c r="I99" s="54" t="str">
        <f t="shared" si="13"/>
        <v/>
      </c>
      <c r="J99" s="54" t="str">
        <f t="shared" si="14"/>
        <v/>
      </c>
      <c r="K99" s="54" t="str">
        <f t="shared" si="15"/>
        <v/>
      </c>
      <c r="L99" s="54" t="str">
        <f t="shared" si="16"/>
        <v/>
      </c>
      <c r="M99" s="54" t="str">
        <f t="shared" si="17"/>
        <v/>
      </c>
      <c r="N99" s="1" t="s">
        <v>124</v>
      </c>
      <c r="O99" s="1"/>
      <c r="P99" s="1"/>
      <c r="Q99" s="1"/>
    </row>
    <row r="100" spans="1:17" ht="60">
      <c r="A100" s="11">
        <v>99</v>
      </c>
      <c r="B100" s="60" t="s">
        <v>7</v>
      </c>
      <c r="C100" s="43" t="s">
        <v>125</v>
      </c>
      <c r="D100" s="54" t="e">
        <f>VLOOKUP(C100,#REF!,2,FALSE)</f>
        <v>#REF!</v>
      </c>
      <c r="E100" s="54" t="str">
        <f t="shared" si="9"/>
        <v/>
      </c>
      <c r="F100" s="54" t="str">
        <f t="shared" si="10"/>
        <v/>
      </c>
      <c r="G100" s="54" t="str">
        <f t="shared" si="11"/>
        <v/>
      </c>
      <c r="H100" s="54" t="str">
        <f t="shared" si="12"/>
        <v xml:space="preserve">Tiekėjų kaina - 1392 Eur
</v>
      </c>
      <c r="I100" s="54" t="str">
        <f t="shared" si="13"/>
        <v/>
      </c>
      <c r="J100" s="54" t="str">
        <f t="shared" si="14"/>
        <v/>
      </c>
      <c r="K100" s="54" t="str">
        <f t="shared" si="15"/>
        <v/>
      </c>
      <c r="L100" s="54" t="str">
        <f t="shared" si="16"/>
        <v/>
      </c>
      <c r="M100" s="54" t="str">
        <f t="shared" si="17"/>
        <v/>
      </c>
      <c r="N100" s="1" t="s">
        <v>126</v>
      </c>
      <c r="O100" s="1"/>
      <c r="P100" s="1"/>
      <c r="Q100" s="1"/>
    </row>
    <row r="101" spans="1:17" ht="135">
      <c r="A101" s="11">
        <v>100</v>
      </c>
      <c r="B101" s="60" t="s">
        <v>7</v>
      </c>
      <c r="C101" s="43" t="s">
        <v>127</v>
      </c>
      <c r="D101" s="54" t="e">
        <f>VLOOKUP(C101,#REF!,2,FALSE)</f>
        <v>#REF!</v>
      </c>
      <c r="E101" s="54" t="str">
        <f t="shared" si="9"/>
        <v/>
      </c>
      <c r="F101" s="54" t="str">
        <f t="shared" si="10"/>
        <v/>
      </c>
      <c r="G101" s="54" t="str">
        <f t="shared" si="11"/>
        <v/>
      </c>
      <c r="H101" s="54" t="str">
        <f t="shared" si="12"/>
        <v xml:space="preserve">Pagal individualų užsakymą gaminamas įrenginys, todėl negalima nustatyti tipinės kainos
</v>
      </c>
      <c r="I101" s="54" t="str">
        <f t="shared" si="13"/>
        <v/>
      </c>
      <c r="J101" s="54" t="str">
        <f t="shared" si="14"/>
        <v/>
      </c>
      <c r="K101" s="54" t="str">
        <f t="shared" si="15"/>
        <v/>
      </c>
      <c r="L101" s="54" t="str">
        <f t="shared" si="16"/>
        <v/>
      </c>
      <c r="M101" s="54" t="str">
        <f t="shared" si="17"/>
        <v/>
      </c>
      <c r="N101" s="5" t="s">
        <v>128</v>
      </c>
      <c r="O101" s="1"/>
      <c r="P101" s="1"/>
      <c r="Q101" s="1"/>
    </row>
    <row r="102" spans="1:17" ht="135" customHeight="1">
      <c r="A102" s="7">
        <v>101</v>
      </c>
      <c r="B102" s="60" t="s">
        <v>12</v>
      </c>
      <c r="C102" s="45" t="s">
        <v>129</v>
      </c>
      <c r="D102" s="54" t="e">
        <f>VLOOKUP(C102,#REF!,2,FALSE)</f>
        <v>#REF!</v>
      </c>
      <c r="E102" s="54" t="str">
        <f t="shared" si="9"/>
        <v/>
      </c>
      <c r="F102" s="54" t="str">
        <f t="shared" si="10"/>
        <v/>
      </c>
      <c r="G102" s="54" t="str">
        <f t="shared" si="11"/>
        <v/>
      </c>
      <c r="H102" s="54" t="str">
        <f t="shared" si="12"/>
        <v/>
      </c>
      <c r="I102" s="54" t="str">
        <f t="shared" si="13"/>
        <v/>
      </c>
      <c r="J102" s="54" t="str">
        <f t="shared" si="14"/>
        <v/>
      </c>
      <c r="K102" s="54" t="str">
        <f t="shared" si="15"/>
        <v/>
      </c>
      <c r="L102" s="54" t="str">
        <f t="shared" si="16"/>
        <v/>
      </c>
      <c r="M102" s="54" t="str">
        <f t="shared" si="17"/>
        <v xml:space="preserve">Siūlomas įkainis 70,00 eur. Žemės darbai esant įšalui nuo 10 cm ir daugiau, vykdomi technologiškai keletos mechanizmų pagalba. Vienas yra iškapoti įšalą kitas yra poto atsikasti reikiamą tranšėjos gylį. Įkainis yra per mažas, jis nepadengs antro mechanizmo transportavimo ir kapojimo darbų kaštų. 
</v>
      </c>
      <c r="N102" s="12" t="s">
        <v>130</v>
      </c>
      <c r="O102" s="1"/>
      <c r="P102" s="1"/>
      <c r="Q102" s="1"/>
    </row>
    <row r="103" spans="1:17" ht="60" customHeight="1">
      <c r="A103" s="7">
        <v>102</v>
      </c>
      <c r="B103" s="60" t="s">
        <v>12</v>
      </c>
      <c r="C103" s="45"/>
      <c r="D103" s="54" t="e">
        <f>VLOOKUP(C103,#REF!,2,FALSE)</f>
        <v>#REF!</v>
      </c>
      <c r="E103" s="54" t="str">
        <f t="shared" si="9"/>
        <v/>
      </c>
      <c r="F103" s="54" t="str">
        <f t="shared" si="10"/>
        <v/>
      </c>
      <c r="G103" s="54" t="str">
        <f t="shared" si="11"/>
        <v/>
      </c>
      <c r="H103" s="54" t="str">
        <f t="shared" si="12"/>
        <v/>
      </c>
      <c r="I103" s="54" t="str">
        <f t="shared" si="13"/>
        <v/>
      </c>
      <c r="J103" s="54" t="str">
        <f t="shared" si="14"/>
        <v/>
      </c>
      <c r="K103" s="54" t="str">
        <f t="shared" si="15"/>
        <v/>
      </c>
      <c r="L103" s="54" t="str">
        <f t="shared" si="16"/>
        <v/>
      </c>
      <c r="M103" s="54" t="str">
        <f t="shared" si="17"/>
        <v xml:space="preserve">
</v>
      </c>
      <c r="N103" s="12"/>
      <c r="O103" s="1"/>
      <c r="P103" s="1"/>
      <c r="Q103" s="1"/>
    </row>
    <row r="104" spans="1:17" ht="90" customHeight="1">
      <c r="A104" s="7">
        <v>103</v>
      </c>
      <c r="B104" s="60" t="s">
        <v>12</v>
      </c>
      <c r="C104" s="45" t="s">
        <v>131</v>
      </c>
      <c r="D104" s="54" t="e">
        <f>VLOOKUP(C104,#REF!,2,FALSE)</f>
        <v>#REF!</v>
      </c>
      <c r="E104" s="54" t="str">
        <f t="shared" si="9"/>
        <v/>
      </c>
      <c r="F104" s="54" t="str">
        <f t="shared" si="10"/>
        <v/>
      </c>
      <c r="G104" s="54" t="str">
        <f t="shared" si="11"/>
        <v/>
      </c>
      <c r="H104" s="54" t="str">
        <f t="shared" si="12"/>
        <v/>
      </c>
      <c r="I104" s="54" t="str">
        <f t="shared" si="13"/>
        <v/>
      </c>
      <c r="J104" s="54" t="str">
        <f t="shared" si="14"/>
        <v/>
      </c>
      <c r="K104" s="54" t="str">
        <f t="shared" si="15"/>
        <v/>
      </c>
      <c r="L104" s="54" t="str">
        <f t="shared" si="16"/>
        <v/>
      </c>
      <c r="M104" s="54" t="str">
        <f t="shared" si="17"/>
        <v xml:space="preserve">Siūlomas įkainis 60,00 eur.Įkainis yra per mažas, nes mažų diametrų objektai 80 procentų būna trumpi ir dujotiekio apsauginio dėklo įrengimas būna trumpomis atkarpomis, kas išaugina įkainį. 
</v>
      </c>
      <c r="N104" s="12" t="s">
        <v>132</v>
      </c>
      <c r="O104" s="1"/>
      <c r="P104" s="1"/>
      <c r="Q104" s="1"/>
    </row>
    <row r="105" spans="1:17" ht="105" customHeight="1">
      <c r="A105" s="7">
        <v>104</v>
      </c>
      <c r="B105" s="60" t="s">
        <v>12</v>
      </c>
      <c r="C105" s="45"/>
      <c r="D105" s="54" t="e">
        <f>VLOOKUP(C105,#REF!,2,FALSE)</f>
        <v>#REF!</v>
      </c>
      <c r="E105" s="54" t="str">
        <f t="shared" si="9"/>
        <v/>
      </c>
      <c r="F105" s="54" t="str">
        <f t="shared" si="10"/>
        <v/>
      </c>
      <c r="G105" s="54" t="str">
        <f t="shared" si="11"/>
        <v/>
      </c>
      <c r="H105" s="54" t="str">
        <f t="shared" si="12"/>
        <v/>
      </c>
      <c r="I105" s="54" t="str">
        <f t="shared" si="13"/>
        <v/>
      </c>
      <c r="J105" s="54" t="str">
        <f t="shared" si="14"/>
        <v/>
      </c>
      <c r="K105" s="54" t="str">
        <f t="shared" si="15"/>
        <v/>
      </c>
      <c r="L105" s="54" t="str">
        <f t="shared" si="16"/>
        <v/>
      </c>
      <c r="M105" s="54" t="str">
        <f t="shared" si="17"/>
        <v xml:space="preserve">
</v>
      </c>
      <c r="O105" s="1"/>
      <c r="P105" s="1"/>
      <c r="Q105" s="1"/>
    </row>
    <row r="106" spans="1:17" ht="165">
      <c r="A106" s="7">
        <v>105</v>
      </c>
      <c r="B106" s="60" t="s">
        <v>12</v>
      </c>
      <c r="C106" s="45" t="s">
        <v>133</v>
      </c>
      <c r="D106" s="54" t="e">
        <f>VLOOKUP(C106,#REF!,2,FALSE)</f>
        <v>#REF!</v>
      </c>
      <c r="E106" s="54" t="str">
        <f t="shared" si="9"/>
        <v/>
      </c>
      <c r="F106" s="54" t="str">
        <f t="shared" si="10"/>
        <v/>
      </c>
      <c r="G106" s="54" t="str">
        <f t="shared" si="11"/>
        <v/>
      </c>
      <c r="H106" s="54" t="str">
        <f t="shared" si="12"/>
        <v/>
      </c>
      <c r="I106" s="54" t="str">
        <f t="shared" si="13"/>
        <v/>
      </c>
      <c r="J106" s="54" t="str">
        <f t="shared" si="14"/>
        <v/>
      </c>
      <c r="K106" s="54" t="str">
        <f t="shared" si="15"/>
        <v/>
      </c>
      <c r="L106" s="54" t="str">
        <f t="shared" si="16"/>
        <v/>
      </c>
      <c r="M106" s="54" t="str">
        <f t="shared" si="17"/>
        <v xml:space="preserve">Siūlomas įkainis 200,00 eur. Kaina per maža, medžiagų ir darbo sąnaudų kaina viršija Jūsų nustatytą maksimalų įkainį
</v>
      </c>
      <c r="N106" s="12" t="s">
        <v>134</v>
      </c>
      <c r="O106" s="1"/>
      <c r="P106" s="1"/>
      <c r="Q106" s="1"/>
    </row>
    <row r="107" spans="1:17" ht="165">
      <c r="A107" s="7">
        <v>106</v>
      </c>
      <c r="B107" s="60" t="s">
        <v>12</v>
      </c>
      <c r="C107" s="45" t="s">
        <v>53</v>
      </c>
      <c r="D107" s="54" t="e">
        <f>VLOOKUP(C107,#REF!,2,FALSE)</f>
        <v>#REF!</v>
      </c>
      <c r="E107" s="54" t="str">
        <f t="shared" si="9"/>
        <v/>
      </c>
      <c r="F107" s="54" t="str">
        <f t="shared" si="10"/>
        <v/>
      </c>
      <c r="G107" s="54" t="str">
        <f t="shared" si="11"/>
        <v/>
      </c>
      <c r="H107" s="54" t="str">
        <f t="shared" si="12"/>
        <v/>
      </c>
      <c r="I107" s="54" t="str">
        <f t="shared" si="13"/>
        <v/>
      </c>
      <c r="J107" s="54" t="str">
        <f t="shared" si="14"/>
        <v/>
      </c>
      <c r="K107" s="54" t="str">
        <f t="shared" si="15"/>
        <v/>
      </c>
      <c r="L107" s="54" t="str">
        <f t="shared" si="16"/>
        <v/>
      </c>
      <c r="M107" s="54" t="str">
        <f t="shared" si="17"/>
        <v xml:space="preserve">Siūlomas įkainis 250,00 eur. Kaina per maža, medžiagų ir darbo sąnaudų kaina viršija Jūsų nustatytą maksimalų įkainį
</v>
      </c>
      <c r="N107" s="12" t="s">
        <v>135</v>
      </c>
      <c r="O107" s="1"/>
      <c r="P107" s="1"/>
      <c r="Q107" s="1"/>
    </row>
    <row r="108" spans="1:17" ht="165">
      <c r="A108" s="7">
        <v>107</v>
      </c>
      <c r="B108" s="60" t="s">
        <v>12</v>
      </c>
      <c r="C108" s="45" t="s">
        <v>136</v>
      </c>
      <c r="D108" s="54" t="e">
        <f>VLOOKUP(C108,#REF!,2,FALSE)</f>
        <v>#REF!</v>
      </c>
      <c r="E108" s="54" t="str">
        <f t="shared" si="9"/>
        <v/>
      </c>
      <c r="F108" s="54" t="str">
        <f t="shared" si="10"/>
        <v/>
      </c>
      <c r="G108" s="54" t="str">
        <f t="shared" si="11"/>
        <v/>
      </c>
      <c r="H108" s="54" t="str">
        <f t="shared" si="12"/>
        <v/>
      </c>
      <c r="I108" s="54" t="str">
        <f t="shared" si="13"/>
        <v/>
      </c>
      <c r="J108" s="54" t="str">
        <f t="shared" si="14"/>
        <v/>
      </c>
      <c r="K108" s="54" t="str">
        <f t="shared" si="15"/>
        <v/>
      </c>
      <c r="L108" s="54" t="str">
        <f t="shared" si="16"/>
        <v/>
      </c>
      <c r="M108" s="54" t="str">
        <f t="shared" si="17"/>
        <v xml:space="preserve">Siūlomas įkainis 74,00 eur Iki 5 m2 dangų atstatymo įkainis per mažas nes neatsiperka transportavimo išlaidos. 
</v>
      </c>
      <c r="N108" s="13" t="s">
        <v>137</v>
      </c>
      <c r="O108" s="1"/>
      <c r="P108" s="1"/>
      <c r="Q108" s="1"/>
    </row>
    <row r="109" spans="1:17" ht="165">
      <c r="A109" s="7">
        <v>108</v>
      </c>
      <c r="B109" s="60" t="s">
        <v>12</v>
      </c>
      <c r="C109" s="45" t="s">
        <v>138</v>
      </c>
      <c r="D109" s="54" t="e">
        <f>VLOOKUP(C109,#REF!,2,FALSE)</f>
        <v>#REF!</v>
      </c>
      <c r="E109" s="54" t="str">
        <f t="shared" si="9"/>
        <v/>
      </c>
      <c r="F109" s="54" t="str">
        <f t="shared" si="10"/>
        <v/>
      </c>
      <c r="G109" s="54" t="str">
        <f t="shared" si="11"/>
        <v/>
      </c>
      <c r="H109" s="54" t="str">
        <f t="shared" si="12"/>
        <v/>
      </c>
      <c r="I109" s="54" t="str">
        <f t="shared" si="13"/>
        <v/>
      </c>
      <c r="J109" s="54" t="str">
        <f t="shared" si="14"/>
        <v/>
      </c>
      <c r="K109" s="54" t="str">
        <f t="shared" si="15"/>
        <v/>
      </c>
      <c r="L109" s="54" t="str">
        <f t="shared" si="16"/>
        <v/>
      </c>
      <c r="M109" s="54" t="str">
        <f t="shared" si="17"/>
        <v xml:space="preserve">Siūlomas įkainis 100,00 eur Iki 5 m2 dangų atstatymo įkainis per mažas nes neatsiperka transportavimo išlaidos. 
</v>
      </c>
      <c r="N109" s="13" t="s">
        <v>139</v>
      </c>
      <c r="O109" s="1"/>
      <c r="P109" s="1"/>
      <c r="Q109" s="1"/>
    </row>
    <row r="110" spans="1:17" ht="165">
      <c r="A110" s="7">
        <v>109</v>
      </c>
      <c r="B110" s="60" t="s">
        <v>12</v>
      </c>
      <c r="C110" s="45" t="s">
        <v>140</v>
      </c>
      <c r="D110" s="54" t="e">
        <f>VLOOKUP(C110,#REF!,2,FALSE)</f>
        <v>#REF!</v>
      </c>
      <c r="E110" s="54" t="str">
        <f t="shared" si="9"/>
        <v/>
      </c>
      <c r="F110" s="54" t="str">
        <f t="shared" si="10"/>
        <v/>
      </c>
      <c r="G110" s="54" t="str">
        <f t="shared" si="11"/>
        <v/>
      </c>
      <c r="H110" s="54" t="str">
        <f t="shared" si="12"/>
        <v/>
      </c>
      <c r="I110" s="54" t="str">
        <f t="shared" si="13"/>
        <v/>
      </c>
      <c r="J110" s="54" t="str">
        <f t="shared" si="14"/>
        <v/>
      </c>
      <c r="K110" s="54" t="str">
        <f t="shared" si="15"/>
        <v/>
      </c>
      <c r="L110" s="54" t="str">
        <f t="shared" si="16"/>
        <v/>
      </c>
      <c r="M110" s="54" t="str">
        <f t="shared" si="17"/>
        <v xml:space="preserve">Siūlomas įkainis 27,00 eur Iki 5 m2 dangų atstatymo įkainis per mažas nes neatsiperka transportavimo išlaidos. 
</v>
      </c>
      <c r="N110" s="13" t="s">
        <v>141</v>
      </c>
      <c r="O110" s="1"/>
      <c r="P110" s="1"/>
      <c r="Q110" s="1"/>
    </row>
    <row r="111" spans="1:17" ht="165">
      <c r="A111" s="7">
        <v>110</v>
      </c>
      <c r="B111" s="60" t="s">
        <v>12</v>
      </c>
      <c r="C111" s="45" t="s">
        <v>142</v>
      </c>
      <c r="D111" s="54" t="e">
        <f>VLOOKUP(C111,#REF!,2,FALSE)</f>
        <v>#REF!</v>
      </c>
      <c r="E111" s="54" t="str">
        <f t="shared" si="9"/>
        <v/>
      </c>
      <c r="F111" s="54" t="str">
        <f t="shared" si="10"/>
        <v/>
      </c>
      <c r="G111" s="54" t="str">
        <f t="shared" si="11"/>
        <v/>
      </c>
      <c r="H111" s="54" t="str">
        <f t="shared" si="12"/>
        <v/>
      </c>
      <c r="I111" s="54" t="str">
        <f t="shared" si="13"/>
        <v/>
      </c>
      <c r="J111" s="54" t="str">
        <f t="shared" si="14"/>
        <v/>
      </c>
      <c r="K111" s="54" t="str">
        <f t="shared" si="15"/>
        <v/>
      </c>
      <c r="L111" s="54" t="str">
        <f t="shared" si="16"/>
        <v/>
      </c>
      <c r="M111" s="54" t="str">
        <f t="shared" si="17"/>
        <v xml:space="preserve">Siūlomas įkainis 36,00 eur Iki 5 m2 dangų atstatymo įkainis per mažas nes neatsiperka transportavimo išlaidos. 
</v>
      </c>
      <c r="N111" s="13" t="s">
        <v>143</v>
      </c>
      <c r="O111" s="1"/>
      <c r="P111" s="1"/>
      <c r="Q111" s="1"/>
    </row>
    <row r="112" spans="1:17" ht="165">
      <c r="A112" s="7">
        <v>111</v>
      </c>
      <c r="B112" s="60" t="s">
        <v>12</v>
      </c>
      <c r="C112" s="45" t="s">
        <v>144</v>
      </c>
      <c r="D112" s="54" t="e">
        <f>VLOOKUP(C112,#REF!,2,FALSE)</f>
        <v>#REF!</v>
      </c>
      <c r="E112" s="54" t="str">
        <f t="shared" si="9"/>
        <v/>
      </c>
      <c r="F112" s="54" t="str">
        <f t="shared" si="10"/>
        <v/>
      </c>
      <c r="G112" s="54" t="str">
        <f t="shared" si="11"/>
        <v/>
      </c>
      <c r="H112" s="54" t="str">
        <f t="shared" si="12"/>
        <v/>
      </c>
      <c r="I112" s="54" t="str">
        <f t="shared" si="13"/>
        <v/>
      </c>
      <c r="J112" s="54" t="str">
        <f t="shared" si="14"/>
        <v/>
      </c>
      <c r="K112" s="54" t="str">
        <f t="shared" si="15"/>
        <v/>
      </c>
      <c r="L112" s="54" t="str">
        <f t="shared" si="16"/>
        <v/>
      </c>
      <c r="M112" s="54" t="str">
        <f t="shared" si="17"/>
        <v xml:space="preserve">Siūlomas įkainis 48,00 eur Iki 5 m2 dangų atstatymo įkainis per mažas nes neatsiperka transportavimo išlaidos. 
</v>
      </c>
      <c r="N112" s="13" t="s">
        <v>145</v>
      </c>
      <c r="O112" s="1"/>
      <c r="P112" s="1"/>
      <c r="Q112" s="1"/>
    </row>
    <row r="113" spans="1:17" ht="165">
      <c r="A113" s="7">
        <v>112</v>
      </c>
      <c r="B113" s="60" t="s">
        <v>12</v>
      </c>
      <c r="C113" s="45" t="s">
        <v>146</v>
      </c>
      <c r="D113" s="54" t="e">
        <f>VLOOKUP(C113,#REF!,2,FALSE)</f>
        <v>#REF!</v>
      </c>
      <c r="E113" s="54" t="str">
        <f t="shared" si="9"/>
        <v/>
      </c>
      <c r="F113" s="54" t="str">
        <f t="shared" si="10"/>
        <v/>
      </c>
      <c r="G113" s="54" t="str">
        <f t="shared" si="11"/>
        <v/>
      </c>
      <c r="H113" s="54" t="str">
        <f t="shared" si="12"/>
        <v/>
      </c>
      <c r="I113" s="54" t="str">
        <f t="shared" si="13"/>
        <v/>
      </c>
      <c r="J113" s="54" t="str">
        <f t="shared" si="14"/>
        <v/>
      </c>
      <c r="K113" s="54" t="str">
        <f t="shared" si="15"/>
        <v/>
      </c>
      <c r="L113" s="54" t="str">
        <f t="shared" si="16"/>
        <v/>
      </c>
      <c r="M113" s="54" t="str">
        <f t="shared" si="17"/>
        <v xml:space="preserve">Siūlomas įkainis 45,00 eur Iki 5 m2 dangų atstatymo įkainis per mažas nes neatsiperka transportavimo išlaidos. 
</v>
      </c>
      <c r="N113" s="13" t="s">
        <v>147</v>
      </c>
      <c r="O113" s="1"/>
      <c r="P113" s="1"/>
      <c r="Q113" s="1"/>
    </row>
    <row r="114" spans="1:17" ht="165">
      <c r="A114" s="7">
        <v>113</v>
      </c>
      <c r="B114" s="60" t="s">
        <v>12</v>
      </c>
      <c r="C114" s="45" t="s">
        <v>148</v>
      </c>
      <c r="D114" s="54" t="e">
        <f>VLOOKUP(C114,#REF!,2,FALSE)</f>
        <v>#REF!</v>
      </c>
      <c r="E114" s="54" t="str">
        <f t="shared" si="9"/>
        <v/>
      </c>
      <c r="F114" s="54" t="str">
        <f t="shared" si="10"/>
        <v/>
      </c>
      <c r="G114" s="54" t="str">
        <f t="shared" si="11"/>
        <v/>
      </c>
      <c r="H114" s="54" t="str">
        <f t="shared" si="12"/>
        <v/>
      </c>
      <c r="I114" s="54" t="str">
        <f t="shared" si="13"/>
        <v/>
      </c>
      <c r="J114" s="54" t="str">
        <f t="shared" si="14"/>
        <v/>
      </c>
      <c r="K114" s="54" t="str">
        <f t="shared" si="15"/>
        <v/>
      </c>
      <c r="L114" s="54" t="str">
        <f t="shared" si="16"/>
        <v/>
      </c>
      <c r="M114" s="54" t="str">
        <f t="shared" si="17"/>
        <v xml:space="preserve">Siūlomas įkainis 18,00 eur Iki 5 m2 dangų atstatymo įkainis per mažas nes neatsiperka transportavimo išlaidos. 
</v>
      </c>
      <c r="N114" s="13" t="s">
        <v>149</v>
      </c>
      <c r="O114" s="1"/>
      <c r="P114" s="1"/>
      <c r="Q114" s="1"/>
    </row>
    <row r="115" spans="1:17" ht="165">
      <c r="A115" s="7">
        <v>114</v>
      </c>
      <c r="B115" s="60" t="s">
        <v>12</v>
      </c>
      <c r="C115" s="45" t="s">
        <v>150</v>
      </c>
      <c r="D115" s="54" t="e">
        <f>VLOOKUP(C115,#REF!,2,FALSE)</f>
        <v>#REF!</v>
      </c>
      <c r="E115" s="54" t="str">
        <f t="shared" si="9"/>
        <v/>
      </c>
      <c r="F115" s="54" t="str">
        <f t="shared" si="10"/>
        <v/>
      </c>
      <c r="G115" s="54" t="str">
        <f t="shared" si="11"/>
        <v/>
      </c>
      <c r="H115" s="54" t="str">
        <f t="shared" si="12"/>
        <v/>
      </c>
      <c r="I115" s="54" t="str">
        <f t="shared" si="13"/>
        <v/>
      </c>
      <c r="J115" s="54" t="str">
        <f t="shared" si="14"/>
        <v/>
      </c>
      <c r="K115" s="54" t="str">
        <f t="shared" si="15"/>
        <v/>
      </c>
      <c r="L115" s="54" t="str">
        <f t="shared" si="16"/>
        <v/>
      </c>
      <c r="M115" s="54" t="str">
        <f t="shared" si="17"/>
        <v xml:space="preserve">Siūlomas įkainis 120,00 eur Iki 5 m2 dangų atstatymo įkainis per mažas nes neatsiperka transportavimo išlaidos. 
</v>
      </c>
      <c r="N115" s="13" t="s">
        <v>151</v>
      </c>
      <c r="O115" s="1"/>
      <c r="P115" s="1"/>
      <c r="Q115" s="1"/>
    </row>
    <row r="116" spans="1:17" ht="165">
      <c r="A116" s="7">
        <v>115</v>
      </c>
      <c r="B116" s="60" t="s">
        <v>12</v>
      </c>
      <c r="C116" s="45" t="s">
        <v>152</v>
      </c>
      <c r="D116" s="54" t="e">
        <f>VLOOKUP(C116,#REF!,2,FALSE)</f>
        <v>#REF!</v>
      </c>
      <c r="E116" s="54" t="str">
        <f t="shared" si="9"/>
        <v/>
      </c>
      <c r="F116" s="54" t="str">
        <f t="shared" si="10"/>
        <v/>
      </c>
      <c r="G116" s="54" t="str">
        <f t="shared" si="11"/>
        <v/>
      </c>
      <c r="H116" s="54" t="str">
        <f t="shared" si="12"/>
        <v/>
      </c>
      <c r="I116" s="54" t="str">
        <f t="shared" si="13"/>
        <v/>
      </c>
      <c r="J116" s="54" t="str">
        <f t="shared" si="14"/>
        <v/>
      </c>
      <c r="K116" s="54" t="str">
        <f t="shared" si="15"/>
        <v/>
      </c>
      <c r="L116" s="54" t="str">
        <f t="shared" si="16"/>
        <v/>
      </c>
      <c r="M116" s="54" t="str">
        <f t="shared" si="17"/>
        <v xml:space="preserve">Siūlomas įkainis 50,00 eur Iki 5 m2 dangų atstatymo įkainis per mažas nes neatsiperka transportavimo išlaidos. 
</v>
      </c>
      <c r="N116" s="13" t="s">
        <v>153</v>
      </c>
      <c r="O116" s="1"/>
      <c r="P116" s="1"/>
      <c r="Q116" s="1"/>
    </row>
    <row r="117" spans="1:17" ht="165">
      <c r="A117" s="7">
        <v>116</v>
      </c>
      <c r="B117" s="60" t="s">
        <v>12</v>
      </c>
      <c r="C117" s="45" t="s">
        <v>154</v>
      </c>
      <c r="D117" s="54" t="e">
        <f>VLOOKUP(C117,#REF!,2,FALSE)</f>
        <v>#REF!</v>
      </c>
      <c r="E117" s="54" t="str">
        <f t="shared" si="9"/>
        <v/>
      </c>
      <c r="F117" s="54" t="str">
        <f t="shared" si="10"/>
        <v/>
      </c>
      <c r="G117" s="54" t="str">
        <f t="shared" si="11"/>
        <v/>
      </c>
      <c r="H117" s="54" t="str">
        <f t="shared" si="12"/>
        <v/>
      </c>
      <c r="I117" s="54" t="str">
        <f t="shared" si="13"/>
        <v/>
      </c>
      <c r="J117" s="54" t="str">
        <f t="shared" si="14"/>
        <v/>
      </c>
      <c r="K117" s="54" t="str">
        <f t="shared" si="15"/>
        <v/>
      </c>
      <c r="L117" s="54" t="str">
        <f t="shared" si="16"/>
        <v/>
      </c>
      <c r="M117" s="54" t="str">
        <f t="shared" si="17"/>
        <v xml:space="preserve">Siūlomas įkainis 38,00 eur Iki 5 m2 dangų atstatymo įkainis per mažas nes neatsiperka transportavimo išlaidos. 
</v>
      </c>
      <c r="N117" s="13" t="s">
        <v>155</v>
      </c>
      <c r="O117" s="1"/>
      <c r="P117" s="1"/>
      <c r="Q117" s="1"/>
    </row>
    <row r="118" spans="1:17" ht="165">
      <c r="A118" s="7">
        <v>117</v>
      </c>
      <c r="B118" s="60" t="s">
        <v>12</v>
      </c>
      <c r="C118" s="45" t="s">
        <v>156</v>
      </c>
      <c r="D118" s="54" t="e">
        <f>VLOOKUP(C118,#REF!,2,FALSE)</f>
        <v>#REF!</v>
      </c>
      <c r="E118" s="54" t="str">
        <f t="shared" si="9"/>
        <v/>
      </c>
      <c r="F118" s="54" t="str">
        <f t="shared" si="10"/>
        <v/>
      </c>
      <c r="G118" s="54" t="str">
        <f t="shared" si="11"/>
        <v/>
      </c>
      <c r="H118" s="54" t="str">
        <f t="shared" si="12"/>
        <v/>
      </c>
      <c r="I118" s="54" t="str">
        <f t="shared" si="13"/>
        <v/>
      </c>
      <c r="J118" s="54" t="str">
        <f t="shared" si="14"/>
        <v/>
      </c>
      <c r="K118" s="54" t="str">
        <f t="shared" si="15"/>
        <v/>
      </c>
      <c r="L118" s="54" t="str">
        <f t="shared" si="16"/>
        <v/>
      </c>
      <c r="M118" s="54" t="str">
        <f t="shared" si="17"/>
        <v xml:space="preserve">Siūlomas įkainis 38,00 eur Iki 5 m2 dangų atstatymo įkainis per mažas nes neatsiperka transportavimo išlaidos. 
</v>
      </c>
      <c r="N118" s="13" t="s">
        <v>155</v>
      </c>
      <c r="O118" s="1"/>
      <c r="P118" s="1"/>
      <c r="Q118" s="1"/>
    </row>
    <row r="119" spans="1:17" ht="225">
      <c r="A119" s="7">
        <v>118</v>
      </c>
      <c r="B119" s="60" t="s">
        <v>12</v>
      </c>
      <c r="C119" s="45" t="s">
        <v>157</v>
      </c>
      <c r="D119" s="54" t="e">
        <f>VLOOKUP(C119,#REF!,2,FALSE)</f>
        <v>#REF!</v>
      </c>
      <c r="E119" s="54" t="str">
        <f t="shared" si="9"/>
        <v/>
      </c>
      <c r="F119" s="54" t="str">
        <f t="shared" si="10"/>
        <v/>
      </c>
      <c r="G119" s="54" t="str">
        <f t="shared" si="11"/>
        <v/>
      </c>
      <c r="H119" s="54" t="str">
        <f t="shared" si="12"/>
        <v/>
      </c>
      <c r="I119" s="54" t="str">
        <f t="shared" si="13"/>
        <v/>
      </c>
      <c r="J119" s="54" t="str">
        <f t="shared" si="14"/>
        <v/>
      </c>
      <c r="K119" s="54" t="str">
        <f t="shared" si="15"/>
        <v/>
      </c>
      <c r="L119" s="54" t="str">
        <f t="shared" si="16"/>
        <v/>
      </c>
      <c r="M119" s="54" t="str">
        <f t="shared" si="17"/>
        <v xml:space="preserve">Siūlomas įkainis 270,00 eur Tinkamam spintelės pakeitimui taip pat yra atliekami žemės darbai, kurie nėra įtraukti į aprašymą. Dėl to įkainis turėtų būti didinamas. 
</v>
      </c>
      <c r="N119" s="13" t="s">
        <v>158</v>
      </c>
      <c r="O119" s="1"/>
      <c r="P119" s="1"/>
      <c r="Q119" s="1"/>
    </row>
    <row r="120" spans="1:17" ht="409.5">
      <c r="A120" s="7">
        <v>119</v>
      </c>
      <c r="B120" s="60" t="s">
        <v>12</v>
      </c>
      <c r="C120" s="45" t="s">
        <v>159</v>
      </c>
      <c r="D120" s="54" t="e">
        <f>VLOOKUP(C120,#REF!,2,FALSE)</f>
        <v>#REF!</v>
      </c>
      <c r="E120" s="54" t="str">
        <f t="shared" si="9"/>
        <v/>
      </c>
      <c r="F120" s="54" t="str">
        <f t="shared" si="10"/>
        <v/>
      </c>
      <c r="G120" s="54" t="str">
        <f t="shared" si="11"/>
        <v/>
      </c>
      <c r="H120" s="54" t="str">
        <f t="shared" si="12"/>
        <v/>
      </c>
      <c r="I120" s="54" t="str">
        <f t="shared" si="13"/>
        <v/>
      </c>
      <c r="J120" s="54" t="str">
        <f t="shared" si="14"/>
        <v/>
      </c>
      <c r="K120" s="54" t="str">
        <f t="shared" si="15"/>
        <v/>
      </c>
      <c r="L120" s="54" t="str">
        <f t="shared" si="16"/>
        <v/>
      </c>
      <c r="M120" s="54" t="str">
        <f t="shared" si="17"/>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N120" s="13" t="s">
        <v>160</v>
      </c>
      <c r="O120" s="1"/>
      <c r="P120" s="1"/>
      <c r="Q120" s="1"/>
    </row>
    <row r="121" spans="1:17" ht="409.5">
      <c r="A121" s="7">
        <v>120</v>
      </c>
      <c r="B121" s="60" t="s">
        <v>12</v>
      </c>
      <c r="C121" s="45" t="s">
        <v>161</v>
      </c>
      <c r="D121" s="54" t="e">
        <f>VLOOKUP(C121,#REF!,2,FALSE)</f>
        <v>#REF!</v>
      </c>
      <c r="E121" s="54" t="str">
        <f t="shared" si="9"/>
        <v/>
      </c>
      <c r="F121" s="54" t="str">
        <f t="shared" si="10"/>
        <v/>
      </c>
      <c r="G121" s="54" t="str">
        <f t="shared" si="11"/>
        <v/>
      </c>
      <c r="H121" s="54" t="str">
        <f t="shared" si="12"/>
        <v/>
      </c>
      <c r="I121" s="54" t="str">
        <f t="shared" si="13"/>
        <v/>
      </c>
      <c r="J121" s="54" t="str">
        <f t="shared" si="14"/>
        <v/>
      </c>
      <c r="K121" s="54" t="str">
        <f t="shared" si="15"/>
        <v/>
      </c>
      <c r="L121" s="54" t="str">
        <f t="shared" si="16"/>
        <v/>
      </c>
      <c r="M121" s="54" t="str">
        <f t="shared" si="17"/>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N121" s="13" t="s">
        <v>160</v>
      </c>
      <c r="O121" s="1"/>
      <c r="P121" s="1"/>
      <c r="Q121" s="1"/>
    </row>
    <row r="122" spans="1:17" ht="315">
      <c r="A122" s="7">
        <v>121</v>
      </c>
      <c r="B122" s="60" t="s">
        <v>12</v>
      </c>
      <c r="C122" s="45" t="s">
        <v>43</v>
      </c>
      <c r="D122" s="54" t="e">
        <f>VLOOKUP(C122,#REF!,2,FALSE)</f>
        <v>#REF!</v>
      </c>
      <c r="E122" s="54" t="str">
        <f t="shared" si="9"/>
        <v/>
      </c>
      <c r="F122" s="54" t="str">
        <f t="shared" si="10"/>
        <v/>
      </c>
      <c r="G122" s="54" t="str">
        <f t="shared" si="11"/>
        <v/>
      </c>
      <c r="H122" s="54" t="str">
        <f t="shared" si="12"/>
        <v/>
      </c>
      <c r="I122" s="54" t="str">
        <f t="shared" si="13"/>
        <v/>
      </c>
      <c r="J122" s="54" t="str">
        <f t="shared" si="14"/>
        <v/>
      </c>
      <c r="K122" s="54" t="str">
        <f t="shared" si="15"/>
        <v/>
      </c>
      <c r="L122" s="54" t="str">
        <f t="shared" si="16"/>
        <v/>
      </c>
      <c r="M122" s="54" t="str">
        <f t="shared" si="17"/>
        <v xml:space="preserve">Siūlomas įkainis 500,00 eur Įkainis yra per mažas, nes tik apvedimo linijos medžiagos sudaro apie 100 eurų kainą. Taip pat iškasa, kur reikalinga montuoti apvedimo liniją išdidėja 3 kartus. Pajungimo laikas su apvedimo linija išilgėja 2,5 karto. 
</v>
      </c>
      <c r="N122" s="13" t="s">
        <v>162</v>
      </c>
      <c r="O122" s="1"/>
      <c r="P122" s="1"/>
      <c r="Q122" s="1"/>
    </row>
    <row r="123" spans="1:17" ht="120">
      <c r="A123" s="7">
        <v>122</v>
      </c>
      <c r="B123" s="60" t="s">
        <v>12</v>
      </c>
      <c r="C123" s="45" t="s">
        <v>163</v>
      </c>
      <c r="D123" s="54" t="e">
        <f>VLOOKUP(C123,#REF!,2,FALSE)</f>
        <v>#REF!</v>
      </c>
      <c r="E123" s="54" t="str">
        <f t="shared" si="9"/>
        <v/>
      </c>
      <c r="F123" s="54" t="str">
        <f t="shared" si="10"/>
        <v/>
      </c>
      <c r="G123" s="54" t="str">
        <f t="shared" si="11"/>
        <v/>
      </c>
      <c r="H123" s="54" t="str">
        <f t="shared" si="12"/>
        <v/>
      </c>
      <c r="I123" s="54" t="str">
        <f t="shared" si="13"/>
        <v/>
      </c>
      <c r="J123" s="54" t="str">
        <f t="shared" si="14"/>
        <v/>
      </c>
      <c r="K123" s="54" t="str">
        <f t="shared" si="15"/>
        <v/>
      </c>
      <c r="L123" s="54" t="str">
        <f t="shared" si="16"/>
        <v/>
      </c>
      <c r="M123" s="54" t="str">
        <f t="shared" si="17"/>
        <v xml:space="preserve">Siūlomas įkainis 270,00 eur Įkainį galima tikslinti tik žinant tikslų darbų aprašymą. 
</v>
      </c>
      <c r="N123" s="13" t="s">
        <v>164</v>
      </c>
      <c r="O123" s="1"/>
      <c r="P123" s="1"/>
      <c r="Q123" s="1"/>
    </row>
    <row r="124" spans="1:17" ht="409.5">
      <c r="A124" s="7">
        <v>123</v>
      </c>
      <c r="B124" s="60" t="s">
        <v>12</v>
      </c>
      <c r="C124" s="45" t="s">
        <v>45</v>
      </c>
      <c r="D124" s="54" t="e">
        <f>VLOOKUP(C124,#REF!,2,FALSE)</f>
        <v>#REF!</v>
      </c>
      <c r="E124" s="54" t="str">
        <f t="shared" si="9"/>
        <v/>
      </c>
      <c r="F124" s="54" t="str">
        <f t="shared" si="10"/>
        <v/>
      </c>
      <c r="G124" s="54" t="str">
        <f t="shared" si="11"/>
        <v/>
      </c>
      <c r="H124" s="54" t="str">
        <f t="shared" si="12"/>
        <v/>
      </c>
      <c r="I124" s="54" t="str">
        <f t="shared" si="13"/>
        <v/>
      </c>
      <c r="J124" s="54" t="str">
        <f t="shared" si="14"/>
        <v/>
      </c>
      <c r="K124" s="54" t="str">
        <f t="shared" si="15"/>
        <v/>
      </c>
      <c r="L124" s="54" t="str">
        <f t="shared" si="16"/>
        <v/>
      </c>
      <c r="M124" s="54" t="str">
        <f t="shared" si="17"/>
        <v xml:space="preserve">Siūlomas įkainis 500,00 eurAprašymas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180 eurų, dėl šių priežasčių įkainis turi būti didinamas. 
</v>
      </c>
      <c r="N124" s="13" t="s">
        <v>165</v>
      </c>
      <c r="O124" s="1"/>
      <c r="P124" s="1"/>
      <c r="Q124" s="1"/>
    </row>
    <row r="125" spans="1:17" ht="255" customHeight="1">
      <c r="A125" s="7">
        <v>124</v>
      </c>
      <c r="B125" s="60" t="s">
        <v>12</v>
      </c>
      <c r="C125" s="45" t="s">
        <v>47</v>
      </c>
      <c r="D125" s="54" t="e">
        <f>VLOOKUP(C125,#REF!,2,FALSE)</f>
        <v>#REF!</v>
      </c>
      <c r="E125" s="54" t="str">
        <f t="shared" si="9"/>
        <v/>
      </c>
      <c r="F125" s="54" t="str">
        <f t="shared" si="10"/>
        <v/>
      </c>
      <c r="G125" s="54" t="str">
        <f t="shared" si="11"/>
        <v/>
      </c>
      <c r="H125" s="54" t="str">
        <f t="shared" si="12"/>
        <v/>
      </c>
      <c r="I125" s="54" t="str">
        <f t="shared" si="13"/>
        <v/>
      </c>
      <c r="J125" s="54" t="str">
        <f t="shared" si="14"/>
        <v/>
      </c>
      <c r="K125" s="54" t="str">
        <f t="shared" si="15"/>
        <v/>
      </c>
      <c r="L125" s="54" t="str">
        <f t="shared" si="16"/>
        <v/>
      </c>
      <c r="M125" s="54" t="str">
        <f t="shared" si="17"/>
        <v xml:space="preserve">Siūlomas įkainis 450,00 eur Darbai yra specializuoti su gręžimo įranga, dėl šios priežasties pasiruošimas pajungimui užtrunka 1,5 karto ilgiau, iškasa didėja 2 kartais lyginant su paprasta įpjova, pajungimo medžiagos sudaro apie 100 eurų, dėl šių priežasčių įkainis turi būti didinamas. 
</v>
      </c>
      <c r="N125" s="13" t="s">
        <v>166</v>
      </c>
      <c r="O125" s="1"/>
      <c r="P125" s="1"/>
      <c r="Q125" s="1"/>
    </row>
    <row r="126" spans="1:17" ht="165">
      <c r="A126" s="7">
        <v>125</v>
      </c>
      <c r="B126" s="60" t="s">
        <v>12</v>
      </c>
      <c r="C126" s="45" t="s">
        <v>167</v>
      </c>
      <c r="D126" s="54" t="e">
        <f>VLOOKUP(C126,#REF!,2,FALSE)</f>
        <v>#REF!</v>
      </c>
      <c r="E126" s="54" t="str">
        <f t="shared" si="9"/>
        <v/>
      </c>
      <c r="F126" s="54" t="str">
        <f t="shared" si="10"/>
        <v/>
      </c>
      <c r="G126" s="54" t="str">
        <f t="shared" si="11"/>
        <v/>
      </c>
      <c r="H126" s="54" t="str">
        <f t="shared" si="12"/>
        <v/>
      </c>
      <c r="I126" s="54" t="str">
        <f t="shared" si="13"/>
        <v/>
      </c>
      <c r="J126" s="54" t="str">
        <f t="shared" si="14"/>
        <v/>
      </c>
      <c r="K126" s="54" t="str">
        <f t="shared" si="15"/>
        <v/>
      </c>
      <c r="L126" s="54" t="str">
        <f t="shared" si="16"/>
        <v/>
      </c>
      <c r="M126" s="54" t="str">
        <f t="shared" si="17"/>
        <v xml:space="preserve">Siūlomas įkainis 400,00 eur Įkainis labai netikslus, nes nėra aišku koks bus pajungimas, medžiagos gali kainuoti nuo 50 iki 250 eurų. 
</v>
      </c>
      <c r="N126" s="13" t="s">
        <v>168</v>
      </c>
      <c r="O126" s="1"/>
      <c r="P126" s="1"/>
      <c r="Q126" s="1"/>
    </row>
    <row r="127" spans="1:17" ht="409.5">
      <c r="A127" s="7">
        <v>126</v>
      </c>
      <c r="B127" s="60" t="s">
        <v>12</v>
      </c>
      <c r="C127" s="45" t="s">
        <v>169</v>
      </c>
      <c r="D127" s="54" t="e">
        <f>VLOOKUP(C127,#REF!,2,FALSE)</f>
        <v>#REF!</v>
      </c>
      <c r="E127" s="54" t="str">
        <f t="shared" si="9"/>
        <v/>
      </c>
      <c r="F127" s="54" t="str">
        <f t="shared" si="10"/>
        <v/>
      </c>
      <c r="G127" s="54" t="str">
        <f t="shared" si="11"/>
        <v/>
      </c>
      <c r="H127" s="54" t="str">
        <f t="shared" si="12"/>
        <v/>
      </c>
      <c r="I127" s="54" t="str">
        <f t="shared" si="13"/>
        <v/>
      </c>
      <c r="J127" s="54" t="str">
        <f t="shared" si="14"/>
        <v/>
      </c>
      <c r="K127" s="54" t="str">
        <f t="shared" si="15"/>
        <v/>
      </c>
      <c r="L127" s="54" t="str">
        <f t="shared" si="16"/>
        <v/>
      </c>
      <c r="M127" s="54" t="str">
        <f t="shared" si="17"/>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N127" s="13" t="s">
        <v>170</v>
      </c>
      <c r="O127" s="1"/>
      <c r="P127" s="1"/>
      <c r="Q127" s="1"/>
    </row>
    <row r="128" spans="1:17" ht="195" customHeight="1">
      <c r="A128" s="7">
        <v>127</v>
      </c>
      <c r="B128" s="60" t="s">
        <v>12</v>
      </c>
      <c r="C128" s="45" t="s">
        <v>171</v>
      </c>
      <c r="D128" s="54" t="e">
        <f>VLOOKUP(C128,#REF!,2,FALSE)</f>
        <v>#REF!</v>
      </c>
      <c r="E128" s="54" t="str">
        <f t="shared" si="9"/>
        <v/>
      </c>
      <c r="F128" s="54" t="str">
        <f t="shared" si="10"/>
        <v/>
      </c>
      <c r="G128" s="54" t="str">
        <f t="shared" si="11"/>
        <v/>
      </c>
      <c r="H128" s="54" t="str">
        <f t="shared" si="12"/>
        <v/>
      </c>
      <c r="I128" s="54" t="str">
        <f t="shared" si="13"/>
        <v/>
      </c>
      <c r="J128" s="54" t="str">
        <f t="shared" si="14"/>
        <v/>
      </c>
      <c r="K128" s="54" t="str">
        <f t="shared" si="15"/>
        <v/>
      </c>
      <c r="L128" s="54" t="str">
        <f t="shared" si="16"/>
        <v/>
      </c>
      <c r="M128" s="54" t="str">
        <f t="shared" si="17"/>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N128" s="13" t="s">
        <v>170</v>
      </c>
      <c r="O128" s="1"/>
      <c r="P128" s="1"/>
      <c r="Q128" s="1"/>
    </row>
    <row r="129" spans="1:17" ht="195" customHeight="1">
      <c r="A129" s="7">
        <v>128</v>
      </c>
      <c r="B129" s="60" t="s">
        <v>12</v>
      </c>
      <c r="C129" s="45" t="s">
        <v>172</v>
      </c>
      <c r="D129" s="54" t="e">
        <f>VLOOKUP(C129,#REF!,2,FALSE)</f>
        <v>#REF!</v>
      </c>
      <c r="E129" s="54" t="str">
        <f t="shared" si="9"/>
        <v/>
      </c>
      <c r="F129" s="54" t="str">
        <f t="shared" si="10"/>
        <v/>
      </c>
      <c r="G129" s="54" t="str">
        <f t="shared" si="11"/>
        <v/>
      </c>
      <c r="H129" s="54" t="str">
        <f t="shared" si="12"/>
        <v/>
      </c>
      <c r="I129" s="54" t="str">
        <f t="shared" si="13"/>
        <v/>
      </c>
      <c r="J129" s="54" t="str">
        <f t="shared" si="14"/>
        <v/>
      </c>
      <c r="K129" s="54" t="str">
        <f t="shared" si="15"/>
        <v/>
      </c>
      <c r="L129" s="54" t="str">
        <f t="shared" si="16"/>
        <v/>
      </c>
      <c r="M129" s="54" t="str">
        <f t="shared" si="17"/>
        <v xml:space="preserve">Siūlomas įkainis 650,00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N129" s="13" t="s">
        <v>173</v>
      </c>
      <c r="O129" s="1"/>
      <c r="P129" s="1"/>
      <c r="Q129" s="1"/>
    </row>
    <row r="130" spans="1:17" ht="195" customHeight="1">
      <c r="A130" s="7">
        <v>129</v>
      </c>
      <c r="B130" s="60" t="s">
        <v>12</v>
      </c>
      <c r="C130" s="45" t="s">
        <v>174</v>
      </c>
      <c r="D130" s="54" t="e">
        <f>VLOOKUP(C130,#REF!,2,FALSE)</f>
        <v>#REF!</v>
      </c>
      <c r="E130" s="54" t="str">
        <f t="shared" si="9"/>
        <v/>
      </c>
      <c r="F130" s="54" t="str">
        <f t="shared" si="10"/>
        <v/>
      </c>
      <c r="G130" s="54" t="str">
        <f t="shared" si="11"/>
        <v/>
      </c>
      <c r="H130" s="54" t="str">
        <f t="shared" si="12"/>
        <v/>
      </c>
      <c r="I130" s="54" t="str">
        <f t="shared" si="13"/>
        <v/>
      </c>
      <c r="J130" s="54" t="str">
        <f t="shared" si="14"/>
        <v/>
      </c>
      <c r="K130" s="54" t="str">
        <f t="shared" si="15"/>
        <v/>
      </c>
      <c r="L130" s="54" t="str">
        <f t="shared" si="16"/>
        <v/>
      </c>
      <c r="M130" s="54" t="str">
        <f t="shared" si="17"/>
        <v xml:space="preserve">Siūlomas įkainis 1350,00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N130" s="13" t="s">
        <v>175</v>
      </c>
      <c r="O130" s="1"/>
      <c r="P130" s="1"/>
      <c r="Q130" s="1"/>
    </row>
    <row r="131" spans="1:17" ht="409.5">
      <c r="A131" s="7">
        <v>130</v>
      </c>
      <c r="B131" s="60" t="s">
        <v>12</v>
      </c>
      <c r="C131" s="45" t="s">
        <v>176</v>
      </c>
      <c r="D131" s="54" t="e">
        <f>VLOOKUP(C131,#REF!,2,FALSE)</f>
        <v>#REF!</v>
      </c>
      <c r="E131" s="54" t="str">
        <f t="shared" si="9"/>
        <v/>
      </c>
      <c r="F131" s="54" t="str">
        <f t="shared" si="10"/>
        <v/>
      </c>
      <c r="G131" s="54" t="str">
        <f t="shared" si="11"/>
        <v/>
      </c>
      <c r="H131" s="54" t="str">
        <f t="shared" si="12"/>
        <v/>
      </c>
      <c r="I131" s="54" t="str">
        <f t="shared" si="13"/>
        <v/>
      </c>
      <c r="J131" s="54" t="str">
        <f t="shared" si="14"/>
        <v/>
      </c>
      <c r="K131" s="54" t="str">
        <f t="shared" si="15"/>
        <v/>
      </c>
      <c r="L131" s="54" t="str">
        <f t="shared" si="16"/>
        <v/>
      </c>
      <c r="M131" s="54" t="str">
        <f t="shared" si="17"/>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N131" s="13" t="s">
        <v>177</v>
      </c>
      <c r="O131" s="1"/>
      <c r="P131" s="1"/>
      <c r="Q131" s="1"/>
    </row>
    <row r="132" spans="1:17" ht="409.5">
      <c r="A132" s="7">
        <v>131</v>
      </c>
      <c r="B132" s="60" t="s">
        <v>12</v>
      </c>
      <c r="C132" s="45" t="s">
        <v>178</v>
      </c>
      <c r="D132" s="54" t="e">
        <f>VLOOKUP(C132,#REF!,2,FALSE)</f>
        <v>#REF!</v>
      </c>
      <c r="E132" s="54" t="str">
        <f t="shared" si="9"/>
        <v/>
      </c>
      <c r="F132" s="54" t="str">
        <f t="shared" si="10"/>
        <v/>
      </c>
      <c r="G132" s="54" t="str">
        <f t="shared" si="11"/>
        <v/>
      </c>
      <c r="H132" s="54" t="str">
        <f t="shared" si="12"/>
        <v/>
      </c>
      <c r="I132" s="54" t="str">
        <f t="shared" si="13"/>
        <v/>
      </c>
      <c r="J132" s="54" t="str">
        <f t="shared" si="14"/>
        <v/>
      </c>
      <c r="K132" s="54" t="str">
        <f t="shared" si="15"/>
        <v/>
      </c>
      <c r="L132" s="54" t="str">
        <f t="shared" si="16"/>
        <v/>
      </c>
      <c r="M132" s="54" t="str">
        <f t="shared" si="17"/>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N132" s="13" t="s">
        <v>177</v>
      </c>
      <c r="O132" s="1"/>
      <c r="P132" s="1"/>
      <c r="Q132" s="1"/>
    </row>
    <row r="133" spans="1:17" ht="255">
      <c r="A133" s="7">
        <v>132</v>
      </c>
      <c r="B133" s="60" t="s">
        <v>12</v>
      </c>
      <c r="C133" s="45" t="s">
        <v>179</v>
      </c>
      <c r="D133" s="54" t="e">
        <f>VLOOKUP(C133,#REF!,2,FALSE)</f>
        <v>#REF!</v>
      </c>
      <c r="E133" s="54" t="str">
        <f t="shared" si="9"/>
        <v/>
      </c>
      <c r="F133" s="54" t="str">
        <f t="shared" si="10"/>
        <v/>
      </c>
      <c r="G133" s="54" t="str">
        <f t="shared" si="11"/>
        <v/>
      </c>
      <c r="H133" s="54" t="str">
        <f t="shared" si="12"/>
        <v/>
      </c>
      <c r="I133" s="54" t="str">
        <f t="shared" si="13"/>
        <v/>
      </c>
      <c r="J133" s="54" t="str">
        <f t="shared" si="14"/>
        <v/>
      </c>
      <c r="K133" s="54" t="str">
        <f t="shared" si="15"/>
        <v/>
      </c>
      <c r="L133" s="54" t="str">
        <f t="shared" si="16"/>
        <v/>
      </c>
      <c r="M133" s="54" t="str">
        <f t="shared" si="17"/>
        <v xml:space="preserve">Siūlomas įkainis 180,00 eur Įkainis per mažas. Rinkoje tokių kainų nėra. Tokios kainos gali būti tik neapgyvendintoje teritorijoje, o dujotiekiai 90 procentų statomi tik apgyvendintose teritorijose. 
</v>
      </c>
      <c r="N133" s="13" t="s">
        <v>180</v>
      </c>
      <c r="O133" s="1"/>
      <c r="P133" s="1"/>
      <c r="Q133" s="1"/>
    </row>
    <row r="134" spans="1:17" ht="255">
      <c r="A134" s="7">
        <v>133</v>
      </c>
      <c r="B134" s="60" t="s">
        <v>12</v>
      </c>
      <c r="C134" s="45" t="s">
        <v>181</v>
      </c>
      <c r="D134" s="54" t="e">
        <f>VLOOKUP(C134,#REF!,2,FALSE)</f>
        <v>#REF!</v>
      </c>
      <c r="E134" s="54" t="str">
        <f t="shared" si="9"/>
        <v/>
      </c>
      <c r="F134" s="54" t="str">
        <f t="shared" si="10"/>
        <v/>
      </c>
      <c r="G134" s="54" t="str">
        <f t="shared" si="11"/>
        <v/>
      </c>
      <c r="H134" s="54" t="str">
        <f t="shared" si="12"/>
        <v/>
      </c>
      <c r="I134" s="54" t="str">
        <f t="shared" si="13"/>
        <v/>
      </c>
      <c r="J134" s="54" t="str">
        <f t="shared" si="14"/>
        <v/>
      </c>
      <c r="K134" s="54" t="str">
        <f t="shared" si="15"/>
        <v/>
      </c>
      <c r="L134" s="54" t="str">
        <f t="shared" si="16"/>
        <v/>
      </c>
      <c r="M134" s="54" t="str">
        <f t="shared" si="17"/>
        <v xml:space="preserve">Siūlomas įkainis 360,00 eur Įkainis per mažas. Rinkoje tokių kainų nėra. Tokios kainos gali būti tik neapgyvendintoje teritorijoje, o dujotiekiai 90 procentų statomi tik apgyvendintose teritorijose. 
</v>
      </c>
      <c r="N134" s="13" t="s">
        <v>182</v>
      </c>
      <c r="O134" s="1"/>
      <c r="P134" s="1"/>
      <c r="Q134" s="1"/>
    </row>
    <row r="135" spans="1:17" ht="255">
      <c r="A135" s="7">
        <v>134</v>
      </c>
      <c r="B135" s="60" t="s">
        <v>12</v>
      </c>
      <c r="C135" s="45" t="s">
        <v>183</v>
      </c>
      <c r="D135" s="54" t="e">
        <f>VLOOKUP(C135,#REF!,2,FALSE)</f>
        <v>#REF!</v>
      </c>
      <c r="E135" s="54" t="str">
        <f t="shared" si="9"/>
        <v/>
      </c>
      <c r="F135" s="54" t="str">
        <f t="shared" si="10"/>
        <v/>
      </c>
      <c r="G135" s="54" t="str">
        <f t="shared" si="11"/>
        <v/>
      </c>
      <c r="H135" s="54" t="str">
        <f t="shared" si="12"/>
        <v/>
      </c>
      <c r="I135" s="54" t="str">
        <f t="shared" si="13"/>
        <v/>
      </c>
      <c r="J135" s="54" t="str">
        <f t="shared" si="14"/>
        <v/>
      </c>
      <c r="K135" s="54" t="str">
        <f t="shared" si="15"/>
        <v/>
      </c>
      <c r="L135" s="54" t="str">
        <f t="shared" si="16"/>
        <v/>
      </c>
      <c r="M135" s="54" t="str">
        <f t="shared" si="17"/>
        <v xml:space="preserve">Siūlomas įkainis 720,00 eur Įkainis per mažas. Rinkoje tokių kainų nėra. Tokios kainos gali būti tik neapgyvendintoje teritorijoje, o dujotiekiai 90 procentų statomi tik apgyvendintose teritorijose. 
</v>
      </c>
      <c r="N135" s="13" t="s">
        <v>184</v>
      </c>
      <c r="O135" s="1"/>
      <c r="P135" s="1"/>
      <c r="Q135" s="1"/>
    </row>
    <row r="136" spans="1:17" ht="255">
      <c r="A136" s="7">
        <v>135</v>
      </c>
      <c r="B136" s="60" t="s">
        <v>12</v>
      </c>
      <c r="C136" s="45" t="s">
        <v>185</v>
      </c>
      <c r="D136" s="54" t="e">
        <f>VLOOKUP(C136,#REF!,2,FALSE)</f>
        <v>#REF!</v>
      </c>
      <c r="E136" s="54" t="str">
        <f t="shared" si="9"/>
        <v/>
      </c>
      <c r="F136" s="54" t="str">
        <f t="shared" si="10"/>
        <v/>
      </c>
      <c r="G136" s="54" t="str">
        <f t="shared" si="11"/>
        <v/>
      </c>
      <c r="H136" s="54" t="str">
        <f t="shared" si="12"/>
        <v/>
      </c>
      <c r="I136" s="54" t="str">
        <f t="shared" si="13"/>
        <v/>
      </c>
      <c r="J136" s="54" t="str">
        <f t="shared" si="14"/>
        <v/>
      </c>
      <c r="K136" s="54" t="str">
        <f t="shared" si="15"/>
        <v/>
      </c>
      <c r="L136" s="54" t="str">
        <f t="shared" si="16"/>
        <v/>
      </c>
      <c r="M136" s="54" t="str">
        <f t="shared" si="17"/>
        <v xml:space="preserve">Siūlomas įkainis 1,80 eur Įkainis per mažas. Rinkoje tokių kainų nėra. Tokios kainos gali būti tik neapgyvendintoje teritorijoje, o dujotiekiai 90 procentų statomi tik apgyvendintose teritorijose. 
</v>
      </c>
      <c r="N136" s="13" t="s">
        <v>186</v>
      </c>
      <c r="O136" s="1"/>
      <c r="P136" s="1"/>
      <c r="Q136" s="1"/>
    </row>
    <row r="137" spans="1:17" ht="240">
      <c r="A137" s="7">
        <v>136</v>
      </c>
      <c r="B137" s="60" t="s">
        <v>12</v>
      </c>
      <c r="C137" s="45" t="s">
        <v>187</v>
      </c>
      <c r="D137" s="54" t="e">
        <f>VLOOKUP(C137,#REF!,2,FALSE)</f>
        <v>#REF!</v>
      </c>
      <c r="E137" s="54" t="str">
        <f t="shared" ref="E137:E200" si="18">IF(B137=$E$1,CONCATENATE(N137,CHAR(10),O137),"")</f>
        <v/>
      </c>
      <c r="F137" s="54" t="str">
        <f t="shared" ref="F137:F200" si="19">IF(B137=$F$1,CONCATENATE(N137,CHAR(10),O137),"")</f>
        <v/>
      </c>
      <c r="G137" s="54" t="str">
        <f t="shared" ref="G137:G200" si="20">IF(B137=$G$1,CONCATENATE(N137,CHAR(10),O137),"")</f>
        <v/>
      </c>
      <c r="H137" s="54" t="str">
        <f t="shared" ref="H137:H200" si="21">IF(B137=$H$1,CONCATENATE(N137,CHAR(10),O137),"")</f>
        <v/>
      </c>
      <c r="I137" s="54" t="str">
        <f t="shared" ref="I137:I200" si="22">IF(B137=$I$1,CONCATENATE(N137,CHAR(10),O137),"")</f>
        <v/>
      </c>
      <c r="J137" s="54" t="str">
        <f t="shared" ref="J137:J200" si="23">IF(B137=$J$1,CONCATENATE(N137,CHAR(10),O137),"")</f>
        <v/>
      </c>
      <c r="K137" s="54" t="str">
        <f t="shared" ref="K137:K200" si="24">IF(B137=$K$1,CONCATENATE(N137,CHAR(10),O137),"")</f>
        <v/>
      </c>
      <c r="L137" s="54" t="str">
        <f t="shared" ref="L137:L200" si="25">IF(B137=$L$1,CONCATENATE(N137,CHAR(10),O137),"")</f>
        <v/>
      </c>
      <c r="M137" s="54" t="str">
        <f t="shared" ref="M137:M200" si="26">IF(B137=$M$1,CONCATENATE(N137,CHAR(10),O137),"")</f>
        <v xml:space="preserve">Siūlomas įkainis 105,00 eur Įkainis per mažas, nes daryti išpildomąją nuotrauką ar iki 15 metrų ar iki 100 metrų yra tokie patys  kaštai (matavimas objekte, braižymas, derinimas)
</v>
      </c>
      <c r="N137" s="13" t="s">
        <v>188</v>
      </c>
      <c r="O137" s="1"/>
      <c r="P137" s="1"/>
      <c r="Q137" s="1"/>
    </row>
    <row r="138" spans="1:17" ht="105" customHeight="1">
      <c r="A138" s="7">
        <v>137</v>
      </c>
      <c r="B138" s="60" t="s">
        <v>12</v>
      </c>
      <c r="C138" s="45" t="s">
        <v>189</v>
      </c>
      <c r="D138" s="54" t="e">
        <f>VLOOKUP(C138,#REF!,2,FALSE)</f>
        <v>#REF!</v>
      </c>
      <c r="E138" s="54" t="str">
        <f t="shared" si="18"/>
        <v/>
      </c>
      <c r="F138" s="54" t="str">
        <f t="shared" si="19"/>
        <v/>
      </c>
      <c r="G138" s="54" t="str">
        <f t="shared" si="20"/>
        <v/>
      </c>
      <c r="H138" s="54" t="str">
        <f t="shared" si="21"/>
        <v/>
      </c>
      <c r="I138" s="54" t="str">
        <f t="shared" si="22"/>
        <v/>
      </c>
      <c r="J138" s="54" t="str">
        <f t="shared" si="23"/>
        <v/>
      </c>
      <c r="K138" s="54" t="str">
        <f t="shared" si="24"/>
        <v/>
      </c>
      <c r="L138" s="54" t="str">
        <f t="shared" si="25"/>
        <v/>
      </c>
      <c r="M138" s="54" t="str">
        <f t="shared" si="26"/>
        <v xml:space="preserve">Siūlomas įkainis 105,00 eur Įkainis per mažas, nes daryti išpildomąją nuotrauką ar iki 15 metrų ar iki 100 metrų yra tokie patys  kaštai (matavimas objekte, braižymas, derinimas)
</v>
      </c>
      <c r="N138" s="13" t="s">
        <v>188</v>
      </c>
      <c r="O138" s="1"/>
      <c r="P138" s="1"/>
      <c r="Q138" s="1"/>
    </row>
    <row r="139" spans="1:17" ht="105" customHeight="1">
      <c r="A139" s="7">
        <v>138</v>
      </c>
      <c r="B139" s="60" t="s">
        <v>12</v>
      </c>
      <c r="C139" s="45" t="s">
        <v>190</v>
      </c>
      <c r="D139" s="54" t="e">
        <f>VLOOKUP(C139,#REF!,2,FALSE)</f>
        <v>#REF!</v>
      </c>
      <c r="E139" s="54" t="str">
        <f t="shared" si="18"/>
        <v/>
      </c>
      <c r="F139" s="54" t="str">
        <f t="shared" si="19"/>
        <v/>
      </c>
      <c r="G139" s="54" t="str">
        <f t="shared" si="20"/>
        <v/>
      </c>
      <c r="H139" s="54" t="str">
        <f t="shared" si="21"/>
        <v/>
      </c>
      <c r="I139" s="54" t="str">
        <f t="shared" si="22"/>
        <v/>
      </c>
      <c r="J139" s="54" t="str">
        <f t="shared" si="23"/>
        <v/>
      </c>
      <c r="K139" s="54" t="str">
        <f t="shared" si="24"/>
        <v/>
      </c>
      <c r="L139" s="54" t="str">
        <f t="shared" si="25"/>
        <v/>
      </c>
      <c r="M139" s="54" t="str">
        <f t="shared" si="26"/>
        <v xml:space="preserve">Siūlomas įkainis 130,00 eur Nepagrįstai mažas įkainis 
</v>
      </c>
      <c r="N139" s="13" t="s">
        <v>191</v>
      </c>
      <c r="O139" s="1"/>
      <c r="P139" s="1"/>
      <c r="Q139" s="1"/>
    </row>
    <row r="140" spans="1:17" ht="105" customHeight="1">
      <c r="A140" s="7">
        <v>139</v>
      </c>
      <c r="B140" s="60" t="s">
        <v>12</v>
      </c>
      <c r="C140" s="45" t="s">
        <v>192</v>
      </c>
      <c r="D140" s="54" t="e">
        <f>VLOOKUP(C140,#REF!,2,FALSE)</f>
        <v>#REF!</v>
      </c>
      <c r="E140" s="54" t="str">
        <f t="shared" si="18"/>
        <v/>
      </c>
      <c r="F140" s="54" t="str">
        <f t="shared" si="19"/>
        <v/>
      </c>
      <c r="G140" s="54" t="str">
        <f t="shared" si="20"/>
        <v/>
      </c>
      <c r="H140" s="54" t="str">
        <f t="shared" si="21"/>
        <v/>
      </c>
      <c r="I140" s="54" t="str">
        <f t="shared" si="22"/>
        <v/>
      </c>
      <c r="J140" s="54" t="str">
        <f t="shared" si="23"/>
        <v/>
      </c>
      <c r="K140" s="54" t="str">
        <f t="shared" si="24"/>
        <v/>
      </c>
      <c r="L140" s="54" t="str">
        <f t="shared" si="25"/>
        <v/>
      </c>
      <c r="M140" s="54" t="str">
        <f t="shared" si="26"/>
        <v xml:space="preserve">Siūlomas įkainis 270,00 eur Nepagrįstai mažas įkainis 
</v>
      </c>
      <c r="N140" s="13" t="s">
        <v>193</v>
      </c>
      <c r="O140" s="1"/>
      <c r="P140" s="1"/>
      <c r="Q140" s="1"/>
    </row>
    <row r="141" spans="1:17" ht="105" customHeight="1">
      <c r="A141" s="7">
        <v>140</v>
      </c>
      <c r="B141" s="60" t="s">
        <v>12</v>
      </c>
      <c r="C141" s="45" t="s">
        <v>194</v>
      </c>
      <c r="D141" s="54" t="e">
        <f>VLOOKUP(C141,#REF!,2,FALSE)</f>
        <v>#REF!</v>
      </c>
      <c r="E141" s="54" t="str">
        <f t="shared" si="18"/>
        <v/>
      </c>
      <c r="F141" s="54" t="str">
        <f t="shared" si="19"/>
        <v/>
      </c>
      <c r="G141" s="54" t="str">
        <f t="shared" si="20"/>
        <v/>
      </c>
      <c r="H141" s="54" t="str">
        <f t="shared" si="21"/>
        <v/>
      </c>
      <c r="I141" s="54" t="str">
        <f t="shared" si="22"/>
        <v/>
      </c>
      <c r="J141" s="54" t="str">
        <f t="shared" si="23"/>
        <v/>
      </c>
      <c r="K141" s="54" t="str">
        <f t="shared" si="24"/>
        <v/>
      </c>
      <c r="L141" s="54" t="str">
        <f t="shared" si="25"/>
        <v/>
      </c>
      <c r="M141" s="54" t="str">
        <f t="shared" si="26"/>
        <v xml:space="preserve">Siūlomas įkainis 480,00 eur Nepagrįstai mažas įkainis 
</v>
      </c>
      <c r="N141" s="13" t="s">
        <v>195</v>
      </c>
      <c r="O141" s="1"/>
      <c r="P141" s="1"/>
      <c r="Q141" s="1"/>
    </row>
    <row r="142" spans="1:17" ht="75">
      <c r="A142" s="7">
        <v>141</v>
      </c>
      <c r="B142" s="60" t="s">
        <v>12</v>
      </c>
      <c r="C142" s="45" t="s">
        <v>196</v>
      </c>
      <c r="D142" s="54" t="e">
        <f>VLOOKUP(C142,#REF!,2,FALSE)</f>
        <v>#REF!</v>
      </c>
      <c r="E142" s="54" t="str">
        <f t="shared" si="18"/>
        <v/>
      </c>
      <c r="F142" s="54" t="str">
        <f t="shared" si="19"/>
        <v/>
      </c>
      <c r="G142" s="54" t="str">
        <f t="shared" si="20"/>
        <v/>
      </c>
      <c r="H142" s="54" t="str">
        <f t="shared" si="21"/>
        <v/>
      </c>
      <c r="I142" s="54" t="str">
        <f t="shared" si="22"/>
        <v/>
      </c>
      <c r="J142" s="54" t="str">
        <f t="shared" si="23"/>
        <v/>
      </c>
      <c r="K142" s="54" t="str">
        <f t="shared" si="24"/>
        <v/>
      </c>
      <c r="L142" s="54" t="str">
        <f t="shared" si="25"/>
        <v/>
      </c>
      <c r="M142" s="54" t="str">
        <f t="shared" si="26"/>
        <v xml:space="preserve">Siūlomas įkainis 1,70 eur Nepagrįstai mažas įkainis 
</v>
      </c>
      <c r="N142" s="13" t="s">
        <v>197</v>
      </c>
      <c r="O142" s="1"/>
      <c r="P142" s="1"/>
      <c r="Q142" s="1"/>
    </row>
    <row r="143" spans="1:17" ht="330">
      <c r="A143" s="7">
        <v>142</v>
      </c>
      <c r="B143" s="60" t="s">
        <v>12</v>
      </c>
      <c r="C143" s="45" t="s">
        <v>198</v>
      </c>
      <c r="D143" s="54" t="e">
        <f>VLOOKUP(C143,#REF!,2,FALSE)</f>
        <v>#REF!</v>
      </c>
      <c r="E143" s="54" t="str">
        <f t="shared" si="18"/>
        <v/>
      </c>
      <c r="F143" s="54" t="str">
        <f t="shared" si="19"/>
        <v/>
      </c>
      <c r="G143" s="54" t="str">
        <f t="shared" si="20"/>
        <v/>
      </c>
      <c r="H143" s="54" t="str">
        <f t="shared" si="21"/>
        <v/>
      </c>
      <c r="I143" s="54" t="str">
        <f t="shared" si="22"/>
        <v/>
      </c>
      <c r="J143" s="54" t="str">
        <f t="shared" si="23"/>
        <v/>
      </c>
      <c r="K143" s="54" t="str">
        <f t="shared" si="24"/>
        <v/>
      </c>
      <c r="L143" s="54" t="str">
        <f t="shared" si="25"/>
        <v/>
      </c>
      <c r="M143" s="54" t="str">
        <f t="shared" si="26"/>
        <v xml:space="preserve">Siūlomas įkainis 110,00 eur Objekto nužymėjimo darbai virš šimto metrų vyksta per kelis etapus, nes dujotiekiai klojami apgyvendintose teritorijose ir nužymėjimo taškai neišlieka, dėl to atvykimo į objektą kaštai didėja. Įkainį dėl šitos priežasties reikia didinti
</v>
      </c>
      <c r="N143" s="13" t="s">
        <v>199</v>
      </c>
      <c r="O143" s="1"/>
      <c r="P143" s="1"/>
      <c r="Q143" s="1"/>
    </row>
    <row r="144" spans="1:17" ht="345">
      <c r="A144" s="7">
        <v>143</v>
      </c>
      <c r="B144" s="60" t="s">
        <v>12</v>
      </c>
      <c r="C144" s="45" t="s">
        <v>200</v>
      </c>
      <c r="D144" s="54" t="e">
        <f>VLOOKUP(C144,#REF!,2,FALSE)</f>
        <v>#REF!</v>
      </c>
      <c r="E144" s="54" t="str">
        <f t="shared" si="18"/>
        <v/>
      </c>
      <c r="F144" s="54" t="str">
        <f t="shared" si="19"/>
        <v/>
      </c>
      <c r="G144" s="54" t="str">
        <f t="shared" si="20"/>
        <v/>
      </c>
      <c r="H144" s="54" t="str">
        <f t="shared" si="21"/>
        <v/>
      </c>
      <c r="I144" s="54" t="str">
        <f t="shared" si="22"/>
        <v/>
      </c>
      <c r="J144" s="54" t="str">
        <f t="shared" si="23"/>
        <v/>
      </c>
      <c r="K144" s="54" t="str">
        <f t="shared" si="24"/>
        <v/>
      </c>
      <c r="L144" s="54" t="str">
        <f t="shared" si="25"/>
        <v/>
      </c>
      <c r="M144" s="54" t="str">
        <f t="shared" si="26"/>
        <v xml:space="preserve">Siūlomas įkainis 220,00 eur Objekto nužymėjimo darbai ilgesniuose objektuose vyksta per kelis etapus, nes dujotiekiai klojami apgyvendintose teritorijose ir nužymėjimo taškai neišlieka, dėl to atvykimo į objektą kaštai didėja. Įkainį dėl šitos priežasties reikia didinti. 
</v>
      </c>
      <c r="N144" s="13" t="s">
        <v>201</v>
      </c>
      <c r="O144" s="1"/>
      <c r="P144" s="1"/>
      <c r="Q144" s="1"/>
    </row>
    <row r="145" spans="1:17" ht="409.5">
      <c r="A145" s="7">
        <v>144</v>
      </c>
      <c r="B145" s="60" t="s">
        <v>12</v>
      </c>
      <c r="C145" s="45" t="s">
        <v>62</v>
      </c>
      <c r="D145" s="54" t="e">
        <f>VLOOKUP(C145,#REF!,2,FALSE)</f>
        <v>#REF!</v>
      </c>
      <c r="E145" s="54" t="str">
        <f t="shared" si="18"/>
        <v/>
      </c>
      <c r="F145" s="54" t="str">
        <f t="shared" si="19"/>
        <v/>
      </c>
      <c r="G145" s="54" t="str">
        <f t="shared" si="20"/>
        <v/>
      </c>
      <c r="H145" s="54" t="str">
        <f t="shared" si="21"/>
        <v/>
      </c>
      <c r="I145" s="54" t="str">
        <f t="shared" si="22"/>
        <v/>
      </c>
      <c r="J145" s="54" t="str">
        <f t="shared" si="23"/>
        <v/>
      </c>
      <c r="K145" s="54" t="str">
        <f t="shared" si="24"/>
        <v/>
      </c>
      <c r="L145" s="54" t="str">
        <f t="shared" si="25"/>
        <v/>
      </c>
      <c r="M145" s="54" t="str">
        <f t="shared" si="26"/>
        <v>Siūlomas įkainis 600,00 eur Išlaidos turėtų būti įtrauktos prie tiesioginių išlaidų Sutarties 5.2 punkto. Mokestis už dangų pagrindų laboratorinę kontrolę – turėtų būti įtrauktas prie tiesioginių išlaidų kompensavimo tipinės sutarties 5.2. punkto, kadangi kiekvieną kartą įkainis skiriasi kuris gali svyruoti nuo 30 eur – iki 500 eur. Kadangi Kauno m. nuo 2019-11-01 dienos reikalingas nebe dinamine plokšte bandymas, o statine plokšte kuris kainuoja apie 100 eur. Taip pat atsirado asfalto dangos bandymas – paimamas asfalto kernas (naujo asfalto bandymas), kurio ištyrimo kaina jeigu asfalto I sluoksnis apie 200 eur, asfalto II sluoksniai apie 400 eur. ištyrimas užtrunka apie 14 k.d. (pridedame taisykles)
Priedas nr.3 punktai 27.8., 27.9., 27.10., 27.11., 27.12.</v>
      </c>
      <c r="N145" s="14" t="s">
        <v>202</v>
      </c>
      <c r="O145" s="14" t="s">
        <v>203</v>
      </c>
      <c r="P145" s="1"/>
      <c r="Q145" s="1"/>
    </row>
    <row r="146" spans="1:17" ht="120">
      <c r="A146" s="7">
        <v>145</v>
      </c>
      <c r="B146" s="60" t="s">
        <v>12</v>
      </c>
      <c r="C146" s="45" t="s">
        <v>204</v>
      </c>
      <c r="D146" s="54" t="e">
        <f>VLOOKUP(C146,#REF!,2,FALSE)</f>
        <v>#REF!</v>
      </c>
      <c r="E146" s="54" t="str">
        <f t="shared" si="18"/>
        <v/>
      </c>
      <c r="F146" s="54" t="str">
        <f t="shared" si="19"/>
        <v/>
      </c>
      <c r="G146" s="54" t="str">
        <f t="shared" si="20"/>
        <v/>
      </c>
      <c r="H146" s="54" t="str">
        <f t="shared" si="21"/>
        <v/>
      </c>
      <c r="I146" s="54" t="str">
        <f t="shared" si="22"/>
        <v/>
      </c>
      <c r="J146" s="54" t="str">
        <f t="shared" si="23"/>
        <v/>
      </c>
      <c r="K146" s="54" t="str">
        <f t="shared" si="24"/>
        <v/>
      </c>
      <c r="L146" s="54" t="str">
        <f t="shared" si="25"/>
        <v/>
      </c>
      <c r="M146" s="54" t="str">
        <f t="shared" si="26"/>
        <v xml:space="preserve">Siūlomas įkainis 2100,00 eur Kaina per maža, nes utilizavimo įkainiai ženkliai pakilę. 
</v>
      </c>
      <c r="N146" s="14" t="s">
        <v>205</v>
      </c>
      <c r="O146" s="1"/>
      <c r="P146" s="1"/>
      <c r="Q146" s="1"/>
    </row>
    <row r="147" spans="1:17" ht="120">
      <c r="A147" s="7">
        <v>146</v>
      </c>
      <c r="B147" s="60" t="s">
        <v>12</v>
      </c>
      <c r="C147" s="45" t="s">
        <v>206</v>
      </c>
      <c r="D147" s="54" t="e">
        <f>VLOOKUP(C147,#REF!,2,FALSE)</f>
        <v>#REF!</v>
      </c>
      <c r="E147" s="54" t="str">
        <f t="shared" si="18"/>
        <v/>
      </c>
      <c r="F147" s="54" t="str">
        <f t="shared" si="19"/>
        <v/>
      </c>
      <c r="G147" s="54" t="str">
        <f t="shared" si="20"/>
        <v/>
      </c>
      <c r="H147" s="54" t="str">
        <f t="shared" si="21"/>
        <v/>
      </c>
      <c r="I147" s="54" t="str">
        <f t="shared" si="22"/>
        <v/>
      </c>
      <c r="J147" s="54" t="str">
        <f t="shared" si="23"/>
        <v/>
      </c>
      <c r="K147" s="54" t="str">
        <f t="shared" si="24"/>
        <v/>
      </c>
      <c r="L147" s="54" t="str">
        <f t="shared" si="25"/>
        <v/>
      </c>
      <c r="M147" s="54" t="str">
        <f t="shared" si="26"/>
        <v xml:space="preserve">Siūlomas įkainis 3500,00 eur Kaina per maža, nes utilizavimo įkainiai ženkliai pakilę. 
</v>
      </c>
      <c r="N147" s="14" t="s">
        <v>207</v>
      </c>
      <c r="O147" s="1"/>
      <c r="P147" s="1"/>
      <c r="Q147" s="1"/>
    </row>
    <row r="148" spans="1:17" ht="60">
      <c r="A148" s="7">
        <v>147</v>
      </c>
      <c r="B148" s="60" t="s">
        <v>12</v>
      </c>
      <c r="C148" s="45" t="s">
        <v>208</v>
      </c>
      <c r="D148" s="54" t="e">
        <f>VLOOKUP(C148,#REF!,2,FALSE)</f>
        <v>#REF!</v>
      </c>
      <c r="E148" s="54" t="str">
        <f t="shared" si="18"/>
        <v/>
      </c>
      <c r="F148" s="54" t="str">
        <f t="shared" si="19"/>
        <v/>
      </c>
      <c r="G148" s="54" t="str">
        <f t="shared" si="20"/>
        <v/>
      </c>
      <c r="H148" s="54" t="str">
        <f t="shared" si="21"/>
        <v/>
      </c>
      <c r="I148" s="54" t="str">
        <f t="shared" si="22"/>
        <v/>
      </c>
      <c r="J148" s="54" t="str">
        <f t="shared" si="23"/>
        <v/>
      </c>
      <c r="K148" s="54" t="str">
        <f t="shared" si="24"/>
        <v/>
      </c>
      <c r="L148" s="54" t="str">
        <f t="shared" si="25"/>
        <v/>
      </c>
      <c r="M148" s="54" t="str">
        <f t="shared" si="26"/>
        <v xml:space="preserve">Siūlomas įkainis 300,00 eur 
</v>
      </c>
      <c r="N148" s="14" t="s">
        <v>209</v>
      </c>
      <c r="O148" s="1"/>
      <c r="P148" s="1"/>
      <c r="Q148" s="1"/>
    </row>
    <row r="149" spans="1:17" ht="225">
      <c r="A149" s="7">
        <v>148</v>
      </c>
      <c r="B149" s="60" t="s">
        <v>12</v>
      </c>
      <c r="C149" s="45" t="s">
        <v>210</v>
      </c>
      <c r="D149" s="54" t="e">
        <f>VLOOKUP(C149,#REF!,2,FALSE)</f>
        <v>#REF!</v>
      </c>
      <c r="E149" s="54" t="str">
        <f t="shared" si="18"/>
        <v/>
      </c>
      <c r="F149" s="54" t="str">
        <f t="shared" si="19"/>
        <v/>
      </c>
      <c r="G149" s="54" t="str">
        <f t="shared" si="20"/>
        <v/>
      </c>
      <c r="H149" s="54" t="str">
        <f t="shared" si="21"/>
        <v/>
      </c>
      <c r="I149" s="54" t="str">
        <f t="shared" si="22"/>
        <v/>
      </c>
      <c r="J149" s="54" t="str">
        <f t="shared" si="23"/>
        <v/>
      </c>
      <c r="K149" s="54" t="str">
        <f t="shared" si="24"/>
        <v/>
      </c>
      <c r="L149" s="54" t="str">
        <f t="shared" si="25"/>
        <v/>
      </c>
      <c r="M149" s="54" t="str">
        <f t="shared" si="26"/>
        <v xml:space="preserve">Siūlomas įkainis 1400,00 eur  Technologiškai darbai atliekami etapais. Už jūsų siūlomus pinigus neįmanoma atlikti tokių darbų, kai tai vykdoma per kelias dienas. 
</v>
      </c>
      <c r="N149" s="14" t="s">
        <v>211</v>
      </c>
      <c r="O149" s="1"/>
      <c r="P149" s="1"/>
      <c r="Q149" s="1"/>
    </row>
    <row r="150" spans="1:17" ht="225">
      <c r="A150" s="7">
        <v>149</v>
      </c>
      <c r="B150" s="60" t="s">
        <v>12</v>
      </c>
      <c r="C150" s="45" t="s">
        <v>212</v>
      </c>
      <c r="D150" s="54" t="e">
        <f>VLOOKUP(C150,#REF!,2,FALSE)</f>
        <v>#REF!</v>
      </c>
      <c r="E150" s="54" t="str">
        <f t="shared" si="18"/>
        <v/>
      </c>
      <c r="F150" s="54" t="str">
        <f t="shared" si="19"/>
        <v/>
      </c>
      <c r="G150" s="54" t="str">
        <f t="shared" si="20"/>
        <v/>
      </c>
      <c r="H150" s="54" t="str">
        <f t="shared" si="21"/>
        <v/>
      </c>
      <c r="I150" s="54" t="str">
        <f t="shared" si="22"/>
        <v/>
      </c>
      <c r="J150" s="54" t="str">
        <f t="shared" si="23"/>
        <v/>
      </c>
      <c r="K150" s="54" t="str">
        <f t="shared" si="24"/>
        <v/>
      </c>
      <c r="L150" s="54" t="str">
        <f t="shared" si="25"/>
        <v/>
      </c>
      <c r="M150" s="54" t="str">
        <f t="shared" si="26"/>
        <v xml:space="preserve">Siūlomas įkainis 1800,00 eur  Technologiškai darbai atliekami etapais. Už jūsų siūlomus pinigus neįmanoma atlikti tokių darbų, kai tai vykdoma per kelias dienas. 
</v>
      </c>
      <c r="N150" s="14" t="s">
        <v>213</v>
      </c>
      <c r="O150" s="1"/>
      <c r="P150" s="1"/>
      <c r="Q150" s="1"/>
    </row>
    <row r="151" spans="1:17" ht="225">
      <c r="A151" s="7">
        <v>150</v>
      </c>
      <c r="B151" s="60" t="s">
        <v>12</v>
      </c>
      <c r="C151" s="45" t="s">
        <v>214</v>
      </c>
      <c r="D151" s="54" t="e">
        <f>VLOOKUP(C151,#REF!,2,FALSE)</f>
        <v>#REF!</v>
      </c>
      <c r="E151" s="54" t="str">
        <f t="shared" si="18"/>
        <v/>
      </c>
      <c r="F151" s="54" t="str">
        <f t="shared" si="19"/>
        <v/>
      </c>
      <c r="G151" s="54" t="str">
        <f t="shared" si="20"/>
        <v/>
      </c>
      <c r="H151" s="54" t="str">
        <f t="shared" si="21"/>
        <v/>
      </c>
      <c r="I151" s="54" t="str">
        <f t="shared" si="22"/>
        <v/>
      </c>
      <c r="J151" s="54" t="str">
        <f t="shared" si="23"/>
        <v/>
      </c>
      <c r="K151" s="54" t="str">
        <f t="shared" si="24"/>
        <v/>
      </c>
      <c r="L151" s="54" t="str">
        <f t="shared" si="25"/>
        <v/>
      </c>
      <c r="M151" s="54" t="str">
        <f t="shared" si="26"/>
        <v xml:space="preserve">Siūlomas įkainis 2500,00 eur  Technologiškai darbai atliekami etapais. Už jūsų siūlomus pinigus neįmanoma atlikti tokių darbų, kai tai vykdoma per kelias dienas. 
</v>
      </c>
      <c r="N151" s="14" t="s">
        <v>215</v>
      </c>
      <c r="O151" s="1"/>
      <c r="P151" s="1"/>
      <c r="Q151" s="1"/>
    </row>
    <row r="152" spans="1:17" ht="225">
      <c r="A152" s="7">
        <v>151</v>
      </c>
      <c r="B152" s="60" t="s">
        <v>12</v>
      </c>
      <c r="C152" s="45" t="s">
        <v>216</v>
      </c>
      <c r="D152" s="54" t="e">
        <f>VLOOKUP(C152,#REF!,2,FALSE)</f>
        <v>#REF!</v>
      </c>
      <c r="E152" s="54" t="str">
        <f t="shared" si="18"/>
        <v/>
      </c>
      <c r="F152" s="54" t="str">
        <f t="shared" si="19"/>
        <v/>
      </c>
      <c r="G152" s="54" t="str">
        <f t="shared" si="20"/>
        <v/>
      </c>
      <c r="H152" s="54" t="str">
        <f t="shared" si="21"/>
        <v/>
      </c>
      <c r="I152" s="54" t="str">
        <f t="shared" si="22"/>
        <v/>
      </c>
      <c r="J152" s="54" t="str">
        <f t="shared" si="23"/>
        <v/>
      </c>
      <c r="K152" s="54" t="str">
        <f t="shared" si="24"/>
        <v/>
      </c>
      <c r="L152" s="54" t="str">
        <f t="shared" si="25"/>
        <v/>
      </c>
      <c r="M152" s="54" t="str">
        <f t="shared" si="26"/>
        <v xml:space="preserve">„NDSVS įrangos derinimas ir įdiegimas į informacinę telemetrijos sistemą“. (Įkainis tinkamas jeigu nereikalingas naujos programinės įrangos diegimas)
</v>
      </c>
      <c r="N152" s="5" t="s">
        <v>217</v>
      </c>
      <c r="O152" s="1"/>
      <c r="P152" s="1"/>
      <c r="Q152" s="1"/>
    </row>
    <row r="153" spans="1:17" ht="165">
      <c r="A153" s="7">
        <v>152</v>
      </c>
      <c r="B153" s="60" t="s">
        <v>12</v>
      </c>
      <c r="C153" s="45" t="s">
        <v>68</v>
      </c>
      <c r="D153" s="54" t="e">
        <f>VLOOKUP(C153,#REF!,2,FALSE)</f>
        <v>#REF!</v>
      </c>
      <c r="E153" s="54" t="str">
        <f t="shared" si="18"/>
        <v/>
      </c>
      <c r="F153" s="54" t="str">
        <f t="shared" si="19"/>
        <v/>
      </c>
      <c r="G153" s="54" t="str">
        <f t="shared" si="20"/>
        <v/>
      </c>
      <c r="H153" s="54" t="str">
        <f t="shared" si="21"/>
        <v/>
      </c>
      <c r="I153" s="54" t="str">
        <f t="shared" si="22"/>
        <v/>
      </c>
      <c r="J153" s="54" t="str">
        <f t="shared" si="23"/>
        <v/>
      </c>
      <c r="K153" s="54" t="str">
        <f t="shared" si="24"/>
        <v/>
      </c>
      <c r="L153" s="54" t="str">
        <f t="shared" si="25"/>
        <v/>
      </c>
      <c r="M153" s="54" t="str">
        <f t="shared" si="26"/>
        <v xml:space="preserve">Siūlomas įkainis 68,00 eur  Kaina per maža, medžiagų ir darbo sąnaudų kaina viršija Jūsų nustatytą maksimalų įkainį
</v>
      </c>
      <c r="N153" s="5" t="s">
        <v>218</v>
      </c>
      <c r="O153" s="1"/>
      <c r="P153" s="1"/>
      <c r="Q153" s="1"/>
    </row>
    <row r="154" spans="1:17" ht="165">
      <c r="A154" s="7">
        <v>153</v>
      </c>
      <c r="B154" s="60" t="s">
        <v>12</v>
      </c>
      <c r="C154" s="45" t="s">
        <v>71</v>
      </c>
      <c r="D154" s="54" t="e">
        <f>VLOOKUP(C154,#REF!,2,FALSE)</f>
        <v>#REF!</v>
      </c>
      <c r="E154" s="54" t="str">
        <f t="shared" si="18"/>
        <v/>
      </c>
      <c r="F154" s="54" t="str">
        <f t="shared" si="19"/>
        <v/>
      </c>
      <c r="G154" s="54" t="str">
        <f t="shared" si="20"/>
        <v/>
      </c>
      <c r="H154" s="54" t="str">
        <f t="shared" si="21"/>
        <v/>
      </c>
      <c r="I154" s="54" t="str">
        <f t="shared" si="22"/>
        <v/>
      </c>
      <c r="J154" s="54" t="str">
        <f t="shared" si="23"/>
        <v/>
      </c>
      <c r="K154" s="54" t="str">
        <f t="shared" si="24"/>
        <v/>
      </c>
      <c r="L154" s="54" t="str">
        <f t="shared" si="25"/>
        <v/>
      </c>
      <c r="M154" s="54" t="str">
        <f t="shared" si="26"/>
        <v xml:space="preserve">Siūlomas įkainis 50,00 eur  Kaina per maža, medžiagų ir darbo sąnaudų kaina viršija Jūsų nustatytą maksimalų įkainį
</v>
      </c>
      <c r="N154" s="5" t="s">
        <v>219</v>
      </c>
      <c r="O154" s="1"/>
      <c r="P154" s="1"/>
      <c r="Q154" s="1"/>
    </row>
    <row r="155" spans="1:17" ht="165">
      <c r="A155" s="7">
        <v>154</v>
      </c>
      <c r="B155" s="60" t="s">
        <v>12</v>
      </c>
      <c r="C155" s="45" t="s">
        <v>73</v>
      </c>
      <c r="D155" s="54" t="e">
        <f>VLOOKUP(C155,#REF!,2,FALSE)</f>
        <v>#REF!</v>
      </c>
      <c r="E155" s="54" t="str">
        <f t="shared" si="18"/>
        <v/>
      </c>
      <c r="F155" s="54" t="str">
        <f t="shared" si="19"/>
        <v/>
      </c>
      <c r="G155" s="54" t="str">
        <f t="shared" si="20"/>
        <v/>
      </c>
      <c r="H155" s="54" t="str">
        <f t="shared" si="21"/>
        <v/>
      </c>
      <c r="I155" s="54" t="str">
        <f t="shared" si="22"/>
        <v/>
      </c>
      <c r="J155" s="54" t="str">
        <f t="shared" si="23"/>
        <v/>
      </c>
      <c r="K155" s="54" t="str">
        <f t="shared" si="24"/>
        <v/>
      </c>
      <c r="L155" s="54" t="str">
        <f t="shared" si="25"/>
        <v/>
      </c>
      <c r="M155" s="54" t="str">
        <f t="shared" si="26"/>
        <v xml:space="preserve">Siūlomas įkainis 150,00 eur   Kaina per maža, medžiagų ir darbo sąnaudų kaina viršija Jūsų nustatytą maksimalų įkainį
</v>
      </c>
      <c r="N155" s="5" t="s">
        <v>220</v>
      </c>
      <c r="O155" s="1"/>
      <c r="P155" s="1"/>
      <c r="Q155" s="1"/>
    </row>
    <row r="156" spans="1:17" ht="165">
      <c r="A156" s="7">
        <v>155</v>
      </c>
      <c r="B156" s="60" t="s">
        <v>12</v>
      </c>
      <c r="C156" s="45" t="s">
        <v>75</v>
      </c>
      <c r="D156" s="54" t="e">
        <f>VLOOKUP(C156,#REF!,2,FALSE)</f>
        <v>#REF!</v>
      </c>
      <c r="E156" s="54" t="str">
        <f t="shared" si="18"/>
        <v/>
      </c>
      <c r="F156" s="54" t="str">
        <f t="shared" si="19"/>
        <v/>
      </c>
      <c r="G156" s="54" t="str">
        <f t="shared" si="20"/>
        <v/>
      </c>
      <c r="H156" s="54" t="str">
        <f t="shared" si="21"/>
        <v/>
      </c>
      <c r="I156" s="54" t="str">
        <f t="shared" si="22"/>
        <v/>
      </c>
      <c r="J156" s="54" t="str">
        <f t="shared" si="23"/>
        <v/>
      </c>
      <c r="K156" s="54" t="str">
        <f t="shared" si="24"/>
        <v/>
      </c>
      <c r="L156" s="54" t="str">
        <f t="shared" si="25"/>
        <v/>
      </c>
      <c r="M156" s="54" t="str">
        <f t="shared" si="26"/>
        <v xml:space="preserve">Siūlomas įkainis 150,00 eur   Kaina per maža, medžiagų ir darbo sąnaudų kaina viršija Jūsų nustatytą maksimalų įkainį
</v>
      </c>
      <c r="N156" s="5" t="s">
        <v>220</v>
      </c>
      <c r="O156" s="1"/>
      <c r="P156" s="1"/>
      <c r="Q156" s="1"/>
    </row>
    <row r="157" spans="1:17" ht="165">
      <c r="A157" s="7">
        <v>156</v>
      </c>
      <c r="B157" s="60" t="s">
        <v>12</v>
      </c>
      <c r="C157" s="45" t="s">
        <v>77</v>
      </c>
      <c r="D157" s="54" t="e">
        <f>VLOOKUP(C157,#REF!,2,FALSE)</f>
        <v>#REF!</v>
      </c>
      <c r="E157" s="54" t="str">
        <f t="shared" si="18"/>
        <v/>
      </c>
      <c r="F157" s="54" t="str">
        <f t="shared" si="19"/>
        <v/>
      </c>
      <c r="G157" s="54" t="str">
        <f t="shared" si="20"/>
        <v/>
      </c>
      <c r="H157" s="54" t="str">
        <f t="shared" si="21"/>
        <v/>
      </c>
      <c r="I157" s="54" t="str">
        <f t="shared" si="22"/>
        <v/>
      </c>
      <c r="J157" s="54" t="str">
        <f t="shared" si="23"/>
        <v/>
      </c>
      <c r="K157" s="54" t="str">
        <f t="shared" si="24"/>
        <v/>
      </c>
      <c r="L157" s="54" t="str">
        <f t="shared" si="25"/>
        <v/>
      </c>
      <c r="M157" s="54" t="str">
        <f t="shared" si="26"/>
        <v xml:space="preserve">Siūlomas įkainis 84,00 eur  Kaina per maža,  darbo sąnaudų ir mechanizmų kaina viršija Jūsų nustatytą maksimalų įkainį
</v>
      </c>
      <c r="N157" s="5" t="s">
        <v>221</v>
      </c>
      <c r="O157" s="1"/>
      <c r="P157" s="1"/>
      <c r="Q157" s="1"/>
    </row>
    <row r="158" spans="1:17" ht="165">
      <c r="A158" s="7">
        <v>157</v>
      </c>
      <c r="B158" s="60" t="s">
        <v>12</v>
      </c>
      <c r="C158" s="45" t="s">
        <v>79</v>
      </c>
      <c r="D158" s="54" t="e">
        <f>VLOOKUP(C158,#REF!,2,FALSE)</f>
        <v>#REF!</v>
      </c>
      <c r="E158" s="54" t="str">
        <f t="shared" si="18"/>
        <v/>
      </c>
      <c r="F158" s="54" t="str">
        <f t="shared" si="19"/>
        <v/>
      </c>
      <c r="G158" s="54" t="str">
        <f t="shared" si="20"/>
        <v/>
      </c>
      <c r="H158" s="54" t="str">
        <f t="shared" si="21"/>
        <v/>
      </c>
      <c r="I158" s="54" t="str">
        <f t="shared" si="22"/>
        <v/>
      </c>
      <c r="J158" s="54" t="str">
        <f t="shared" si="23"/>
        <v/>
      </c>
      <c r="K158" s="54" t="str">
        <f t="shared" si="24"/>
        <v/>
      </c>
      <c r="L158" s="54" t="str">
        <f t="shared" si="25"/>
        <v/>
      </c>
      <c r="M158" s="54" t="str">
        <f t="shared" si="26"/>
        <v xml:space="preserve">Siūlomas įkainis 84,00 eur  Kaina per maža,  darbo sąnaudų ir mechanizmų kaina viršija Jūsų nustatytą maksimalų įkainį
</v>
      </c>
      <c r="N158" s="5" t="s">
        <v>221</v>
      </c>
      <c r="O158" s="1"/>
      <c r="P158" s="1"/>
      <c r="Q158" s="1"/>
    </row>
    <row r="159" spans="1:17" ht="165">
      <c r="A159" s="7">
        <v>158</v>
      </c>
      <c r="B159" s="60" t="s">
        <v>12</v>
      </c>
      <c r="C159" s="45" t="s">
        <v>81</v>
      </c>
      <c r="D159" s="54" t="e">
        <f>VLOOKUP(C159,#REF!,2,FALSE)</f>
        <v>#REF!</v>
      </c>
      <c r="E159" s="54" t="str">
        <f t="shared" si="18"/>
        <v/>
      </c>
      <c r="F159" s="54" t="str">
        <f t="shared" si="19"/>
        <v/>
      </c>
      <c r="G159" s="54" t="str">
        <f t="shared" si="20"/>
        <v/>
      </c>
      <c r="H159" s="54" t="str">
        <f t="shared" si="21"/>
        <v/>
      </c>
      <c r="I159" s="54" t="str">
        <f t="shared" si="22"/>
        <v/>
      </c>
      <c r="J159" s="54" t="str">
        <f t="shared" si="23"/>
        <v/>
      </c>
      <c r="K159" s="54" t="str">
        <f t="shared" si="24"/>
        <v/>
      </c>
      <c r="L159" s="54" t="str">
        <f t="shared" si="25"/>
        <v/>
      </c>
      <c r="M159" s="54" t="str">
        <f t="shared" si="26"/>
        <v xml:space="preserve">Siūlomas įkainis 100,00 eur  Kaina per maža,  darbo sąnaudų ir mechanizmų kaina viršija Jūsų nustatytą maksimalų įkainį
</v>
      </c>
      <c r="N159" s="5" t="s">
        <v>222</v>
      </c>
      <c r="O159" s="1"/>
      <c r="P159" s="1"/>
      <c r="Q159" s="1"/>
    </row>
    <row r="160" spans="1:17" ht="165">
      <c r="A160" s="7">
        <v>159</v>
      </c>
      <c r="B160" s="60" t="s">
        <v>12</v>
      </c>
      <c r="C160" s="45" t="s">
        <v>83</v>
      </c>
      <c r="D160" s="54" t="e">
        <f>VLOOKUP(C160,#REF!,2,FALSE)</f>
        <v>#REF!</v>
      </c>
      <c r="E160" s="54" t="str">
        <f t="shared" si="18"/>
        <v/>
      </c>
      <c r="F160" s="54" t="str">
        <f t="shared" si="19"/>
        <v/>
      </c>
      <c r="G160" s="54" t="str">
        <f t="shared" si="20"/>
        <v/>
      </c>
      <c r="H160" s="54" t="str">
        <f t="shared" si="21"/>
        <v/>
      </c>
      <c r="I160" s="54" t="str">
        <f t="shared" si="22"/>
        <v/>
      </c>
      <c r="J160" s="54" t="str">
        <f t="shared" si="23"/>
        <v/>
      </c>
      <c r="K160" s="54" t="str">
        <f t="shared" si="24"/>
        <v/>
      </c>
      <c r="L160" s="54" t="str">
        <f t="shared" si="25"/>
        <v/>
      </c>
      <c r="M160" s="54" t="str">
        <f t="shared" si="26"/>
        <v xml:space="preserve">Siūlomas įkainis 170,00 eur  Kaina per maža,  darbo sąnaudų ir mechanizmų kaina viršija Jūsų nustatytą maksimalų įkainį
</v>
      </c>
      <c r="N160" s="5" t="s">
        <v>223</v>
      </c>
      <c r="O160" s="1"/>
      <c r="P160" s="1"/>
      <c r="Q160" s="1"/>
    </row>
    <row r="161" spans="1:17" ht="165">
      <c r="A161" s="7">
        <v>160</v>
      </c>
      <c r="B161" s="60" t="s">
        <v>12</v>
      </c>
      <c r="C161" s="45" t="s">
        <v>85</v>
      </c>
      <c r="D161" s="54" t="e">
        <f>VLOOKUP(C161,#REF!,2,FALSE)</f>
        <v>#REF!</v>
      </c>
      <c r="E161" s="54" t="str">
        <f t="shared" si="18"/>
        <v/>
      </c>
      <c r="F161" s="54" t="str">
        <f t="shared" si="19"/>
        <v/>
      </c>
      <c r="G161" s="54" t="str">
        <f t="shared" si="20"/>
        <v/>
      </c>
      <c r="H161" s="54" t="str">
        <f t="shared" si="21"/>
        <v/>
      </c>
      <c r="I161" s="54" t="str">
        <f t="shared" si="22"/>
        <v/>
      </c>
      <c r="J161" s="54" t="str">
        <f t="shared" si="23"/>
        <v/>
      </c>
      <c r="K161" s="54" t="str">
        <f t="shared" si="24"/>
        <v/>
      </c>
      <c r="L161" s="54" t="str">
        <f t="shared" si="25"/>
        <v/>
      </c>
      <c r="M161" s="54" t="str">
        <f t="shared" si="26"/>
        <v xml:space="preserve">Siūlomas įkainis 110,00 eur  Kaina per maža,  darbo sąnaudų ir mechanizmų kaina viršija Jūsų nustatytą maksimalų įkainį
</v>
      </c>
      <c r="N161" s="5" t="s">
        <v>224</v>
      </c>
      <c r="O161" s="1"/>
      <c r="P161" s="1"/>
      <c r="Q161" s="1"/>
    </row>
    <row r="162" spans="1:17" ht="165">
      <c r="A162" s="7">
        <v>161</v>
      </c>
      <c r="B162" s="60" t="s">
        <v>12</v>
      </c>
      <c r="C162" s="45" t="s">
        <v>86</v>
      </c>
      <c r="D162" s="54" t="e">
        <f>VLOOKUP(C162,#REF!,2,FALSE)</f>
        <v>#REF!</v>
      </c>
      <c r="E162" s="54" t="str">
        <f t="shared" si="18"/>
        <v/>
      </c>
      <c r="F162" s="54" t="str">
        <f t="shared" si="19"/>
        <v/>
      </c>
      <c r="G162" s="54" t="str">
        <f t="shared" si="20"/>
        <v/>
      </c>
      <c r="H162" s="54" t="str">
        <f t="shared" si="21"/>
        <v/>
      </c>
      <c r="I162" s="54" t="str">
        <f t="shared" si="22"/>
        <v/>
      </c>
      <c r="J162" s="54" t="str">
        <f t="shared" si="23"/>
        <v/>
      </c>
      <c r="K162" s="54" t="str">
        <f t="shared" si="24"/>
        <v/>
      </c>
      <c r="L162" s="54" t="str">
        <f t="shared" si="25"/>
        <v/>
      </c>
      <c r="M162" s="54" t="str">
        <f t="shared" si="26"/>
        <v xml:space="preserve">Siūlomas įkainis 210,00 eur  Kaina per maža,  darbo sąnaudų ir mechanizmų kaina viršija Jūsų nustatytą maksimalų įkainį
</v>
      </c>
      <c r="N162" s="5" t="s">
        <v>225</v>
      </c>
      <c r="O162" s="1"/>
      <c r="P162" s="1"/>
      <c r="Q162" s="1"/>
    </row>
    <row r="163" spans="1:17" ht="165">
      <c r="A163" s="7">
        <v>162</v>
      </c>
      <c r="B163" s="60" t="s">
        <v>12</v>
      </c>
      <c r="C163" s="45" t="s">
        <v>87</v>
      </c>
      <c r="D163" s="54" t="e">
        <f>VLOOKUP(C163,#REF!,2,FALSE)</f>
        <v>#REF!</v>
      </c>
      <c r="E163" s="54" t="str">
        <f t="shared" si="18"/>
        <v/>
      </c>
      <c r="F163" s="54" t="str">
        <f t="shared" si="19"/>
        <v/>
      </c>
      <c r="G163" s="54" t="str">
        <f t="shared" si="20"/>
        <v/>
      </c>
      <c r="H163" s="54" t="str">
        <f t="shared" si="21"/>
        <v/>
      </c>
      <c r="I163" s="54" t="str">
        <f t="shared" si="22"/>
        <v/>
      </c>
      <c r="J163" s="54" t="str">
        <f t="shared" si="23"/>
        <v/>
      </c>
      <c r="K163" s="54" t="str">
        <f t="shared" si="24"/>
        <v/>
      </c>
      <c r="L163" s="54" t="str">
        <f t="shared" si="25"/>
        <v/>
      </c>
      <c r="M163" s="54" t="str">
        <f t="shared" si="26"/>
        <v xml:space="preserve">Siūlomas įkainis 50,00 eur  Kaina per maža,  darbo sąnaudų ir mechanizmų kaina viršija Jūsų nustatytą maksimalų įkainį
</v>
      </c>
      <c r="N163" s="5" t="s">
        <v>226</v>
      </c>
      <c r="O163" s="1"/>
      <c r="P163" s="1"/>
      <c r="Q163" s="1"/>
    </row>
    <row r="164" spans="1:17" ht="165">
      <c r="A164" s="7">
        <v>163</v>
      </c>
      <c r="B164" s="60" t="s">
        <v>12</v>
      </c>
      <c r="C164" s="45" t="s">
        <v>89</v>
      </c>
      <c r="D164" s="54" t="e">
        <f>VLOOKUP(C164,#REF!,2,FALSE)</f>
        <v>#REF!</v>
      </c>
      <c r="E164" s="54" t="str">
        <f t="shared" si="18"/>
        <v/>
      </c>
      <c r="F164" s="54" t="str">
        <f t="shared" si="19"/>
        <v/>
      </c>
      <c r="G164" s="54" t="str">
        <f t="shared" si="20"/>
        <v/>
      </c>
      <c r="H164" s="54" t="str">
        <f t="shared" si="21"/>
        <v/>
      </c>
      <c r="I164" s="54" t="str">
        <f t="shared" si="22"/>
        <v/>
      </c>
      <c r="J164" s="54" t="str">
        <f t="shared" si="23"/>
        <v/>
      </c>
      <c r="K164" s="54" t="str">
        <f t="shared" si="24"/>
        <v/>
      </c>
      <c r="L164" s="54" t="str">
        <f t="shared" si="25"/>
        <v/>
      </c>
      <c r="M164" s="54" t="str">
        <f t="shared" si="26"/>
        <v xml:space="preserve">Siūlomas įkainis 110,00 eur  Kaina per maža,  darbo sąnaudų ir mechanizmų kaina viršija Jūsų nustatytą maksimalų įkainį
</v>
      </c>
      <c r="N164" s="5" t="s">
        <v>224</v>
      </c>
      <c r="O164" s="1"/>
      <c r="P164" s="1"/>
      <c r="Q164" s="1"/>
    </row>
    <row r="165" spans="1:17" ht="165">
      <c r="A165" s="7">
        <v>164</v>
      </c>
      <c r="B165" s="60" t="s">
        <v>12</v>
      </c>
      <c r="C165" s="45" t="s">
        <v>91</v>
      </c>
      <c r="D165" s="54" t="e">
        <f>VLOOKUP(C165,#REF!,2,FALSE)</f>
        <v>#REF!</v>
      </c>
      <c r="E165" s="54" t="str">
        <f t="shared" si="18"/>
        <v/>
      </c>
      <c r="F165" s="54" t="str">
        <f t="shared" si="19"/>
        <v/>
      </c>
      <c r="G165" s="54" t="str">
        <f t="shared" si="20"/>
        <v/>
      </c>
      <c r="H165" s="54" t="str">
        <f t="shared" si="21"/>
        <v/>
      </c>
      <c r="I165" s="54" t="str">
        <f t="shared" si="22"/>
        <v/>
      </c>
      <c r="J165" s="54" t="str">
        <f t="shared" si="23"/>
        <v/>
      </c>
      <c r="K165" s="54" t="str">
        <f t="shared" si="24"/>
        <v/>
      </c>
      <c r="L165" s="54" t="str">
        <f t="shared" si="25"/>
        <v/>
      </c>
      <c r="M165" s="54" t="str">
        <f t="shared" si="26"/>
        <v xml:space="preserve">Siūlomas įkainis 120,00 eur  Kaina per maža,  darbo sąnaudų ir mechanizmų kaina viršija Jūsų nustatytą maksimalų įkainį
</v>
      </c>
      <c r="N165" s="5" t="s">
        <v>227</v>
      </c>
      <c r="O165" s="1"/>
      <c r="P165" s="1"/>
      <c r="Q165" s="1"/>
    </row>
    <row r="166" spans="1:17" ht="105">
      <c r="A166" s="7">
        <v>165</v>
      </c>
      <c r="B166" s="60" t="s">
        <v>12</v>
      </c>
      <c r="C166" s="45" t="s">
        <v>228</v>
      </c>
      <c r="D166" s="54" t="e">
        <f>VLOOKUP(C166,#REF!,2,FALSE)</f>
        <v>#REF!</v>
      </c>
      <c r="E166" s="54" t="str">
        <f t="shared" si="18"/>
        <v/>
      </c>
      <c r="F166" s="54" t="str">
        <f t="shared" si="19"/>
        <v/>
      </c>
      <c r="G166" s="54" t="str">
        <f t="shared" si="20"/>
        <v/>
      </c>
      <c r="H166" s="54" t="str">
        <f t="shared" si="21"/>
        <v/>
      </c>
      <c r="I166" s="54" t="str">
        <f t="shared" si="22"/>
        <v/>
      </c>
      <c r="J166" s="54" t="str">
        <f t="shared" si="23"/>
        <v/>
      </c>
      <c r="K166" s="54" t="str">
        <f t="shared" si="24"/>
        <v/>
      </c>
      <c r="L166" s="54" t="str">
        <f t="shared" si="25"/>
        <v/>
      </c>
      <c r="M166" s="54" t="str">
        <f t="shared" si="26"/>
        <v xml:space="preserve">Darbas vykdomas tokiu atveju, kai tai yra sudedamoji užduoties dalis
</v>
      </c>
      <c r="N166" s="5" t="s">
        <v>229</v>
      </c>
      <c r="O166" s="1"/>
      <c r="P166" s="1"/>
      <c r="Q166" s="1"/>
    </row>
    <row r="167" spans="1:17" ht="240">
      <c r="A167" s="7">
        <v>166</v>
      </c>
      <c r="B167" s="60" t="s">
        <v>12</v>
      </c>
      <c r="C167" s="45" t="s">
        <v>230</v>
      </c>
      <c r="D167" s="54" t="e">
        <f>VLOOKUP(C167,#REF!,2,FALSE)</f>
        <v>#REF!</v>
      </c>
      <c r="E167" s="54" t="str">
        <f t="shared" si="18"/>
        <v/>
      </c>
      <c r="F167" s="54" t="str">
        <f t="shared" si="19"/>
        <v/>
      </c>
      <c r="G167" s="54" t="str">
        <f t="shared" si="20"/>
        <v/>
      </c>
      <c r="H167" s="54" t="str">
        <f t="shared" si="21"/>
        <v/>
      </c>
      <c r="I167" s="54" t="str">
        <f t="shared" si="22"/>
        <v/>
      </c>
      <c r="J167" s="54" t="str">
        <f t="shared" si="23"/>
        <v/>
      </c>
      <c r="K167" s="54" t="str">
        <f t="shared" si="24"/>
        <v/>
      </c>
      <c r="L167" s="54" t="str">
        <f t="shared" si="25"/>
        <v/>
      </c>
      <c r="M167" s="54" t="str">
        <f t="shared" si="26"/>
        <v xml:space="preserve">Siūlomas įkainis 8,00 eur  Kaina per maža, medžiagų ir darbo sąnaudų kaina viršija Jūsų nustatytą maksimalų įkainį. Darbas vykdomas tokiu atveju, kai tai yra sudedamoji užduoties dalis
</v>
      </c>
      <c r="N167" s="5" t="s">
        <v>231</v>
      </c>
      <c r="O167" s="1"/>
      <c r="P167" s="1"/>
      <c r="Q167" s="1"/>
    </row>
    <row r="168" spans="1:17" ht="165">
      <c r="A168" s="7">
        <v>167</v>
      </c>
      <c r="B168" s="60" t="s">
        <v>12</v>
      </c>
      <c r="C168" s="45" t="s">
        <v>232</v>
      </c>
      <c r="D168" s="54" t="e">
        <f>VLOOKUP(C168,#REF!,2,FALSE)</f>
        <v>#REF!</v>
      </c>
      <c r="E168" s="54" t="str">
        <f t="shared" si="18"/>
        <v/>
      </c>
      <c r="F168" s="54" t="str">
        <f t="shared" si="19"/>
        <v/>
      </c>
      <c r="G168" s="54" t="str">
        <f t="shared" si="20"/>
        <v/>
      </c>
      <c r="H168" s="54" t="str">
        <f t="shared" si="21"/>
        <v/>
      </c>
      <c r="I168" s="54" t="str">
        <f t="shared" si="22"/>
        <v/>
      </c>
      <c r="J168" s="54" t="str">
        <f t="shared" si="23"/>
        <v/>
      </c>
      <c r="K168" s="54" t="str">
        <f t="shared" si="24"/>
        <v/>
      </c>
      <c r="L168" s="54" t="str">
        <f t="shared" si="25"/>
        <v/>
      </c>
      <c r="M168" s="54" t="str">
        <f t="shared" si="26"/>
        <v xml:space="preserve">Siūlomas įkainis 50,00 eur  Kaina per maža,  darbo sąnaudų ir mechanizmų kaina viršija Jūsų nustatytą maksimalų įkainį
</v>
      </c>
      <c r="N168" s="5" t="s">
        <v>226</v>
      </c>
      <c r="O168" s="1"/>
      <c r="P168" s="1"/>
      <c r="Q168" s="1"/>
    </row>
    <row r="169" spans="1:17" ht="240">
      <c r="A169" s="7">
        <v>168</v>
      </c>
      <c r="B169" s="60" t="s">
        <v>12</v>
      </c>
      <c r="C169" s="45" t="s">
        <v>233</v>
      </c>
      <c r="D169" s="54" t="e">
        <f>VLOOKUP(C169,#REF!,2,FALSE)</f>
        <v>#REF!</v>
      </c>
      <c r="E169" s="54" t="str">
        <f t="shared" si="18"/>
        <v/>
      </c>
      <c r="F169" s="54" t="str">
        <f t="shared" si="19"/>
        <v/>
      </c>
      <c r="G169" s="54" t="str">
        <f t="shared" si="20"/>
        <v/>
      </c>
      <c r="H169" s="54" t="str">
        <f t="shared" si="21"/>
        <v/>
      </c>
      <c r="I169" s="54" t="str">
        <f t="shared" si="22"/>
        <v/>
      </c>
      <c r="J169" s="54" t="str">
        <f t="shared" si="23"/>
        <v/>
      </c>
      <c r="K169" s="54" t="str">
        <f t="shared" si="24"/>
        <v/>
      </c>
      <c r="L169" s="54" t="str">
        <f t="shared" si="25"/>
        <v/>
      </c>
      <c r="M169" s="54" t="str">
        <f t="shared" si="26"/>
        <v xml:space="preserve">Siūlomas įkainis 16,00 eur  Kaina per maža, medžiagų ir darbo sąnaudų kaina viršija Jūsų nustatytą maksimalų įkainį. Darbas vykdomas tokiu atveju, kai tai yra sudedamoji užduoties dalis
</v>
      </c>
      <c r="N169" s="5" t="s">
        <v>234</v>
      </c>
      <c r="O169" s="1"/>
      <c r="P169" s="1"/>
      <c r="Q169" s="1"/>
    </row>
    <row r="170" spans="1:17" ht="240">
      <c r="A170" s="7">
        <v>169</v>
      </c>
      <c r="B170" s="60" t="s">
        <v>12</v>
      </c>
      <c r="C170" s="45" t="s">
        <v>93</v>
      </c>
      <c r="D170" s="54" t="e">
        <f>VLOOKUP(C170,#REF!,2,FALSE)</f>
        <v>#REF!</v>
      </c>
      <c r="E170" s="54" t="str">
        <f t="shared" si="18"/>
        <v/>
      </c>
      <c r="F170" s="54" t="str">
        <f t="shared" si="19"/>
        <v/>
      </c>
      <c r="G170" s="54" t="str">
        <f t="shared" si="20"/>
        <v/>
      </c>
      <c r="H170" s="54" t="str">
        <f t="shared" si="21"/>
        <v/>
      </c>
      <c r="I170" s="54" t="str">
        <f t="shared" si="22"/>
        <v/>
      </c>
      <c r="J170" s="54" t="str">
        <f t="shared" si="23"/>
        <v/>
      </c>
      <c r="K170" s="54" t="str">
        <f t="shared" si="24"/>
        <v/>
      </c>
      <c r="L170" s="54" t="str">
        <f t="shared" si="25"/>
        <v/>
      </c>
      <c r="M170" s="54" t="str">
        <f t="shared" si="26"/>
        <v xml:space="preserve">Siūlomas įkainis 50,00 eur  Kaina per maža, medžiagų ir darbo sąnaudų kaina viršija Jūsų nustatytą maksimalų įkainį. Darbas vykdomas tokiu atveju, kai tai yra sudedamoji užduoties dalis
</v>
      </c>
      <c r="N170" s="5" t="s">
        <v>235</v>
      </c>
      <c r="O170" s="1"/>
      <c r="P170" s="1"/>
      <c r="Q170" s="1"/>
    </row>
    <row r="171" spans="1:17" ht="390">
      <c r="A171" s="7">
        <v>170</v>
      </c>
      <c r="B171" s="60" t="s">
        <v>12</v>
      </c>
      <c r="C171" s="45" t="s">
        <v>236</v>
      </c>
      <c r="D171" s="54" t="e">
        <f>VLOOKUP(C171,#REF!,2,FALSE)</f>
        <v>#REF!</v>
      </c>
      <c r="E171" s="54" t="str">
        <f t="shared" si="18"/>
        <v/>
      </c>
      <c r="F171" s="54" t="str">
        <f t="shared" si="19"/>
        <v/>
      </c>
      <c r="G171" s="54" t="str">
        <f t="shared" si="20"/>
        <v/>
      </c>
      <c r="H171" s="54" t="str">
        <f t="shared" si="21"/>
        <v/>
      </c>
      <c r="I171" s="54" t="str">
        <f t="shared" si="22"/>
        <v/>
      </c>
      <c r="J171" s="54" t="str">
        <f t="shared" si="23"/>
        <v/>
      </c>
      <c r="K171" s="54" t="str">
        <f t="shared" si="24"/>
        <v/>
      </c>
      <c r="L171" s="54" t="str">
        <f t="shared" si="25"/>
        <v/>
      </c>
      <c r="M171" s="54" t="str">
        <f t="shared" si="26"/>
        <v xml:space="preserve">Siūlomas įkainis 34,00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N171" s="5" t="s">
        <v>237</v>
      </c>
      <c r="O171" s="1"/>
      <c r="P171" s="1"/>
      <c r="Q171" s="1"/>
    </row>
    <row r="172" spans="1:17" ht="390">
      <c r="A172" s="7">
        <v>171</v>
      </c>
      <c r="B172" s="60" t="s">
        <v>12</v>
      </c>
      <c r="C172" s="45" t="s">
        <v>238</v>
      </c>
      <c r="D172" s="54" t="e">
        <f>VLOOKUP(C172,#REF!,2,FALSE)</f>
        <v>#REF!</v>
      </c>
      <c r="E172" s="54" t="str">
        <f t="shared" si="18"/>
        <v/>
      </c>
      <c r="F172" s="54" t="str">
        <f t="shared" si="19"/>
        <v/>
      </c>
      <c r="G172" s="54" t="str">
        <f t="shared" si="20"/>
        <v/>
      </c>
      <c r="H172" s="54" t="str">
        <f t="shared" si="21"/>
        <v/>
      </c>
      <c r="I172" s="54" t="str">
        <f t="shared" si="22"/>
        <v/>
      </c>
      <c r="J172" s="54" t="str">
        <f t="shared" si="23"/>
        <v/>
      </c>
      <c r="K172" s="54" t="str">
        <f t="shared" si="24"/>
        <v/>
      </c>
      <c r="L172" s="54" t="str">
        <f t="shared" si="25"/>
        <v/>
      </c>
      <c r="M172" s="54" t="str">
        <f t="shared" si="26"/>
        <v xml:space="preserve">Siūlomas įkainis 17,00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N172" s="5" t="s">
        <v>239</v>
      </c>
      <c r="O172" s="1"/>
      <c r="P172" s="1"/>
      <c r="Q172" s="1"/>
    </row>
    <row r="173" spans="1:17" ht="390">
      <c r="A173" s="7">
        <v>172</v>
      </c>
      <c r="B173" s="60" t="s">
        <v>12</v>
      </c>
      <c r="C173" s="45" t="s">
        <v>240</v>
      </c>
      <c r="D173" s="54" t="e">
        <f>VLOOKUP(C173,#REF!,2,FALSE)</f>
        <v>#REF!</v>
      </c>
      <c r="E173" s="54" t="str">
        <f t="shared" si="18"/>
        <v/>
      </c>
      <c r="F173" s="54" t="str">
        <f t="shared" si="19"/>
        <v/>
      </c>
      <c r="G173" s="54" t="str">
        <f t="shared" si="20"/>
        <v/>
      </c>
      <c r="H173" s="54" t="str">
        <f t="shared" si="21"/>
        <v/>
      </c>
      <c r="I173" s="54" t="str">
        <f t="shared" si="22"/>
        <v/>
      </c>
      <c r="J173" s="54" t="str">
        <f t="shared" si="23"/>
        <v/>
      </c>
      <c r="K173" s="54" t="str">
        <f t="shared" si="24"/>
        <v/>
      </c>
      <c r="L173" s="54" t="str">
        <f t="shared" si="25"/>
        <v/>
      </c>
      <c r="M173" s="54" t="str">
        <f t="shared" si="26"/>
        <v xml:space="preserve">Siūlomas įkainis 20,00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N173" s="5" t="s">
        <v>241</v>
      </c>
      <c r="O173" s="1"/>
      <c r="P173" s="1"/>
      <c r="Q173" s="1"/>
    </row>
    <row r="174" spans="1:17" ht="180">
      <c r="A174" s="7">
        <v>173</v>
      </c>
      <c r="B174" s="60" t="s">
        <v>12</v>
      </c>
      <c r="C174" s="45" t="s">
        <v>242</v>
      </c>
      <c r="D174" s="54" t="e">
        <f>VLOOKUP(C174,#REF!,2,FALSE)</f>
        <v>#REF!</v>
      </c>
      <c r="E174" s="54" t="str">
        <f t="shared" si="18"/>
        <v/>
      </c>
      <c r="F174" s="54" t="str">
        <f t="shared" si="19"/>
        <v/>
      </c>
      <c r="G174" s="54" t="str">
        <f t="shared" si="20"/>
        <v/>
      </c>
      <c r="H174" s="54" t="str">
        <f t="shared" si="21"/>
        <v/>
      </c>
      <c r="I174" s="54" t="str">
        <f t="shared" si="22"/>
        <v/>
      </c>
      <c r="J174" s="54" t="str">
        <f t="shared" si="23"/>
        <v/>
      </c>
      <c r="K174" s="54" t="str">
        <f t="shared" si="24"/>
        <v/>
      </c>
      <c r="L174" s="54" t="str">
        <f t="shared" si="25"/>
        <v/>
      </c>
      <c r="M174" s="54" t="str">
        <f t="shared" si="26"/>
        <v xml:space="preserve">Siūlomas įkainis 38,00 eur  Kaina per maža, medžiagų darbo sąnaudų ir mechanizmų  kaina viršija Jūsų nustatytą maksimalų įkainį
</v>
      </c>
      <c r="N174" s="5" t="s">
        <v>243</v>
      </c>
      <c r="O174" s="1"/>
      <c r="P174" s="1"/>
      <c r="Q174" s="1"/>
    </row>
    <row r="175" spans="1:17" ht="360">
      <c r="A175" s="7">
        <v>174</v>
      </c>
      <c r="B175" s="60" t="s">
        <v>12</v>
      </c>
      <c r="C175" s="45" t="s">
        <v>244</v>
      </c>
      <c r="D175" s="54" t="e">
        <f>VLOOKUP(C175,#REF!,2,FALSE)</f>
        <v>#REF!</v>
      </c>
      <c r="E175" s="54" t="str">
        <f t="shared" si="18"/>
        <v/>
      </c>
      <c r="F175" s="54" t="str">
        <f t="shared" si="19"/>
        <v/>
      </c>
      <c r="G175" s="54" t="str">
        <f t="shared" si="20"/>
        <v/>
      </c>
      <c r="H175" s="54" t="str">
        <f t="shared" si="21"/>
        <v/>
      </c>
      <c r="I175" s="54" t="str">
        <f t="shared" si="22"/>
        <v/>
      </c>
      <c r="J175" s="54" t="str">
        <f t="shared" si="23"/>
        <v/>
      </c>
      <c r="K175" s="54" t="str">
        <f t="shared" si="24"/>
        <v/>
      </c>
      <c r="L175" s="54" t="str">
        <f t="shared" si="25"/>
        <v/>
      </c>
      <c r="M175" s="54" t="str">
        <f t="shared" si="26"/>
        <v xml:space="preserve">Siūlomas įkainis 300,00 eur  Šuliniai yra skirtingų tipų:kameros, žiediniai, kameros su tarpiniu lakštu tarp betono sluoksnių. Todėl ir demontavimo įkainis yra taikomas sudėtingiausiam G/B šuliniui. Kaip bus traktuojama aktavimo metu: ar betono tūris ar G/B šulinio tūris?
</v>
      </c>
      <c r="N175" s="5" t="s">
        <v>245</v>
      </c>
      <c r="O175" s="1"/>
      <c r="P175" s="1"/>
      <c r="Q175" s="1"/>
    </row>
    <row r="176" spans="1:17" ht="270">
      <c r="A176" s="7">
        <v>175</v>
      </c>
      <c r="B176" s="60" t="s">
        <v>12</v>
      </c>
      <c r="C176" s="45" t="s">
        <v>246</v>
      </c>
      <c r="D176" s="54" t="e">
        <f>VLOOKUP(C176,#REF!,2,FALSE)</f>
        <v>#REF!</v>
      </c>
      <c r="E176" s="54" t="str">
        <f t="shared" si="18"/>
        <v/>
      </c>
      <c r="F176" s="54" t="str">
        <f t="shared" si="19"/>
        <v/>
      </c>
      <c r="G176" s="54" t="str">
        <f t="shared" si="20"/>
        <v/>
      </c>
      <c r="H176" s="54" t="str">
        <f t="shared" si="21"/>
        <v/>
      </c>
      <c r="I176" s="54" t="str">
        <f t="shared" si="22"/>
        <v/>
      </c>
      <c r="J176" s="54" t="str">
        <f t="shared" si="23"/>
        <v/>
      </c>
      <c r="K176" s="54" t="str">
        <f t="shared" si="24"/>
        <v/>
      </c>
      <c r="L176" s="54" t="str">
        <f t="shared" si="25"/>
        <v/>
      </c>
      <c r="M176" s="54" t="str">
        <f t="shared" si="26"/>
        <v xml:space="preserve">Siūlomas įkainis 250,00 eur  Nelogiška vertinti žemės darbus, nes mes nežinome kokiame gylyje yra veikiantis dujotiekis. Žemės darbai turėtų būti vertinami pagal faktą. Įkainis skaičiuotas be žemės darbų kainos.
</v>
      </c>
      <c r="N176" s="14" t="s">
        <v>247</v>
      </c>
      <c r="O176" s="1"/>
      <c r="P176" s="1"/>
      <c r="Q176" s="1"/>
    </row>
    <row r="177" spans="1:17" ht="270">
      <c r="A177" s="7">
        <v>176</v>
      </c>
      <c r="B177" s="60" t="s">
        <v>12</v>
      </c>
      <c r="C177" s="45" t="s">
        <v>248</v>
      </c>
      <c r="D177" s="54" t="e">
        <f>VLOOKUP(C177,#REF!,2,FALSE)</f>
        <v>#REF!</v>
      </c>
      <c r="E177" s="54" t="str">
        <f t="shared" si="18"/>
        <v/>
      </c>
      <c r="F177" s="54" t="str">
        <f t="shared" si="19"/>
        <v/>
      </c>
      <c r="G177" s="54" t="str">
        <f t="shared" si="20"/>
        <v/>
      </c>
      <c r="H177" s="54" t="str">
        <f t="shared" si="21"/>
        <v/>
      </c>
      <c r="I177" s="54" t="str">
        <f t="shared" si="22"/>
        <v/>
      </c>
      <c r="J177" s="54" t="str">
        <f t="shared" si="23"/>
        <v/>
      </c>
      <c r="K177" s="54" t="str">
        <f t="shared" si="24"/>
        <v/>
      </c>
      <c r="L177" s="54" t="str">
        <f t="shared" si="25"/>
        <v/>
      </c>
      <c r="M177" s="54" t="str">
        <f t="shared" si="26"/>
        <v xml:space="preserve">Siūlomas įkainis 186,00 eur  Nelogiška vertinti žemės darbus, nes mes nežinome kokiame gylyje yra veikiantis dujotiekis. Žemės darbai turėtų būti vertinami pagal faktą. Įkainis skaičiuotas be žemės darbų kainos.
</v>
      </c>
      <c r="N177" s="14" t="s">
        <v>249</v>
      </c>
      <c r="O177" s="1"/>
      <c r="P177" s="1"/>
      <c r="Q177" s="1"/>
    </row>
    <row r="178" spans="1:17" ht="270">
      <c r="A178" s="7">
        <v>177</v>
      </c>
      <c r="B178" s="60" t="s">
        <v>12</v>
      </c>
      <c r="C178" s="45" t="s">
        <v>250</v>
      </c>
      <c r="D178" s="54" t="e">
        <f>VLOOKUP(C178,#REF!,2,FALSE)</f>
        <v>#REF!</v>
      </c>
      <c r="E178" s="54" t="str">
        <f t="shared" si="18"/>
        <v/>
      </c>
      <c r="F178" s="54" t="str">
        <f t="shared" si="19"/>
        <v/>
      </c>
      <c r="G178" s="54" t="str">
        <f t="shared" si="20"/>
        <v/>
      </c>
      <c r="H178" s="54" t="str">
        <f t="shared" si="21"/>
        <v/>
      </c>
      <c r="I178" s="54" t="str">
        <f t="shared" si="22"/>
        <v/>
      </c>
      <c r="J178" s="54" t="str">
        <f t="shared" si="23"/>
        <v/>
      </c>
      <c r="K178" s="54" t="str">
        <f t="shared" si="24"/>
        <v/>
      </c>
      <c r="L178" s="54" t="str">
        <f t="shared" si="25"/>
        <v/>
      </c>
      <c r="M178" s="54" t="str">
        <f t="shared" si="26"/>
        <v xml:space="preserve">Siūlomas įkainis 196,00 eur  Nelogiška vertinti žemės darbus, nes mes nežinome kokiame gylyje yra veikiantis dujotiekis. Žemės darbai turėtų būti vertinami pagal faktą. Įkainis skaičiuotas be žemės darbų kainos.
</v>
      </c>
      <c r="N178" s="14" t="s">
        <v>251</v>
      </c>
      <c r="O178" s="1"/>
      <c r="P178" s="1"/>
      <c r="Q178" s="1"/>
    </row>
    <row r="179" spans="1:17" ht="180">
      <c r="A179" s="7">
        <v>178</v>
      </c>
      <c r="B179" s="60" t="s">
        <v>12</v>
      </c>
      <c r="C179" s="45" t="s">
        <v>252</v>
      </c>
      <c r="D179" s="54" t="e">
        <f>VLOOKUP(C179,#REF!,2,FALSE)</f>
        <v>#REF!</v>
      </c>
      <c r="E179" s="54" t="str">
        <f t="shared" si="18"/>
        <v/>
      </c>
      <c r="F179" s="54" t="str">
        <f t="shared" si="19"/>
        <v/>
      </c>
      <c r="G179" s="54" t="str">
        <f t="shared" si="20"/>
        <v/>
      </c>
      <c r="H179" s="54" t="str">
        <f t="shared" si="21"/>
        <v/>
      </c>
      <c r="I179" s="54" t="str">
        <f t="shared" si="22"/>
        <v/>
      </c>
      <c r="J179" s="54" t="str">
        <f t="shared" si="23"/>
        <v/>
      </c>
      <c r="K179" s="54" t="str">
        <f t="shared" si="24"/>
        <v/>
      </c>
      <c r="L179" s="54" t="str">
        <f t="shared" si="25"/>
        <v/>
      </c>
      <c r="M179" s="54" t="str">
        <f t="shared" si="26"/>
        <v xml:space="preserve">Siūlomas įkainis 100,00 eur  Kaina per maža, medžiagų darbo sąnaudų ir mechanizmų  kaina viršija Jūsų nustatytą maksimalų įkainį
</v>
      </c>
      <c r="N179" s="14" t="s">
        <v>253</v>
      </c>
      <c r="O179" s="1"/>
      <c r="P179" s="1"/>
      <c r="Q179" s="1"/>
    </row>
    <row r="180" spans="1:17" ht="270">
      <c r="A180" s="7">
        <v>179</v>
      </c>
      <c r="B180" s="60" t="s">
        <v>12</v>
      </c>
      <c r="C180" s="45" t="s">
        <v>254</v>
      </c>
      <c r="D180" s="54" t="e">
        <f>VLOOKUP(C180,#REF!,2,FALSE)</f>
        <v>#REF!</v>
      </c>
      <c r="E180" s="54" t="str">
        <f t="shared" si="18"/>
        <v/>
      </c>
      <c r="F180" s="54" t="str">
        <f t="shared" si="19"/>
        <v/>
      </c>
      <c r="G180" s="54" t="str">
        <f t="shared" si="20"/>
        <v/>
      </c>
      <c r="H180" s="54" t="str">
        <f t="shared" si="21"/>
        <v/>
      </c>
      <c r="I180" s="54" t="str">
        <f t="shared" si="22"/>
        <v/>
      </c>
      <c r="J180" s="54" t="str">
        <f t="shared" si="23"/>
        <v/>
      </c>
      <c r="K180" s="54" t="str">
        <f t="shared" si="24"/>
        <v/>
      </c>
      <c r="L180" s="54" t="str">
        <f t="shared" si="25"/>
        <v/>
      </c>
      <c r="M180" s="54" t="str">
        <f t="shared" si="26"/>
        <v xml:space="preserve">Siūlomas įkainis 225,00 eur  Nelogiška vertinti žemės darbus, nes mes nežinome kokiame gylyje yra veikiantis dujotiekis. Žemės darbai turėtų būti vertinami pagal faktą. Įkainis skaičiuotas be žemės darbų kainos.
</v>
      </c>
      <c r="N180" s="14" t="s">
        <v>255</v>
      </c>
      <c r="O180" s="1"/>
      <c r="P180" s="1"/>
      <c r="Q180" s="1"/>
    </row>
    <row r="181" spans="1:17" ht="180">
      <c r="A181" s="7">
        <v>180</v>
      </c>
      <c r="B181" s="60" t="s">
        <v>12</v>
      </c>
      <c r="C181" s="45" t="s">
        <v>256</v>
      </c>
      <c r="D181" s="54" t="e">
        <f>VLOOKUP(C181,#REF!,2,FALSE)</f>
        <v>#REF!</v>
      </c>
      <c r="E181" s="54" t="str">
        <f t="shared" si="18"/>
        <v/>
      </c>
      <c r="F181" s="54" t="str">
        <f t="shared" si="19"/>
        <v/>
      </c>
      <c r="G181" s="54" t="str">
        <f t="shared" si="20"/>
        <v/>
      </c>
      <c r="H181" s="54" t="str">
        <f t="shared" si="21"/>
        <v/>
      </c>
      <c r="I181" s="54" t="str">
        <f t="shared" si="22"/>
        <v/>
      </c>
      <c r="J181" s="54" t="str">
        <f t="shared" si="23"/>
        <v/>
      </c>
      <c r="K181" s="54" t="str">
        <f t="shared" si="24"/>
        <v/>
      </c>
      <c r="L181" s="54" t="str">
        <f t="shared" si="25"/>
        <v/>
      </c>
      <c r="M181" s="54" t="str">
        <f t="shared" si="26"/>
        <v xml:space="preserve">Siūlomas įkainis 46,00 eur  Kaina per maža, medžiagų darbo sąnaudų ir mechanizmų  kaina viršija Jūsų nustatytą maksimalų įkainį
</v>
      </c>
      <c r="N181" s="14" t="s">
        <v>257</v>
      </c>
      <c r="O181" s="1"/>
      <c r="P181" s="1"/>
      <c r="Q181" s="1"/>
    </row>
    <row r="182" spans="1:17" ht="165">
      <c r="A182" s="7">
        <v>181</v>
      </c>
      <c r="B182" s="60" t="s">
        <v>12</v>
      </c>
      <c r="C182" s="45">
        <v>48</v>
      </c>
      <c r="D182" s="54" t="e">
        <f>VLOOKUP(C182,#REF!,2,FALSE)</f>
        <v>#REF!</v>
      </c>
      <c r="E182" s="54" t="str">
        <f t="shared" si="18"/>
        <v/>
      </c>
      <c r="F182" s="54" t="str">
        <f t="shared" si="19"/>
        <v/>
      </c>
      <c r="G182" s="54" t="str">
        <f t="shared" si="20"/>
        <v/>
      </c>
      <c r="H182" s="54" t="str">
        <f t="shared" si="21"/>
        <v/>
      </c>
      <c r="I182" s="54" t="str">
        <f t="shared" si="22"/>
        <v/>
      </c>
      <c r="J182" s="54" t="str">
        <f t="shared" si="23"/>
        <v/>
      </c>
      <c r="K182" s="54" t="str">
        <f t="shared" si="24"/>
        <v/>
      </c>
      <c r="L182" s="54" t="str">
        <f t="shared" si="25"/>
        <v/>
      </c>
      <c r="M182" s="54" t="str">
        <f t="shared" si="26"/>
        <v xml:space="preserve">Siūlomas įkainis 75,00 eur  Kaina per maža, medžiagų ir darbo sąnaudų kaina viršija Jūsų nustatytą maksimalų įkainį
</v>
      </c>
      <c r="N182" s="14" t="s">
        <v>258</v>
      </c>
      <c r="O182" s="1"/>
      <c r="P182" s="1"/>
      <c r="Q182" s="1"/>
    </row>
    <row r="183" spans="1:17" ht="165">
      <c r="A183" s="7">
        <v>182</v>
      </c>
      <c r="B183" s="60" t="s">
        <v>12</v>
      </c>
      <c r="C183" s="45" t="s">
        <v>259</v>
      </c>
      <c r="D183" s="54" t="e">
        <f>VLOOKUP(C183,#REF!,2,FALSE)</f>
        <v>#REF!</v>
      </c>
      <c r="E183" s="54" t="str">
        <f t="shared" si="18"/>
        <v/>
      </c>
      <c r="F183" s="54" t="str">
        <f t="shared" si="19"/>
        <v/>
      </c>
      <c r="G183" s="54" t="str">
        <f t="shared" si="20"/>
        <v/>
      </c>
      <c r="H183" s="54" t="str">
        <f t="shared" si="21"/>
        <v/>
      </c>
      <c r="I183" s="54" t="str">
        <f t="shared" si="22"/>
        <v/>
      </c>
      <c r="J183" s="54" t="str">
        <f t="shared" si="23"/>
        <v/>
      </c>
      <c r="K183" s="54" t="str">
        <f t="shared" si="24"/>
        <v/>
      </c>
      <c r="L183" s="54" t="str">
        <f t="shared" si="25"/>
        <v/>
      </c>
      <c r="M183" s="54" t="str">
        <f t="shared" si="26"/>
        <v xml:space="preserve">Siūlomas įkainis 150,00 eur  Kaina per maža, medžiagų ir darbo sąnaudų kaina viršija Jūsų nustatytą maksimalų įkainį
</v>
      </c>
      <c r="N183" s="14" t="s">
        <v>260</v>
      </c>
      <c r="O183" s="1"/>
      <c r="P183" s="1"/>
      <c r="Q183" s="1"/>
    </row>
    <row r="184" spans="1:17" ht="165">
      <c r="A184" s="7">
        <v>183</v>
      </c>
      <c r="B184" s="60" t="s">
        <v>12</v>
      </c>
      <c r="C184" s="45" t="s">
        <v>261</v>
      </c>
      <c r="D184" s="54" t="e">
        <f>VLOOKUP(C184,#REF!,2,FALSE)</f>
        <v>#REF!</v>
      </c>
      <c r="E184" s="54" t="str">
        <f t="shared" si="18"/>
        <v/>
      </c>
      <c r="F184" s="54" t="str">
        <f t="shared" si="19"/>
        <v/>
      </c>
      <c r="G184" s="54" t="str">
        <f t="shared" si="20"/>
        <v/>
      </c>
      <c r="H184" s="54" t="str">
        <f t="shared" si="21"/>
        <v/>
      </c>
      <c r="I184" s="54" t="str">
        <f t="shared" si="22"/>
        <v/>
      </c>
      <c r="J184" s="54" t="str">
        <f t="shared" si="23"/>
        <v/>
      </c>
      <c r="K184" s="54" t="str">
        <f t="shared" si="24"/>
        <v/>
      </c>
      <c r="L184" s="54" t="str">
        <f t="shared" si="25"/>
        <v/>
      </c>
      <c r="M184" s="54" t="str">
        <f t="shared" si="26"/>
        <v xml:space="preserve">Siūlomas įkainis 420,00 eur  Kaina per maža, medžiagų ir darbo sąnaudų kaina viršija Jūsų nustatytą maksimalų įkainį
</v>
      </c>
      <c r="N184" s="14" t="s">
        <v>262</v>
      </c>
      <c r="O184" s="1"/>
      <c r="P184" s="1"/>
      <c r="Q184" s="1"/>
    </row>
    <row r="185" spans="1:17" ht="195">
      <c r="A185" s="7">
        <v>184</v>
      </c>
      <c r="B185" s="60" t="s">
        <v>12</v>
      </c>
      <c r="C185" s="45" t="s">
        <v>263</v>
      </c>
      <c r="D185" s="54" t="e">
        <f>VLOOKUP(C185,#REF!,2,FALSE)</f>
        <v>#REF!</v>
      </c>
      <c r="E185" s="54" t="str">
        <f t="shared" si="18"/>
        <v/>
      </c>
      <c r="F185" s="54" t="str">
        <f t="shared" si="19"/>
        <v/>
      </c>
      <c r="G185" s="54" t="str">
        <f t="shared" si="20"/>
        <v/>
      </c>
      <c r="H185" s="54" t="str">
        <f t="shared" si="21"/>
        <v/>
      </c>
      <c r="I185" s="54" t="str">
        <f t="shared" si="22"/>
        <v/>
      </c>
      <c r="J185" s="54" t="str">
        <f t="shared" si="23"/>
        <v/>
      </c>
      <c r="K185" s="54" t="str">
        <f t="shared" si="24"/>
        <v/>
      </c>
      <c r="L185" s="54" t="str">
        <f t="shared" si="25"/>
        <v/>
      </c>
      <c r="M185" s="54" t="str">
        <f t="shared" si="26"/>
        <v xml:space="preserve">Siūlomas įkainis 600,00 eur  Kaina per maža, medžiagų ir darbo sąnaudų kaina viršija Jūsų nustatytą maksimalų įkainį. Įkainis skaičiuotas be žemės darbų.
</v>
      </c>
      <c r="N185" s="14" t="s">
        <v>264</v>
      </c>
      <c r="O185" s="1"/>
      <c r="P185" s="1"/>
      <c r="Q185" s="1"/>
    </row>
    <row r="186" spans="1:17" ht="195">
      <c r="A186" s="7">
        <v>185</v>
      </c>
      <c r="B186" s="60" t="s">
        <v>12</v>
      </c>
      <c r="C186" s="45" t="s">
        <v>265</v>
      </c>
      <c r="D186" s="54" t="e">
        <f>VLOOKUP(C186,#REF!,2,FALSE)</f>
        <v>#REF!</v>
      </c>
      <c r="E186" s="54" t="str">
        <f t="shared" si="18"/>
        <v/>
      </c>
      <c r="F186" s="54" t="str">
        <f t="shared" si="19"/>
        <v/>
      </c>
      <c r="G186" s="54" t="str">
        <f t="shared" si="20"/>
        <v/>
      </c>
      <c r="H186" s="54" t="str">
        <f t="shared" si="21"/>
        <v/>
      </c>
      <c r="I186" s="54" t="str">
        <f t="shared" si="22"/>
        <v/>
      </c>
      <c r="J186" s="54" t="str">
        <f t="shared" si="23"/>
        <v/>
      </c>
      <c r="K186" s="54" t="str">
        <f t="shared" si="24"/>
        <v/>
      </c>
      <c r="L186" s="54" t="str">
        <f t="shared" si="25"/>
        <v/>
      </c>
      <c r="M186" s="54" t="str">
        <f t="shared" si="26"/>
        <v xml:space="preserve">Siūlomas įkainis 190,00 eur  Kaina per maža, medžiagų ir darbo sąnaudų kaina viršija Jūsų nustatytą maksimalų įkainį. Įkainis skaičiuotas be žemės darbų.
</v>
      </c>
      <c r="N186" s="14" t="s">
        <v>266</v>
      </c>
      <c r="O186" s="1"/>
      <c r="P186" s="1"/>
      <c r="Q186" s="1"/>
    </row>
    <row r="187" spans="1:17" ht="195">
      <c r="A187" s="7">
        <v>186</v>
      </c>
      <c r="B187" s="60" t="s">
        <v>12</v>
      </c>
      <c r="C187" s="45" t="s">
        <v>267</v>
      </c>
      <c r="D187" s="54" t="e">
        <f>VLOOKUP(C187,#REF!,2,FALSE)</f>
        <v>#REF!</v>
      </c>
      <c r="E187" s="54" t="str">
        <f t="shared" si="18"/>
        <v/>
      </c>
      <c r="F187" s="54" t="str">
        <f t="shared" si="19"/>
        <v/>
      </c>
      <c r="G187" s="54" t="str">
        <f t="shared" si="20"/>
        <v/>
      </c>
      <c r="H187" s="54" t="str">
        <f t="shared" si="21"/>
        <v/>
      </c>
      <c r="I187" s="54" t="str">
        <f t="shared" si="22"/>
        <v/>
      </c>
      <c r="J187" s="54" t="str">
        <f t="shared" si="23"/>
        <v/>
      </c>
      <c r="K187" s="54" t="str">
        <f t="shared" si="24"/>
        <v/>
      </c>
      <c r="L187" s="54" t="str">
        <f t="shared" si="25"/>
        <v/>
      </c>
      <c r="M187" s="54" t="str">
        <f t="shared" si="26"/>
        <v xml:space="preserve">Siūlomas įkainis 200,00 eur  Kaina per maža, medžiagų ir darbo sąnaudų kaina viršija Jūsų nustatytą maksimalų įkainį. Įkainis skaičiuotas be žemės darbų.
</v>
      </c>
      <c r="N187" s="14" t="s">
        <v>268</v>
      </c>
      <c r="O187" s="1"/>
      <c r="P187" s="1"/>
      <c r="Q187" s="1"/>
    </row>
    <row r="188" spans="1:17" ht="195">
      <c r="A188" s="7">
        <v>187</v>
      </c>
      <c r="B188" s="60" t="s">
        <v>12</v>
      </c>
      <c r="C188" s="45" t="s">
        <v>98</v>
      </c>
      <c r="D188" s="54" t="e">
        <f>VLOOKUP(C188,#REF!,2,FALSE)</f>
        <v>#REF!</v>
      </c>
      <c r="E188" s="54" t="str">
        <f t="shared" si="18"/>
        <v/>
      </c>
      <c r="F188" s="54" t="str">
        <f t="shared" si="19"/>
        <v/>
      </c>
      <c r="G188" s="54" t="str">
        <f t="shared" si="20"/>
        <v/>
      </c>
      <c r="H188" s="54" t="str">
        <f t="shared" si="21"/>
        <v/>
      </c>
      <c r="I188" s="54" t="str">
        <f t="shared" si="22"/>
        <v/>
      </c>
      <c r="J188" s="54" t="str">
        <f t="shared" si="23"/>
        <v/>
      </c>
      <c r="K188" s="54" t="str">
        <f t="shared" si="24"/>
        <v/>
      </c>
      <c r="L188" s="54" t="str">
        <f t="shared" si="25"/>
        <v/>
      </c>
      <c r="M188" s="54" t="str">
        <f t="shared" si="26"/>
        <v xml:space="preserve">Siūlomas įkainis 200,00 eur  Kaina per maža, medžiagų ir darbo sąnaudų kaina viršija Jūsų nustatytą maksimalų įkainį. Įkainis skaičiuotas be žemės darbų.
</v>
      </c>
      <c r="N188" s="14" t="s">
        <v>268</v>
      </c>
      <c r="O188" s="1"/>
      <c r="P188" s="1"/>
      <c r="Q188" s="1"/>
    </row>
    <row r="189" spans="1:17" ht="225">
      <c r="A189" s="7">
        <v>188</v>
      </c>
      <c r="B189" s="60" t="s">
        <v>12</v>
      </c>
      <c r="C189" s="45" t="s">
        <v>269</v>
      </c>
      <c r="D189" s="54" t="e">
        <f>VLOOKUP(C189,#REF!,2,FALSE)</f>
        <v>#REF!</v>
      </c>
      <c r="E189" s="54" t="str">
        <f t="shared" si="18"/>
        <v/>
      </c>
      <c r="F189" s="54" t="str">
        <f t="shared" si="19"/>
        <v/>
      </c>
      <c r="G189" s="54" t="str">
        <f t="shared" si="20"/>
        <v/>
      </c>
      <c r="H189" s="54" t="str">
        <f t="shared" si="21"/>
        <v/>
      </c>
      <c r="I189" s="54" t="str">
        <f t="shared" si="22"/>
        <v/>
      </c>
      <c r="J189" s="54" t="str">
        <f t="shared" si="23"/>
        <v/>
      </c>
      <c r="K189" s="54" t="str">
        <f t="shared" si="24"/>
        <v/>
      </c>
      <c r="L189" s="54" t="str">
        <f t="shared" si="25"/>
        <v/>
      </c>
      <c r="M189" s="54" t="str">
        <f t="shared" si="26"/>
        <v xml:space="preserve">Siūlomas įkainis 200,00 eur  Užsakovas demontuoja įrengimus pritvirtintus prie DSRĮ spintos korpuso, kad rangovas galėtų atlikti korpuso keitimo darbus.
</v>
      </c>
      <c r="N189" s="14" t="s">
        <v>270</v>
      </c>
      <c r="O189" s="1"/>
      <c r="P189" s="1"/>
      <c r="Q189" s="1"/>
    </row>
    <row r="190" spans="1:17" ht="210" customHeight="1">
      <c r="A190" s="15">
        <v>189</v>
      </c>
      <c r="B190" s="60" t="s">
        <v>10</v>
      </c>
      <c r="C190" s="46" t="s">
        <v>271</v>
      </c>
      <c r="D190" s="54" t="e">
        <f>VLOOKUP(C190,#REF!,2,FALSE)</f>
        <v>#REF!</v>
      </c>
      <c r="E190" s="54" t="str">
        <f t="shared" si="18"/>
        <v/>
      </c>
      <c r="F190" s="54" t="str">
        <f t="shared" si="19"/>
        <v/>
      </c>
      <c r="G190" s="54" t="str">
        <f t="shared" si="20"/>
        <v/>
      </c>
      <c r="H190" s="54" t="str">
        <f t="shared" si="21"/>
        <v/>
      </c>
      <c r="I190" s="54" t="str">
        <f t="shared" si="22"/>
        <v/>
      </c>
      <c r="J190" s="54" t="str">
        <f t="shared" si="23"/>
        <v/>
      </c>
      <c r="K190" s="54" t="str">
        <f t="shared" si="24"/>
        <v xml:space="preserve">Siūlomas įkainis 130,00 eur Nepagrįstai mažas įkainis. Neįvertinti darbai. 
</v>
      </c>
      <c r="L190" s="54" t="str">
        <f t="shared" si="25"/>
        <v/>
      </c>
      <c r="M190" s="54" t="str">
        <f t="shared" si="26"/>
        <v/>
      </c>
      <c r="N190" s="5" t="s">
        <v>272</v>
      </c>
      <c r="O190" s="1"/>
      <c r="P190" s="1"/>
      <c r="Q190" s="1"/>
    </row>
    <row r="191" spans="1:17" ht="240">
      <c r="A191" s="11">
        <v>190</v>
      </c>
      <c r="B191" s="60" t="s">
        <v>10</v>
      </c>
      <c r="C191" s="46" t="s">
        <v>51</v>
      </c>
      <c r="D191" s="54" t="e">
        <f>VLOOKUP(C191,#REF!,2,FALSE)</f>
        <v>#REF!</v>
      </c>
      <c r="E191" s="54" t="str">
        <f t="shared" si="18"/>
        <v/>
      </c>
      <c r="F191" s="54" t="str">
        <f t="shared" si="19"/>
        <v/>
      </c>
      <c r="G191" s="54" t="str">
        <f t="shared" si="20"/>
        <v/>
      </c>
      <c r="H191" s="54" t="str">
        <f t="shared" si="21"/>
        <v/>
      </c>
      <c r="I191" s="54" t="str">
        <f t="shared" si="22"/>
        <v/>
      </c>
      <c r="J191" s="54" t="str">
        <f t="shared" si="23"/>
        <v/>
      </c>
      <c r="K191" s="54" t="str">
        <f t="shared" si="24"/>
        <v xml:space="preserve">Siūlomas įkainis 120,00 eur Darbų medžiagų pavadinimas su klaida. Darbų grupė su klaida. Įkainis nepagrįstai mažas, dėl per mažos medžiagų ir darbų kainos. Jis turi būti didinamas. 
</v>
      </c>
      <c r="L191" s="54" t="str">
        <f t="shared" si="25"/>
        <v/>
      </c>
      <c r="M191" s="54" t="str">
        <f t="shared" si="26"/>
        <v/>
      </c>
      <c r="N191" s="14" t="s">
        <v>273</v>
      </c>
      <c r="O191" s="1"/>
      <c r="P191" s="1"/>
      <c r="Q191" s="1"/>
    </row>
    <row r="192" spans="1:17" ht="120">
      <c r="A192" s="11">
        <v>191</v>
      </c>
      <c r="B192" s="60" t="s">
        <v>10</v>
      </c>
      <c r="C192" s="46" t="s">
        <v>131</v>
      </c>
      <c r="D192" s="54" t="e">
        <f>VLOOKUP(C192,#REF!,2,FALSE)</f>
        <v>#REF!</v>
      </c>
      <c r="E192" s="54" t="str">
        <f t="shared" si="18"/>
        <v/>
      </c>
      <c r="F192" s="54" t="str">
        <f t="shared" si="19"/>
        <v/>
      </c>
      <c r="G192" s="54" t="str">
        <f t="shared" si="20"/>
        <v/>
      </c>
      <c r="H192" s="54" t="str">
        <f t="shared" si="21"/>
        <v/>
      </c>
      <c r="I192" s="54" t="str">
        <f t="shared" si="22"/>
        <v/>
      </c>
      <c r="J192" s="54" t="str">
        <f t="shared" si="23"/>
        <v/>
      </c>
      <c r="K192" s="54" t="str">
        <f t="shared" si="24"/>
        <v xml:space="preserve">Siūlomas įkainis 120,00 eur Nepagrįstai mažas įkainis. Neįvertinti darbai. 
</v>
      </c>
      <c r="L192" s="54" t="str">
        <f t="shared" si="25"/>
        <v/>
      </c>
      <c r="M192" s="54" t="str">
        <f t="shared" si="26"/>
        <v/>
      </c>
      <c r="N192" s="5" t="s">
        <v>274</v>
      </c>
      <c r="O192" s="1"/>
      <c r="P192" s="1"/>
      <c r="Q192" s="1"/>
    </row>
    <row r="193" spans="1:17" ht="210" customHeight="1">
      <c r="A193" s="11">
        <v>192</v>
      </c>
      <c r="B193" s="60" t="s">
        <v>10</v>
      </c>
      <c r="C193" s="46"/>
      <c r="D193" s="54" t="e">
        <f>VLOOKUP(C193,#REF!,2,FALSE)</f>
        <v>#REF!</v>
      </c>
      <c r="E193" s="54" t="str">
        <f t="shared" si="18"/>
        <v/>
      </c>
      <c r="F193" s="54" t="str">
        <f t="shared" si="19"/>
        <v/>
      </c>
      <c r="G193" s="54" t="str">
        <f t="shared" si="20"/>
        <v/>
      </c>
      <c r="H193" s="54" t="str">
        <f t="shared" si="21"/>
        <v/>
      </c>
      <c r="I193" s="54" t="str">
        <f t="shared" si="22"/>
        <v/>
      </c>
      <c r="J193" s="54" t="str">
        <f t="shared" si="23"/>
        <v/>
      </c>
      <c r="K193" s="54" t="str">
        <f t="shared" si="24"/>
        <v xml:space="preserve">
</v>
      </c>
      <c r="L193" s="54" t="str">
        <f t="shared" si="25"/>
        <v/>
      </c>
      <c r="M193" s="54" t="str">
        <f t="shared" si="26"/>
        <v/>
      </c>
      <c r="N193" s="5"/>
      <c r="O193" s="1"/>
      <c r="P193" s="1"/>
      <c r="Q193" s="1"/>
    </row>
    <row r="194" spans="1:17" ht="105" customHeight="1">
      <c r="A194" s="11">
        <v>193</v>
      </c>
      <c r="B194" s="60" t="s">
        <v>10</v>
      </c>
      <c r="C194" s="46"/>
      <c r="D194" s="54" t="e">
        <f>VLOOKUP(C194,#REF!,2,FALSE)</f>
        <v>#REF!</v>
      </c>
      <c r="E194" s="54" t="str">
        <f t="shared" si="18"/>
        <v/>
      </c>
      <c r="F194" s="54" t="str">
        <f t="shared" si="19"/>
        <v/>
      </c>
      <c r="G194" s="54" t="str">
        <f t="shared" si="20"/>
        <v/>
      </c>
      <c r="H194" s="54" t="str">
        <f t="shared" si="21"/>
        <v/>
      </c>
      <c r="I194" s="54" t="str">
        <f t="shared" si="22"/>
        <v/>
      </c>
      <c r="J194" s="54" t="str">
        <f t="shared" si="23"/>
        <v/>
      </c>
      <c r="K194" s="54" t="str">
        <f t="shared" si="24"/>
        <v xml:space="preserve">
</v>
      </c>
      <c r="L194" s="54" t="str">
        <f t="shared" si="25"/>
        <v/>
      </c>
      <c r="M194" s="54" t="str">
        <f t="shared" si="26"/>
        <v/>
      </c>
      <c r="N194" s="16"/>
      <c r="O194" s="1"/>
      <c r="P194" s="1"/>
      <c r="Q194" s="1"/>
    </row>
    <row r="195" spans="1:17" ht="105" customHeight="1">
      <c r="A195" s="11">
        <v>194</v>
      </c>
      <c r="B195" s="60" t="s">
        <v>10</v>
      </c>
      <c r="C195" s="46"/>
      <c r="D195" s="54" t="e">
        <f>VLOOKUP(C195,#REF!,2,FALSE)</f>
        <v>#REF!</v>
      </c>
      <c r="E195" s="54" t="str">
        <f t="shared" si="18"/>
        <v/>
      </c>
      <c r="F195" s="54" t="str">
        <f t="shared" si="19"/>
        <v/>
      </c>
      <c r="G195" s="54" t="str">
        <f t="shared" si="20"/>
        <v/>
      </c>
      <c r="H195" s="54" t="str">
        <f t="shared" si="21"/>
        <v/>
      </c>
      <c r="I195" s="54" t="str">
        <f t="shared" si="22"/>
        <v/>
      </c>
      <c r="J195" s="54" t="str">
        <f t="shared" si="23"/>
        <v/>
      </c>
      <c r="K195" s="54" t="str">
        <f t="shared" si="24"/>
        <v xml:space="preserve">
</v>
      </c>
      <c r="L195" s="54" t="str">
        <f t="shared" si="25"/>
        <v/>
      </c>
      <c r="M195" s="54" t="str">
        <f t="shared" si="26"/>
        <v/>
      </c>
      <c r="N195" s="4"/>
      <c r="O195" s="1"/>
      <c r="P195" s="1"/>
      <c r="Q195" s="1"/>
    </row>
    <row r="196" spans="1:17" ht="105" customHeight="1">
      <c r="A196" s="11">
        <v>195</v>
      </c>
      <c r="B196" s="60" t="s">
        <v>10</v>
      </c>
      <c r="C196" s="46"/>
      <c r="D196" s="54" t="e">
        <f>VLOOKUP(C196,#REF!,2,FALSE)</f>
        <v>#REF!</v>
      </c>
      <c r="E196" s="54" t="str">
        <f t="shared" si="18"/>
        <v/>
      </c>
      <c r="F196" s="54" t="str">
        <f t="shared" si="19"/>
        <v/>
      </c>
      <c r="G196" s="54" t="str">
        <f t="shared" si="20"/>
        <v/>
      </c>
      <c r="H196" s="54" t="str">
        <f t="shared" si="21"/>
        <v/>
      </c>
      <c r="I196" s="54" t="str">
        <f t="shared" si="22"/>
        <v/>
      </c>
      <c r="J196" s="54" t="str">
        <f t="shared" si="23"/>
        <v/>
      </c>
      <c r="K196" s="54" t="str">
        <f t="shared" si="24"/>
        <v xml:space="preserve">
</v>
      </c>
      <c r="L196" s="54" t="str">
        <f t="shared" si="25"/>
        <v/>
      </c>
      <c r="M196" s="54" t="str">
        <f t="shared" si="26"/>
        <v/>
      </c>
      <c r="O196" s="1"/>
      <c r="P196" s="1"/>
      <c r="Q196" s="1"/>
    </row>
    <row r="197" spans="1:17" ht="165">
      <c r="A197" s="11">
        <v>196</v>
      </c>
      <c r="B197" s="60" t="s">
        <v>10</v>
      </c>
      <c r="C197" s="46" t="s">
        <v>136</v>
      </c>
      <c r="D197" s="54" t="e">
        <f>VLOOKUP(C197,#REF!,2,FALSE)</f>
        <v>#REF!</v>
      </c>
      <c r="E197" s="54" t="str">
        <f t="shared" si="18"/>
        <v/>
      </c>
      <c r="F197" s="54" t="str">
        <f t="shared" si="19"/>
        <v/>
      </c>
      <c r="G197" s="54" t="str">
        <f t="shared" si="20"/>
        <v/>
      </c>
      <c r="H197" s="54" t="str">
        <f t="shared" si="21"/>
        <v/>
      </c>
      <c r="I197" s="54" t="str">
        <f t="shared" si="22"/>
        <v/>
      </c>
      <c r="J197" s="54" t="str">
        <f t="shared" si="23"/>
        <v/>
      </c>
      <c r="K197" s="54" t="str">
        <f t="shared" si="24"/>
        <v xml:space="preserve">Siūlomas įkainis 74,00 eur Iki 5 m2 dangų atstatymo įkainis per mažas nes neatsiperka transportavimo išlaidos. 
</v>
      </c>
      <c r="L197" s="54" t="str">
        <f t="shared" si="25"/>
        <v/>
      </c>
      <c r="M197" s="54" t="str">
        <f t="shared" si="26"/>
        <v/>
      </c>
      <c r="N197" s="14" t="s">
        <v>275</v>
      </c>
      <c r="O197" s="1"/>
      <c r="P197" s="1"/>
      <c r="Q197" s="1"/>
    </row>
    <row r="198" spans="1:17" ht="165">
      <c r="A198" s="11">
        <v>197</v>
      </c>
      <c r="B198" s="60" t="s">
        <v>10</v>
      </c>
      <c r="C198" s="46" t="s">
        <v>138</v>
      </c>
      <c r="D198" s="54" t="e">
        <f>VLOOKUP(C198,#REF!,2,FALSE)</f>
        <v>#REF!</v>
      </c>
      <c r="E198" s="54" t="str">
        <f t="shared" si="18"/>
        <v/>
      </c>
      <c r="F198" s="54" t="str">
        <f t="shared" si="19"/>
        <v/>
      </c>
      <c r="G198" s="54" t="str">
        <f t="shared" si="20"/>
        <v/>
      </c>
      <c r="H198" s="54" t="str">
        <f t="shared" si="21"/>
        <v/>
      </c>
      <c r="I198" s="54" t="str">
        <f t="shared" si="22"/>
        <v/>
      </c>
      <c r="J198" s="54" t="str">
        <f t="shared" si="23"/>
        <v/>
      </c>
      <c r="K198" s="54" t="str">
        <f t="shared" si="24"/>
        <v xml:space="preserve">Siūlomas įkainis 100,00 eur Iki 5 m2 dangų atstatymo įkainis per mažas nes neatsiperka transportavimo išlaidos. 
</v>
      </c>
      <c r="L198" s="54" t="str">
        <f t="shared" si="25"/>
        <v/>
      </c>
      <c r="M198" s="54" t="str">
        <f t="shared" si="26"/>
        <v/>
      </c>
      <c r="N198" s="14" t="s">
        <v>276</v>
      </c>
      <c r="O198" s="1"/>
      <c r="P198" s="1"/>
      <c r="Q198" s="1"/>
    </row>
    <row r="199" spans="1:17" ht="165">
      <c r="A199" s="11">
        <v>198</v>
      </c>
      <c r="B199" s="60" t="s">
        <v>10</v>
      </c>
      <c r="C199" s="46" t="s">
        <v>140</v>
      </c>
      <c r="D199" s="54" t="e">
        <f>VLOOKUP(C199,#REF!,2,FALSE)</f>
        <v>#REF!</v>
      </c>
      <c r="E199" s="54" t="str">
        <f t="shared" si="18"/>
        <v/>
      </c>
      <c r="F199" s="54" t="str">
        <f t="shared" si="19"/>
        <v/>
      </c>
      <c r="G199" s="54" t="str">
        <f t="shared" si="20"/>
        <v/>
      </c>
      <c r="H199" s="54" t="str">
        <f t="shared" si="21"/>
        <v/>
      </c>
      <c r="I199" s="54" t="str">
        <f t="shared" si="22"/>
        <v/>
      </c>
      <c r="J199" s="54" t="str">
        <f t="shared" si="23"/>
        <v/>
      </c>
      <c r="K199" s="54" t="str">
        <f t="shared" si="24"/>
        <v xml:space="preserve">Siūlomas įkainis 27,00 eur Iki 5 m2 dangų atstatymo įkainis per mažas nes neatsiperka transportavimo išlaidos. 
</v>
      </c>
      <c r="L199" s="54" t="str">
        <f t="shared" si="25"/>
        <v/>
      </c>
      <c r="M199" s="54" t="str">
        <f t="shared" si="26"/>
        <v/>
      </c>
      <c r="N199" s="14" t="s">
        <v>277</v>
      </c>
      <c r="O199" s="1"/>
      <c r="P199" s="1"/>
      <c r="Q199" s="1"/>
    </row>
    <row r="200" spans="1:17" ht="165">
      <c r="A200" s="11">
        <v>199</v>
      </c>
      <c r="B200" s="60" t="s">
        <v>10</v>
      </c>
      <c r="C200" s="46" t="s">
        <v>142</v>
      </c>
      <c r="D200" s="54" t="e">
        <f>VLOOKUP(C200,#REF!,2,FALSE)</f>
        <v>#REF!</v>
      </c>
      <c r="E200" s="54" t="str">
        <f t="shared" si="18"/>
        <v/>
      </c>
      <c r="F200" s="54" t="str">
        <f t="shared" si="19"/>
        <v/>
      </c>
      <c r="G200" s="54" t="str">
        <f t="shared" si="20"/>
        <v/>
      </c>
      <c r="H200" s="54" t="str">
        <f t="shared" si="21"/>
        <v/>
      </c>
      <c r="I200" s="54" t="str">
        <f t="shared" si="22"/>
        <v/>
      </c>
      <c r="J200" s="54" t="str">
        <f t="shared" si="23"/>
        <v/>
      </c>
      <c r="K200" s="54" t="str">
        <f t="shared" si="24"/>
        <v xml:space="preserve">Siūlomas įkainis 36,00 eur Iki 5 m2 dangų atstatymo įkainis per mažas nes neatsiperka transportavimo išlaidos. 
</v>
      </c>
      <c r="L200" s="54" t="str">
        <f t="shared" si="25"/>
        <v/>
      </c>
      <c r="M200" s="54" t="str">
        <f t="shared" si="26"/>
        <v/>
      </c>
      <c r="N200" s="14" t="s">
        <v>278</v>
      </c>
      <c r="O200" s="1"/>
      <c r="P200" s="1"/>
      <c r="Q200" s="1"/>
    </row>
    <row r="201" spans="1:17" ht="165">
      <c r="A201" s="11">
        <v>200</v>
      </c>
      <c r="B201" s="60" t="s">
        <v>10</v>
      </c>
      <c r="C201" s="46" t="s">
        <v>144</v>
      </c>
      <c r="D201" s="54" t="e">
        <f>VLOOKUP(C201,#REF!,2,FALSE)</f>
        <v>#REF!</v>
      </c>
      <c r="E201" s="54" t="str">
        <f t="shared" ref="E201:E264" si="27">IF(B201=$E$1,CONCATENATE(N201,CHAR(10),O201),"")</f>
        <v/>
      </c>
      <c r="F201" s="54" t="str">
        <f t="shared" ref="F201:F264" si="28">IF(B201=$F$1,CONCATENATE(N201,CHAR(10),O201),"")</f>
        <v/>
      </c>
      <c r="G201" s="54" t="str">
        <f t="shared" ref="G201:G264" si="29">IF(B201=$G$1,CONCATENATE(N201,CHAR(10),O201),"")</f>
        <v/>
      </c>
      <c r="H201" s="54" t="str">
        <f t="shared" ref="H201:H264" si="30">IF(B201=$H$1,CONCATENATE(N201,CHAR(10),O201),"")</f>
        <v/>
      </c>
      <c r="I201" s="54" t="str">
        <f t="shared" ref="I201:I264" si="31">IF(B201=$I$1,CONCATENATE(N201,CHAR(10),O201),"")</f>
        <v/>
      </c>
      <c r="J201" s="54" t="str">
        <f t="shared" ref="J201:J264" si="32">IF(B201=$J$1,CONCATENATE(N201,CHAR(10),O201),"")</f>
        <v/>
      </c>
      <c r="K201" s="54" t="str">
        <f t="shared" ref="K201:K264" si="33">IF(B201=$K$1,CONCATENATE(N201,CHAR(10),O201),"")</f>
        <v xml:space="preserve">Siūlomas įkainis 48,00 eur Iki 5 m2 dangų atstatymo įkainis per mažas nes neatsiperka transportavimo išlaidos. 
</v>
      </c>
      <c r="L201" s="54" t="str">
        <f t="shared" ref="L201:L264" si="34">IF(B201=$L$1,CONCATENATE(N201,CHAR(10),O201),"")</f>
        <v/>
      </c>
      <c r="M201" s="54" t="str">
        <f t="shared" ref="M201:M264" si="35">IF(B201=$M$1,CONCATENATE(N201,CHAR(10),O201),"")</f>
        <v/>
      </c>
      <c r="N201" s="14" t="s">
        <v>279</v>
      </c>
      <c r="O201" s="1"/>
      <c r="P201" s="1"/>
      <c r="Q201" s="1"/>
    </row>
    <row r="202" spans="1:17" ht="165">
      <c r="A202" s="11">
        <v>201</v>
      </c>
      <c r="B202" s="60" t="s">
        <v>10</v>
      </c>
      <c r="C202" s="46" t="s">
        <v>146</v>
      </c>
      <c r="D202" s="54" t="e">
        <f>VLOOKUP(C202,#REF!,2,FALSE)</f>
        <v>#REF!</v>
      </c>
      <c r="E202" s="54" t="str">
        <f t="shared" si="27"/>
        <v/>
      </c>
      <c r="F202" s="54" t="str">
        <f t="shared" si="28"/>
        <v/>
      </c>
      <c r="G202" s="54" t="str">
        <f t="shared" si="29"/>
        <v/>
      </c>
      <c r="H202" s="54" t="str">
        <f t="shared" si="30"/>
        <v/>
      </c>
      <c r="I202" s="54" t="str">
        <f t="shared" si="31"/>
        <v/>
      </c>
      <c r="J202" s="54" t="str">
        <f t="shared" si="32"/>
        <v/>
      </c>
      <c r="K202" s="54" t="str">
        <f t="shared" si="33"/>
        <v xml:space="preserve">Siūlomas įkainis 45,00 eur Iki 5 m2 dangų atstatymo įkainis per mažas nes neatsiperka transportavimo išlaidos. 
</v>
      </c>
      <c r="L202" s="54" t="str">
        <f t="shared" si="34"/>
        <v/>
      </c>
      <c r="M202" s="54" t="str">
        <f t="shared" si="35"/>
        <v/>
      </c>
      <c r="N202" s="14" t="s">
        <v>280</v>
      </c>
      <c r="O202" s="1"/>
      <c r="P202" s="1"/>
      <c r="Q202" s="1"/>
    </row>
    <row r="203" spans="1:17" ht="165">
      <c r="A203" s="11">
        <v>202</v>
      </c>
      <c r="B203" s="60" t="s">
        <v>10</v>
      </c>
      <c r="C203" s="46" t="s">
        <v>148</v>
      </c>
      <c r="D203" s="54" t="e">
        <f>VLOOKUP(C203,#REF!,2,FALSE)</f>
        <v>#REF!</v>
      </c>
      <c r="E203" s="54" t="str">
        <f t="shared" si="27"/>
        <v/>
      </c>
      <c r="F203" s="54" t="str">
        <f t="shared" si="28"/>
        <v/>
      </c>
      <c r="G203" s="54" t="str">
        <f t="shared" si="29"/>
        <v/>
      </c>
      <c r="H203" s="54" t="str">
        <f t="shared" si="30"/>
        <v/>
      </c>
      <c r="I203" s="54" t="str">
        <f t="shared" si="31"/>
        <v/>
      </c>
      <c r="J203" s="54" t="str">
        <f t="shared" si="32"/>
        <v/>
      </c>
      <c r="K203" s="54" t="str">
        <f t="shared" si="33"/>
        <v xml:space="preserve">Siūlomas įkainis 18,00 eur Iki 5 m2 dangų atstatymo įkainis per mažas nes neatsiperka transportavimo išlaidos. 
</v>
      </c>
      <c r="L203" s="54" t="str">
        <f t="shared" si="34"/>
        <v/>
      </c>
      <c r="M203" s="54" t="str">
        <f t="shared" si="35"/>
        <v/>
      </c>
      <c r="N203" s="14" t="s">
        <v>281</v>
      </c>
      <c r="O203" s="1"/>
      <c r="P203" s="1"/>
      <c r="Q203" s="1"/>
    </row>
    <row r="204" spans="1:17" ht="165">
      <c r="A204" s="11">
        <v>203</v>
      </c>
      <c r="B204" s="60" t="s">
        <v>10</v>
      </c>
      <c r="C204" s="46" t="s">
        <v>150</v>
      </c>
      <c r="D204" s="54" t="e">
        <f>VLOOKUP(C204,#REF!,2,FALSE)</f>
        <v>#REF!</v>
      </c>
      <c r="E204" s="54" t="str">
        <f t="shared" si="27"/>
        <v/>
      </c>
      <c r="F204" s="54" t="str">
        <f t="shared" si="28"/>
        <v/>
      </c>
      <c r="G204" s="54" t="str">
        <f t="shared" si="29"/>
        <v/>
      </c>
      <c r="H204" s="54" t="str">
        <f t="shared" si="30"/>
        <v/>
      </c>
      <c r="I204" s="54" t="str">
        <f t="shared" si="31"/>
        <v/>
      </c>
      <c r="J204" s="54" t="str">
        <f t="shared" si="32"/>
        <v/>
      </c>
      <c r="K204" s="54" t="str">
        <f t="shared" si="33"/>
        <v xml:space="preserve">Siūlomas įkainis 120,00 eur Iki 5 m2 dangų atstatymo įkainis per mažas nes neatsiperka transportavimo išlaidos. 
</v>
      </c>
      <c r="L204" s="54" t="str">
        <f t="shared" si="34"/>
        <v/>
      </c>
      <c r="M204" s="54" t="str">
        <f t="shared" si="35"/>
        <v/>
      </c>
      <c r="N204" s="14" t="s">
        <v>282</v>
      </c>
      <c r="O204" s="1"/>
      <c r="P204" s="1"/>
      <c r="Q204" s="1"/>
    </row>
    <row r="205" spans="1:17" ht="165">
      <c r="A205" s="11">
        <v>204</v>
      </c>
      <c r="B205" s="60" t="s">
        <v>10</v>
      </c>
      <c r="C205" s="46" t="s">
        <v>152</v>
      </c>
      <c r="D205" s="54" t="e">
        <f>VLOOKUP(C205,#REF!,2,FALSE)</f>
        <v>#REF!</v>
      </c>
      <c r="E205" s="54" t="str">
        <f t="shared" si="27"/>
        <v/>
      </c>
      <c r="F205" s="54" t="str">
        <f t="shared" si="28"/>
        <v/>
      </c>
      <c r="G205" s="54" t="str">
        <f t="shared" si="29"/>
        <v/>
      </c>
      <c r="H205" s="54" t="str">
        <f t="shared" si="30"/>
        <v/>
      </c>
      <c r="I205" s="54" t="str">
        <f t="shared" si="31"/>
        <v/>
      </c>
      <c r="J205" s="54" t="str">
        <f t="shared" si="32"/>
        <v/>
      </c>
      <c r="K205" s="54" t="str">
        <f t="shared" si="33"/>
        <v xml:space="preserve">Siūlomas įkainis 50,00 eur Iki 5 m2 dangų atstatymo įkainis per mažas nes neatsiperka transportavimo išlaidos. 
</v>
      </c>
      <c r="L205" s="54" t="str">
        <f t="shared" si="34"/>
        <v/>
      </c>
      <c r="M205" s="54" t="str">
        <f t="shared" si="35"/>
        <v/>
      </c>
      <c r="N205" s="14" t="s">
        <v>283</v>
      </c>
      <c r="O205" s="1"/>
      <c r="P205" s="1"/>
      <c r="Q205" s="1"/>
    </row>
    <row r="206" spans="1:17" ht="165">
      <c r="A206" s="11">
        <v>205</v>
      </c>
      <c r="B206" s="60" t="s">
        <v>10</v>
      </c>
      <c r="C206" s="46" t="s">
        <v>154</v>
      </c>
      <c r="D206" s="54" t="e">
        <f>VLOOKUP(C206,#REF!,2,FALSE)</f>
        <v>#REF!</v>
      </c>
      <c r="E206" s="54" t="str">
        <f t="shared" si="27"/>
        <v/>
      </c>
      <c r="F206" s="54" t="str">
        <f t="shared" si="28"/>
        <v/>
      </c>
      <c r="G206" s="54" t="str">
        <f t="shared" si="29"/>
        <v/>
      </c>
      <c r="H206" s="54" t="str">
        <f t="shared" si="30"/>
        <v/>
      </c>
      <c r="I206" s="54" t="str">
        <f t="shared" si="31"/>
        <v/>
      </c>
      <c r="J206" s="54" t="str">
        <f t="shared" si="32"/>
        <v/>
      </c>
      <c r="K206" s="54" t="str">
        <f t="shared" si="33"/>
        <v xml:space="preserve">Siūlomas įkainis 38,00 eur Iki 5 m2 dangų atstatymo įkainis per mažas nes neatsiperka transportavimo išlaidos. 
</v>
      </c>
      <c r="L206" s="54" t="str">
        <f t="shared" si="34"/>
        <v/>
      </c>
      <c r="M206" s="54" t="str">
        <f t="shared" si="35"/>
        <v/>
      </c>
      <c r="N206" s="14" t="s">
        <v>284</v>
      </c>
      <c r="O206" s="1"/>
      <c r="P206" s="1"/>
      <c r="Q206" s="1"/>
    </row>
    <row r="207" spans="1:17" ht="165">
      <c r="A207" s="11">
        <v>206</v>
      </c>
      <c r="B207" s="60" t="s">
        <v>10</v>
      </c>
      <c r="C207" s="46" t="s">
        <v>156</v>
      </c>
      <c r="D207" s="54" t="e">
        <f>VLOOKUP(C207,#REF!,2,FALSE)</f>
        <v>#REF!</v>
      </c>
      <c r="E207" s="54" t="str">
        <f t="shared" si="27"/>
        <v/>
      </c>
      <c r="F207" s="54" t="str">
        <f t="shared" si="28"/>
        <v/>
      </c>
      <c r="G207" s="54" t="str">
        <f t="shared" si="29"/>
        <v/>
      </c>
      <c r="H207" s="54" t="str">
        <f t="shared" si="30"/>
        <v/>
      </c>
      <c r="I207" s="54" t="str">
        <f t="shared" si="31"/>
        <v/>
      </c>
      <c r="J207" s="54" t="str">
        <f t="shared" si="32"/>
        <v/>
      </c>
      <c r="K207" s="54" t="str">
        <f t="shared" si="33"/>
        <v xml:space="preserve">Siūlomas įkainis 38,00 eur Iki 5 m2 dangų atstatymo įkainis per mažas nes neatsiperka transportavimo išlaidos. 
</v>
      </c>
      <c r="L207" s="54" t="str">
        <f t="shared" si="34"/>
        <v/>
      </c>
      <c r="M207" s="54" t="str">
        <f t="shared" si="35"/>
        <v/>
      </c>
      <c r="N207" s="14" t="s">
        <v>284</v>
      </c>
      <c r="O207" s="1"/>
      <c r="P207" s="1"/>
      <c r="Q207" s="1"/>
    </row>
    <row r="208" spans="1:17" ht="225">
      <c r="A208" s="11">
        <v>207</v>
      </c>
      <c r="B208" s="60" t="s">
        <v>10</v>
      </c>
      <c r="C208" s="46" t="s">
        <v>157</v>
      </c>
      <c r="D208" s="54" t="e">
        <f>VLOOKUP(C208,#REF!,2,FALSE)</f>
        <v>#REF!</v>
      </c>
      <c r="E208" s="54" t="str">
        <f t="shared" si="27"/>
        <v/>
      </c>
      <c r="F208" s="54" t="str">
        <f t="shared" si="28"/>
        <v/>
      </c>
      <c r="G208" s="54" t="str">
        <f t="shared" si="29"/>
        <v/>
      </c>
      <c r="H208" s="54" t="str">
        <f t="shared" si="30"/>
        <v/>
      </c>
      <c r="I208" s="54" t="str">
        <f t="shared" si="31"/>
        <v/>
      </c>
      <c r="J208" s="54" t="str">
        <f t="shared" si="32"/>
        <v/>
      </c>
      <c r="K208" s="54" t="str">
        <f t="shared" si="33"/>
        <v xml:space="preserve">Siūlomas įkainis 270,00 eur Tinkamam spintelės pakeitimui taip pat yra atliekami žemės darbai, kurie nėra įtraukti į aprašymą. Dėl to įkainis turėtų būti didinamas. 
</v>
      </c>
      <c r="L208" s="54" t="str">
        <f t="shared" si="34"/>
        <v/>
      </c>
      <c r="M208" s="54" t="str">
        <f t="shared" si="35"/>
        <v/>
      </c>
      <c r="N208" s="14" t="s">
        <v>285</v>
      </c>
      <c r="O208" s="1"/>
      <c r="P208" s="1"/>
      <c r="Q208" s="1"/>
    </row>
    <row r="209" spans="1:17" ht="409.5">
      <c r="A209" s="11">
        <v>208</v>
      </c>
      <c r="B209" s="60" t="s">
        <v>10</v>
      </c>
      <c r="C209" s="46" t="s">
        <v>159</v>
      </c>
      <c r="D209" s="54" t="e">
        <f>VLOOKUP(C209,#REF!,2,FALSE)</f>
        <v>#REF!</v>
      </c>
      <c r="E209" s="54" t="str">
        <f t="shared" si="27"/>
        <v/>
      </c>
      <c r="F209" s="54" t="str">
        <f t="shared" si="28"/>
        <v/>
      </c>
      <c r="G209" s="54" t="str">
        <f t="shared" si="29"/>
        <v/>
      </c>
      <c r="H209" s="54" t="str">
        <f t="shared" si="30"/>
        <v/>
      </c>
      <c r="I209" s="54" t="str">
        <f t="shared" si="31"/>
        <v/>
      </c>
      <c r="J209" s="54" t="str">
        <f t="shared" si="32"/>
        <v/>
      </c>
      <c r="K209" s="54" t="str">
        <f t="shared" si="33"/>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L209" s="54" t="str">
        <f t="shared" si="34"/>
        <v/>
      </c>
      <c r="M209" s="54" t="str">
        <f t="shared" si="35"/>
        <v/>
      </c>
      <c r="N209" s="14" t="s">
        <v>286</v>
      </c>
      <c r="O209" s="1"/>
      <c r="P209" s="1"/>
      <c r="Q209" s="1"/>
    </row>
    <row r="210" spans="1:17" ht="409.5">
      <c r="A210" s="11">
        <v>209</v>
      </c>
      <c r="B210" s="60" t="s">
        <v>10</v>
      </c>
      <c r="C210" s="46" t="s">
        <v>161</v>
      </c>
      <c r="D210" s="54" t="e">
        <f>VLOOKUP(C210,#REF!,2,FALSE)</f>
        <v>#REF!</v>
      </c>
      <c r="E210" s="54" t="str">
        <f t="shared" si="27"/>
        <v/>
      </c>
      <c r="F210" s="54" t="str">
        <f t="shared" si="28"/>
        <v/>
      </c>
      <c r="G210" s="54" t="str">
        <f t="shared" si="29"/>
        <v/>
      </c>
      <c r="H210" s="54" t="str">
        <f t="shared" si="30"/>
        <v/>
      </c>
      <c r="I210" s="54" t="str">
        <f t="shared" si="31"/>
        <v/>
      </c>
      <c r="J210" s="54" t="str">
        <f t="shared" si="32"/>
        <v/>
      </c>
      <c r="K210" s="54" t="str">
        <f t="shared" si="33"/>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L210" s="54" t="str">
        <f t="shared" si="34"/>
        <v/>
      </c>
      <c r="M210" s="54" t="str">
        <f t="shared" si="35"/>
        <v/>
      </c>
      <c r="N210" s="14" t="s">
        <v>286</v>
      </c>
      <c r="O210" s="1"/>
      <c r="P210" s="1"/>
      <c r="Q210" s="1"/>
    </row>
    <row r="211" spans="1:17" ht="315">
      <c r="A211" s="11">
        <v>210</v>
      </c>
      <c r="B211" s="60" t="s">
        <v>10</v>
      </c>
      <c r="C211" s="46" t="s">
        <v>43</v>
      </c>
      <c r="D211" s="54" t="e">
        <f>VLOOKUP(C211,#REF!,2,FALSE)</f>
        <v>#REF!</v>
      </c>
      <c r="E211" s="54" t="str">
        <f t="shared" si="27"/>
        <v/>
      </c>
      <c r="F211" s="54" t="str">
        <f t="shared" si="28"/>
        <v/>
      </c>
      <c r="G211" s="54" t="str">
        <f t="shared" si="29"/>
        <v/>
      </c>
      <c r="H211" s="54" t="str">
        <f t="shared" si="30"/>
        <v/>
      </c>
      <c r="I211" s="54" t="str">
        <f t="shared" si="31"/>
        <v/>
      </c>
      <c r="J211" s="54" t="str">
        <f t="shared" si="32"/>
        <v/>
      </c>
      <c r="K211" s="54" t="str">
        <f t="shared" si="33"/>
        <v xml:space="preserve">Siūlomas įkainis 500,00 eur Įkainis yra per mažas, nes tik apvedimo linijos medžiagos sudaro apie 100 eurų kainą. Taip pat iškasa, kur reikalinga montuoti apvedimo liniją išdidėja 3 kartus. Pajungimo laikas su apvedimo linija išilgėja 2,5 karto. 
</v>
      </c>
      <c r="L211" s="54" t="str">
        <f t="shared" si="34"/>
        <v/>
      </c>
      <c r="M211" s="54" t="str">
        <f t="shared" si="35"/>
        <v/>
      </c>
      <c r="N211" s="14" t="s">
        <v>287</v>
      </c>
      <c r="O211" s="1"/>
      <c r="P211" s="1"/>
      <c r="Q211" s="1"/>
    </row>
    <row r="212" spans="1:17" ht="120">
      <c r="A212" s="11">
        <v>211</v>
      </c>
      <c r="B212" s="60" t="s">
        <v>10</v>
      </c>
      <c r="C212" s="46" t="s">
        <v>163</v>
      </c>
      <c r="D212" s="54" t="e">
        <f>VLOOKUP(C212,#REF!,2,FALSE)</f>
        <v>#REF!</v>
      </c>
      <c r="E212" s="54" t="str">
        <f t="shared" si="27"/>
        <v/>
      </c>
      <c r="F212" s="54" t="str">
        <f t="shared" si="28"/>
        <v/>
      </c>
      <c r="G212" s="54" t="str">
        <f t="shared" si="29"/>
        <v/>
      </c>
      <c r="H212" s="54" t="str">
        <f t="shared" si="30"/>
        <v/>
      </c>
      <c r="I212" s="54" t="str">
        <f t="shared" si="31"/>
        <v/>
      </c>
      <c r="J212" s="54" t="str">
        <f t="shared" si="32"/>
        <v/>
      </c>
      <c r="K212" s="54" t="str">
        <f t="shared" si="33"/>
        <v xml:space="preserve">Siūlomas įkainis 300,00 eur Įkainį galima tikslinti tik žinant tikslų darbų aprašymą. 
</v>
      </c>
      <c r="L212" s="54" t="str">
        <f t="shared" si="34"/>
        <v/>
      </c>
      <c r="M212" s="54" t="str">
        <f t="shared" si="35"/>
        <v/>
      </c>
      <c r="N212" s="14" t="s">
        <v>288</v>
      </c>
      <c r="O212" s="1"/>
      <c r="P212" s="1"/>
      <c r="Q212" s="1"/>
    </row>
    <row r="213" spans="1:17" ht="409.5">
      <c r="A213" s="11">
        <v>212</v>
      </c>
      <c r="B213" s="60" t="s">
        <v>10</v>
      </c>
      <c r="C213" s="46" t="s">
        <v>45</v>
      </c>
      <c r="D213" s="54" t="e">
        <f>VLOOKUP(C213,#REF!,2,FALSE)</f>
        <v>#REF!</v>
      </c>
      <c r="E213" s="54" t="str">
        <f t="shared" si="27"/>
        <v/>
      </c>
      <c r="F213" s="54" t="str">
        <f t="shared" si="28"/>
        <v/>
      </c>
      <c r="G213" s="54" t="str">
        <f t="shared" si="29"/>
        <v/>
      </c>
      <c r="H213" s="54" t="str">
        <f t="shared" si="30"/>
        <v/>
      </c>
      <c r="I213" s="54" t="str">
        <f t="shared" si="31"/>
        <v/>
      </c>
      <c r="J213" s="54" t="str">
        <f t="shared" si="32"/>
        <v/>
      </c>
      <c r="K213" s="54" t="str">
        <f t="shared" si="33"/>
        <v xml:space="preserve">Siūlomas įkainis 800,00 eurAprašymas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480 eurų, dėl šių priežasčių įkainis turi būti didinamas. 
</v>
      </c>
      <c r="L213" s="54" t="str">
        <f t="shared" si="34"/>
        <v/>
      </c>
      <c r="M213" s="54" t="str">
        <f t="shared" si="35"/>
        <v/>
      </c>
      <c r="N213" s="14" t="s">
        <v>289</v>
      </c>
      <c r="O213" s="1"/>
      <c r="P213" s="1"/>
      <c r="Q213" s="1"/>
    </row>
    <row r="214" spans="1:17" ht="360">
      <c r="A214" s="11">
        <v>213</v>
      </c>
      <c r="B214" s="60" t="s">
        <v>10</v>
      </c>
      <c r="C214" s="46" t="s">
        <v>47</v>
      </c>
      <c r="D214" s="54" t="e">
        <f>VLOOKUP(C214,#REF!,2,FALSE)</f>
        <v>#REF!</v>
      </c>
      <c r="E214" s="54" t="str">
        <f t="shared" si="27"/>
        <v/>
      </c>
      <c r="F214" s="54" t="str">
        <f t="shared" si="28"/>
        <v/>
      </c>
      <c r="G214" s="54" t="str">
        <f t="shared" si="29"/>
        <v/>
      </c>
      <c r="H214" s="54" t="str">
        <f t="shared" si="30"/>
        <v/>
      </c>
      <c r="I214" s="54" t="str">
        <f t="shared" si="31"/>
        <v/>
      </c>
      <c r="J214" s="54" t="str">
        <f t="shared" si="32"/>
        <v/>
      </c>
      <c r="K214" s="54" t="str">
        <f t="shared" si="33"/>
        <v xml:space="preserve">Siūlomas įkainis 650,00 eur Darbai yra specializuoti su gręžimo įranga, dėl šios priežasties pasiruošimas pajungimui užtrunka 1,5 karto ilgiau, iškasa didėja 2 kartais lyginant su paprasta įpjova, pajungimo medžiagos sudaro apie 330 eurų, dėl šių priežasčių įkainis turi būti didinamas. 
</v>
      </c>
      <c r="L214" s="54" t="str">
        <f t="shared" si="34"/>
        <v/>
      </c>
      <c r="M214" s="54" t="str">
        <f t="shared" si="35"/>
        <v/>
      </c>
      <c r="N214" s="14" t="s">
        <v>290</v>
      </c>
      <c r="O214" s="1"/>
      <c r="P214" s="1"/>
      <c r="Q214" s="1"/>
    </row>
    <row r="215" spans="1:17" ht="165" customHeight="1">
      <c r="A215" s="11">
        <v>214</v>
      </c>
      <c r="B215" s="60" t="s">
        <v>10</v>
      </c>
      <c r="C215" s="46" t="s">
        <v>167</v>
      </c>
      <c r="D215" s="54" t="e">
        <f>VLOOKUP(C215,#REF!,2,FALSE)</f>
        <v>#REF!</v>
      </c>
      <c r="E215" s="54" t="str">
        <f t="shared" si="27"/>
        <v/>
      </c>
      <c r="F215" s="54" t="str">
        <f t="shared" si="28"/>
        <v/>
      </c>
      <c r="G215" s="54" t="str">
        <f t="shared" si="29"/>
        <v/>
      </c>
      <c r="H215" s="54" t="str">
        <f t="shared" si="30"/>
        <v/>
      </c>
      <c r="I215" s="54" t="str">
        <f t="shared" si="31"/>
        <v/>
      </c>
      <c r="J215" s="54" t="str">
        <f t="shared" si="32"/>
        <v/>
      </c>
      <c r="K215" s="54" t="str">
        <f t="shared" si="33"/>
        <v xml:space="preserve">Siūlomas įkainis 400,00 eur Įkainis labai netikslus, nes nėra aišku koks bus pajungimas, medžiagos gali kainuoti nuo 50 iki 250 eurų. 
</v>
      </c>
      <c r="L215" s="54" t="str">
        <f t="shared" si="34"/>
        <v/>
      </c>
      <c r="M215" s="54" t="str">
        <f t="shared" si="35"/>
        <v/>
      </c>
      <c r="N215" s="14" t="s">
        <v>291</v>
      </c>
      <c r="O215" s="1"/>
      <c r="P215" s="1"/>
      <c r="Q215" s="1"/>
    </row>
    <row r="216" spans="1:17" ht="409.5">
      <c r="A216" s="11">
        <v>215</v>
      </c>
      <c r="B216" s="60" t="s">
        <v>10</v>
      </c>
      <c r="C216" s="46" t="s">
        <v>169</v>
      </c>
      <c r="D216" s="54" t="e">
        <f>VLOOKUP(C216,#REF!,2,FALSE)</f>
        <v>#REF!</v>
      </c>
      <c r="E216" s="54" t="str">
        <f t="shared" si="27"/>
        <v/>
      </c>
      <c r="F216" s="54" t="str">
        <f t="shared" si="28"/>
        <v/>
      </c>
      <c r="G216" s="54" t="str">
        <f t="shared" si="29"/>
        <v/>
      </c>
      <c r="H216" s="54" t="str">
        <f t="shared" si="30"/>
        <v/>
      </c>
      <c r="I216" s="54" t="str">
        <f t="shared" si="31"/>
        <v/>
      </c>
      <c r="J216" s="54" t="str">
        <f t="shared" si="32"/>
        <v/>
      </c>
      <c r="K216" s="54" t="str">
        <f t="shared" si="3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L216" s="54" t="str">
        <f t="shared" si="34"/>
        <v/>
      </c>
      <c r="M216" s="54" t="str">
        <f t="shared" si="35"/>
        <v/>
      </c>
      <c r="N216" s="17" t="s">
        <v>170</v>
      </c>
      <c r="O216" s="1"/>
      <c r="P216" s="1"/>
      <c r="Q216" s="1"/>
    </row>
    <row r="217" spans="1:17" ht="409.5">
      <c r="A217" s="11">
        <v>216</v>
      </c>
      <c r="B217" s="60" t="s">
        <v>10</v>
      </c>
      <c r="C217" s="46" t="s">
        <v>171</v>
      </c>
      <c r="D217" s="54" t="e">
        <f>VLOOKUP(C217,#REF!,2,FALSE)</f>
        <v>#REF!</v>
      </c>
      <c r="E217" s="54" t="str">
        <f t="shared" si="27"/>
        <v/>
      </c>
      <c r="F217" s="54" t="str">
        <f t="shared" si="28"/>
        <v/>
      </c>
      <c r="G217" s="54" t="str">
        <f t="shared" si="29"/>
        <v/>
      </c>
      <c r="H217" s="54" t="str">
        <f t="shared" si="30"/>
        <v/>
      </c>
      <c r="I217" s="54" t="str">
        <f t="shared" si="31"/>
        <v/>
      </c>
      <c r="J217" s="54" t="str">
        <f t="shared" si="32"/>
        <v/>
      </c>
      <c r="K217" s="54" t="str">
        <f t="shared" si="3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L217" s="54" t="str">
        <f t="shared" si="34"/>
        <v/>
      </c>
      <c r="M217" s="54" t="str">
        <f t="shared" si="35"/>
        <v/>
      </c>
      <c r="N217" s="17" t="s">
        <v>170</v>
      </c>
      <c r="O217" s="1"/>
      <c r="P217" s="1"/>
      <c r="Q217" s="1"/>
    </row>
    <row r="218" spans="1:17" ht="409.5">
      <c r="A218" s="11">
        <v>217</v>
      </c>
      <c r="B218" s="60" t="s">
        <v>10</v>
      </c>
      <c r="C218" s="46" t="s">
        <v>172</v>
      </c>
      <c r="D218" s="54" t="e">
        <f>VLOOKUP(C218,#REF!,2,FALSE)</f>
        <v>#REF!</v>
      </c>
      <c r="E218" s="54" t="str">
        <f t="shared" si="27"/>
        <v/>
      </c>
      <c r="F218" s="54" t="str">
        <f t="shared" si="28"/>
        <v/>
      </c>
      <c r="G218" s="54" t="str">
        <f t="shared" si="29"/>
        <v/>
      </c>
      <c r="H218" s="54" t="str">
        <f t="shared" si="30"/>
        <v/>
      </c>
      <c r="I218" s="54" t="str">
        <f t="shared" si="31"/>
        <v/>
      </c>
      <c r="J218" s="54" t="str">
        <f t="shared" si="32"/>
        <v/>
      </c>
      <c r="K218" s="54" t="str">
        <f t="shared" si="33"/>
        <v xml:space="preserve">Siūlomas įkainis 650,00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L218" s="54" t="str">
        <f t="shared" si="34"/>
        <v/>
      </c>
      <c r="M218" s="54" t="str">
        <f t="shared" si="35"/>
        <v/>
      </c>
      <c r="N218" s="17" t="s">
        <v>173</v>
      </c>
      <c r="O218" s="1"/>
      <c r="P218" s="1"/>
      <c r="Q218" s="1"/>
    </row>
    <row r="219" spans="1:17" ht="409.5">
      <c r="A219" s="11">
        <v>218</v>
      </c>
      <c r="B219" s="60" t="s">
        <v>10</v>
      </c>
      <c r="C219" s="46" t="s">
        <v>174</v>
      </c>
      <c r="D219" s="54" t="e">
        <f>VLOOKUP(C219,#REF!,2,FALSE)</f>
        <v>#REF!</v>
      </c>
      <c r="E219" s="54" t="str">
        <f t="shared" si="27"/>
        <v/>
      </c>
      <c r="F219" s="54" t="str">
        <f t="shared" si="28"/>
        <v/>
      </c>
      <c r="G219" s="54" t="str">
        <f t="shared" si="29"/>
        <v/>
      </c>
      <c r="H219" s="54" t="str">
        <f t="shared" si="30"/>
        <v/>
      </c>
      <c r="I219" s="54" t="str">
        <f t="shared" si="31"/>
        <v/>
      </c>
      <c r="J219" s="54" t="str">
        <f t="shared" si="32"/>
        <v/>
      </c>
      <c r="K219" s="54" t="str">
        <f t="shared" si="33"/>
        <v xml:space="preserve">Siūlomas įkainis 1350,00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L219" s="54" t="str">
        <f t="shared" si="34"/>
        <v/>
      </c>
      <c r="M219" s="54" t="str">
        <f t="shared" si="35"/>
        <v/>
      </c>
      <c r="N219" s="17" t="s">
        <v>175</v>
      </c>
      <c r="O219" s="1"/>
      <c r="P219" s="1"/>
      <c r="Q219" s="1"/>
    </row>
    <row r="220" spans="1:17" ht="409.5">
      <c r="A220" s="11">
        <v>219</v>
      </c>
      <c r="B220" s="60" t="s">
        <v>10</v>
      </c>
      <c r="C220" s="46" t="s">
        <v>176</v>
      </c>
      <c r="D220" s="54" t="e">
        <f>VLOOKUP(C220,#REF!,2,FALSE)</f>
        <v>#REF!</v>
      </c>
      <c r="E220" s="54" t="str">
        <f t="shared" si="27"/>
        <v/>
      </c>
      <c r="F220" s="54" t="str">
        <f t="shared" si="28"/>
        <v/>
      </c>
      <c r="G220" s="54" t="str">
        <f t="shared" si="29"/>
        <v/>
      </c>
      <c r="H220" s="54" t="str">
        <f t="shared" si="30"/>
        <v/>
      </c>
      <c r="I220" s="54" t="str">
        <f t="shared" si="31"/>
        <v/>
      </c>
      <c r="J220" s="54" t="str">
        <f t="shared" si="32"/>
        <v/>
      </c>
      <c r="K220" s="54" t="str">
        <f t="shared" si="3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L220" s="54" t="str">
        <f t="shared" si="34"/>
        <v/>
      </c>
      <c r="M220" s="54" t="str">
        <f t="shared" si="35"/>
        <v/>
      </c>
      <c r="N220" s="17" t="s">
        <v>177</v>
      </c>
      <c r="O220" s="1"/>
      <c r="P220" s="1"/>
      <c r="Q220" s="1"/>
    </row>
    <row r="221" spans="1:17" ht="409.5">
      <c r="A221" s="11">
        <v>220</v>
      </c>
      <c r="B221" s="60" t="s">
        <v>10</v>
      </c>
      <c r="C221" s="46" t="s">
        <v>178</v>
      </c>
      <c r="D221" s="54" t="e">
        <f>VLOOKUP(C221,#REF!,2,FALSE)</f>
        <v>#REF!</v>
      </c>
      <c r="E221" s="54" t="str">
        <f t="shared" si="27"/>
        <v/>
      </c>
      <c r="F221" s="54" t="str">
        <f t="shared" si="28"/>
        <v/>
      </c>
      <c r="G221" s="54" t="str">
        <f t="shared" si="29"/>
        <v/>
      </c>
      <c r="H221" s="54" t="str">
        <f t="shared" si="30"/>
        <v/>
      </c>
      <c r="I221" s="54" t="str">
        <f t="shared" si="31"/>
        <v/>
      </c>
      <c r="J221" s="54" t="str">
        <f t="shared" si="32"/>
        <v/>
      </c>
      <c r="K221" s="54" t="str">
        <f t="shared" si="3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L221" s="54" t="str">
        <f t="shared" si="34"/>
        <v/>
      </c>
      <c r="M221" s="54" t="str">
        <f t="shared" si="35"/>
        <v/>
      </c>
      <c r="N221" s="17" t="s">
        <v>177</v>
      </c>
      <c r="O221" s="1"/>
      <c r="P221" s="1"/>
      <c r="Q221" s="1"/>
    </row>
    <row r="222" spans="1:17" ht="255">
      <c r="A222" s="11">
        <v>221</v>
      </c>
      <c r="B222" s="60" t="s">
        <v>10</v>
      </c>
      <c r="C222" s="46" t="s">
        <v>179</v>
      </c>
      <c r="D222" s="54" t="e">
        <f>VLOOKUP(C222,#REF!,2,FALSE)</f>
        <v>#REF!</v>
      </c>
      <c r="E222" s="54" t="str">
        <f t="shared" si="27"/>
        <v/>
      </c>
      <c r="F222" s="54" t="str">
        <f t="shared" si="28"/>
        <v/>
      </c>
      <c r="G222" s="54" t="str">
        <f t="shared" si="29"/>
        <v/>
      </c>
      <c r="H222" s="54" t="str">
        <f t="shared" si="30"/>
        <v/>
      </c>
      <c r="I222" s="54" t="str">
        <f t="shared" si="31"/>
        <v/>
      </c>
      <c r="J222" s="54" t="str">
        <f t="shared" si="32"/>
        <v/>
      </c>
      <c r="K222" s="54" t="str">
        <f t="shared" si="33"/>
        <v xml:space="preserve">Siūlomas įkainis 180,00 eur Įkainis per mažas. Rinkoje tokių kainų nėra. Tokios kainos gali būti tik neapgyvendintoje teritorijoje, o dujotiekiai 90 procentų statomi tik apgyvendintose teritorijose. 
</v>
      </c>
      <c r="L222" s="54" t="str">
        <f t="shared" si="34"/>
        <v/>
      </c>
      <c r="M222" s="54" t="str">
        <f t="shared" si="35"/>
        <v/>
      </c>
      <c r="N222" s="17" t="s">
        <v>180</v>
      </c>
      <c r="O222" s="1"/>
      <c r="P222" s="1"/>
      <c r="Q222" s="1"/>
    </row>
    <row r="223" spans="1:17" ht="255">
      <c r="A223" s="11">
        <v>222</v>
      </c>
      <c r="B223" s="60" t="s">
        <v>10</v>
      </c>
      <c r="C223" s="46" t="s">
        <v>181</v>
      </c>
      <c r="D223" s="54" t="e">
        <f>VLOOKUP(C223,#REF!,2,FALSE)</f>
        <v>#REF!</v>
      </c>
      <c r="E223" s="54" t="str">
        <f t="shared" si="27"/>
        <v/>
      </c>
      <c r="F223" s="54" t="str">
        <f t="shared" si="28"/>
        <v/>
      </c>
      <c r="G223" s="54" t="str">
        <f t="shared" si="29"/>
        <v/>
      </c>
      <c r="H223" s="54" t="str">
        <f t="shared" si="30"/>
        <v/>
      </c>
      <c r="I223" s="54" t="str">
        <f t="shared" si="31"/>
        <v/>
      </c>
      <c r="J223" s="54" t="str">
        <f t="shared" si="32"/>
        <v/>
      </c>
      <c r="K223" s="54" t="str">
        <f t="shared" si="33"/>
        <v xml:space="preserve">Siūlomas įkainis 360,00 eur Įkainis per mažas. Rinkoje tokių kainų nėra. Tokios kainos gali būti tik neapgyvendintoje teritorijoje, o dujotiekiai 90 procentų statomi tik apgyvendintose teritorijose. 
</v>
      </c>
      <c r="L223" s="54" t="str">
        <f t="shared" si="34"/>
        <v/>
      </c>
      <c r="M223" s="54" t="str">
        <f t="shared" si="35"/>
        <v/>
      </c>
      <c r="N223" s="17" t="s">
        <v>182</v>
      </c>
      <c r="O223" s="1"/>
      <c r="P223" s="1"/>
      <c r="Q223" s="1"/>
    </row>
    <row r="224" spans="1:17" ht="255">
      <c r="A224" s="11">
        <v>223</v>
      </c>
      <c r="B224" s="60" t="s">
        <v>10</v>
      </c>
      <c r="C224" s="46" t="s">
        <v>183</v>
      </c>
      <c r="D224" s="54" t="e">
        <f>VLOOKUP(C224,#REF!,2,FALSE)</f>
        <v>#REF!</v>
      </c>
      <c r="E224" s="54" t="str">
        <f t="shared" si="27"/>
        <v/>
      </c>
      <c r="F224" s="54" t="str">
        <f t="shared" si="28"/>
        <v/>
      </c>
      <c r="G224" s="54" t="str">
        <f t="shared" si="29"/>
        <v/>
      </c>
      <c r="H224" s="54" t="str">
        <f t="shared" si="30"/>
        <v/>
      </c>
      <c r="I224" s="54" t="str">
        <f t="shared" si="31"/>
        <v/>
      </c>
      <c r="J224" s="54" t="str">
        <f t="shared" si="32"/>
        <v/>
      </c>
      <c r="K224" s="54" t="str">
        <f t="shared" si="33"/>
        <v xml:space="preserve">Siūlomas įkainis 7200,00 eur Įkainis per mažas. Rinkoje tokių kainų nėra. Tokios kainos gali būti tik neapgyvendintoje teritorijoje, o dujotiekiai 90 procentų statomi tik apgyvendintose teritorijose. 
</v>
      </c>
      <c r="L224" s="54" t="str">
        <f t="shared" si="34"/>
        <v/>
      </c>
      <c r="M224" s="54" t="str">
        <f t="shared" si="35"/>
        <v/>
      </c>
      <c r="N224" s="17" t="s">
        <v>292</v>
      </c>
      <c r="O224" s="1"/>
      <c r="P224" s="1"/>
      <c r="Q224" s="1"/>
    </row>
    <row r="225" spans="1:17" ht="255">
      <c r="A225" s="11">
        <v>224</v>
      </c>
      <c r="B225" s="60" t="s">
        <v>10</v>
      </c>
      <c r="C225" s="46" t="s">
        <v>185</v>
      </c>
      <c r="D225" s="54" t="e">
        <f>VLOOKUP(C225,#REF!,2,FALSE)</f>
        <v>#REF!</v>
      </c>
      <c r="E225" s="54" t="str">
        <f t="shared" si="27"/>
        <v/>
      </c>
      <c r="F225" s="54" t="str">
        <f t="shared" si="28"/>
        <v/>
      </c>
      <c r="G225" s="54" t="str">
        <f t="shared" si="29"/>
        <v/>
      </c>
      <c r="H225" s="54" t="str">
        <f t="shared" si="30"/>
        <v/>
      </c>
      <c r="I225" s="54" t="str">
        <f t="shared" si="31"/>
        <v/>
      </c>
      <c r="J225" s="54" t="str">
        <f t="shared" si="32"/>
        <v/>
      </c>
      <c r="K225" s="54" t="str">
        <f t="shared" si="33"/>
        <v xml:space="preserve">Siūlomas įkainis 1,80 eur Įkainis per mažas. Rinkoje tokių kainų nėra. Tokios kainos gali būti tik neapgyvendintoje teritorijoje, o dujotiekiai 90 procentų statomi tik apgyvendintose teritorijose. 
</v>
      </c>
      <c r="L225" s="54" t="str">
        <f t="shared" si="34"/>
        <v/>
      </c>
      <c r="M225" s="54" t="str">
        <f t="shared" si="35"/>
        <v/>
      </c>
      <c r="N225" s="17" t="s">
        <v>186</v>
      </c>
      <c r="O225" s="1"/>
      <c r="P225" s="1"/>
      <c r="Q225" s="1"/>
    </row>
    <row r="226" spans="1:17" ht="240">
      <c r="A226" s="11">
        <v>225</v>
      </c>
      <c r="B226" s="60" t="s">
        <v>10</v>
      </c>
      <c r="C226" s="46" t="s">
        <v>187</v>
      </c>
      <c r="D226" s="54" t="e">
        <f>VLOOKUP(C226,#REF!,2,FALSE)</f>
        <v>#REF!</v>
      </c>
      <c r="E226" s="54" t="str">
        <f t="shared" si="27"/>
        <v/>
      </c>
      <c r="F226" s="54" t="str">
        <f t="shared" si="28"/>
        <v/>
      </c>
      <c r="G226" s="54" t="str">
        <f t="shared" si="29"/>
        <v/>
      </c>
      <c r="H226" s="54" t="str">
        <f t="shared" si="30"/>
        <v/>
      </c>
      <c r="I226" s="54" t="str">
        <f t="shared" si="31"/>
        <v/>
      </c>
      <c r="J226" s="54" t="str">
        <f t="shared" si="32"/>
        <v/>
      </c>
      <c r="K226" s="54" t="str">
        <f t="shared" si="33"/>
        <v xml:space="preserve">Siūlomas įkainis 105,00 eur Įkainis per mažas, nes daryti išpildomąją nuotrauką ar iki 15 metrų ar iki 100 metrų yra tokie patys  kaštai (matavimas objekte, braižymas, derinimas)
</v>
      </c>
      <c r="L226" s="54" t="str">
        <f t="shared" si="34"/>
        <v/>
      </c>
      <c r="M226" s="54" t="str">
        <f t="shared" si="35"/>
        <v/>
      </c>
      <c r="N226" s="17" t="s">
        <v>188</v>
      </c>
      <c r="O226" s="1"/>
      <c r="P226" s="1"/>
      <c r="Q226" s="1"/>
    </row>
    <row r="227" spans="1:17" ht="240">
      <c r="A227" s="11">
        <v>226</v>
      </c>
      <c r="B227" s="60" t="s">
        <v>10</v>
      </c>
      <c r="C227" s="46" t="s">
        <v>189</v>
      </c>
      <c r="D227" s="54" t="e">
        <f>VLOOKUP(C227,#REF!,2,FALSE)</f>
        <v>#REF!</v>
      </c>
      <c r="E227" s="54" t="str">
        <f t="shared" si="27"/>
        <v/>
      </c>
      <c r="F227" s="54" t="str">
        <f t="shared" si="28"/>
        <v/>
      </c>
      <c r="G227" s="54" t="str">
        <f t="shared" si="29"/>
        <v/>
      </c>
      <c r="H227" s="54" t="str">
        <f t="shared" si="30"/>
        <v/>
      </c>
      <c r="I227" s="54" t="str">
        <f t="shared" si="31"/>
        <v/>
      </c>
      <c r="J227" s="54" t="str">
        <f t="shared" si="32"/>
        <v/>
      </c>
      <c r="K227" s="54" t="str">
        <f t="shared" si="33"/>
        <v xml:space="preserve">Siūlomas įkainis 105,00 eur Įkainis per mažas, nes daryti išpildomąją nuotrauką ar iki 15 metrų ar iki 100 metrų yra tokie patys  kaštai (matavimas objekte, braižymas, derinimas)
</v>
      </c>
      <c r="L227" s="54" t="str">
        <f t="shared" si="34"/>
        <v/>
      </c>
      <c r="M227" s="54" t="str">
        <f t="shared" si="35"/>
        <v/>
      </c>
      <c r="N227" s="17" t="s">
        <v>188</v>
      </c>
      <c r="O227" s="1"/>
      <c r="P227" s="1"/>
      <c r="Q227" s="1"/>
    </row>
    <row r="228" spans="1:17" ht="90">
      <c r="A228" s="11">
        <v>227</v>
      </c>
      <c r="B228" s="60" t="s">
        <v>10</v>
      </c>
      <c r="C228" s="46" t="s">
        <v>190</v>
      </c>
      <c r="D228" s="54" t="e">
        <f>VLOOKUP(C228,#REF!,2,FALSE)</f>
        <v>#REF!</v>
      </c>
      <c r="E228" s="54" t="str">
        <f t="shared" si="27"/>
        <v/>
      </c>
      <c r="F228" s="54" t="str">
        <f t="shared" si="28"/>
        <v/>
      </c>
      <c r="G228" s="54" t="str">
        <f t="shared" si="29"/>
        <v/>
      </c>
      <c r="H228" s="54" t="str">
        <f t="shared" si="30"/>
        <v/>
      </c>
      <c r="I228" s="54" t="str">
        <f t="shared" si="31"/>
        <v/>
      </c>
      <c r="J228" s="54" t="str">
        <f t="shared" si="32"/>
        <v/>
      </c>
      <c r="K228" s="54" t="str">
        <f t="shared" si="33"/>
        <v xml:space="preserve">Siūlomas įkainis 130,00 eur Nepagrįstai mažas įkainis 
</v>
      </c>
      <c r="L228" s="54" t="str">
        <f t="shared" si="34"/>
        <v/>
      </c>
      <c r="M228" s="54" t="str">
        <f t="shared" si="35"/>
        <v/>
      </c>
      <c r="N228" s="17" t="s">
        <v>191</v>
      </c>
      <c r="O228" s="1"/>
      <c r="P228" s="1"/>
      <c r="Q228" s="1"/>
    </row>
    <row r="229" spans="1:17" ht="90">
      <c r="A229" s="11">
        <v>228</v>
      </c>
      <c r="B229" s="60" t="s">
        <v>10</v>
      </c>
      <c r="C229" s="46" t="s">
        <v>192</v>
      </c>
      <c r="D229" s="54" t="e">
        <f>VLOOKUP(C229,#REF!,2,FALSE)</f>
        <v>#REF!</v>
      </c>
      <c r="E229" s="54" t="str">
        <f t="shared" si="27"/>
        <v/>
      </c>
      <c r="F229" s="54" t="str">
        <f t="shared" si="28"/>
        <v/>
      </c>
      <c r="G229" s="54" t="str">
        <f t="shared" si="29"/>
        <v/>
      </c>
      <c r="H229" s="54" t="str">
        <f t="shared" si="30"/>
        <v/>
      </c>
      <c r="I229" s="54" t="str">
        <f t="shared" si="31"/>
        <v/>
      </c>
      <c r="J229" s="54" t="str">
        <f t="shared" si="32"/>
        <v/>
      </c>
      <c r="K229" s="54" t="str">
        <f t="shared" si="33"/>
        <v xml:space="preserve">Siūlomas įkainis 270,00 eur Nepagrįstai mažas įkainis 
</v>
      </c>
      <c r="L229" s="54" t="str">
        <f t="shared" si="34"/>
        <v/>
      </c>
      <c r="M229" s="54" t="str">
        <f t="shared" si="35"/>
        <v/>
      </c>
      <c r="N229" s="17" t="s">
        <v>193</v>
      </c>
      <c r="O229" s="1"/>
      <c r="P229" s="1"/>
      <c r="Q229" s="1"/>
    </row>
    <row r="230" spans="1:17" ht="90">
      <c r="A230" s="11">
        <v>229</v>
      </c>
      <c r="B230" s="60" t="s">
        <v>10</v>
      </c>
      <c r="C230" s="46" t="s">
        <v>194</v>
      </c>
      <c r="D230" s="54" t="e">
        <f>VLOOKUP(C230,#REF!,2,FALSE)</f>
        <v>#REF!</v>
      </c>
      <c r="E230" s="54" t="str">
        <f t="shared" si="27"/>
        <v/>
      </c>
      <c r="F230" s="54" t="str">
        <f t="shared" si="28"/>
        <v/>
      </c>
      <c r="G230" s="54" t="str">
        <f t="shared" si="29"/>
        <v/>
      </c>
      <c r="H230" s="54" t="str">
        <f t="shared" si="30"/>
        <v/>
      </c>
      <c r="I230" s="54" t="str">
        <f t="shared" si="31"/>
        <v/>
      </c>
      <c r="J230" s="54" t="str">
        <f t="shared" si="32"/>
        <v/>
      </c>
      <c r="K230" s="54" t="str">
        <f t="shared" si="33"/>
        <v xml:space="preserve">Siūlomas įkainis 480,00 eur Nepagrįstai mažas įkainis 
</v>
      </c>
      <c r="L230" s="54" t="str">
        <f t="shared" si="34"/>
        <v/>
      </c>
      <c r="M230" s="54" t="str">
        <f t="shared" si="35"/>
        <v/>
      </c>
      <c r="N230" s="17" t="s">
        <v>195</v>
      </c>
      <c r="O230" s="1"/>
      <c r="P230" s="1"/>
      <c r="Q230" s="1"/>
    </row>
    <row r="231" spans="1:17" ht="330">
      <c r="A231" s="11">
        <v>230</v>
      </c>
      <c r="B231" s="60" t="s">
        <v>10</v>
      </c>
      <c r="C231" s="46" t="s">
        <v>198</v>
      </c>
      <c r="D231" s="54" t="e">
        <f>VLOOKUP(C231,#REF!,2,FALSE)</f>
        <v>#REF!</v>
      </c>
      <c r="E231" s="54" t="str">
        <f t="shared" si="27"/>
        <v/>
      </c>
      <c r="F231" s="54" t="str">
        <f t="shared" si="28"/>
        <v/>
      </c>
      <c r="G231" s="54" t="str">
        <f t="shared" si="29"/>
        <v/>
      </c>
      <c r="H231" s="54" t="str">
        <f t="shared" si="30"/>
        <v/>
      </c>
      <c r="I231" s="54" t="str">
        <f t="shared" si="31"/>
        <v/>
      </c>
      <c r="J231" s="54" t="str">
        <f t="shared" si="32"/>
        <v/>
      </c>
      <c r="K231" s="54" t="str">
        <f t="shared" si="33"/>
        <v xml:space="preserve">Siūlomas įkainis 110,00 eur Objekto nužymėjimo darbai virš šimto metrų vyksta per kelis etapus, nes dujotiekiai klojami apgyvendintose teritorijose ir nužymėjimo taškai neišlieka, dėl to atvykimo į objektą kaštai didėja. Įkainį dėl šitos priežasties reikia didinti
</v>
      </c>
      <c r="L231" s="54" t="str">
        <f t="shared" si="34"/>
        <v/>
      </c>
      <c r="M231" s="54" t="str">
        <f t="shared" si="35"/>
        <v/>
      </c>
      <c r="N231" s="17" t="s">
        <v>199</v>
      </c>
      <c r="O231" s="1"/>
      <c r="P231" s="1"/>
      <c r="Q231" s="1"/>
    </row>
    <row r="232" spans="1:17" ht="345">
      <c r="A232" s="11">
        <v>231</v>
      </c>
      <c r="B232" s="60" t="s">
        <v>10</v>
      </c>
      <c r="C232" s="46" t="s">
        <v>200</v>
      </c>
      <c r="D232" s="54" t="e">
        <f>VLOOKUP(C232,#REF!,2,FALSE)</f>
        <v>#REF!</v>
      </c>
      <c r="E232" s="54" t="str">
        <f t="shared" si="27"/>
        <v/>
      </c>
      <c r="F232" s="54" t="str">
        <f t="shared" si="28"/>
        <v/>
      </c>
      <c r="G232" s="54" t="str">
        <f t="shared" si="29"/>
        <v/>
      </c>
      <c r="H232" s="54" t="str">
        <f t="shared" si="30"/>
        <v/>
      </c>
      <c r="I232" s="54" t="str">
        <f t="shared" si="31"/>
        <v/>
      </c>
      <c r="J232" s="54" t="str">
        <f t="shared" si="32"/>
        <v/>
      </c>
      <c r="K232" s="54" t="str">
        <f t="shared" si="33"/>
        <v xml:space="preserve">Siūlomas įkainis 220,00 eur Objekto nužymėjimo darbai ilgesniuose objektuose vyksta per kelis etapus, nes dujotiekiai klojami apgyvendintose teritorijose ir nužymėjimo taškai neišlieka, dėl to atvykimo į objektą kaštai didėja. Įkainį dėl šitos priežasties reikia didinti. 
</v>
      </c>
      <c r="L232" s="54" t="str">
        <f t="shared" si="34"/>
        <v/>
      </c>
      <c r="M232" s="54" t="str">
        <f t="shared" si="35"/>
        <v/>
      </c>
      <c r="N232" s="17" t="s">
        <v>201</v>
      </c>
      <c r="O232" s="1"/>
      <c r="P232" s="1"/>
      <c r="Q232" s="1"/>
    </row>
    <row r="233" spans="1:17" ht="150">
      <c r="A233" s="11">
        <v>232</v>
      </c>
      <c r="B233" s="60" t="s">
        <v>10</v>
      </c>
      <c r="C233" s="46" t="s">
        <v>62</v>
      </c>
      <c r="D233" s="54" t="e">
        <f>VLOOKUP(C233,#REF!,2,FALSE)</f>
        <v>#REF!</v>
      </c>
      <c r="E233" s="54" t="str">
        <f t="shared" si="27"/>
        <v/>
      </c>
      <c r="F233" s="54" t="str">
        <f t="shared" si="28"/>
        <v/>
      </c>
      <c r="G233" s="54" t="str">
        <f t="shared" si="29"/>
        <v/>
      </c>
      <c r="H233" s="54" t="str">
        <f t="shared" si="30"/>
        <v/>
      </c>
      <c r="I233" s="54" t="str">
        <f t="shared" si="31"/>
        <v/>
      </c>
      <c r="J233" s="54" t="str">
        <f t="shared" si="32"/>
        <v/>
      </c>
      <c r="K233" s="54" t="str">
        <f t="shared" si="33"/>
        <v xml:space="preserve">Siūlomas įkainis 600,00 eur Išlaidos turėtų būti įtrauktos prie tiesioginių išlaidų Sutarties 5.2 punkto
</v>
      </c>
      <c r="L233" s="54" t="str">
        <f t="shared" si="34"/>
        <v/>
      </c>
      <c r="M233" s="54" t="str">
        <f t="shared" si="35"/>
        <v/>
      </c>
      <c r="N233" s="5" t="s">
        <v>293</v>
      </c>
      <c r="O233" s="1"/>
      <c r="P233" s="1"/>
      <c r="Q233" s="1"/>
    </row>
    <row r="234" spans="1:17" ht="120">
      <c r="A234" s="11">
        <v>233</v>
      </c>
      <c r="B234" s="60" t="s">
        <v>10</v>
      </c>
      <c r="C234" s="46" t="s">
        <v>204</v>
      </c>
      <c r="D234" s="54" t="e">
        <f>VLOOKUP(C234,#REF!,2,FALSE)</f>
        <v>#REF!</v>
      </c>
      <c r="E234" s="54" t="str">
        <f t="shared" si="27"/>
        <v/>
      </c>
      <c r="F234" s="54" t="str">
        <f t="shared" si="28"/>
        <v/>
      </c>
      <c r="G234" s="54" t="str">
        <f t="shared" si="29"/>
        <v/>
      </c>
      <c r="H234" s="54" t="str">
        <f t="shared" si="30"/>
        <v/>
      </c>
      <c r="I234" s="54" t="str">
        <f t="shared" si="31"/>
        <v/>
      </c>
      <c r="J234" s="54" t="str">
        <f t="shared" si="32"/>
        <v/>
      </c>
      <c r="K234" s="54" t="str">
        <f t="shared" si="33"/>
        <v xml:space="preserve">Siūlomas įkainis 2100,00 eur Kaina per maža, nes utilizavimo įkainiai ženkliai pakilę. 
</v>
      </c>
      <c r="L234" s="54" t="str">
        <f t="shared" si="34"/>
        <v/>
      </c>
      <c r="M234" s="54" t="str">
        <f t="shared" si="35"/>
        <v/>
      </c>
      <c r="N234" s="5" t="s">
        <v>205</v>
      </c>
      <c r="O234" s="1"/>
      <c r="P234" s="1"/>
      <c r="Q234" s="1"/>
    </row>
    <row r="235" spans="1:17" ht="120">
      <c r="A235" s="11">
        <v>234</v>
      </c>
      <c r="B235" s="60" t="s">
        <v>10</v>
      </c>
      <c r="C235" s="46" t="s">
        <v>206</v>
      </c>
      <c r="D235" s="54" t="e">
        <f>VLOOKUP(C235,#REF!,2,FALSE)</f>
        <v>#REF!</v>
      </c>
      <c r="E235" s="54" t="str">
        <f t="shared" si="27"/>
        <v/>
      </c>
      <c r="F235" s="54" t="str">
        <f t="shared" si="28"/>
        <v/>
      </c>
      <c r="G235" s="54" t="str">
        <f t="shared" si="29"/>
        <v/>
      </c>
      <c r="H235" s="54" t="str">
        <f t="shared" si="30"/>
        <v/>
      </c>
      <c r="I235" s="54" t="str">
        <f t="shared" si="31"/>
        <v/>
      </c>
      <c r="J235" s="54" t="str">
        <f t="shared" si="32"/>
        <v/>
      </c>
      <c r="K235" s="54" t="str">
        <f t="shared" si="33"/>
        <v xml:space="preserve">Siūlomas įkainis 3500,00 eur Kaina per maža, nes utilizavimo įkainiai ženkliai pakilę. 
</v>
      </c>
      <c r="L235" s="54" t="str">
        <f t="shared" si="34"/>
        <v/>
      </c>
      <c r="M235" s="54" t="str">
        <f t="shared" si="35"/>
        <v/>
      </c>
      <c r="N235" s="5" t="s">
        <v>207</v>
      </c>
      <c r="O235" s="1"/>
      <c r="P235" s="1"/>
      <c r="Q235" s="1"/>
    </row>
    <row r="236" spans="1:17" ht="60">
      <c r="A236" s="11">
        <v>235</v>
      </c>
      <c r="B236" s="60" t="s">
        <v>10</v>
      </c>
      <c r="C236" s="46" t="s">
        <v>208</v>
      </c>
      <c r="D236" s="54" t="e">
        <f>VLOOKUP(C236,#REF!,2,FALSE)</f>
        <v>#REF!</v>
      </c>
      <c r="E236" s="54" t="str">
        <f t="shared" si="27"/>
        <v/>
      </c>
      <c r="F236" s="54" t="str">
        <f t="shared" si="28"/>
        <v/>
      </c>
      <c r="G236" s="54" t="str">
        <f t="shared" si="29"/>
        <v/>
      </c>
      <c r="H236" s="54" t="str">
        <f t="shared" si="30"/>
        <v/>
      </c>
      <c r="I236" s="54" t="str">
        <f t="shared" si="31"/>
        <v/>
      </c>
      <c r="J236" s="54" t="str">
        <f t="shared" si="32"/>
        <v/>
      </c>
      <c r="K236" s="54" t="str">
        <f t="shared" si="33"/>
        <v xml:space="preserve">Siūlomas įkainis 300,00 eur
</v>
      </c>
      <c r="L236" s="54" t="str">
        <f t="shared" si="34"/>
        <v/>
      </c>
      <c r="M236" s="54" t="str">
        <f t="shared" si="35"/>
        <v/>
      </c>
      <c r="N236" s="18" t="s">
        <v>294</v>
      </c>
      <c r="O236" s="1"/>
      <c r="P236" s="1"/>
      <c r="Q236" s="1"/>
    </row>
    <row r="237" spans="1:17" ht="225">
      <c r="A237" s="11">
        <v>236</v>
      </c>
      <c r="B237" s="60" t="s">
        <v>10</v>
      </c>
      <c r="C237" s="46" t="s">
        <v>210</v>
      </c>
      <c r="D237" s="54" t="e">
        <f>VLOOKUP(C237,#REF!,2,FALSE)</f>
        <v>#REF!</v>
      </c>
      <c r="E237" s="54" t="str">
        <f t="shared" si="27"/>
        <v/>
      </c>
      <c r="F237" s="54" t="str">
        <f t="shared" si="28"/>
        <v/>
      </c>
      <c r="G237" s="54" t="str">
        <f t="shared" si="29"/>
        <v/>
      </c>
      <c r="H237" s="54" t="str">
        <f t="shared" si="30"/>
        <v/>
      </c>
      <c r="I237" s="54" t="str">
        <f t="shared" si="31"/>
        <v/>
      </c>
      <c r="J237" s="54" t="str">
        <f t="shared" si="32"/>
        <v/>
      </c>
      <c r="K237" s="54" t="str">
        <f t="shared" si="33"/>
        <v xml:space="preserve">Siūlomas įkainis 1400,00 eur Technologiškai darbai atliekami etapais. Už jūsų siūlomus pinigus neįmanoma atlikti tokių darbų, kai tai vykdoma per kelias dienas. 
</v>
      </c>
      <c r="L237" s="54" t="str">
        <f t="shared" si="34"/>
        <v/>
      </c>
      <c r="M237" s="54" t="str">
        <f t="shared" si="35"/>
        <v/>
      </c>
      <c r="N237" s="18" t="s">
        <v>295</v>
      </c>
      <c r="O237" s="1"/>
      <c r="P237" s="1"/>
      <c r="Q237" s="1"/>
    </row>
    <row r="238" spans="1:17" ht="225">
      <c r="A238" s="11">
        <v>237</v>
      </c>
      <c r="B238" s="60" t="s">
        <v>10</v>
      </c>
      <c r="C238" s="46" t="s">
        <v>212</v>
      </c>
      <c r="D238" s="54" t="e">
        <f>VLOOKUP(C238,#REF!,2,FALSE)</f>
        <v>#REF!</v>
      </c>
      <c r="E238" s="54" t="str">
        <f t="shared" si="27"/>
        <v/>
      </c>
      <c r="F238" s="54" t="str">
        <f t="shared" si="28"/>
        <v/>
      </c>
      <c r="G238" s="54" t="str">
        <f t="shared" si="29"/>
        <v/>
      </c>
      <c r="H238" s="54" t="str">
        <f t="shared" si="30"/>
        <v/>
      </c>
      <c r="I238" s="54" t="str">
        <f t="shared" si="31"/>
        <v/>
      </c>
      <c r="J238" s="54" t="str">
        <f t="shared" si="32"/>
        <v/>
      </c>
      <c r="K238" s="54" t="str">
        <f t="shared" si="33"/>
        <v xml:space="preserve">Siūlomas įkainis 1800,00 eur Technologiškai darbai atliekami etapais. Už jūsų siūlomus pinigus neįmanoma atlikti tokių darbų, kai tai vykdoma per kelias dienas. 
</v>
      </c>
      <c r="L238" s="54" t="str">
        <f t="shared" si="34"/>
        <v/>
      </c>
      <c r="M238" s="54" t="str">
        <f t="shared" si="35"/>
        <v/>
      </c>
      <c r="N238" s="18" t="s">
        <v>296</v>
      </c>
      <c r="O238" s="1"/>
      <c r="P238" s="1"/>
      <c r="Q238" s="1"/>
    </row>
    <row r="239" spans="1:17" ht="225">
      <c r="A239" s="11">
        <v>238</v>
      </c>
      <c r="B239" s="60" t="s">
        <v>10</v>
      </c>
      <c r="C239" s="46" t="s">
        <v>214</v>
      </c>
      <c r="D239" s="54" t="e">
        <f>VLOOKUP(C239,#REF!,2,FALSE)</f>
        <v>#REF!</v>
      </c>
      <c r="E239" s="54" t="str">
        <f t="shared" si="27"/>
        <v/>
      </c>
      <c r="F239" s="54" t="str">
        <f t="shared" si="28"/>
        <v/>
      </c>
      <c r="G239" s="54" t="str">
        <f t="shared" si="29"/>
        <v/>
      </c>
      <c r="H239" s="54" t="str">
        <f t="shared" si="30"/>
        <v/>
      </c>
      <c r="I239" s="54" t="str">
        <f t="shared" si="31"/>
        <v/>
      </c>
      <c r="J239" s="54" t="str">
        <f t="shared" si="32"/>
        <v/>
      </c>
      <c r="K239" s="54" t="str">
        <f t="shared" si="33"/>
        <v xml:space="preserve">Siūlomas įkainis 2500,00 eur Technologiškai darbai atliekami etapais. Už jūsų siūlomus pinigus neįmanoma atlikti tokių darbų, kai tai vykdoma per kelias dienas. 
</v>
      </c>
      <c r="L239" s="54" t="str">
        <f t="shared" si="34"/>
        <v/>
      </c>
      <c r="M239" s="54" t="str">
        <f t="shared" si="35"/>
        <v/>
      </c>
      <c r="N239" s="18" t="s">
        <v>297</v>
      </c>
      <c r="O239" s="1"/>
      <c r="P239" s="1"/>
      <c r="Q239" s="1"/>
    </row>
    <row r="240" spans="1:17" ht="165">
      <c r="A240" s="11">
        <v>239</v>
      </c>
      <c r="B240" s="60" t="s">
        <v>10</v>
      </c>
      <c r="C240" s="46" t="s">
        <v>66</v>
      </c>
      <c r="D240" s="54" t="e">
        <f>VLOOKUP(C240,#REF!,2,FALSE)</f>
        <v>#REF!</v>
      </c>
      <c r="E240" s="54" t="str">
        <f t="shared" si="27"/>
        <v/>
      </c>
      <c r="F240" s="54" t="str">
        <f t="shared" si="28"/>
        <v/>
      </c>
      <c r="G240" s="54" t="str">
        <f t="shared" si="29"/>
        <v/>
      </c>
      <c r="H240" s="54" t="str">
        <f t="shared" si="30"/>
        <v/>
      </c>
      <c r="I240" s="54" t="str">
        <f t="shared" si="31"/>
        <v/>
      </c>
      <c r="J240" s="54" t="str">
        <f t="shared" si="32"/>
        <v/>
      </c>
      <c r="K240" s="54" t="str">
        <f t="shared" si="33"/>
        <v xml:space="preserve">Siūlomas įkainis 19,00 eur Kaina per maža, medžiagų ir darbo sąnaudų kaina viršija Jūsų nustatytą maksimalų įkainį
</v>
      </c>
      <c r="L240" s="54" t="str">
        <f t="shared" si="34"/>
        <v/>
      </c>
      <c r="M240" s="54" t="str">
        <f t="shared" si="35"/>
        <v/>
      </c>
      <c r="N240" s="18" t="s">
        <v>298</v>
      </c>
      <c r="O240" s="1"/>
      <c r="P240" s="1"/>
      <c r="Q240" s="1"/>
    </row>
    <row r="241" spans="1:17" ht="165">
      <c r="A241" s="11">
        <v>240</v>
      </c>
      <c r="B241" s="60" t="s">
        <v>10</v>
      </c>
      <c r="C241" s="46" t="s">
        <v>68</v>
      </c>
      <c r="D241" s="54" t="e">
        <f>VLOOKUP(C241,#REF!,2,FALSE)</f>
        <v>#REF!</v>
      </c>
      <c r="E241" s="54" t="str">
        <f t="shared" si="27"/>
        <v/>
      </c>
      <c r="F241" s="54" t="str">
        <f t="shared" si="28"/>
        <v/>
      </c>
      <c r="G241" s="54" t="str">
        <f t="shared" si="29"/>
        <v/>
      </c>
      <c r="H241" s="54" t="str">
        <f t="shared" si="30"/>
        <v/>
      </c>
      <c r="I241" s="54" t="str">
        <f t="shared" si="31"/>
        <v/>
      </c>
      <c r="J241" s="54" t="str">
        <f t="shared" si="32"/>
        <v/>
      </c>
      <c r="K241" s="54" t="str">
        <f t="shared" si="33"/>
        <v xml:space="preserve">Siūlomas įkainis 63,00 eur Kaina per maža, medžiagų ir darbo sąnaudų kaina viršija Jūsų nustatytą maksimalų įkainį
</v>
      </c>
      <c r="L241" s="54" t="str">
        <f t="shared" si="34"/>
        <v/>
      </c>
      <c r="M241" s="54" t="str">
        <f t="shared" si="35"/>
        <v/>
      </c>
      <c r="N241" s="18" t="s">
        <v>299</v>
      </c>
      <c r="O241" s="1"/>
      <c r="P241" s="1"/>
      <c r="Q241" s="1"/>
    </row>
    <row r="242" spans="1:17" ht="165">
      <c r="A242" s="11">
        <v>241</v>
      </c>
      <c r="B242" s="60" t="s">
        <v>10</v>
      </c>
      <c r="C242" s="46" t="s">
        <v>71</v>
      </c>
      <c r="D242" s="54" t="e">
        <f>VLOOKUP(C242,#REF!,2,FALSE)</f>
        <v>#REF!</v>
      </c>
      <c r="E242" s="54" t="str">
        <f t="shared" si="27"/>
        <v/>
      </c>
      <c r="F242" s="54" t="str">
        <f t="shared" si="28"/>
        <v/>
      </c>
      <c r="G242" s="54" t="str">
        <f t="shared" si="29"/>
        <v/>
      </c>
      <c r="H242" s="54" t="str">
        <f t="shared" si="30"/>
        <v/>
      </c>
      <c r="I242" s="54" t="str">
        <f t="shared" si="31"/>
        <v/>
      </c>
      <c r="J242" s="54" t="str">
        <f t="shared" si="32"/>
        <v/>
      </c>
      <c r="K242" s="54" t="str">
        <f t="shared" si="33"/>
        <v xml:space="preserve">Siūlomas įkainis 60,00 eur Kaina per maža, medžiagų ir darbo sąnaudų kaina viršija Jūsų nustatytą maksimalų įkainį
</v>
      </c>
      <c r="L242" s="54" t="str">
        <f t="shared" si="34"/>
        <v/>
      </c>
      <c r="M242" s="54" t="str">
        <f t="shared" si="35"/>
        <v/>
      </c>
      <c r="N242" s="18" t="s">
        <v>300</v>
      </c>
      <c r="O242" s="1"/>
      <c r="P242" s="1"/>
      <c r="Q242" s="1"/>
    </row>
    <row r="243" spans="1:17" ht="165">
      <c r="A243" s="11">
        <v>242</v>
      </c>
      <c r="B243" s="60" t="s">
        <v>10</v>
      </c>
      <c r="C243" s="46" t="s">
        <v>73</v>
      </c>
      <c r="D243" s="54" t="e">
        <f>VLOOKUP(C243,#REF!,2,FALSE)</f>
        <v>#REF!</v>
      </c>
      <c r="E243" s="54" t="str">
        <f t="shared" si="27"/>
        <v/>
      </c>
      <c r="F243" s="54" t="str">
        <f t="shared" si="28"/>
        <v/>
      </c>
      <c r="G243" s="54" t="str">
        <f t="shared" si="29"/>
        <v/>
      </c>
      <c r="H243" s="54" t="str">
        <f t="shared" si="30"/>
        <v/>
      </c>
      <c r="I243" s="54" t="str">
        <f t="shared" si="31"/>
        <v/>
      </c>
      <c r="J243" s="54" t="str">
        <f t="shared" si="32"/>
        <v/>
      </c>
      <c r="K243" s="54" t="str">
        <f t="shared" si="33"/>
        <v xml:space="preserve">Siūlomas įkainis 236,00 eur Kaina per maža, medžiagų ir darbo sąnaudų kaina viršija Jūsų nustatytą maksimalų įkainį
</v>
      </c>
      <c r="L243" s="54" t="str">
        <f t="shared" si="34"/>
        <v/>
      </c>
      <c r="M243" s="54" t="str">
        <f t="shared" si="35"/>
        <v/>
      </c>
      <c r="N243" s="18" t="s">
        <v>301</v>
      </c>
      <c r="O243" s="1"/>
      <c r="P243" s="1"/>
      <c r="Q243" s="1"/>
    </row>
    <row r="244" spans="1:17" ht="165">
      <c r="A244" s="11">
        <v>243</v>
      </c>
      <c r="B244" s="60" t="s">
        <v>10</v>
      </c>
      <c r="C244" s="46" t="s">
        <v>75</v>
      </c>
      <c r="D244" s="54" t="e">
        <f>VLOOKUP(C244,#REF!,2,FALSE)</f>
        <v>#REF!</v>
      </c>
      <c r="E244" s="54" t="str">
        <f t="shared" si="27"/>
        <v/>
      </c>
      <c r="F244" s="54" t="str">
        <f t="shared" si="28"/>
        <v/>
      </c>
      <c r="G244" s="54" t="str">
        <f t="shared" si="29"/>
        <v/>
      </c>
      <c r="H244" s="54" t="str">
        <f t="shared" si="30"/>
        <v/>
      </c>
      <c r="I244" s="54" t="str">
        <f t="shared" si="31"/>
        <v/>
      </c>
      <c r="J244" s="54" t="str">
        <f t="shared" si="32"/>
        <v/>
      </c>
      <c r="K244" s="54" t="str">
        <f t="shared" si="33"/>
        <v xml:space="preserve">Siūlomas įkainis 190,00 eur Kaina per maža, medžiagų ir darbo sąnaudų kaina viršija Jūsų nustatytą maksimalų įkainį
</v>
      </c>
      <c r="L244" s="54" t="str">
        <f t="shared" si="34"/>
        <v/>
      </c>
      <c r="M244" s="54" t="str">
        <f t="shared" si="35"/>
        <v/>
      </c>
      <c r="N244" s="18" t="s">
        <v>302</v>
      </c>
      <c r="O244" s="1"/>
      <c r="P244" s="1"/>
      <c r="Q244" s="1"/>
    </row>
    <row r="245" spans="1:17" ht="165">
      <c r="A245" s="11">
        <v>244</v>
      </c>
      <c r="B245" s="60" t="s">
        <v>10</v>
      </c>
      <c r="C245" s="46" t="s">
        <v>303</v>
      </c>
      <c r="D245" s="54" t="e">
        <f>VLOOKUP(C245,#REF!,2,FALSE)</f>
        <v>#REF!</v>
      </c>
      <c r="E245" s="54" t="str">
        <f t="shared" si="27"/>
        <v/>
      </c>
      <c r="F245" s="54" t="str">
        <f t="shared" si="28"/>
        <v/>
      </c>
      <c r="G245" s="54" t="str">
        <f t="shared" si="29"/>
        <v/>
      </c>
      <c r="H245" s="54" t="str">
        <f t="shared" si="30"/>
        <v/>
      </c>
      <c r="I245" s="54" t="str">
        <f t="shared" si="31"/>
        <v/>
      </c>
      <c r="J245" s="54" t="str">
        <f t="shared" si="32"/>
        <v/>
      </c>
      <c r="K245" s="54" t="str">
        <f t="shared" si="33"/>
        <v xml:space="preserve">Siūlomas įkainis 409,00 eur Kaina per maža, medžiagų ir darbo sąnaudų kaina viršija Jūsų nustatytą maksimalų įkainį
</v>
      </c>
      <c r="L245" s="54" t="str">
        <f t="shared" si="34"/>
        <v/>
      </c>
      <c r="M245" s="54" t="str">
        <f t="shared" si="35"/>
        <v/>
      </c>
      <c r="N245" s="18" t="s">
        <v>304</v>
      </c>
      <c r="O245" s="1"/>
      <c r="P245" s="1"/>
      <c r="Q245" s="1"/>
    </row>
    <row r="246" spans="1:17" ht="165">
      <c r="A246" s="11">
        <v>245</v>
      </c>
      <c r="B246" s="60" t="s">
        <v>10</v>
      </c>
      <c r="C246" s="46" t="s">
        <v>77</v>
      </c>
      <c r="D246" s="54" t="e">
        <f>VLOOKUP(C246,#REF!,2,FALSE)</f>
        <v>#REF!</v>
      </c>
      <c r="E246" s="54" t="str">
        <f t="shared" si="27"/>
        <v/>
      </c>
      <c r="F246" s="54" t="str">
        <f t="shared" si="28"/>
        <v/>
      </c>
      <c r="G246" s="54" t="str">
        <f t="shared" si="29"/>
        <v/>
      </c>
      <c r="H246" s="54" t="str">
        <f t="shared" si="30"/>
        <v/>
      </c>
      <c r="I246" s="54" t="str">
        <f t="shared" si="31"/>
        <v/>
      </c>
      <c r="J246" s="54" t="str">
        <f t="shared" si="32"/>
        <v/>
      </c>
      <c r="K246" s="54" t="str">
        <f t="shared" si="33"/>
        <v xml:space="preserve">Siūlomas įkainis 84,00 eur Kaina per maža, medžiagų ir darbo sąnaudų kaina viršija Jūsų nustatytą maksimalų įkainį
</v>
      </c>
      <c r="L246" s="54" t="str">
        <f t="shared" si="34"/>
        <v/>
      </c>
      <c r="M246" s="54" t="str">
        <f t="shared" si="35"/>
        <v/>
      </c>
      <c r="N246" s="18" t="s">
        <v>305</v>
      </c>
      <c r="O246" s="1"/>
      <c r="P246" s="1"/>
      <c r="Q246" s="1"/>
    </row>
    <row r="247" spans="1:17" ht="165">
      <c r="A247" s="11">
        <v>246</v>
      </c>
      <c r="B247" s="60" t="s">
        <v>10</v>
      </c>
      <c r="C247" s="46" t="s">
        <v>77</v>
      </c>
      <c r="D247" s="54" t="e">
        <f>VLOOKUP(C247,#REF!,2,FALSE)</f>
        <v>#REF!</v>
      </c>
      <c r="E247" s="54" t="str">
        <f t="shared" si="27"/>
        <v/>
      </c>
      <c r="F247" s="54" t="str">
        <f t="shared" si="28"/>
        <v/>
      </c>
      <c r="G247" s="54" t="str">
        <f t="shared" si="29"/>
        <v/>
      </c>
      <c r="H247" s="54" t="str">
        <f t="shared" si="30"/>
        <v/>
      </c>
      <c r="I247" s="54" t="str">
        <f t="shared" si="31"/>
        <v/>
      </c>
      <c r="J247" s="54" t="str">
        <f t="shared" si="32"/>
        <v/>
      </c>
      <c r="K247" s="54" t="str">
        <f t="shared" si="33"/>
        <v xml:space="preserve">Siūlomas įkainis 84,00 eur Kaina per maža, medžiagų ir darbo sąnaudų kaina viršija Jūsų nustatytą maksimalų įkainį
</v>
      </c>
      <c r="L247" s="54" t="str">
        <f t="shared" si="34"/>
        <v/>
      </c>
      <c r="M247" s="54" t="str">
        <f t="shared" si="35"/>
        <v/>
      </c>
      <c r="N247" s="18" t="s">
        <v>305</v>
      </c>
      <c r="O247" s="1"/>
      <c r="P247" s="1"/>
      <c r="Q247" s="1"/>
    </row>
    <row r="248" spans="1:17" ht="165">
      <c r="A248" s="11">
        <v>247</v>
      </c>
      <c r="B248" s="60" t="s">
        <v>10</v>
      </c>
      <c r="C248" s="46" t="s">
        <v>77</v>
      </c>
      <c r="D248" s="54" t="e">
        <f>VLOOKUP(C248,#REF!,2,FALSE)</f>
        <v>#REF!</v>
      </c>
      <c r="E248" s="54" t="str">
        <f t="shared" si="27"/>
        <v/>
      </c>
      <c r="F248" s="54" t="str">
        <f t="shared" si="28"/>
        <v/>
      </c>
      <c r="G248" s="54" t="str">
        <f t="shared" si="29"/>
        <v/>
      </c>
      <c r="H248" s="54" t="str">
        <f t="shared" si="30"/>
        <v/>
      </c>
      <c r="I248" s="54" t="str">
        <f t="shared" si="31"/>
        <v/>
      </c>
      <c r="J248" s="54" t="str">
        <f t="shared" si="32"/>
        <v/>
      </c>
      <c r="K248" s="54" t="str">
        <f t="shared" si="33"/>
        <v xml:space="preserve">Siūlomas įkainis 84,00 eur Kaina per maža, medžiagų ir darbo sąnaudų kaina viršija Jūsų nustatytą maksimalų įkainį
</v>
      </c>
      <c r="L248" s="54" t="str">
        <f t="shared" si="34"/>
        <v/>
      </c>
      <c r="M248" s="54" t="str">
        <f t="shared" si="35"/>
        <v/>
      </c>
      <c r="N248" s="18" t="s">
        <v>305</v>
      </c>
      <c r="O248" s="1"/>
      <c r="P248" s="1"/>
      <c r="Q248" s="1"/>
    </row>
    <row r="249" spans="1:17" ht="165">
      <c r="A249" s="11">
        <v>248</v>
      </c>
      <c r="B249" s="60" t="s">
        <v>10</v>
      </c>
      <c r="C249" s="46" t="s">
        <v>79</v>
      </c>
      <c r="D249" s="54" t="e">
        <f>VLOOKUP(C249,#REF!,2,FALSE)</f>
        <v>#REF!</v>
      </c>
      <c r="E249" s="54" t="str">
        <f t="shared" si="27"/>
        <v/>
      </c>
      <c r="F249" s="54" t="str">
        <f t="shared" si="28"/>
        <v/>
      </c>
      <c r="G249" s="54" t="str">
        <f t="shared" si="29"/>
        <v/>
      </c>
      <c r="H249" s="54" t="str">
        <f t="shared" si="30"/>
        <v/>
      </c>
      <c r="I249" s="54" t="str">
        <f t="shared" si="31"/>
        <v/>
      </c>
      <c r="J249" s="54" t="str">
        <f t="shared" si="32"/>
        <v/>
      </c>
      <c r="K249" s="54" t="str">
        <f t="shared" si="33"/>
        <v xml:space="preserve">Siūlomas įkainis 84,00 eur Kaina per maža, medžiagų ir darbo sąnaudų kaina viršija Jūsų nustatytą maksimalų įkainį
</v>
      </c>
      <c r="L249" s="54" t="str">
        <f t="shared" si="34"/>
        <v/>
      </c>
      <c r="M249" s="54" t="str">
        <f t="shared" si="35"/>
        <v/>
      </c>
      <c r="N249" s="18" t="s">
        <v>305</v>
      </c>
      <c r="O249" s="1"/>
      <c r="P249" s="1"/>
      <c r="Q249" s="1"/>
    </row>
    <row r="250" spans="1:17" ht="165">
      <c r="A250" s="11">
        <v>249</v>
      </c>
      <c r="B250" s="60" t="s">
        <v>10</v>
      </c>
      <c r="C250" s="46" t="s">
        <v>81</v>
      </c>
      <c r="D250" s="54" t="e">
        <f>VLOOKUP(C250,#REF!,2,FALSE)</f>
        <v>#REF!</v>
      </c>
      <c r="E250" s="54" t="str">
        <f t="shared" si="27"/>
        <v/>
      </c>
      <c r="F250" s="54" t="str">
        <f t="shared" si="28"/>
        <v/>
      </c>
      <c r="G250" s="54" t="str">
        <f t="shared" si="29"/>
        <v/>
      </c>
      <c r="H250" s="54" t="str">
        <f t="shared" si="30"/>
        <v/>
      </c>
      <c r="I250" s="54" t="str">
        <f t="shared" si="31"/>
        <v/>
      </c>
      <c r="J250" s="54" t="str">
        <f t="shared" si="32"/>
        <v/>
      </c>
      <c r="K250" s="54" t="str">
        <f t="shared" si="33"/>
        <v xml:space="preserve">Siūlomas įkainis 100,00 eur Kaina per maža, medžiagų ir darbo sąnaudų kaina viršija Jūsų nustatytą maksimalų įkainį
</v>
      </c>
      <c r="L250" s="54" t="str">
        <f t="shared" si="34"/>
        <v/>
      </c>
      <c r="M250" s="54" t="str">
        <f t="shared" si="35"/>
        <v/>
      </c>
      <c r="N250" s="18" t="s">
        <v>306</v>
      </c>
      <c r="O250" s="1"/>
      <c r="P250" s="1"/>
      <c r="Q250" s="1"/>
    </row>
    <row r="251" spans="1:17" ht="165">
      <c r="A251" s="11">
        <v>250</v>
      </c>
      <c r="B251" s="60" t="s">
        <v>10</v>
      </c>
      <c r="C251" s="46" t="s">
        <v>83</v>
      </c>
      <c r="D251" s="54" t="e">
        <f>VLOOKUP(C251,#REF!,2,FALSE)</f>
        <v>#REF!</v>
      </c>
      <c r="E251" s="54" t="str">
        <f t="shared" si="27"/>
        <v/>
      </c>
      <c r="F251" s="54" t="str">
        <f t="shared" si="28"/>
        <v/>
      </c>
      <c r="G251" s="54" t="str">
        <f t="shared" si="29"/>
        <v/>
      </c>
      <c r="H251" s="54" t="str">
        <f t="shared" si="30"/>
        <v/>
      </c>
      <c r="I251" s="54" t="str">
        <f t="shared" si="31"/>
        <v/>
      </c>
      <c r="J251" s="54" t="str">
        <f t="shared" si="32"/>
        <v/>
      </c>
      <c r="K251" s="54" t="str">
        <f t="shared" si="33"/>
        <v xml:space="preserve">Siūlomas įkainis 170,00 eur Kaina per maža, medžiagų ir darbo sąnaudų kaina viršija Jūsų nustatytą maksimalų įkainį
</v>
      </c>
      <c r="L251" s="54" t="str">
        <f t="shared" si="34"/>
        <v/>
      </c>
      <c r="M251" s="54" t="str">
        <f t="shared" si="35"/>
        <v/>
      </c>
      <c r="N251" s="18" t="s">
        <v>307</v>
      </c>
      <c r="O251" s="1"/>
      <c r="P251" s="1"/>
      <c r="Q251" s="1"/>
    </row>
    <row r="252" spans="1:17" ht="165">
      <c r="A252" s="11">
        <v>251</v>
      </c>
      <c r="B252" s="60" t="s">
        <v>10</v>
      </c>
      <c r="C252" s="46" t="s">
        <v>85</v>
      </c>
      <c r="D252" s="54" t="e">
        <f>VLOOKUP(C252,#REF!,2,FALSE)</f>
        <v>#REF!</v>
      </c>
      <c r="E252" s="54" t="str">
        <f t="shared" si="27"/>
        <v/>
      </c>
      <c r="F252" s="54" t="str">
        <f t="shared" si="28"/>
        <v/>
      </c>
      <c r="G252" s="54" t="str">
        <f t="shared" si="29"/>
        <v/>
      </c>
      <c r="H252" s="54" t="str">
        <f t="shared" si="30"/>
        <v/>
      </c>
      <c r="I252" s="54" t="str">
        <f t="shared" si="31"/>
        <v/>
      </c>
      <c r="J252" s="54" t="str">
        <f t="shared" si="32"/>
        <v/>
      </c>
      <c r="K252" s="54" t="str">
        <f t="shared" si="33"/>
        <v xml:space="preserve">Siūlomas įkainis 110,00 eur Kaina per maža, medžiagų ir darbo sąnaudų kaina viršija Jūsų nustatytą maksimalų įkainį
</v>
      </c>
      <c r="L252" s="54" t="str">
        <f t="shared" si="34"/>
        <v/>
      </c>
      <c r="M252" s="54" t="str">
        <f t="shared" si="35"/>
        <v/>
      </c>
      <c r="N252" s="18" t="s">
        <v>308</v>
      </c>
      <c r="O252" s="1"/>
      <c r="P252" s="1"/>
      <c r="Q252" s="1"/>
    </row>
    <row r="253" spans="1:17" ht="165">
      <c r="A253" s="11">
        <v>252</v>
      </c>
      <c r="B253" s="60" t="s">
        <v>10</v>
      </c>
      <c r="C253" s="46" t="s">
        <v>86</v>
      </c>
      <c r="D253" s="54" t="e">
        <f>VLOOKUP(C253,#REF!,2,FALSE)</f>
        <v>#REF!</v>
      </c>
      <c r="E253" s="54" t="str">
        <f t="shared" si="27"/>
        <v/>
      </c>
      <c r="F253" s="54" t="str">
        <f t="shared" si="28"/>
        <v/>
      </c>
      <c r="G253" s="54" t="str">
        <f t="shared" si="29"/>
        <v/>
      </c>
      <c r="H253" s="54" t="str">
        <f t="shared" si="30"/>
        <v/>
      </c>
      <c r="I253" s="54" t="str">
        <f t="shared" si="31"/>
        <v/>
      </c>
      <c r="J253" s="54" t="str">
        <f t="shared" si="32"/>
        <v/>
      </c>
      <c r="K253" s="54" t="str">
        <f t="shared" si="33"/>
        <v xml:space="preserve">Siūlomas įkainis 210,00 eur Kaina per maža, medžiagų ir darbo sąnaudų kaina viršija Jūsų nustatytą maksimalų įkainį
</v>
      </c>
      <c r="L253" s="54" t="str">
        <f t="shared" si="34"/>
        <v/>
      </c>
      <c r="M253" s="54" t="str">
        <f t="shared" si="35"/>
        <v/>
      </c>
      <c r="N253" s="18" t="s">
        <v>309</v>
      </c>
      <c r="O253" s="1"/>
      <c r="P253" s="1"/>
      <c r="Q253" s="1"/>
    </row>
    <row r="254" spans="1:17" ht="165">
      <c r="A254" s="11">
        <v>253</v>
      </c>
      <c r="B254" s="60" t="s">
        <v>10</v>
      </c>
      <c r="C254" s="46" t="s">
        <v>87</v>
      </c>
      <c r="D254" s="54" t="e">
        <f>VLOOKUP(C254,#REF!,2,FALSE)</f>
        <v>#REF!</v>
      </c>
      <c r="E254" s="54" t="str">
        <f t="shared" si="27"/>
        <v/>
      </c>
      <c r="F254" s="54" t="str">
        <f t="shared" si="28"/>
        <v/>
      </c>
      <c r="G254" s="54" t="str">
        <f t="shared" si="29"/>
        <v/>
      </c>
      <c r="H254" s="54" t="str">
        <f t="shared" si="30"/>
        <v/>
      </c>
      <c r="I254" s="54" t="str">
        <f t="shared" si="31"/>
        <v/>
      </c>
      <c r="J254" s="54" t="str">
        <f t="shared" si="32"/>
        <v/>
      </c>
      <c r="K254" s="54" t="str">
        <f t="shared" si="33"/>
        <v xml:space="preserve">Siūlomas įkainis 50,00 eur Kaina per maža, medžiagų ir darbo sąnaudų kaina viršija Jūsų nustatytą maksimalų įkainį
</v>
      </c>
      <c r="L254" s="54" t="str">
        <f t="shared" si="34"/>
        <v/>
      </c>
      <c r="M254" s="54" t="str">
        <f t="shared" si="35"/>
        <v/>
      </c>
      <c r="N254" s="18" t="s">
        <v>310</v>
      </c>
      <c r="O254" s="1"/>
      <c r="P254" s="1"/>
      <c r="Q254" s="1"/>
    </row>
    <row r="255" spans="1:17" ht="165">
      <c r="A255" s="11">
        <v>254</v>
      </c>
      <c r="B255" s="60" t="s">
        <v>10</v>
      </c>
      <c r="C255" s="46" t="s">
        <v>89</v>
      </c>
      <c r="D255" s="54" t="e">
        <f>VLOOKUP(C255,#REF!,2,FALSE)</f>
        <v>#REF!</v>
      </c>
      <c r="E255" s="54" t="str">
        <f t="shared" si="27"/>
        <v/>
      </c>
      <c r="F255" s="54" t="str">
        <f t="shared" si="28"/>
        <v/>
      </c>
      <c r="G255" s="54" t="str">
        <f t="shared" si="29"/>
        <v/>
      </c>
      <c r="H255" s="54" t="str">
        <f t="shared" si="30"/>
        <v/>
      </c>
      <c r="I255" s="54" t="str">
        <f t="shared" si="31"/>
        <v/>
      </c>
      <c r="J255" s="54" t="str">
        <f t="shared" si="32"/>
        <v/>
      </c>
      <c r="K255" s="54" t="str">
        <f t="shared" si="33"/>
        <v xml:space="preserve">Siūlomas įkainis 110,00 eur Kaina per maža, medžiagų ir darbo sąnaudų kaina viršija Jūsų nustatytą maksimalų įkainį
</v>
      </c>
      <c r="L255" s="54" t="str">
        <f t="shared" si="34"/>
        <v/>
      </c>
      <c r="M255" s="54" t="str">
        <f t="shared" si="35"/>
        <v/>
      </c>
      <c r="N255" s="18" t="s">
        <v>308</v>
      </c>
      <c r="O255" s="1"/>
      <c r="P255" s="1"/>
      <c r="Q255" s="1"/>
    </row>
    <row r="256" spans="1:17" ht="165">
      <c r="A256" s="11">
        <v>255</v>
      </c>
      <c r="B256" s="60" t="s">
        <v>10</v>
      </c>
      <c r="C256" s="46" t="s">
        <v>91</v>
      </c>
      <c r="D256" s="54" t="e">
        <f>VLOOKUP(C256,#REF!,2,FALSE)</f>
        <v>#REF!</v>
      </c>
      <c r="E256" s="54" t="str">
        <f t="shared" si="27"/>
        <v/>
      </c>
      <c r="F256" s="54" t="str">
        <f t="shared" si="28"/>
        <v/>
      </c>
      <c r="G256" s="54" t="str">
        <f t="shared" si="29"/>
        <v/>
      </c>
      <c r="H256" s="54" t="str">
        <f t="shared" si="30"/>
        <v/>
      </c>
      <c r="I256" s="54" t="str">
        <f t="shared" si="31"/>
        <v/>
      </c>
      <c r="J256" s="54" t="str">
        <f t="shared" si="32"/>
        <v/>
      </c>
      <c r="K256" s="54" t="str">
        <f t="shared" si="33"/>
        <v xml:space="preserve">Siūlomas įkainis 175,00 eur Kaina per maža, medžiagų ir darbo sąnaudų kaina viršija Jūsų nustatytą maksimalų įkainį
</v>
      </c>
      <c r="L256" s="54" t="str">
        <f t="shared" si="34"/>
        <v/>
      </c>
      <c r="M256" s="54" t="str">
        <f t="shared" si="35"/>
        <v/>
      </c>
      <c r="N256" s="18" t="s">
        <v>311</v>
      </c>
      <c r="O256" s="1"/>
      <c r="P256" s="1"/>
      <c r="Q256" s="1"/>
    </row>
    <row r="257" spans="1:17" ht="240">
      <c r="A257" s="11">
        <v>256</v>
      </c>
      <c r="B257" s="60" t="s">
        <v>10</v>
      </c>
      <c r="C257" s="46" t="s">
        <v>230</v>
      </c>
      <c r="D257" s="54" t="e">
        <f>VLOOKUP(C257,#REF!,2,FALSE)</f>
        <v>#REF!</v>
      </c>
      <c r="E257" s="54" t="str">
        <f t="shared" si="27"/>
        <v/>
      </c>
      <c r="F257" s="54" t="str">
        <f t="shared" si="28"/>
        <v/>
      </c>
      <c r="G257" s="54" t="str">
        <f t="shared" si="29"/>
        <v/>
      </c>
      <c r="H257" s="54" t="str">
        <f t="shared" si="30"/>
        <v/>
      </c>
      <c r="I257" s="54" t="str">
        <f t="shared" si="31"/>
        <v/>
      </c>
      <c r="J257" s="54" t="str">
        <f t="shared" si="32"/>
        <v/>
      </c>
      <c r="K257" s="54" t="str">
        <f t="shared" si="33"/>
        <v xml:space="preserve">Siūlomas įkainis 8,00 eur Kaina per maža, medžiagų ir darbo sąnaudų kaina viršija Jūsų nustatytą maksimalų įkainį. Darbas vykdomas tokiu atveju, kai tai yra sudedamoji užduoties dalis
</v>
      </c>
      <c r="L257" s="54" t="str">
        <f t="shared" si="34"/>
        <v/>
      </c>
      <c r="M257" s="54" t="str">
        <f t="shared" si="35"/>
        <v/>
      </c>
      <c r="N257" s="18" t="s">
        <v>312</v>
      </c>
      <c r="O257" s="1"/>
      <c r="P257" s="1"/>
      <c r="Q257" s="1"/>
    </row>
    <row r="258" spans="1:17" ht="165">
      <c r="A258" s="11">
        <v>257</v>
      </c>
      <c r="B258" s="60" t="s">
        <v>10</v>
      </c>
      <c r="C258" s="46" t="s">
        <v>232</v>
      </c>
      <c r="D258" s="54" t="e">
        <f>VLOOKUP(C258,#REF!,2,FALSE)</f>
        <v>#REF!</v>
      </c>
      <c r="E258" s="54" t="str">
        <f t="shared" si="27"/>
        <v/>
      </c>
      <c r="F258" s="54" t="str">
        <f t="shared" si="28"/>
        <v/>
      </c>
      <c r="G258" s="54" t="str">
        <f t="shared" si="29"/>
        <v/>
      </c>
      <c r="H258" s="54" t="str">
        <f t="shared" si="30"/>
        <v/>
      </c>
      <c r="I258" s="54" t="str">
        <f t="shared" si="31"/>
        <v/>
      </c>
      <c r="J258" s="54" t="str">
        <f t="shared" si="32"/>
        <v/>
      </c>
      <c r="K258" s="54" t="str">
        <f t="shared" si="33"/>
        <v xml:space="preserve">Siūlomas įkainis 50,00 eur Kaina per maža, medžiagų ir darbo sąnaudų kaina viršija Jūsų nustatytą maksimalų įkainį
</v>
      </c>
      <c r="L258" s="54" t="str">
        <f t="shared" si="34"/>
        <v/>
      </c>
      <c r="M258" s="54" t="str">
        <f t="shared" si="35"/>
        <v/>
      </c>
      <c r="N258" s="18" t="s">
        <v>310</v>
      </c>
      <c r="O258" s="1"/>
      <c r="P258" s="1"/>
      <c r="Q258" s="1"/>
    </row>
    <row r="259" spans="1:17" ht="240">
      <c r="A259" s="11">
        <v>258</v>
      </c>
      <c r="B259" s="60" t="s">
        <v>10</v>
      </c>
      <c r="C259" s="46" t="s">
        <v>233</v>
      </c>
      <c r="D259" s="54" t="e">
        <f>VLOOKUP(C259,#REF!,2,FALSE)</f>
        <v>#REF!</v>
      </c>
      <c r="E259" s="54" t="str">
        <f t="shared" si="27"/>
        <v/>
      </c>
      <c r="F259" s="54" t="str">
        <f t="shared" si="28"/>
        <v/>
      </c>
      <c r="G259" s="54" t="str">
        <f t="shared" si="29"/>
        <v/>
      </c>
      <c r="H259" s="54" t="str">
        <f t="shared" si="30"/>
        <v/>
      </c>
      <c r="I259" s="54" t="str">
        <f t="shared" si="31"/>
        <v/>
      </c>
      <c r="J259" s="54" t="str">
        <f t="shared" si="32"/>
        <v/>
      </c>
      <c r="K259" s="54" t="str">
        <f t="shared" si="33"/>
        <v xml:space="preserve">Siūlomas įkainis 37,50 eur Kaina per maža, medžiagų ir darbo sąnaudų kaina viršija Jūsų nustatytą maksimalų įkainį. Darbas vykdomas tokiu atveju, kai tai yra sudedamoji užduoties dalis
</v>
      </c>
      <c r="L259" s="54" t="str">
        <f t="shared" si="34"/>
        <v/>
      </c>
      <c r="M259" s="54" t="str">
        <f t="shared" si="35"/>
        <v/>
      </c>
      <c r="N259" s="18" t="s">
        <v>313</v>
      </c>
      <c r="O259" s="1"/>
      <c r="P259" s="1"/>
      <c r="Q259" s="1"/>
    </row>
    <row r="260" spans="1:17" ht="240">
      <c r="A260" s="11">
        <v>259</v>
      </c>
      <c r="B260" s="60" t="s">
        <v>10</v>
      </c>
      <c r="C260" s="46" t="s">
        <v>93</v>
      </c>
      <c r="D260" s="54" t="e">
        <f>VLOOKUP(C260,#REF!,2,FALSE)</f>
        <v>#REF!</v>
      </c>
      <c r="E260" s="54" t="str">
        <f t="shared" si="27"/>
        <v/>
      </c>
      <c r="F260" s="54" t="str">
        <f t="shared" si="28"/>
        <v/>
      </c>
      <c r="G260" s="54" t="str">
        <f t="shared" si="29"/>
        <v/>
      </c>
      <c r="H260" s="54" t="str">
        <f t="shared" si="30"/>
        <v/>
      </c>
      <c r="I260" s="54" t="str">
        <f t="shared" si="31"/>
        <v/>
      </c>
      <c r="J260" s="54" t="str">
        <f t="shared" si="32"/>
        <v/>
      </c>
      <c r="K260" s="54" t="str">
        <f t="shared" si="33"/>
        <v xml:space="preserve">Siūlomas įkainis 50,00 eur Kaina per maža, medžiagų ir darbo sąnaudų kaina viršija Jūsų nustatytą maksimalų įkainį. Darbas vykdomas tokiu atveju, kai tai yra sudedamoji užduoties dalis
</v>
      </c>
      <c r="L260" s="54" t="str">
        <f t="shared" si="34"/>
        <v/>
      </c>
      <c r="M260" s="54" t="str">
        <f t="shared" si="35"/>
        <v/>
      </c>
      <c r="N260" s="18" t="s">
        <v>314</v>
      </c>
      <c r="O260" s="1"/>
      <c r="P260" s="1"/>
      <c r="Q260" s="1"/>
    </row>
    <row r="261" spans="1:17" ht="390">
      <c r="A261" s="11">
        <v>260</v>
      </c>
      <c r="B261" s="60" t="s">
        <v>10</v>
      </c>
      <c r="C261" s="46" t="s">
        <v>236</v>
      </c>
      <c r="D261" s="54" t="e">
        <f>VLOOKUP(C261,#REF!,2,FALSE)</f>
        <v>#REF!</v>
      </c>
      <c r="E261" s="54" t="str">
        <f t="shared" si="27"/>
        <v/>
      </c>
      <c r="F261" s="54" t="str">
        <f t="shared" si="28"/>
        <v/>
      </c>
      <c r="G261" s="54" t="str">
        <f t="shared" si="29"/>
        <v/>
      </c>
      <c r="H261" s="54" t="str">
        <f t="shared" si="30"/>
        <v/>
      </c>
      <c r="I261" s="54" t="str">
        <f t="shared" si="31"/>
        <v/>
      </c>
      <c r="J261" s="54" t="str">
        <f t="shared" si="32"/>
        <v/>
      </c>
      <c r="K261" s="54" t="str">
        <f t="shared" si="33"/>
        <v xml:space="preserve">Siūlomas įkainis 34,00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L261" s="54" t="str">
        <f t="shared" si="34"/>
        <v/>
      </c>
      <c r="M261" s="54" t="str">
        <f t="shared" si="35"/>
        <v/>
      </c>
      <c r="N261" s="18" t="s">
        <v>315</v>
      </c>
      <c r="O261" s="1"/>
      <c r="P261" s="1"/>
      <c r="Q261" s="1"/>
    </row>
    <row r="262" spans="1:17" ht="180">
      <c r="A262" s="11">
        <v>261</v>
      </c>
      <c r="B262" s="60" t="s">
        <v>10</v>
      </c>
      <c r="C262" s="46" t="s">
        <v>316</v>
      </c>
      <c r="D262" s="54" t="e">
        <f>VLOOKUP(C262,#REF!,2,FALSE)</f>
        <v>#REF!</v>
      </c>
      <c r="E262" s="54" t="str">
        <f t="shared" si="27"/>
        <v/>
      </c>
      <c r="F262" s="54" t="str">
        <f t="shared" si="28"/>
        <v/>
      </c>
      <c r="G262" s="54" t="str">
        <f t="shared" si="29"/>
        <v/>
      </c>
      <c r="H262" s="54" t="str">
        <f t="shared" si="30"/>
        <v/>
      </c>
      <c r="I262" s="54" t="str">
        <f t="shared" si="31"/>
        <v/>
      </c>
      <c r="J262" s="54" t="str">
        <f t="shared" si="32"/>
        <v/>
      </c>
      <c r="K262" s="54" t="str">
        <f t="shared" si="33"/>
        <v xml:space="preserve">Siūlomas įkainis 17,00 eur Kaina per maža, medžiagų darbo sąnaudų ir mechanizmų  kaina viršija Jūsų nustatytą maksimalų įkainį
</v>
      </c>
      <c r="L262" s="54" t="str">
        <f t="shared" si="34"/>
        <v/>
      </c>
      <c r="M262" s="54" t="str">
        <f t="shared" si="35"/>
        <v/>
      </c>
      <c r="N262" s="18" t="s">
        <v>317</v>
      </c>
      <c r="O262" s="1"/>
      <c r="P262" s="1"/>
      <c r="Q262" s="1"/>
    </row>
    <row r="263" spans="1:17" ht="180">
      <c r="A263" s="11">
        <v>262</v>
      </c>
      <c r="B263" s="60" t="s">
        <v>10</v>
      </c>
      <c r="C263" s="46" t="s">
        <v>316</v>
      </c>
      <c r="D263" s="54" t="e">
        <f>VLOOKUP(C263,#REF!,2,FALSE)</f>
        <v>#REF!</v>
      </c>
      <c r="E263" s="54" t="str">
        <f t="shared" si="27"/>
        <v/>
      </c>
      <c r="F263" s="54" t="str">
        <f t="shared" si="28"/>
        <v/>
      </c>
      <c r="G263" s="54" t="str">
        <f t="shared" si="29"/>
        <v/>
      </c>
      <c r="H263" s="54" t="str">
        <f t="shared" si="30"/>
        <v/>
      </c>
      <c r="I263" s="54" t="str">
        <f t="shared" si="31"/>
        <v/>
      </c>
      <c r="J263" s="54" t="str">
        <f t="shared" si="32"/>
        <v/>
      </c>
      <c r="K263" s="54" t="str">
        <f t="shared" si="33"/>
        <v xml:space="preserve">Siūlomas įkainis 20,00 eur Kaina per maža, medžiagų darbo sąnaudų ir mechanizmų  kaina viršija Jūsų nustatytą maksimalų įkainį
</v>
      </c>
      <c r="L263" s="54" t="str">
        <f t="shared" si="34"/>
        <v/>
      </c>
      <c r="M263" s="54" t="str">
        <f t="shared" si="35"/>
        <v/>
      </c>
      <c r="N263" s="18" t="s">
        <v>318</v>
      </c>
      <c r="O263" s="1"/>
      <c r="P263" s="1"/>
      <c r="Q263" s="1"/>
    </row>
    <row r="264" spans="1:17" ht="180">
      <c r="A264" s="11">
        <v>263</v>
      </c>
      <c r="B264" s="60" t="s">
        <v>10</v>
      </c>
      <c r="C264" s="46" t="s">
        <v>242</v>
      </c>
      <c r="D264" s="54" t="e">
        <f>VLOOKUP(C264,#REF!,2,FALSE)</f>
        <v>#REF!</v>
      </c>
      <c r="E264" s="54" t="str">
        <f t="shared" si="27"/>
        <v/>
      </c>
      <c r="F264" s="54" t="str">
        <f t="shared" si="28"/>
        <v/>
      </c>
      <c r="G264" s="54" t="str">
        <f t="shared" si="29"/>
        <v/>
      </c>
      <c r="H264" s="54" t="str">
        <f t="shared" si="30"/>
        <v/>
      </c>
      <c r="I264" s="54" t="str">
        <f t="shared" si="31"/>
        <v/>
      </c>
      <c r="J264" s="54" t="str">
        <f t="shared" si="32"/>
        <v/>
      </c>
      <c r="K264" s="54" t="str">
        <f t="shared" si="33"/>
        <v xml:space="preserve">Siūlomas įkainis 38,00 eur Kaina per maža, medžiagų darbo sąnaudų ir mechanizmų  kaina viršija Jūsų nustatytą maksimalų įkainį
</v>
      </c>
      <c r="L264" s="54" t="str">
        <f t="shared" si="34"/>
        <v/>
      </c>
      <c r="M264" s="54" t="str">
        <f t="shared" si="35"/>
        <v/>
      </c>
      <c r="N264" s="18" t="s">
        <v>319</v>
      </c>
      <c r="O264" s="1"/>
      <c r="P264" s="1"/>
      <c r="Q264" s="1"/>
    </row>
    <row r="265" spans="1:17" ht="360">
      <c r="A265" s="11">
        <v>264</v>
      </c>
      <c r="B265" s="60" t="s">
        <v>10</v>
      </c>
      <c r="C265" s="46" t="s">
        <v>244</v>
      </c>
      <c r="D265" s="54" t="e">
        <f>VLOOKUP(C265,#REF!,2,FALSE)</f>
        <v>#REF!</v>
      </c>
      <c r="E265" s="54" t="str">
        <f t="shared" ref="E265:E328" si="36">IF(B265=$E$1,CONCATENATE(N265,CHAR(10),O265),"")</f>
        <v/>
      </c>
      <c r="F265" s="54" t="str">
        <f t="shared" ref="F265:F328" si="37">IF(B265=$F$1,CONCATENATE(N265,CHAR(10),O265),"")</f>
        <v/>
      </c>
      <c r="G265" s="54" t="str">
        <f t="shared" ref="G265:G328" si="38">IF(B265=$G$1,CONCATENATE(N265,CHAR(10),O265),"")</f>
        <v/>
      </c>
      <c r="H265" s="54" t="str">
        <f t="shared" ref="H265:H328" si="39">IF(B265=$H$1,CONCATENATE(N265,CHAR(10),O265),"")</f>
        <v/>
      </c>
      <c r="I265" s="54" t="str">
        <f t="shared" ref="I265:I328" si="40">IF(B265=$I$1,CONCATENATE(N265,CHAR(10),O265),"")</f>
        <v/>
      </c>
      <c r="J265" s="54" t="str">
        <f t="shared" ref="J265:J328" si="41">IF(B265=$J$1,CONCATENATE(N265,CHAR(10),O265),"")</f>
        <v/>
      </c>
      <c r="K265" s="54" t="str">
        <f t="shared" ref="K265:K328" si="42">IF(B265=$K$1,CONCATENATE(N265,CHAR(10),O265),"")</f>
        <v xml:space="preserve">Siūlomas įkainis 300,00 eur Šuliniai yra skirtingų tipų:kameros, žiediniai, kameros su tarpiniu lakštu tarp betono sluoksnių. Todėl ir demontavimo įkainis yra taikomas sudėtingiausiam G/B šuliniui. Kaip bus traktuojama aktavimo metu: ar betono tūris ar G/B šulinio tūris?
</v>
      </c>
      <c r="L265" s="54" t="str">
        <f t="shared" ref="L265:L328" si="43">IF(B265=$L$1,CONCATENATE(N265,CHAR(10),O265),"")</f>
        <v/>
      </c>
      <c r="M265" s="54" t="str">
        <f t="shared" ref="M265:M328" si="44">IF(B265=$M$1,CONCATENATE(N265,CHAR(10),O265),"")</f>
        <v/>
      </c>
      <c r="N265" s="18" t="s">
        <v>320</v>
      </c>
      <c r="O265" s="1"/>
      <c r="P265" s="1"/>
      <c r="Q265" s="1"/>
    </row>
    <row r="266" spans="1:17" ht="270">
      <c r="A266" s="11">
        <v>265</v>
      </c>
      <c r="B266" s="60" t="s">
        <v>10</v>
      </c>
      <c r="C266" s="46" t="s">
        <v>246</v>
      </c>
      <c r="D266" s="54" t="e">
        <f>VLOOKUP(C266,#REF!,2,FALSE)</f>
        <v>#REF!</v>
      </c>
      <c r="E266" s="54" t="str">
        <f t="shared" si="36"/>
        <v/>
      </c>
      <c r="F266" s="54" t="str">
        <f t="shared" si="37"/>
        <v/>
      </c>
      <c r="G266" s="54" t="str">
        <f t="shared" si="38"/>
        <v/>
      </c>
      <c r="H266" s="54" t="str">
        <f t="shared" si="39"/>
        <v/>
      </c>
      <c r="I266" s="54" t="str">
        <f t="shared" si="40"/>
        <v/>
      </c>
      <c r="J266" s="54" t="str">
        <f t="shared" si="41"/>
        <v/>
      </c>
      <c r="K266" s="54" t="str">
        <f t="shared" si="42"/>
        <v xml:space="preserve">Siūlomas įkainis 250,00 eur Nelogiška vertinti žemės darbus, nes mes nežinome kokiame gylyje yra veikiantis dujotiekis. Žemės darbai turėtų būti vertinami pagal faktą. Įkainis skaičiuotas be žemės darbų kainos.
</v>
      </c>
      <c r="L266" s="54" t="str">
        <f t="shared" si="43"/>
        <v/>
      </c>
      <c r="M266" s="54" t="str">
        <f t="shared" si="44"/>
        <v/>
      </c>
      <c r="N266" s="18" t="s">
        <v>321</v>
      </c>
      <c r="O266" s="1"/>
      <c r="P266" s="1"/>
      <c r="Q266" s="1"/>
    </row>
    <row r="267" spans="1:17" ht="270">
      <c r="A267" s="11">
        <v>266</v>
      </c>
      <c r="B267" s="60" t="s">
        <v>10</v>
      </c>
      <c r="C267" s="46" t="s">
        <v>248</v>
      </c>
      <c r="D267" s="54" t="e">
        <f>VLOOKUP(C267,#REF!,2,FALSE)</f>
        <v>#REF!</v>
      </c>
      <c r="E267" s="54" t="str">
        <f t="shared" si="36"/>
        <v/>
      </c>
      <c r="F267" s="54" t="str">
        <f t="shared" si="37"/>
        <v/>
      </c>
      <c r="G267" s="54" t="str">
        <f t="shared" si="38"/>
        <v/>
      </c>
      <c r="H267" s="54" t="str">
        <f t="shared" si="39"/>
        <v/>
      </c>
      <c r="I267" s="54" t="str">
        <f t="shared" si="40"/>
        <v/>
      </c>
      <c r="J267" s="54" t="str">
        <f t="shared" si="41"/>
        <v/>
      </c>
      <c r="K267" s="54" t="str">
        <f t="shared" si="42"/>
        <v xml:space="preserve">Siūlomas įkainis 186,00 eur Nelogiška vertinti žemės darbus, nes mes nežinome kokiame gylyje yra veikiantis dujotiekis. Žemės darbai turėtų būti vertinami pagal faktą. Įkainis skaičiuotas be žemės darbų kainos.
</v>
      </c>
      <c r="L267" s="54" t="str">
        <f t="shared" si="43"/>
        <v/>
      </c>
      <c r="M267" s="54" t="str">
        <f t="shared" si="44"/>
        <v/>
      </c>
      <c r="N267" s="18" t="s">
        <v>322</v>
      </c>
      <c r="O267" s="1"/>
      <c r="P267" s="1"/>
      <c r="Q267" s="1"/>
    </row>
    <row r="268" spans="1:17" ht="270">
      <c r="A268" s="11">
        <v>267</v>
      </c>
      <c r="B268" s="60" t="s">
        <v>10</v>
      </c>
      <c r="C268" s="46" t="s">
        <v>250</v>
      </c>
      <c r="D268" s="54" t="e">
        <f>VLOOKUP(C268,#REF!,2,FALSE)</f>
        <v>#REF!</v>
      </c>
      <c r="E268" s="54" t="str">
        <f t="shared" si="36"/>
        <v/>
      </c>
      <c r="F268" s="54" t="str">
        <f t="shared" si="37"/>
        <v/>
      </c>
      <c r="G268" s="54" t="str">
        <f t="shared" si="38"/>
        <v/>
      </c>
      <c r="H268" s="54" t="str">
        <f t="shared" si="39"/>
        <v/>
      </c>
      <c r="I268" s="54" t="str">
        <f t="shared" si="40"/>
        <v/>
      </c>
      <c r="J268" s="54" t="str">
        <f t="shared" si="41"/>
        <v/>
      </c>
      <c r="K268" s="54" t="str">
        <f t="shared" si="42"/>
        <v xml:space="preserve">Siūlomas įkainis 196,00 eur Nelogiška vertinti žemės darbus, nes mes nežinome kokiame gylyje yra veikiantis dujotiekis. Žemės darbai turėtų būti vertinami pagal faktą. Įkainis skaičiuotas be žemės darbų kainos.
</v>
      </c>
      <c r="L268" s="54" t="str">
        <f t="shared" si="43"/>
        <v/>
      </c>
      <c r="M268" s="54" t="str">
        <f t="shared" si="44"/>
        <v/>
      </c>
      <c r="N268" s="18" t="s">
        <v>323</v>
      </c>
      <c r="O268" s="1"/>
      <c r="P268" s="1"/>
      <c r="Q268" s="1"/>
    </row>
    <row r="269" spans="1:17" ht="180">
      <c r="A269" s="11">
        <v>268</v>
      </c>
      <c r="B269" s="60" t="s">
        <v>10</v>
      </c>
      <c r="C269" s="46" t="s">
        <v>252</v>
      </c>
      <c r="D269" s="54" t="e">
        <f>VLOOKUP(C269,#REF!,2,FALSE)</f>
        <v>#REF!</v>
      </c>
      <c r="E269" s="54" t="str">
        <f t="shared" si="36"/>
        <v/>
      </c>
      <c r="F269" s="54" t="str">
        <f t="shared" si="37"/>
        <v/>
      </c>
      <c r="G269" s="54" t="str">
        <f t="shared" si="38"/>
        <v/>
      </c>
      <c r="H269" s="54" t="str">
        <f t="shared" si="39"/>
        <v/>
      </c>
      <c r="I269" s="54" t="str">
        <f t="shared" si="40"/>
        <v/>
      </c>
      <c r="J269" s="54" t="str">
        <f t="shared" si="41"/>
        <v/>
      </c>
      <c r="K269" s="54" t="str">
        <f t="shared" si="42"/>
        <v xml:space="preserve">Siūlomas įkainis 100,00 eur Kaina per maža, medžiagų darbo sąnaudų ir mechanizmų  kaina viršija Jūsų nustatytą maksimalų įkainį
</v>
      </c>
      <c r="L269" s="54" t="str">
        <f t="shared" si="43"/>
        <v/>
      </c>
      <c r="M269" s="54" t="str">
        <f t="shared" si="44"/>
        <v/>
      </c>
      <c r="N269" s="18" t="s">
        <v>324</v>
      </c>
      <c r="O269" s="1"/>
      <c r="P269" s="1"/>
      <c r="Q269" s="1"/>
    </row>
    <row r="270" spans="1:17" ht="270">
      <c r="A270" s="11">
        <v>269</v>
      </c>
      <c r="B270" s="60" t="s">
        <v>10</v>
      </c>
      <c r="C270" s="46" t="s">
        <v>254</v>
      </c>
      <c r="D270" s="54" t="e">
        <f>VLOOKUP(C270,#REF!,2,FALSE)</f>
        <v>#REF!</v>
      </c>
      <c r="E270" s="54" t="str">
        <f t="shared" si="36"/>
        <v/>
      </c>
      <c r="F270" s="54" t="str">
        <f t="shared" si="37"/>
        <v/>
      </c>
      <c r="G270" s="54" t="str">
        <f t="shared" si="38"/>
        <v/>
      </c>
      <c r="H270" s="54" t="str">
        <f t="shared" si="39"/>
        <v/>
      </c>
      <c r="I270" s="54" t="str">
        <f t="shared" si="40"/>
        <v/>
      </c>
      <c r="J270" s="54" t="str">
        <f t="shared" si="41"/>
        <v/>
      </c>
      <c r="K270" s="54" t="str">
        <f t="shared" si="42"/>
        <v xml:space="preserve">Siūlomas įkainis 225,00 eur Nelogiška vertinti žemės darbus, nes mes nežinome kokiame gylyje yra veikiantis dujotiekis. Žemės darbai turėtų būti vertinami pagal faktą. Įkainis skaičiuotas be žemės darbų kainos.
</v>
      </c>
      <c r="L270" s="54" t="str">
        <f t="shared" si="43"/>
        <v/>
      </c>
      <c r="M270" s="54" t="str">
        <f t="shared" si="44"/>
        <v/>
      </c>
      <c r="N270" s="18" t="s">
        <v>325</v>
      </c>
      <c r="O270" s="1"/>
      <c r="P270" s="1"/>
      <c r="Q270" s="1"/>
    </row>
    <row r="271" spans="1:17" ht="180">
      <c r="A271" s="11">
        <v>270</v>
      </c>
      <c r="B271" s="60" t="s">
        <v>10</v>
      </c>
      <c r="C271" s="46" t="s">
        <v>256</v>
      </c>
      <c r="D271" s="54" t="e">
        <f>VLOOKUP(C271,#REF!,2,FALSE)</f>
        <v>#REF!</v>
      </c>
      <c r="E271" s="54" t="str">
        <f t="shared" si="36"/>
        <v/>
      </c>
      <c r="F271" s="54" t="str">
        <f t="shared" si="37"/>
        <v/>
      </c>
      <c r="G271" s="54" t="str">
        <f t="shared" si="38"/>
        <v/>
      </c>
      <c r="H271" s="54" t="str">
        <f t="shared" si="39"/>
        <v/>
      </c>
      <c r="I271" s="54" t="str">
        <f t="shared" si="40"/>
        <v/>
      </c>
      <c r="J271" s="54" t="str">
        <f t="shared" si="41"/>
        <v/>
      </c>
      <c r="K271" s="54" t="str">
        <f t="shared" si="42"/>
        <v xml:space="preserve">Siūlomas įkainis 46,00 eur Kaina per maža, medžiagų darbo sąnaudų ir mechanizmų  kaina viršija Jūsų nustatytą maksimalų įkainį
</v>
      </c>
      <c r="L271" s="54" t="str">
        <f t="shared" si="43"/>
        <v/>
      </c>
      <c r="M271" s="54" t="str">
        <f t="shared" si="44"/>
        <v/>
      </c>
      <c r="N271" s="18" t="s">
        <v>326</v>
      </c>
      <c r="O271" s="1"/>
      <c r="P271" s="1"/>
      <c r="Q271" s="1"/>
    </row>
    <row r="272" spans="1:17" ht="180">
      <c r="A272" s="11">
        <v>271</v>
      </c>
      <c r="B272" s="60" t="s">
        <v>10</v>
      </c>
      <c r="C272" s="46" t="s">
        <v>327</v>
      </c>
      <c r="D272" s="54" t="e">
        <f>VLOOKUP(C272,#REF!,2,FALSE)</f>
        <v>#REF!</v>
      </c>
      <c r="E272" s="54" t="str">
        <f t="shared" si="36"/>
        <v/>
      </c>
      <c r="F272" s="54" t="str">
        <f t="shared" si="37"/>
        <v/>
      </c>
      <c r="G272" s="54" t="str">
        <f t="shared" si="38"/>
        <v/>
      </c>
      <c r="H272" s="54" t="str">
        <f t="shared" si="39"/>
        <v/>
      </c>
      <c r="I272" s="54" t="str">
        <f t="shared" si="40"/>
        <v/>
      </c>
      <c r="J272" s="54" t="str">
        <f t="shared" si="41"/>
        <v/>
      </c>
      <c r="K272" s="54" t="str">
        <f t="shared" si="42"/>
        <v xml:space="preserve">Siūlomas įkainis 756,00 eur Kaina per maža, medžiagų darbo sąnaudų ir mechanizmų  kaina viršija Jūsų nustatytą maksimalų įkainį
</v>
      </c>
      <c r="L272" s="54" t="str">
        <f t="shared" si="43"/>
        <v/>
      </c>
      <c r="M272" s="54" t="str">
        <f t="shared" si="44"/>
        <v/>
      </c>
      <c r="N272" s="18" t="s">
        <v>328</v>
      </c>
      <c r="O272" s="1"/>
      <c r="P272" s="1"/>
      <c r="Q272" s="1"/>
    </row>
    <row r="273" spans="1:17" ht="165">
      <c r="A273" s="11">
        <v>272</v>
      </c>
      <c r="B273" s="60" t="s">
        <v>10</v>
      </c>
      <c r="C273" s="46" t="s">
        <v>259</v>
      </c>
      <c r="D273" s="54" t="e">
        <f>VLOOKUP(C273,#REF!,2,FALSE)</f>
        <v>#REF!</v>
      </c>
      <c r="E273" s="54" t="str">
        <f t="shared" si="36"/>
        <v/>
      </c>
      <c r="F273" s="54" t="str">
        <f t="shared" si="37"/>
        <v/>
      </c>
      <c r="G273" s="54" t="str">
        <f t="shared" si="38"/>
        <v/>
      </c>
      <c r="H273" s="54" t="str">
        <f t="shared" si="39"/>
        <v/>
      </c>
      <c r="I273" s="54" t="str">
        <f t="shared" si="40"/>
        <v/>
      </c>
      <c r="J273" s="54" t="str">
        <f t="shared" si="41"/>
        <v/>
      </c>
      <c r="K273" s="54" t="str">
        <f t="shared" si="42"/>
        <v xml:space="preserve">Siūlomas įkainis 150,00 eur Kaina per maža, medžiagų ir darbo sąnaudų  kaina viršija Jūsų nustatytą maksimalų įkainį
</v>
      </c>
      <c r="L273" s="54" t="str">
        <f t="shared" si="43"/>
        <v/>
      </c>
      <c r="M273" s="54" t="str">
        <f t="shared" si="44"/>
        <v/>
      </c>
      <c r="N273" s="17" t="s">
        <v>329</v>
      </c>
      <c r="O273" s="1"/>
      <c r="P273" s="1"/>
      <c r="Q273" s="1"/>
    </row>
    <row r="274" spans="1:17" ht="165">
      <c r="A274" s="11">
        <v>273</v>
      </c>
      <c r="B274" s="60" t="s">
        <v>10</v>
      </c>
      <c r="C274" s="46" t="s">
        <v>261</v>
      </c>
      <c r="D274" s="54" t="e">
        <f>VLOOKUP(C274,#REF!,2,FALSE)</f>
        <v>#REF!</v>
      </c>
      <c r="E274" s="54" t="str">
        <f t="shared" si="36"/>
        <v/>
      </c>
      <c r="F274" s="54" t="str">
        <f t="shared" si="37"/>
        <v/>
      </c>
      <c r="G274" s="54" t="str">
        <f t="shared" si="38"/>
        <v/>
      </c>
      <c r="H274" s="54" t="str">
        <f t="shared" si="39"/>
        <v/>
      </c>
      <c r="I274" s="54" t="str">
        <f t="shared" si="40"/>
        <v/>
      </c>
      <c r="J274" s="54" t="str">
        <f t="shared" si="41"/>
        <v/>
      </c>
      <c r="K274" s="54" t="str">
        <f t="shared" si="42"/>
        <v xml:space="preserve">Siūlomas įkainis 480,00 eur Kaina per maža, medžiagų ir darbo sąnaudų  kaina viršija Jūsų nustatytą maksimalų įkainį
</v>
      </c>
      <c r="L274" s="54" t="str">
        <f t="shared" si="43"/>
        <v/>
      </c>
      <c r="M274" s="54" t="str">
        <f t="shared" si="44"/>
        <v/>
      </c>
      <c r="N274" s="17" t="s">
        <v>330</v>
      </c>
      <c r="O274" s="1"/>
      <c r="P274" s="1"/>
      <c r="Q274" s="1"/>
    </row>
    <row r="275" spans="1:17" ht="165">
      <c r="A275" s="11">
        <v>274</v>
      </c>
      <c r="B275" s="60" t="s">
        <v>10</v>
      </c>
      <c r="C275" s="46" t="s">
        <v>331</v>
      </c>
      <c r="D275" s="54" t="e">
        <f>VLOOKUP(C275,#REF!,2,FALSE)</f>
        <v>#REF!</v>
      </c>
      <c r="E275" s="54" t="str">
        <f t="shared" si="36"/>
        <v/>
      </c>
      <c r="F275" s="54" t="str">
        <f t="shared" si="37"/>
        <v/>
      </c>
      <c r="G275" s="54" t="str">
        <f t="shared" si="38"/>
        <v/>
      </c>
      <c r="H275" s="54" t="str">
        <f t="shared" si="39"/>
        <v/>
      </c>
      <c r="I275" s="54" t="str">
        <f t="shared" si="40"/>
        <v/>
      </c>
      <c r="J275" s="54" t="str">
        <f t="shared" si="41"/>
        <v/>
      </c>
      <c r="K275" s="54" t="str">
        <f t="shared" si="42"/>
        <v xml:space="preserve">Siūlomas įkainis 500,00 eur Kaina per maža, medžiagų ir darbo sąnaudų  kaina viršija Jūsų nustatytą maksimalų įkainį
</v>
      </c>
      <c r="L275" s="54" t="str">
        <f t="shared" si="43"/>
        <v/>
      </c>
      <c r="M275" s="54" t="str">
        <f t="shared" si="44"/>
        <v/>
      </c>
      <c r="N275" s="17" t="s">
        <v>332</v>
      </c>
      <c r="O275" s="1"/>
      <c r="P275" s="1"/>
      <c r="Q275" s="1"/>
    </row>
    <row r="276" spans="1:17" ht="165">
      <c r="A276" s="11">
        <v>275</v>
      </c>
      <c r="B276" s="60" t="s">
        <v>10</v>
      </c>
      <c r="C276" s="46" t="s">
        <v>263</v>
      </c>
      <c r="D276" s="54" t="e">
        <f>VLOOKUP(C276,#REF!,2,FALSE)</f>
        <v>#REF!</v>
      </c>
      <c r="E276" s="54" t="str">
        <f t="shared" si="36"/>
        <v/>
      </c>
      <c r="F276" s="54" t="str">
        <f t="shared" si="37"/>
        <v/>
      </c>
      <c r="G276" s="54" t="str">
        <f t="shared" si="38"/>
        <v/>
      </c>
      <c r="H276" s="54" t="str">
        <f t="shared" si="39"/>
        <v/>
      </c>
      <c r="I276" s="54" t="str">
        <f t="shared" si="40"/>
        <v/>
      </c>
      <c r="J276" s="54" t="str">
        <f t="shared" si="41"/>
        <v/>
      </c>
      <c r="K276" s="54" t="str">
        <f t="shared" si="42"/>
        <v xml:space="preserve">Siūlomas įkainis 600,00 eur Kaina per maža, medžiagų ir darbo sąnaudų  kaina viršija Jūsų nustatytą maksimalų įkainį
</v>
      </c>
      <c r="L276" s="54" t="str">
        <f t="shared" si="43"/>
        <v/>
      </c>
      <c r="M276" s="54" t="str">
        <f t="shared" si="44"/>
        <v/>
      </c>
      <c r="N276" s="17" t="s">
        <v>333</v>
      </c>
      <c r="O276" s="1"/>
      <c r="P276" s="1"/>
      <c r="Q276" s="1"/>
    </row>
    <row r="277" spans="1:17" ht="195">
      <c r="A277" s="11">
        <v>276</v>
      </c>
      <c r="B277" s="60" t="s">
        <v>10</v>
      </c>
      <c r="C277" s="46" t="s">
        <v>265</v>
      </c>
      <c r="D277" s="54" t="e">
        <f>VLOOKUP(C277,#REF!,2,FALSE)</f>
        <v>#REF!</v>
      </c>
      <c r="E277" s="54" t="str">
        <f t="shared" si="36"/>
        <v/>
      </c>
      <c r="F277" s="54" t="str">
        <f t="shared" si="37"/>
        <v/>
      </c>
      <c r="G277" s="54" t="str">
        <f t="shared" si="38"/>
        <v/>
      </c>
      <c r="H277" s="54" t="str">
        <f t="shared" si="39"/>
        <v/>
      </c>
      <c r="I277" s="54" t="str">
        <f t="shared" si="40"/>
        <v/>
      </c>
      <c r="J277" s="54" t="str">
        <f t="shared" si="41"/>
        <v/>
      </c>
      <c r="K277" s="54" t="str">
        <f t="shared" si="42"/>
        <v xml:space="preserve">Siūlomas įkainis 190,00 eur Kaina per maža, medžiagų ir darbo sąnaudų kaina viršija Jūsų nustatytą maksimalų įkainį. Įkainis skaičiuotas be žemės darbų.
</v>
      </c>
      <c r="L277" s="54" t="str">
        <f t="shared" si="43"/>
        <v/>
      </c>
      <c r="M277" s="54" t="str">
        <f t="shared" si="44"/>
        <v/>
      </c>
      <c r="N277" s="17" t="s">
        <v>334</v>
      </c>
      <c r="O277" s="1"/>
      <c r="P277" s="1"/>
      <c r="Q277" s="1"/>
    </row>
    <row r="278" spans="1:17" ht="195">
      <c r="A278" s="11">
        <v>277</v>
      </c>
      <c r="B278" s="60" t="s">
        <v>10</v>
      </c>
      <c r="C278" s="46" t="s">
        <v>267</v>
      </c>
      <c r="D278" s="54" t="e">
        <f>VLOOKUP(C278,#REF!,2,FALSE)</f>
        <v>#REF!</v>
      </c>
      <c r="E278" s="54" t="str">
        <f t="shared" si="36"/>
        <v/>
      </c>
      <c r="F278" s="54" t="str">
        <f t="shared" si="37"/>
        <v/>
      </c>
      <c r="G278" s="54" t="str">
        <f t="shared" si="38"/>
        <v/>
      </c>
      <c r="H278" s="54" t="str">
        <f t="shared" si="39"/>
        <v/>
      </c>
      <c r="I278" s="54" t="str">
        <f t="shared" si="40"/>
        <v/>
      </c>
      <c r="J278" s="54" t="str">
        <f t="shared" si="41"/>
        <v/>
      </c>
      <c r="K278" s="54" t="str">
        <f t="shared" si="42"/>
        <v xml:space="preserve">Siūlomas įkainis 240,00 eur Kaina per maža, medžiagų ir darbo sąnaudų kaina viršija Jūsų nustatytą maksimalų įkainį. Įkainis skaičiuotas be žemės darbų.
</v>
      </c>
      <c r="L278" s="54" t="str">
        <f t="shared" si="43"/>
        <v/>
      </c>
      <c r="M278" s="54" t="str">
        <f t="shared" si="44"/>
        <v/>
      </c>
      <c r="N278" s="17" t="s">
        <v>335</v>
      </c>
      <c r="O278" s="1"/>
      <c r="P278" s="1"/>
      <c r="Q278" s="1"/>
    </row>
    <row r="279" spans="1:17" ht="195">
      <c r="A279" s="11">
        <v>278</v>
      </c>
      <c r="B279" s="60" t="s">
        <v>10</v>
      </c>
      <c r="C279" s="46" t="s">
        <v>98</v>
      </c>
      <c r="D279" s="54" t="e">
        <f>VLOOKUP(C279,#REF!,2,FALSE)</f>
        <v>#REF!</v>
      </c>
      <c r="E279" s="54" t="str">
        <f t="shared" si="36"/>
        <v/>
      </c>
      <c r="F279" s="54" t="str">
        <f t="shared" si="37"/>
        <v/>
      </c>
      <c r="G279" s="54" t="str">
        <f t="shared" si="38"/>
        <v/>
      </c>
      <c r="H279" s="54" t="str">
        <f t="shared" si="39"/>
        <v/>
      </c>
      <c r="I279" s="54" t="str">
        <f t="shared" si="40"/>
        <v/>
      </c>
      <c r="J279" s="54" t="str">
        <f t="shared" si="41"/>
        <v/>
      </c>
      <c r="K279" s="54" t="str">
        <f t="shared" si="42"/>
        <v xml:space="preserve">Siūlomas įkainis 290,00 eur Kaina per maža, medžiagų ir darbo sąnaudų kaina viršija Jūsų nustatytą maksimalų įkainį. Įkainis skaičiuotas be žemės darbų.
</v>
      </c>
      <c r="L279" s="54" t="str">
        <f t="shared" si="43"/>
        <v/>
      </c>
      <c r="M279" s="54" t="str">
        <f t="shared" si="44"/>
        <v/>
      </c>
      <c r="N279" s="17" t="s">
        <v>336</v>
      </c>
      <c r="O279" s="1"/>
      <c r="P279" s="1"/>
      <c r="Q279" s="1"/>
    </row>
    <row r="280" spans="1:17" ht="225">
      <c r="A280" s="11">
        <v>279</v>
      </c>
      <c r="B280" s="60" t="s">
        <v>10</v>
      </c>
      <c r="C280" s="46" t="s">
        <v>269</v>
      </c>
      <c r="D280" s="54" t="e">
        <f>VLOOKUP(C280,#REF!,2,FALSE)</f>
        <v>#REF!</v>
      </c>
      <c r="E280" s="54" t="str">
        <f t="shared" si="36"/>
        <v/>
      </c>
      <c r="F280" s="54" t="str">
        <f t="shared" si="37"/>
        <v/>
      </c>
      <c r="G280" s="54" t="str">
        <f t="shared" si="38"/>
        <v/>
      </c>
      <c r="H280" s="54" t="str">
        <f t="shared" si="39"/>
        <v/>
      </c>
      <c r="I280" s="54" t="str">
        <f t="shared" si="40"/>
        <v/>
      </c>
      <c r="J280" s="54" t="str">
        <f t="shared" si="41"/>
        <v/>
      </c>
      <c r="K280" s="54" t="str">
        <f t="shared" si="42"/>
        <v xml:space="preserve">Siūlomas įkainis 200,00 eur Užsakovas demontuoja įrengimus pritvirtintus prie DSRĮ spintos korpuso, kad rangovas galėtų atlikti korpuso keitimo darbus.
</v>
      </c>
      <c r="L280" s="54" t="str">
        <f t="shared" si="43"/>
        <v/>
      </c>
      <c r="M280" s="54" t="str">
        <f t="shared" si="44"/>
        <v/>
      </c>
      <c r="N280" s="17" t="s">
        <v>337</v>
      </c>
      <c r="O280" s="1"/>
      <c r="P280" s="1"/>
      <c r="Q280" s="1"/>
    </row>
    <row r="281" spans="1:17" ht="15" customHeight="1">
      <c r="A281" s="11">
        <v>280</v>
      </c>
      <c r="B281" s="61" t="s">
        <v>11</v>
      </c>
      <c r="C281" s="47"/>
      <c r="D281" s="54" t="e">
        <f>VLOOKUP(C281,#REF!,2,FALSE)</f>
        <v>#REF!</v>
      </c>
      <c r="E281" s="54" t="str">
        <f t="shared" si="36"/>
        <v/>
      </c>
      <c r="F281" s="54" t="str">
        <f t="shared" si="37"/>
        <v/>
      </c>
      <c r="G281" s="54" t="str">
        <f t="shared" si="38"/>
        <v/>
      </c>
      <c r="H281" s="54" t="str">
        <f t="shared" si="39"/>
        <v/>
      </c>
      <c r="I281" s="54" t="str">
        <f t="shared" si="40"/>
        <v/>
      </c>
      <c r="J281" s="54" t="str">
        <f t="shared" si="41"/>
        <v/>
      </c>
      <c r="K281" s="54" t="str">
        <f t="shared" si="42"/>
        <v/>
      </c>
      <c r="L281" s="54" t="str">
        <f t="shared" si="43"/>
        <v xml:space="preserve">
</v>
      </c>
      <c r="M281" s="54" t="str">
        <f t="shared" si="44"/>
        <v/>
      </c>
      <c r="N281" s="14"/>
      <c r="O281" s="1"/>
      <c r="P281" s="1"/>
      <c r="Q281" s="1"/>
    </row>
    <row r="282" spans="1:17" ht="210" customHeight="1">
      <c r="A282" s="11">
        <v>281</v>
      </c>
      <c r="B282" s="61" t="s">
        <v>11</v>
      </c>
      <c r="C282" s="47" t="s">
        <v>271</v>
      </c>
      <c r="D282" s="54" t="e">
        <f>VLOOKUP(C282,#REF!,2,FALSE)</f>
        <v>#REF!</v>
      </c>
      <c r="E282" s="54" t="str">
        <f t="shared" si="36"/>
        <v/>
      </c>
      <c r="F282" s="54" t="str">
        <f t="shared" si="37"/>
        <v/>
      </c>
      <c r="G282" s="54" t="str">
        <f t="shared" si="38"/>
        <v/>
      </c>
      <c r="H282" s="54" t="str">
        <f t="shared" si="39"/>
        <v/>
      </c>
      <c r="I282" s="54" t="str">
        <f t="shared" si="40"/>
        <v/>
      </c>
      <c r="J282" s="54" t="str">
        <f t="shared" si="41"/>
        <v/>
      </c>
      <c r="K282" s="54" t="str">
        <f t="shared" si="42"/>
        <v/>
      </c>
      <c r="L282" s="54" t="str">
        <f t="shared" si="43"/>
        <v xml:space="preserve">Siūlomas įkainis 240,00 eur Įkainis yra nelogiškas, nes didesnio diametro nei d225 vamzdžių kaina sudaro 85 procentus jūsų maksimalaus įkainio dalį. 
</v>
      </c>
      <c r="M282" s="54" t="str">
        <f t="shared" si="44"/>
        <v/>
      </c>
      <c r="N282" s="14" t="s">
        <v>338</v>
      </c>
      <c r="O282" s="1"/>
      <c r="P282" s="1"/>
      <c r="Q282" s="1"/>
    </row>
    <row r="283" spans="1:17" ht="225">
      <c r="A283" s="11">
        <v>282</v>
      </c>
      <c r="B283" s="61" t="s">
        <v>11</v>
      </c>
      <c r="C283" s="47" t="s">
        <v>51</v>
      </c>
      <c r="D283" s="54" t="e">
        <f>VLOOKUP(C283,#REF!,2,FALSE)</f>
        <v>#REF!</v>
      </c>
      <c r="E283" s="54" t="str">
        <f t="shared" si="36"/>
        <v/>
      </c>
      <c r="F283" s="54" t="str">
        <f t="shared" si="37"/>
        <v/>
      </c>
      <c r="G283" s="54" t="str">
        <f t="shared" si="38"/>
        <v/>
      </c>
      <c r="H283" s="54" t="str">
        <f t="shared" si="39"/>
        <v/>
      </c>
      <c r="I283" s="54" t="str">
        <f t="shared" si="40"/>
        <v/>
      </c>
      <c r="J283" s="54" t="str">
        <f t="shared" si="41"/>
        <v/>
      </c>
      <c r="K283" s="54" t="str">
        <f t="shared" si="42"/>
        <v/>
      </c>
      <c r="L283" s="54" t="str">
        <f t="shared" si="43"/>
        <v xml:space="preserve">Siūlomas įkainis 280,00 eur Įkainis per mažas, nes PL dujotiekio montavimo darbų kaštai nepasidengia pagal jūsų pateiktą įkainį išminusavus medžiagų ir mechanizmų kaštus. 
</v>
      </c>
      <c r="M283" s="54" t="str">
        <f t="shared" si="44"/>
        <v/>
      </c>
      <c r="N283" s="17" t="s">
        <v>339</v>
      </c>
      <c r="O283" s="1"/>
      <c r="P283" s="1"/>
      <c r="Q283" s="1"/>
    </row>
    <row r="284" spans="1:17" ht="180">
      <c r="A284" s="11">
        <v>283</v>
      </c>
      <c r="B284" s="61" t="s">
        <v>11</v>
      </c>
      <c r="C284" s="47" t="s">
        <v>131</v>
      </c>
      <c r="D284" s="54" t="e">
        <f>VLOOKUP(C284,#REF!,2,FALSE)</f>
        <v>#REF!</v>
      </c>
      <c r="E284" s="54" t="str">
        <f t="shared" si="36"/>
        <v/>
      </c>
      <c r="F284" s="54" t="str">
        <f t="shared" si="37"/>
        <v/>
      </c>
      <c r="G284" s="54" t="str">
        <f t="shared" si="38"/>
        <v/>
      </c>
      <c r="H284" s="54" t="str">
        <f t="shared" si="39"/>
        <v/>
      </c>
      <c r="I284" s="54" t="str">
        <f t="shared" si="40"/>
        <v/>
      </c>
      <c r="J284" s="54" t="str">
        <f t="shared" si="41"/>
        <v/>
      </c>
      <c r="K284" s="54" t="str">
        <f t="shared" si="42"/>
        <v/>
      </c>
      <c r="L284" s="54" t="str">
        <f t="shared" si="43"/>
        <v xml:space="preserve">Siūlomas įkainis 230,00 eur Įkainis per mažas, neatitinka rinkos kainų sudėjus medžiagų, darbų bei mechanizmų kaštus. 
</v>
      </c>
      <c r="M284" s="54" t="str">
        <f t="shared" si="44"/>
        <v/>
      </c>
      <c r="N284" s="14" t="s">
        <v>340</v>
      </c>
      <c r="O284" s="1"/>
      <c r="P284" s="1"/>
      <c r="Q284" s="1"/>
    </row>
    <row r="285" spans="1:17" ht="180">
      <c r="A285" s="11">
        <v>284</v>
      </c>
      <c r="B285" s="61" t="s">
        <v>11</v>
      </c>
      <c r="C285" s="47" t="s">
        <v>341</v>
      </c>
      <c r="D285" s="54" t="e">
        <f>VLOOKUP(C285,#REF!,2,FALSE)</f>
        <v>#REF!</v>
      </c>
      <c r="E285" s="54" t="str">
        <f t="shared" si="36"/>
        <v/>
      </c>
      <c r="F285" s="54" t="str">
        <f t="shared" si="37"/>
        <v/>
      </c>
      <c r="G285" s="54" t="str">
        <f t="shared" si="38"/>
        <v/>
      </c>
      <c r="H285" s="54" t="str">
        <f t="shared" si="39"/>
        <v/>
      </c>
      <c r="I285" s="54" t="str">
        <f t="shared" si="40"/>
        <v/>
      </c>
      <c r="J285" s="54" t="str">
        <f t="shared" si="41"/>
        <v/>
      </c>
      <c r="K285" s="54" t="str">
        <f t="shared" si="42"/>
        <v/>
      </c>
      <c r="L285" s="54" t="str">
        <f t="shared" si="43"/>
        <v xml:space="preserve">Siūlomas įkainis 140,00 eur Įkainis per mažas, neatitinka rinkos kainų sudėjus medžiagų, darbų bei mechanizmų kaštus. 
</v>
      </c>
      <c r="M285" s="54" t="str">
        <f t="shared" si="44"/>
        <v/>
      </c>
      <c r="N285" s="14" t="s">
        <v>342</v>
      </c>
      <c r="O285" s="1"/>
      <c r="P285" s="1"/>
      <c r="Q285" s="1"/>
    </row>
    <row r="286" spans="1:17" ht="180">
      <c r="A286" s="11">
        <v>285</v>
      </c>
      <c r="B286" s="61" t="s">
        <v>11</v>
      </c>
      <c r="C286" s="47" t="s">
        <v>343</v>
      </c>
      <c r="D286" s="54" t="e">
        <f>VLOOKUP(C286,#REF!,2,FALSE)</f>
        <v>#REF!</v>
      </c>
      <c r="E286" s="54" t="str">
        <f t="shared" si="36"/>
        <v/>
      </c>
      <c r="F286" s="54" t="str">
        <f t="shared" si="37"/>
        <v/>
      </c>
      <c r="G286" s="54" t="str">
        <f t="shared" si="38"/>
        <v/>
      </c>
      <c r="H286" s="54" t="str">
        <f t="shared" si="39"/>
        <v/>
      </c>
      <c r="I286" s="54" t="str">
        <f t="shared" si="40"/>
        <v/>
      </c>
      <c r="J286" s="54" t="str">
        <f t="shared" si="41"/>
        <v/>
      </c>
      <c r="K286" s="54" t="str">
        <f t="shared" si="42"/>
        <v/>
      </c>
      <c r="L286" s="54" t="str">
        <f t="shared" si="43"/>
        <v xml:space="preserve">Siūlomas įkainis 125,00 eur Įkainis per mažas, neatitinka rinkos kainų sudėjus medžiagų, darbų bei mechanizmų kaštus. 
</v>
      </c>
      <c r="M286" s="54" t="str">
        <f t="shared" si="44"/>
        <v/>
      </c>
      <c r="N286" s="14" t="s">
        <v>344</v>
      </c>
      <c r="O286" s="1"/>
      <c r="P286" s="1"/>
      <c r="Q286" s="1"/>
    </row>
    <row r="287" spans="1:17" ht="210" customHeight="1">
      <c r="A287" s="11">
        <v>286</v>
      </c>
      <c r="B287" s="61" t="s">
        <v>11</v>
      </c>
      <c r="C287" s="47"/>
      <c r="D287" s="54" t="e">
        <f>VLOOKUP(C287,#REF!,2,FALSE)</f>
        <v>#REF!</v>
      </c>
      <c r="E287" s="54" t="str">
        <f t="shared" si="36"/>
        <v/>
      </c>
      <c r="F287" s="54" t="str">
        <f t="shared" si="37"/>
        <v/>
      </c>
      <c r="G287" s="54" t="str">
        <f t="shared" si="38"/>
        <v/>
      </c>
      <c r="H287" s="54" t="str">
        <f t="shared" si="39"/>
        <v/>
      </c>
      <c r="I287" s="54" t="str">
        <f t="shared" si="40"/>
        <v/>
      </c>
      <c r="J287" s="54" t="str">
        <f t="shared" si="41"/>
        <v/>
      </c>
      <c r="K287" s="54" t="str">
        <f t="shared" si="42"/>
        <v/>
      </c>
      <c r="L287" s="54" t="str">
        <f t="shared" si="43"/>
        <v xml:space="preserve">
</v>
      </c>
      <c r="M287" s="54" t="str">
        <f t="shared" si="44"/>
        <v/>
      </c>
      <c r="N287" s="14"/>
      <c r="O287" s="1"/>
      <c r="P287" s="1"/>
      <c r="Q287" s="1"/>
    </row>
    <row r="288" spans="1:17" ht="105" customHeight="1">
      <c r="A288" s="11">
        <v>287</v>
      </c>
      <c r="B288" s="61" t="s">
        <v>11</v>
      </c>
      <c r="C288" s="47"/>
      <c r="D288" s="54" t="e">
        <f>VLOOKUP(C288,#REF!,2,FALSE)</f>
        <v>#REF!</v>
      </c>
      <c r="E288" s="54" t="str">
        <f t="shared" si="36"/>
        <v/>
      </c>
      <c r="F288" s="54" t="str">
        <f t="shared" si="37"/>
        <v/>
      </c>
      <c r="G288" s="54" t="str">
        <f t="shared" si="38"/>
        <v/>
      </c>
      <c r="H288" s="54" t="str">
        <f t="shared" si="39"/>
        <v/>
      </c>
      <c r="I288" s="54" t="str">
        <f t="shared" si="40"/>
        <v/>
      </c>
      <c r="J288" s="54" t="str">
        <f t="shared" si="41"/>
        <v/>
      </c>
      <c r="K288" s="54" t="str">
        <f t="shared" si="42"/>
        <v/>
      </c>
      <c r="L288" s="54" t="str">
        <f t="shared" si="43"/>
        <v xml:space="preserve">
</v>
      </c>
      <c r="M288" s="54" t="str">
        <f t="shared" si="44"/>
        <v/>
      </c>
      <c r="O288" s="1"/>
      <c r="P288" s="1"/>
      <c r="Q288" s="1"/>
    </row>
    <row r="289" spans="1:17" ht="165">
      <c r="A289" s="11">
        <v>288</v>
      </c>
      <c r="B289" s="61" t="s">
        <v>11</v>
      </c>
      <c r="C289" s="47" t="s">
        <v>136</v>
      </c>
      <c r="D289" s="54" t="e">
        <f>VLOOKUP(C289,#REF!,2,FALSE)</f>
        <v>#REF!</v>
      </c>
      <c r="E289" s="54" t="str">
        <f t="shared" si="36"/>
        <v/>
      </c>
      <c r="F289" s="54" t="str">
        <f t="shared" si="37"/>
        <v/>
      </c>
      <c r="G289" s="54" t="str">
        <f t="shared" si="38"/>
        <v/>
      </c>
      <c r="H289" s="54" t="str">
        <f t="shared" si="39"/>
        <v/>
      </c>
      <c r="I289" s="54" t="str">
        <f t="shared" si="40"/>
        <v/>
      </c>
      <c r="J289" s="54" t="str">
        <f t="shared" si="41"/>
        <v/>
      </c>
      <c r="K289" s="54" t="str">
        <f t="shared" si="42"/>
        <v/>
      </c>
      <c r="L289" s="54" t="str">
        <f t="shared" si="43"/>
        <v xml:space="preserve">Siūlomas įkainis 74,00 eur Iki 5 m2 dangų atstatymo įkainis per mažas nes neatsiperka transportavimo išlaidos. 
</v>
      </c>
      <c r="M289" s="54" t="str">
        <f t="shared" si="44"/>
        <v/>
      </c>
      <c r="N289" s="14" t="s">
        <v>345</v>
      </c>
      <c r="O289" s="1"/>
      <c r="P289" s="1"/>
      <c r="Q289" s="1"/>
    </row>
    <row r="290" spans="1:17" ht="165">
      <c r="A290" s="11">
        <v>289</v>
      </c>
      <c r="B290" s="61" t="s">
        <v>11</v>
      </c>
      <c r="C290" s="47" t="s">
        <v>138</v>
      </c>
      <c r="D290" s="54" t="e">
        <f>VLOOKUP(C290,#REF!,2,FALSE)</f>
        <v>#REF!</v>
      </c>
      <c r="E290" s="54" t="str">
        <f t="shared" si="36"/>
        <v/>
      </c>
      <c r="F290" s="54" t="str">
        <f t="shared" si="37"/>
        <v/>
      </c>
      <c r="G290" s="54" t="str">
        <f t="shared" si="38"/>
        <v/>
      </c>
      <c r="H290" s="54" t="str">
        <f t="shared" si="39"/>
        <v/>
      </c>
      <c r="I290" s="54" t="str">
        <f t="shared" si="40"/>
        <v/>
      </c>
      <c r="J290" s="54" t="str">
        <f t="shared" si="41"/>
        <v/>
      </c>
      <c r="K290" s="54" t="str">
        <f t="shared" si="42"/>
        <v/>
      </c>
      <c r="L290" s="54" t="str">
        <f t="shared" si="43"/>
        <v xml:space="preserve">Siūlomas įkainis 100,00 eur Iki 5 m2 dangų atstatymo įkainis per mažas nes neatsiperka transportavimo išlaidos. 
</v>
      </c>
      <c r="M290" s="54" t="str">
        <f t="shared" si="44"/>
        <v/>
      </c>
      <c r="N290" s="14" t="s">
        <v>346</v>
      </c>
      <c r="O290" s="1"/>
      <c r="P290" s="1"/>
      <c r="Q290" s="1"/>
    </row>
    <row r="291" spans="1:17" ht="165">
      <c r="A291" s="11">
        <v>290</v>
      </c>
      <c r="B291" s="61" t="s">
        <v>11</v>
      </c>
      <c r="C291" s="47" t="s">
        <v>140</v>
      </c>
      <c r="D291" s="54" t="e">
        <f>VLOOKUP(C291,#REF!,2,FALSE)</f>
        <v>#REF!</v>
      </c>
      <c r="E291" s="54" t="str">
        <f t="shared" si="36"/>
        <v/>
      </c>
      <c r="F291" s="54" t="str">
        <f t="shared" si="37"/>
        <v/>
      </c>
      <c r="G291" s="54" t="str">
        <f t="shared" si="38"/>
        <v/>
      </c>
      <c r="H291" s="54" t="str">
        <f t="shared" si="39"/>
        <v/>
      </c>
      <c r="I291" s="54" t="str">
        <f t="shared" si="40"/>
        <v/>
      </c>
      <c r="J291" s="54" t="str">
        <f t="shared" si="41"/>
        <v/>
      </c>
      <c r="K291" s="54" t="str">
        <f t="shared" si="42"/>
        <v/>
      </c>
      <c r="L291" s="54" t="str">
        <f t="shared" si="43"/>
        <v xml:space="preserve">Siūlomas įkainis 27,00 eur Iki 5 m2 dangų atstatymo įkainis per mažas nes neatsiperka transportavimo išlaidos. 
</v>
      </c>
      <c r="M291" s="54" t="str">
        <f t="shared" si="44"/>
        <v/>
      </c>
      <c r="N291" s="14" t="s">
        <v>347</v>
      </c>
      <c r="O291" s="1"/>
      <c r="P291" s="1"/>
      <c r="Q291" s="1"/>
    </row>
    <row r="292" spans="1:17" ht="165">
      <c r="A292" s="11">
        <v>291</v>
      </c>
      <c r="B292" s="61" t="s">
        <v>11</v>
      </c>
      <c r="C292" s="47" t="s">
        <v>142</v>
      </c>
      <c r="D292" s="54" t="e">
        <f>VLOOKUP(C292,#REF!,2,FALSE)</f>
        <v>#REF!</v>
      </c>
      <c r="E292" s="54" t="str">
        <f t="shared" si="36"/>
        <v/>
      </c>
      <c r="F292" s="54" t="str">
        <f t="shared" si="37"/>
        <v/>
      </c>
      <c r="G292" s="54" t="str">
        <f t="shared" si="38"/>
        <v/>
      </c>
      <c r="H292" s="54" t="str">
        <f t="shared" si="39"/>
        <v/>
      </c>
      <c r="I292" s="54" t="str">
        <f t="shared" si="40"/>
        <v/>
      </c>
      <c r="J292" s="54" t="str">
        <f t="shared" si="41"/>
        <v/>
      </c>
      <c r="K292" s="54" t="str">
        <f t="shared" si="42"/>
        <v/>
      </c>
      <c r="L292" s="54" t="str">
        <f t="shared" si="43"/>
        <v xml:space="preserve">Siūlomas įkainis 36,00 eur Iki 5 m2 dangų atstatymo įkainis per mažas nes neatsiperka transportavimo išlaidos. 
</v>
      </c>
      <c r="M292" s="54" t="str">
        <f t="shared" si="44"/>
        <v/>
      </c>
      <c r="N292" s="14" t="s">
        <v>348</v>
      </c>
      <c r="O292" s="1"/>
      <c r="P292" s="1"/>
      <c r="Q292" s="1"/>
    </row>
    <row r="293" spans="1:17" ht="165">
      <c r="A293" s="11">
        <v>292</v>
      </c>
      <c r="B293" s="61" t="s">
        <v>11</v>
      </c>
      <c r="C293" s="47" t="s">
        <v>144</v>
      </c>
      <c r="D293" s="54" t="e">
        <f>VLOOKUP(C293,#REF!,2,FALSE)</f>
        <v>#REF!</v>
      </c>
      <c r="E293" s="54" t="str">
        <f t="shared" si="36"/>
        <v/>
      </c>
      <c r="F293" s="54" t="str">
        <f t="shared" si="37"/>
        <v/>
      </c>
      <c r="G293" s="54" t="str">
        <f t="shared" si="38"/>
        <v/>
      </c>
      <c r="H293" s="54" t="str">
        <f t="shared" si="39"/>
        <v/>
      </c>
      <c r="I293" s="54" t="str">
        <f t="shared" si="40"/>
        <v/>
      </c>
      <c r="J293" s="54" t="str">
        <f t="shared" si="41"/>
        <v/>
      </c>
      <c r="K293" s="54" t="str">
        <f t="shared" si="42"/>
        <v/>
      </c>
      <c r="L293" s="54" t="str">
        <f t="shared" si="43"/>
        <v xml:space="preserve">Siūlomas įkainis 48,00 eur Iki 5 m2 dangų atstatymo įkainis per mažas nes neatsiperka transportavimo išlaidos. 
</v>
      </c>
      <c r="M293" s="54" t="str">
        <f t="shared" si="44"/>
        <v/>
      </c>
      <c r="N293" s="14" t="s">
        <v>349</v>
      </c>
      <c r="O293" s="1"/>
      <c r="P293" s="1"/>
      <c r="Q293" s="1"/>
    </row>
    <row r="294" spans="1:17" ht="165">
      <c r="A294" s="11">
        <v>293</v>
      </c>
      <c r="B294" s="61" t="s">
        <v>11</v>
      </c>
      <c r="C294" s="47" t="s">
        <v>146</v>
      </c>
      <c r="D294" s="54" t="e">
        <f>VLOOKUP(C294,#REF!,2,FALSE)</f>
        <v>#REF!</v>
      </c>
      <c r="E294" s="54" t="str">
        <f t="shared" si="36"/>
        <v/>
      </c>
      <c r="F294" s="54" t="str">
        <f t="shared" si="37"/>
        <v/>
      </c>
      <c r="G294" s="54" t="str">
        <f t="shared" si="38"/>
        <v/>
      </c>
      <c r="H294" s="54" t="str">
        <f t="shared" si="39"/>
        <v/>
      </c>
      <c r="I294" s="54" t="str">
        <f t="shared" si="40"/>
        <v/>
      </c>
      <c r="J294" s="54" t="str">
        <f t="shared" si="41"/>
        <v/>
      </c>
      <c r="K294" s="54" t="str">
        <f t="shared" si="42"/>
        <v/>
      </c>
      <c r="L294" s="54" t="str">
        <f t="shared" si="43"/>
        <v xml:space="preserve">Siūlomas įkainis 45,00 eur Iki 5 m2 dangų atstatymo įkainis per mažas nes neatsiperka transportavimo išlaidos. 
</v>
      </c>
      <c r="M294" s="54" t="str">
        <f t="shared" si="44"/>
        <v/>
      </c>
      <c r="N294" s="14" t="s">
        <v>350</v>
      </c>
      <c r="O294" s="1"/>
      <c r="P294" s="1"/>
      <c r="Q294" s="1"/>
    </row>
    <row r="295" spans="1:17" ht="165">
      <c r="A295" s="11">
        <v>294</v>
      </c>
      <c r="B295" s="61" t="s">
        <v>11</v>
      </c>
      <c r="C295" s="47" t="s">
        <v>148</v>
      </c>
      <c r="D295" s="54" t="e">
        <f>VLOOKUP(C295,#REF!,2,FALSE)</f>
        <v>#REF!</v>
      </c>
      <c r="E295" s="54" t="str">
        <f t="shared" si="36"/>
        <v/>
      </c>
      <c r="F295" s="54" t="str">
        <f t="shared" si="37"/>
        <v/>
      </c>
      <c r="G295" s="54" t="str">
        <f t="shared" si="38"/>
        <v/>
      </c>
      <c r="H295" s="54" t="str">
        <f t="shared" si="39"/>
        <v/>
      </c>
      <c r="I295" s="54" t="str">
        <f t="shared" si="40"/>
        <v/>
      </c>
      <c r="J295" s="54" t="str">
        <f t="shared" si="41"/>
        <v/>
      </c>
      <c r="K295" s="54" t="str">
        <f t="shared" si="42"/>
        <v/>
      </c>
      <c r="L295" s="54" t="str">
        <f t="shared" si="43"/>
        <v xml:space="preserve">Siūlomas įkainis 18,00 eur Iki 5 m2 dangų atstatymo įkainis per mažas nes neatsiperka transportavimo išlaidos. 
</v>
      </c>
      <c r="M295" s="54" t="str">
        <f t="shared" si="44"/>
        <v/>
      </c>
      <c r="N295" s="14" t="s">
        <v>351</v>
      </c>
      <c r="O295" s="1"/>
      <c r="P295" s="1"/>
      <c r="Q295" s="1"/>
    </row>
    <row r="296" spans="1:17" ht="165">
      <c r="A296" s="11">
        <v>295</v>
      </c>
      <c r="B296" s="61" t="s">
        <v>11</v>
      </c>
      <c r="C296" s="47" t="s">
        <v>150</v>
      </c>
      <c r="D296" s="54" t="e">
        <f>VLOOKUP(C296,#REF!,2,FALSE)</f>
        <v>#REF!</v>
      </c>
      <c r="E296" s="54" t="str">
        <f t="shared" si="36"/>
        <v/>
      </c>
      <c r="F296" s="54" t="str">
        <f t="shared" si="37"/>
        <v/>
      </c>
      <c r="G296" s="54" t="str">
        <f t="shared" si="38"/>
        <v/>
      </c>
      <c r="H296" s="54" t="str">
        <f t="shared" si="39"/>
        <v/>
      </c>
      <c r="I296" s="54" t="str">
        <f t="shared" si="40"/>
        <v/>
      </c>
      <c r="J296" s="54" t="str">
        <f t="shared" si="41"/>
        <v/>
      </c>
      <c r="K296" s="54" t="str">
        <f t="shared" si="42"/>
        <v/>
      </c>
      <c r="L296" s="54" t="str">
        <f t="shared" si="43"/>
        <v xml:space="preserve">Siūlomas įkainis 120,00 eur Iki 5 m2 dangų atstatymo įkainis per mažas nes neatsiperka transportavimo išlaidos. 
</v>
      </c>
      <c r="M296" s="54" t="str">
        <f t="shared" si="44"/>
        <v/>
      </c>
      <c r="N296" s="14" t="s">
        <v>352</v>
      </c>
      <c r="O296" s="1"/>
      <c r="P296" s="1"/>
      <c r="Q296" s="1"/>
    </row>
    <row r="297" spans="1:17" ht="165">
      <c r="A297" s="11">
        <v>296</v>
      </c>
      <c r="B297" s="61" t="s">
        <v>11</v>
      </c>
      <c r="C297" s="47" t="s">
        <v>152</v>
      </c>
      <c r="D297" s="54" t="e">
        <f>VLOOKUP(C297,#REF!,2,FALSE)</f>
        <v>#REF!</v>
      </c>
      <c r="E297" s="54" t="str">
        <f t="shared" si="36"/>
        <v/>
      </c>
      <c r="F297" s="54" t="str">
        <f t="shared" si="37"/>
        <v/>
      </c>
      <c r="G297" s="54" t="str">
        <f t="shared" si="38"/>
        <v/>
      </c>
      <c r="H297" s="54" t="str">
        <f t="shared" si="39"/>
        <v/>
      </c>
      <c r="I297" s="54" t="str">
        <f t="shared" si="40"/>
        <v/>
      </c>
      <c r="J297" s="54" t="str">
        <f t="shared" si="41"/>
        <v/>
      </c>
      <c r="K297" s="54" t="str">
        <f t="shared" si="42"/>
        <v/>
      </c>
      <c r="L297" s="54" t="str">
        <f t="shared" si="43"/>
        <v xml:space="preserve">Siūlomas įkainis 50,00 eur Iki 5 m2 dangų atstatymo įkainis per mažas nes neatsiperka transportavimo išlaidos. 
</v>
      </c>
      <c r="M297" s="54" t="str">
        <f t="shared" si="44"/>
        <v/>
      </c>
      <c r="N297" s="14" t="s">
        <v>353</v>
      </c>
      <c r="O297" s="1"/>
      <c r="P297" s="1"/>
      <c r="Q297" s="1"/>
    </row>
    <row r="298" spans="1:17" ht="165">
      <c r="A298" s="11">
        <v>297</v>
      </c>
      <c r="B298" s="61" t="s">
        <v>11</v>
      </c>
      <c r="C298" s="47" t="s">
        <v>154</v>
      </c>
      <c r="D298" s="54" t="e">
        <f>VLOOKUP(C298,#REF!,2,FALSE)</f>
        <v>#REF!</v>
      </c>
      <c r="E298" s="54" t="str">
        <f t="shared" si="36"/>
        <v/>
      </c>
      <c r="F298" s="54" t="str">
        <f t="shared" si="37"/>
        <v/>
      </c>
      <c r="G298" s="54" t="str">
        <f t="shared" si="38"/>
        <v/>
      </c>
      <c r="H298" s="54" t="str">
        <f t="shared" si="39"/>
        <v/>
      </c>
      <c r="I298" s="54" t="str">
        <f t="shared" si="40"/>
        <v/>
      </c>
      <c r="J298" s="54" t="str">
        <f t="shared" si="41"/>
        <v/>
      </c>
      <c r="K298" s="54" t="str">
        <f t="shared" si="42"/>
        <v/>
      </c>
      <c r="L298" s="54" t="str">
        <f t="shared" si="43"/>
        <v xml:space="preserve">Siūlomas įkainis 38,00 eur Iki 5 m2 dangų atstatymo įkainis per mažas nes neatsiperka transportavimo išlaidos. 
</v>
      </c>
      <c r="M298" s="54" t="str">
        <f t="shared" si="44"/>
        <v/>
      </c>
      <c r="N298" s="14" t="s">
        <v>354</v>
      </c>
      <c r="O298" s="1"/>
      <c r="P298" s="1"/>
      <c r="Q298" s="1"/>
    </row>
    <row r="299" spans="1:17" ht="165">
      <c r="A299" s="11">
        <v>298</v>
      </c>
      <c r="B299" s="61" t="s">
        <v>11</v>
      </c>
      <c r="C299" s="47" t="s">
        <v>156</v>
      </c>
      <c r="D299" s="54" t="e">
        <f>VLOOKUP(C299,#REF!,2,FALSE)</f>
        <v>#REF!</v>
      </c>
      <c r="E299" s="54" t="str">
        <f t="shared" si="36"/>
        <v/>
      </c>
      <c r="F299" s="54" t="str">
        <f t="shared" si="37"/>
        <v/>
      </c>
      <c r="G299" s="54" t="str">
        <f t="shared" si="38"/>
        <v/>
      </c>
      <c r="H299" s="54" t="str">
        <f t="shared" si="39"/>
        <v/>
      </c>
      <c r="I299" s="54" t="str">
        <f t="shared" si="40"/>
        <v/>
      </c>
      <c r="J299" s="54" t="str">
        <f t="shared" si="41"/>
        <v/>
      </c>
      <c r="K299" s="54" t="str">
        <f t="shared" si="42"/>
        <v/>
      </c>
      <c r="L299" s="54" t="str">
        <f t="shared" si="43"/>
        <v xml:space="preserve">Siūlomas įkainis 38,00 eur Iki 5 m2 dangų atstatymo įkainis per mažas nes neatsiperka transportavimo išlaidos. 
</v>
      </c>
      <c r="M299" s="54" t="str">
        <f t="shared" si="44"/>
        <v/>
      </c>
      <c r="N299" s="14" t="s">
        <v>354</v>
      </c>
      <c r="O299" s="1"/>
      <c r="P299" s="1"/>
      <c r="Q299" s="1"/>
    </row>
    <row r="300" spans="1:17" ht="225">
      <c r="A300" s="11">
        <v>299</v>
      </c>
      <c r="B300" s="61" t="s">
        <v>11</v>
      </c>
      <c r="C300" s="47" t="s">
        <v>157</v>
      </c>
      <c r="D300" s="54" t="e">
        <f>VLOOKUP(C300,#REF!,2,FALSE)</f>
        <v>#REF!</v>
      </c>
      <c r="E300" s="54" t="str">
        <f t="shared" si="36"/>
        <v/>
      </c>
      <c r="F300" s="54" t="str">
        <f t="shared" si="37"/>
        <v/>
      </c>
      <c r="G300" s="54" t="str">
        <f t="shared" si="38"/>
        <v/>
      </c>
      <c r="H300" s="54" t="str">
        <f t="shared" si="39"/>
        <v/>
      </c>
      <c r="I300" s="54" t="str">
        <f t="shared" si="40"/>
        <v/>
      </c>
      <c r="J300" s="54" t="str">
        <f t="shared" si="41"/>
        <v/>
      </c>
      <c r="K300" s="54" t="str">
        <f t="shared" si="42"/>
        <v/>
      </c>
      <c r="L300" s="54" t="str">
        <f t="shared" si="43"/>
        <v xml:space="preserve">Siūlomas įkainis 270,00 eur Tinkamam spintelės pakeitimui taip pat yra atliekami žemės darbai, kurie nėra įtraukti į aprašymą. Dėl to įkainis turėtų būti didinamas. 
</v>
      </c>
      <c r="M300" s="54" t="str">
        <f t="shared" si="44"/>
        <v/>
      </c>
      <c r="N300" s="14" t="s">
        <v>355</v>
      </c>
      <c r="O300" s="1"/>
      <c r="P300" s="1"/>
      <c r="Q300" s="1"/>
    </row>
    <row r="301" spans="1:17" ht="409.5">
      <c r="A301" s="11">
        <v>300</v>
      </c>
      <c r="B301" s="61" t="s">
        <v>11</v>
      </c>
      <c r="C301" s="47" t="s">
        <v>159</v>
      </c>
      <c r="D301" s="54" t="e">
        <f>VLOOKUP(C301,#REF!,2,FALSE)</f>
        <v>#REF!</v>
      </c>
      <c r="E301" s="54" t="str">
        <f t="shared" si="36"/>
        <v/>
      </c>
      <c r="F301" s="54" t="str">
        <f t="shared" si="37"/>
        <v/>
      </c>
      <c r="G301" s="54" t="str">
        <f t="shared" si="38"/>
        <v/>
      </c>
      <c r="H301" s="54" t="str">
        <f t="shared" si="39"/>
        <v/>
      </c>
      <c r="I301" s="54" t="str">
        <f t="shared" si="40"/>
        <v/>
      </c>
      <c r="J301" s="54" t="str">
        <f t="shared" si="41"/>
        <v/>
      </c>
      <c r="K301" s="54" t="str">
        <f t="shared" si="42"/>
        <v/>
      </c>
      <c r="L301" s="54" t="str">
        <f t="shared" si="43"/>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M301" s="54" t="str">
        <f t="shared" si="44"/>
        <v/>
      </c>
      <c r="N301" s="14" t="s">
        <v>356</v>
      </c>
      <c r="O301" s="1"/>
      <c r="P301" s="1"/>
      <c r="Q301" s="1"/>
    </row>
    <row r="302" spans="1:17" ht="409.5">
      <c r="A302" s="11">
        <v>301</v>
      </c>
      <c r="B302" s="61" t="s">
        <v>11</v>
      </c>
      <c r="C302" s="47" t="s">
        <v>161</v>
      </c>
      <c r="D302" s="54" t="e">
        <f>VLOOKUP(C302,#REF!,2,FALSE)</f>
        <v>#REF!</v>
      </c>
      <c r="E302" s="54" t="str">
        <f t="shared" si="36"/>
        <v/>
      </c>
      <c r="F302" s="54" t="str">
        <f t="shared" si="37"/>
        <v/>
      </c>
      <c r="G302" s="54" t="str">
        <f t="shared" si="38"/>
        <v/>
      </c>
      <c r="H302" s="54" t="str">
        <f t="shared" si="39"/>
        <v/>
      </c>
      <c r="I302" s="54" t="str">
        <f t="shared" si="40"/>
        <v/>
      </c>
      <c r="J302" s="54" t="str">
        <f t="shared" si="41"/>
        <v/>
      </c>
      <c r="K302" s="54" t="str">
        <f t="shared" si="42"/>
        <v/>
      </c>
      <c r="L302" s="54" t="str">
        <f t="shared" si="43"/>
        <v xml:space="preserve">Siūlomas įkainis 300,00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M302" s="54" t="str">
        <f t="shared" si="44"/>
        <v/>
      </c>
      <c r="N302" s="14" t="s">
        <v>357</v>
      </c>
      <c r="O302" s="1"/>
      <c r="P302" s="1"/>
      <c r="Q302" s="1"/>
    </row>
    <row r="303" spans="1:17" ht="330">
      <c r="A303" s="11">
        <v>302</v>
      </c>
      <c r="B303" s="61" t="s">
        <v>11</v>
      </c>
      <c r="C303" s="47" t="s">
        <v>43</v>
      </c>
      <c r="D303" s="54" t="e">
        <f>VLOOKUP(C303,#REF!,2,FALSE)</f>
        <v>#REF!</v>
      </c>
      <c r="E303" s="54" t="str">
        <f t="shared" si="36"/>
        <v/>
      </c>
      <c r="F303" s="54" t="str">
        <f t="shared" si="37"/>
        <v/>
      </c>
      <c r="G303" s="54" t="str">
        <f t="shared" si="38"/>
        <v/>
      </c>
      <c r="H303" s="54" t="str">
        <f t="shared" si="39"/>
        <v/>
      </c>
      <c r="I303" s="54" t="str">
        <f t="shared" si="40"/>
        <v/>
      </c>
      <c r="J303" s="54" t="str">
        <f t="shared" si="41"/>
        <v/>
      </c>
      <c r="K303" s="54" t="str">
        <f t="shared" si="42"/>
        <v/>
      </c>
      <c r="L303" s="54" t="str">
        <f t="shared" si="43"/>
        <v xml:space="preserve">Siūlomas įkainis 2000,00 eur  Įkainis yra per mažas, nes tik apvedimo linijos medžiagos sudaro apie 1400 eurų kainą. Taip pat iškasa, kur reikalinga montuoti apvedimo liniją išdidėja 3 kartus. Pajungimo laikas su apvedimo linija išilgėja 2,5 karto. 
</v>
      </c>
      <c r="M303" s="54" t="str">
        <f t="shared" si="44"/>
        <v/>
      </c>
      <c r="N303" s="14" t="s">
        <v>358</v>
      </c>
      <c r="O303" s="1"/>
      <c r="P303" s="1"/>
      <c r="Q303" s="1"/>
    </row>
    <row r="304" spans="1:17" ht="120">
      <c r="A304" s="11">
        <v>303</v>
      </c>
      <c r="B304" s="61" t="s">
        <v>11</v>
      </c>
      <c r="C304" s="47" t="s">
        <v>163</v>
      </c>
      <c r="D304" s="54" t="e">
        <f>VLOOKUP(C304,#REF!,2,FALSE)</f>
        <v>#REF!</v>
      </c>
      <c r="E304" s="54" t="str">
        <f t="shared" si="36"/>
        <v/>
      </c>
      <c r="F304" s="54" t="str">
        <f t="shared" si="37"/>
        <v/>
      </c>
      <c r="G304" s="54" t="str">
        <f t="shared" si="38"/>
        <v/>
      </c>
      <c r="H304" s="54" t="str">
        <f t="shared" si="39"/>
        <v/>
      </c>
      <c r="I304" s="54" t="str">
        <f t="shared" si="40"/>
        <v/>
      </c>
      <c r="J304" s="54" t="str">
        <f t="shared" si="41"/>
        <v/>
      </c>
      <c r="K304" s="54" t="str">
        <f t="shared" si="42"/>
        <v/>
      </c>
      <c r="L304" s="54" t="str">
        <f t="shared" si="43"/>
        <v xml:space="preserve">Siūlomas įkainis 270,00 eur  Įkainį galima tikslinti tik žinant tikslų darbų aprašymą. 
</v>
      </c>
      <c r="M304" s="54" t="str">
        <f t="shared" si="44"/>
        <v/>
      </c>
      <c r="N304" s="14" t="s">
        <v>359</v>
      </c>
      <c r="O304" s="1"/>
      <c r="P304" s="1"/>
      <c r="Q304" s="1"/>
    </row>
    <row r="305" spans="1:17" ht="409.5">
      <c r="A305" s="11">
        <v>304</v>
      </c>
      <c r="B305" s="61" t="s">
        <v>11</v>
      </c>
      <c r="C305" s="47" t="s">
        <v>45</v>
      </c>
      <c r="D305" s="54" t="e">
        <f>VLOOKUP(C305,#REF!,2,FALSE)</f>
        <v>#REF!</v>
      </c>
      <c r="E305" s="54" t="str">
        <f t="shared" si="36"/>
        <v/>
      </c>
      <c r="F305" s="54" t="str">
        <f t="shared" si="37"/>
        <v/>
      </c>
      <c r="G305" s="54" t="str">
        <f t="shared" si="38"/>
        <v/>
      </c>
      <c r="H305" s="54" t="str">
        <f t="shared" si="39"/>
        <v/>
      </c>
      <c r="I305" s="54" t="str">
        <f t="shared" si="40"/>
        <v/>
      </c>
      <c r="J305" s="54" t="str">
        <f t="shared" si="41"/>
        <v/>
      </c>
      <c r="K305" s="54" t="str">
        <f t="shared" si="42"/>
        <v/>
      </c>
      <c r="L305" s="54" t="str">
        <f t="shared" si="43"/>
        <v xml:space="preserve">Siūlomas įkainis 2200,00 eur 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1500 eurų, dėl šių priežasčių įkainis turi būti didinamas. 
</v>
      </c>
      <c r="M305" s="54" t="str">
        <f t="shared" si="44"/>
        <v/>
      </c>
      <c r="N305" s="14" t="s">
        <v>360</v>
      </c>
      <c r="O305" s="1"/>
      <c r="P305" s="1"/>
      <c r="Q305" s="1"/>
    </row>
    <row r="306" spans="1:17" ht="360">
      <c r="A306" s="11">
        <v>305</v>
      </c>
      <c r="B306" s="61" t="s">
        <v>11</v>
      </c>
      <c r="C306" s="47" t="s">
        <v>47</v>
      </c>
      <c r="D306" s="54" t="e">
        <f>VLOOKUP(C306,#REF!,2,FALSE)</f>
        <v>#REF!</v>
      </c>
      <c r="E306" s="54" t="str">
        <f t="shared" si="36"/>
        <v/>
      </c>
      <c r="F306" s="54" t="str">
        <f t="shared" si="37"/>
        <v/>
      </c>
      <c r="G306" s="54" t="str">
        <f t="shared" si="38"/>
        <v/>
      </c>
      <c r="H306" s="54" t="str">
        <f t="shared" si="39"/>
        <v/>
      </c>
      <c r="I306" s="54" t="str">
        <f t="shared" si="40"/>
        <v/>
      </c>
      <c r="J306" s="54" t="str">
        <f t="shared" si="41"/>
        <v/>
      </c>
      <c r="K306" s="54" t="str">
        <f t="shared" si="42"/>
        <v/>
      </c>
      <c r="L306" s="54" t="str">
        <f t="shared" si="43"/>
        <v xml:space="preserve">Siūlomas įkainis 1000,00 eur Darbai yra specializuoti su gręžimo įranga, dėl šios priežasties pasiruošimas pajungimui užtrunka 1,5 karto ilgiau, iškasa didėja 2 kartais lyginant su paprasta įpjova, pajungimo medžiagos sudaro apie 500 eurų, dėl šių priežasčių įkainis turi būti didinamas. 
</v>
      </c>
      <c r="M306" s="54" t="str">
        <f t="shared" si="44"/>
        <v/>
      </c>
      <c r="N306" s="14" t="s">
        <v>361</v>
      </c>
      <c r="O306" s="1"/>
      <c r="P306" s="1"/>
      <c r="Q306" s="1"/>
    </row>
    <row r="307" spans="1:17" ht="165">
      <c r="A307" s="11">
        <v>306</v>
      </c>
      <c r="B307" s="61" t="s">
        <v>11</v>
      </c>
      <c r="C307" s="47" t="s">
        <v>167</v>
      </c>
      <c r="D307" s="54" t="e">
        <f>VLOOKUP(C307,#REF!,2,FALSE)</f>
        <v>#REF!</v>
      </c>
      <c r="E307" s="54" t="str">
        <f t="shared" si="36"/>
        <v/>
      </c>
      <c r="F307" s="54" t="str">
        <f t="shared" si="37"/>
        <v/>
      </c>
      <c r="G307" s="54" t="str">
        <f t="shared" si="38"/>
        <v/>
      </c>
      <c r="H307" s="54" t="str">
        <f t="shared" si="39"/>
        <v/>
      </c>
      <c r="I307" s="54" t="str">
        <f t="shared" si="40"/>
        <v/>
      </c>
      <c r="J307" s="54" t="str">
        <f t="shared" si="41"/>
        <v/>
      </c>
      <c r="K307" s="54" t="str">
        <f t="shared" si="42"/>
        <v/>
      </c>
      <c r="L307" s="54" t="str">
        <f t="shared" si="43"/>
        <v xml:space="preserve">Siūlomas įkainis 800,00 eur Įkainis labai netikslus, nes nėra aišku koks bus pajungimas, medžiagos gali kainuoti nuo 50 iki 600 eurų. 
</v>
      </c>
      <c r="M307" s="54" t="str">
        <f t="shared" si="44"/>
        <v/>
      </c>
      <c r="N307" s="14" t="s">
        <v>362</v>
      </c>
      <c r="O307" s="1"/>
      <c r="P307" s="1"/>
      <c r="Q307" s="1"/>
    </row>
    <row r="308" spans="1:17" ht="409.5">
      <c r="A308" s="11">
        <v>307</v>
      </c>
      <c r="B308" s="61" t="s">
        <v>11</v>
      </c>
      <c r="C308" s="47" t="s">
        <v>169</v>
      </c>
      <c r="D308" s="54" t="e">
        <f>VLOOKUP(C308,#REF!,2,FALSE)</f>
        <v>#REF!</v>
      </c>
      <c r="E308" s="54" t="str">
        <f t="shared" si="36"/>
        <v/>
      </c>
      <c r="F308" s="54" t="str">
        <f t="shared" si="37"/>
        <v/>
      </c>
      <c r="G308" s="54" t="str">
        <f t="shared" si="38"/>
        <v/>
      </c>
      <c r="H308" s="54" t="str">
        <f t="shared" si="39"/>
        <v/>
      </c>
      <c r="I308" s="54" t="str">
        <f t="shared" si="40"/>
        <v/>
      </c>
      <c r="J308" s="54" t="str">
        <f t="shared" si="41"/>
        <v/>
      </c>
      <c r="K308" s="54" t="str">
        <f t="shared" si="42"/>
        <v/>
      </c>
      <c r="L308" s="54" t="str">
        <f t="shared" si="4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M308" s="54" t="str">
        <f t="shared" si="44"/>
        <v/>
      </c>
      <c r="N308" s="14" t="s">
        <v>363</v>
      </c>
      <c r="O308" s="1"/>
      <c r="P308" s="1"/>
      <c r="Q308" s="1"/>
    </row>
    <row r="309" spans="1:17" ht="409.5">
      <c r="A309" s="11">
        <v>308</v>
      </c>
      <c r="B309" s="61" t="s">
        <v>11</v>
      </c>
      <c r="C309" s="47" t="s">
        <v>171</v>
      </c>
      <c r="D309" s="54" t="e">
        <f>VLOOKUP(C309,#REF!,2,FALSE)</f>
        <v>#REF!</v>
      </c>
      <c r="E309" s="54" t="str">
        <f t="shared" si="36"/>
        <v/>
      </c>
      <c r="F309" s="54" t="str">
        <f t="shared" si="37"/>
        <v/>
      </c>
      <c r="G309" s="54" t="str">
        <f t="shared" si="38"/>
        <v/>
      </c>
      <c r="H309" s="54" t="str">
        <f t="shared" si="39"/>
        <v/>
      </c>
      <c r="I309" s="54" t="str">
        <f t="shared" si="40"/>
        <v/>
      </c>
      <c r="J309" s="54" t="str">
        <f t="shared" si="41"/>
        <v/>
      </c>
      <c r="K309" s="54" t="str">
        <f t="shared" si="42"/>
        <v/>
      </c>
      <c r="L309" s="54" t="str">
        <f t="shared" si="4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M309" s="54" t="str">
        <f t="shared" si="44"/>
        <v/>
      </c>
      <c r="N309" s="14" t="s">
        <v>363</v>
      </c>
      <c r="O309" s="1"/>
      <c r="P309" s="1"/>
      <c r="Q309" s="1"/>
    </row>
    <row r="310" spans="1:17" ht="409.5">
      <c r="A310" s="11">
        <v>309</v>
      </c>
      <c r="B310" s="61" t="s">
        <v>11</v>
      </c>
      <c r="C310" s="47" t="s">
        <v>172</v>
      </c>
      <c r="D310" s="54" t="e">
        <f>VLOOKUP(C310,#REF!,2,FALSE)</f>
        <v>#REF!</v>
      </c>
      <c r="E310" s="54" t="str">
        <f t="shared" si="36"/>
        <v/>
      </c>
      <c r="F310" s="54" t="str">
        <f t="shared" si="37"/>
        <v/>
      </c>
      <c r="G310" s="54" t="str">
        <f t="shared" si="38"/>
        <v/>
      </c>
      <c r="H310" s="54" t="str">
        <f t="shared" si="39"/>
        <v/>
      </c>
      <c r="I310" s="54" t="str">
        <f t="shared" si="40"/>
        <v/>
      </c>
      <c r="J310" s="54" t="str">
        <f t="shared" si="41"/>
        <v/>
      </c>
      <c r="K310" s="54" t="str">
        <f t="shared" si="42"/>
        <v/>
      </c>
      <c r="L310" s="54" t="str">
        <f t="shared" si="43"/>
        <v xml:space="preserve">Siūlomas įkainis 650,00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M310" s="54" t="str">
        <f t="shared" si="44"/>
        <v/>
      </c>
      <c r="N310" s="14" t="s">
        <v>364</v>
      </c>
      <c r="O310" s="1"/>
      <c r="P310" s="1"/>
      <c r="Q310" s="1"/>
    </row>
    <row r="311" spans="1:17" ht="409.5">
      <c r="A311" s="11">
        <v>310</v>
      </c>
      <c r="B311" s="61" t="s">
        <v>11</v>
      </c>
      <c r="C311" s="47" t="s">
        <v>174</v>
      </c>
      <c r="D311" s="54" t="e">
        <f>VLOOKUP(C311,#REF!,2,FALSE)</f>
        <v>#REF!</v>
      </c>
      <c r="E311" s="54" t="str">
        <f t="shared" si="36"/>
        <v/>
      </c>
      <c r="F311" s="54" t="str">
        <f t="shared" si="37"/>
        <v/>
      </c>
      <c r="G311" s="54" t="str">
        <f t="shared" si="38"/>
        <v/>
      </c>
      <c r="H311" s="54" t="str">
        <f t="shared" si="39"/>
        <v/>
      </c>
      <c r="I311" s="54" t="str">
        <f t="shared" si="40"/>
        <v/>
      </c>
      <c r="J311" s="54" t="str">
        <f t="shared" si="41"/>
        <v/>
      </c>
      <c r="K311" s="54" t="str">
        <f t="shared" si="42"/>
        <v/>
      </c>
      <c r="L311" s="54" t="str">
        <f t="shared" si="43"/>
        <v xml:space="preserve">Siūlomas įkainis 1350,00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M311" s="54" t="str">
        <f t="shared" si="44"/>
        <v/>
      </c>
      <c r="N311" s="14" t="s">
        <v>365</v>
      </c>
      <c r="O311" s="1"/>
      <c r="P311" s="1"/>
      <c r="Q311" s="1"/>
    </row>
    <row r="312" spans="1:17" ht="409.5">
      <c r="A312" s="11">
        <v>311</v>
      </c>
      <c r="B312" s="61" t="s">
        <v>11</v>
      </c>
      <c r="C312" s="47" t="s">
        <v>176</v>
      </c>
      <c r="D312" s="54" t="e">
        <f>VLOOKUP(C312,#REF!,2,FALSE)</f>
        <v>#REF!</v>
      </c>
      <c r="E312" s="54" t="str">
        <f t="shared" si="36"/>
        <v/>
      </c>
      <c r="F312" s="54" t="str">
        <f t="shared" si="37"/>
        <v/>
      </c>
      <c r="G312" s="54" t="str">
        <f t="shared" si="38"/>
        <v/>
      </c>
      <c r="H312" s="54" t="str">
        <f t="shared" si="39"/>
        <v/>
      </c>
      <c r="I312" s="54" t="str">
        <f t="shared" si="40"/>
        <v/>
      </c>
      <c r="J312" s="54" t="str">
        <f t="shared" si="41"/>
        <v/>
      </c>
      <c r="K312" s="54" t="str">
        <f t="shared" si="42"/>
        <v/>
      </c>
      <c r="L312" s="54" t="str">
        <f t="shared" si="4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M312" s="54" t="str">
        <f t="shared" si="44"/>
        <v/>
      </c>
      <c r="N312" s="14" t="s">
        <v>366</v>
      </c>
      <c r="O312" s="1"/>
      <c r="P312" s="1"/>
      <c r="Q312" s="1"/>
    </row>
    <row r="313" spans="1:17" ht="409.5">
      <c r="A313" s="11">
        <v>312</v>
      </c>
      <c r="B313" s="61" t="s">
        <v>11</v>
      </c>
      <c r="C313" s="47" t="s">
        <v>178</v>
      </c>
      <c r="D313" s="54" t="e">
        <f>VLOOKUP(C313,#REF!,2,FALSE)</f>
        <v>#REF!</v>
      </c>
      <c r="E313" s="54" t="str">
        <f t="shared" si="36"/>
        <v/>
      </c>
      <c r="F313" s="54" t="str">
        <f t="shared" si="37"/>
        <v/>
      </c>
      <c r="G313" s="54" t="str">
        <f t="shared" si="38"/>
        <v/>
      </c>
      <c r="H313" s="54" t="str">
        <f t="shared" si="39"/>
        <v/>
      </c>
      <c r="I313" s="54" t="str">
        <f t="shared" si="40"/>
        <v/>
      </c>
      <c r="J313" s="54" t="str">
        <f t="shared" si="41"/>
        <v/>
      </c>
      <c r="K313" s="54" t="str">
        <f t="shared" si="42"/>
        <v/>
      </c>
      <c r="L313" s="54" t="str">
        <f t="shared" si="4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M313" s="54" t="str">
        <f t="shared" si="44"/>
        <v/>
      </c>
      <c r="N313" s="14" t="s">
        <v>366</v>
      </c>
      <c r="O313" s="1"/>
      <c r="P313" s="1"/>
      <c r="Q313" s="1"/>
    </row>
    <row r="314" spans="1:17" ht="255">
      <c r="A314" s="11">
        <v>313</v>
      </c>
      <c r="B314" s="61" t="s">
        <v>11</v>
      </c>
      <c r="C314" s="47" t="s">
        <v>179</v>
      </c>
      <c r="D314" s="54" t="e">
        <f>VLOOKUP(C314,#REF!,2,FALSE)</f>
        <v>#REF!</v>
      </c>
      <c r="E314" s="54" t="str">
        <f t="shared" si="36"/>
        <v/>
      </c>
      <c r="F314" s="54" t="str">
        <f t="shared" si="37"/>
        <v/>
      </c>
      <c r="G314" s="54" t="str">
        <f t="shared" si="38"/>
        <v/>
      </c>
      <c r="H314" s="54" t="str">
        <f t="shared" si="39"/>
        <v/>
      </c>
      <c r="I314" s="54" t="str">
        <f t="shared" si="40"/>
        <v/>
      </c>
      <c r="J314" s="54" t="str">
        <f t="shared" si="41"/>
        <v/>
      </c>
      <c r="K314" s="54" t="str">
        <f t="shared" si="42"/>
        <v/>
      </c>
      <c r="L314" s="54" t="str">
        <f t="shared" si="43"/>
        <v xml:space="preserve">Siūlomas įkainis 180,00 eur Įkainis per mažas. Rinkoje tokių kainų nėra. Tokios kainos gali būti tik neapgyvendintoje teritorijoje, o dujotiekiai 90 procentų statomi tik apgyvendintose teritorijose. 
</v>
      </c>
      <c r="M314" s="54" t="str">
        <f t="shared" si="44"/>
        <v/>
      </c>
      <c r="N314" s="14" t="s">
        <v>367</v>
      </c>
      <c r="O314" s="1"/>
      <c r="P314" s="1"/>
      <c r="Q314" s="1"/>
    </row>
    <row r="315" spans="1:17" ht="255">
      <c r="A315" s="11">
        <v>314</v>
      </c>
      <c r="B315" s="61" t="s">
        <v>11</v>
      </c>
      <c r="C315" s="47" t="s">
        <v>181</v>
      </c>
      <c r="D315" s="54" t="e">
        <f>VLOOKUP(C315,#REF!,2,FALSE)</f>
        <v>#REF!</v>
      </c>
      <c r="E315" s="54" t="str">
        <f t="shared" si="36"/>
        <v/>
      </c>
      <c r="F315" s="54" t="str">
        <f t="shared" si="37"/>
        <v/>
      </c>
      <c r="G315" s="54" t="str">
        <f t="shared" si="38"/>
        <v/>
      </c>
      <c r="H315" s="54" t="str">
        <f t="shared" si="39"/>
        <v/>
      </c>
      <c r="I315" s="54" t="str">
        <f t="shared" si="40"/>
        <v/>
      </c>
      <c r="J315" s="54" t="str">
        <f t="shared" si="41"/>
        <v/>
      </c>
      <c r="K315" s="54" t="str">
        <f t="shared" si="42"/>
        <v/>
      </c>
      <c r="L315" s="54" t="str">
        <f t="shared" si="43"/>
        <v xml:space="preserve">Siūlomas įkainis 360,00 eur Įkainis per mažas. Rinkoje tokių kainų nėra. Tokios kainos gali būti tik neapgyvendintoje teritorijoje, o dujotiekiai 90 procentų statomi tik apgyvendintose teritorijose. 
</v>
      </c>
      <c r="M315" s="54" t="str">
        <f t="shared" si="44"/>
        <v/>
      </c>
      <c r="N315" s="14" t="s">
        <v>368</v>
      </c>
      <c r="O315" s="1"/>
      <c r="P315" s="1"/>
      <c r="Q315" s="1"/>
    </row>
    <row r="316" spans="1:17" ht="255">
      <c r="A316" s="11">
        <v>315</v>
      </c>
      <c r="B316" s="61" t="s">
        <v>11</v>
      </c>
      <c r="C316" s="47" t="s">
        <v>183</v>
      </c>
      <c r="D316" s="54" t="e">
        <f>VLOOKUP(C316,#REF!,2,FALSE)</f>
        <v>#REF!</v>
      </c>
      <c r="E316" s="54" t="str">
        <f t="shared" si="36"/>
        <v/>
      </c>
      <c r="F316" s="54" t="str">
        <f t="shared" si="37"/>
        <v/>
      </c>
      <c r="G316" s="54" t="str">
        <f t="shared" si="38"/>
        <v/>
      </c>
      <c r="H316" s="54" t="str">
        <f t="shared" si="39"/>
        <v/>
      </c>
      <c r="I316" s="54" t="str">
        <f t="shared" si="40"/>
        <v/>
      </c>
      <c r="J316" s="54" t="str">
        <f t="shared" si="41"/>
        <v/>
      </c>
      <c r="K316" s="54" t="str">
        <f t="shared" si="42"/>
        <v/>
      </c>
      <c r="L316" s="54" t="str">
        <f t="shared" si="43"/>
        <v xml:space="preserve">Siūlomas įkainis 720,00 eur Įkainis per mažas. Rinkoje tokių kainų nėra. Tokios kainos gali būti tik neapgyvendintoje teritorijoje, o dujotiekiai 90 procentų statomi tik apgyvendintose teritorijose. 
</v>
      </c>
      <c r="M316" s="54" t="str">
        <f t="shared" si="44"/>
        <v/>
      </c>
      <c r="N316" s="14" t="s">
        <v>369</v>
      </c>
      <c r="O316" s="1"/>
      <c r="P316" s="1"/>
      <c r="Q316" s="1"/>
    </row>
    <row r="317" spans="1:17" ht="255">
      <c r="A317" s="11">
        <v>316</v>
      </c>
      <c r="B317" s="61" t="s">
        <v>11</v>
      </c>
      <c r="C317" s="47" t="s">
        <v>185</v>
      </c>
      <c r="D317" s="54" t="e">
        <f>VLOOKUP(C317,#REF!,2,FALSE)</f>
        <v>#REF!</v>
      </c>
      <c r="E317" s="54" t="str">
        <f t="shared" si="36"/>
        <v/>
      </c>
      <c r="F317" s="54" t="str">
        <f t="shared" si="37"/>
        <v/>
      </c>
      <c r="G317" s="54" t="str">
        <f t="shared" si="38"/>
        <v/>
      </c>
      <c r="H317" s="54" t="str">
        <f t="shared" si="39"/>
        <v/>
      </c>
      <c r="I317" s="54" t="str">
        <f t="shared" si="40"/>
        <v/>
      </c>
      <c r="J317" s="54" t="str">
        <f t="shared" si="41"/>
        <v/>
      </c>
      <c r="K317" s="54" t="str">
        <f t="shared" si="42"/>
        <v/>
      </c>
      <c r="L317" s="54" t="str">
        <f t="shared" si="43"/>
        <v xml:space="preserve">Siūlomas įkainis 1,80 eur Įkainis per mažas. Rinkoje tokių kainų nėra. Tokios kainos gali būti tik neapgyvendintoje teritorijoje, o dujotiekiai 90 procentų statomi tik apgyvendintose teritorijose. 
</v>
      </c>
      <c r="M317" s="54" t="str">
        <f t="shared" si="44"/>
        <v/>
      </c>
      <c r="N317" s="14" t="s">
        <v>370</v>
      </c>
      <c r="O317" s="1"/>
      <c r="P317" s="1"/>
      <c r="Q317" s="1"/>
    </row>
    <row r="318" spans="1:17" ht="240">
      <c r="A318" s="11">
        <v>317</v>
      </c>
      <c r="B318" s="61" t="s">
        <v>11</v>
      </c>
      <c r="C318" s="47" t="s">
        <v>187</v>
      </c>
      <c r="D318" s="54" t="e">
        <f>VLOOKUP(C318,#REF!,2,FALSE)</f>
        <v>#REF!</v>
      </c>
      <c r="E318" s="54" t="str">
        <f t="shared" si="36"/>
        <v/>
      </c>
      <c r="F318" s="54" t="str">
        <f t="shared" si="37"/>
        <v/>
      </c>
      <c r="G318" s="54" t="str">
        <f t="shared" si="38"/>
        <v/>
      </c>
      <c r="H318" s="54" t="str">
        <f t="shared" si="39"/>
        <v/>
      </c>
      <c r="I318" s="54" t="str">
        <f t="shared" si="40"/>
        <v/>
      </c>
      <c r="J318" s="54" t="str">
        <f t="shared" si="41"/>
        <v/>
      </c>
      <c r="K318" s="54" t="str">
        <f t="shared" si="42"/>
        <v/>
      </c>
      <c r="L318" s="54" t="str">
        <f t="shared" si="43"/>
        <v xml:space="preserve">Siūlomas įkainis 105,00 eur Įkainis per mažas, nes daryti išpildomąją nuotrauką ar iki 15 metrų ar iki 100 metrų yra tokie patys  kaštai (matavimas objekte, braižymas, derinimas) 
</v>
      </c>
      <c r="M318" s="54" t="str">
        <f t="shared" si="44"/>
        <v/>
      </c>
      <c r="N318" s="14" t="s">
        <v>371</v>
      </c>
      <c r="O318" s="1"/>
      <c r="P318" s="1"/>
      <c r="Q318" s="1"/>
    </row>
    <row r="319" spans="1:17" ht="240">
      <c r="A319" s="11">
        <v>318</v>
      </c>
      <c r="B319" s="61" t="s">
        <v>11</v>
      </c>
      <c r="C319" s="47" t="s">
        <v>189</v>
      </c>
      <c r="D319" s="54" t="e">
        <f>VLOOKUP(C319,#REF!,2,FALSE)</f>
        <v>#REF!</v>
      </c>
      <c r="E319" s="54" t="str">
        <f t="shared" si="36"/>
        <v/>
      </c>
      <c r="F319" s="54" t="str">
        <f t="shared" si="37"/>
        <v/>
      </c>
      <c r="G319" s="54" t="str">
        <f t="shared" si="38"/>
        <v/>
      </c>
      <c r="H319" s="54" t="str">
        <f t="shared" si="39"/>
        <v/>
      </c>
      <c r="I319" s="54" t="str">
        <f t="shared" si="40"/>
        <v/>
      </c>
      <c r="J319" s="54" t="str">
        <f t="shared" si="41"/>
        <v/>
      </c>
      <c r="K319" s="54" t="str">
        <f t="shared" si="42"/>
        <v/>
      </c>
      <c r="L319" s="54" t="str">
        <f t="shared" si="43"/>
        <v xml:space="preserve">Siūlomas įkainis 105,00 eur Įkainis per mažas, nes daryti išpildomąją nuotrauką ar iki 15 metrų ar iki 100 metrų yra tokie patys  kaštai (matavimas objekte, braižymas, derinimas) 
</v>
      </c>
      <c r="M319" s="54" t="str">
        <f t="shared" si="44"/>
        <v/>
      </c>
      <c r="N319" s="14" t="s">
        <v>371</v>
      </c>
      <c r="O319" s="1"/>
      <c r="P319" s="1"/>
      <c r="Q319" s="1"/>
    </row>
    <row r="320" spans="1:17" ht="90">
      <c r="A320" s="11">
        <v>319</v>
      </c>
      <c r="B320" s="61" t="s">
        <v>11</v>
      </c>
      <c r="C320" s="47" t="s">
        <v>190</v>
      </c>
      <c r="D320" s="54" t="e">
        <f>VLOOKUP(C320,#REF!,2,FALSE)</f>
        <v>#REF!</v>
      </c>
      <c r="E320" s="54" t="str">
        <f t="shared" si="36"/>
        <v/>
      </c>
      <c r="F320" s="54" t="str">
        <f t="shared" si="37"/>
        <v/>
      </c>
      <c r="G320" s="54" t="str">
        <f t="shared" si="38"/>
        <v/>
      </c>
      <c r="H320" s="54" t="str">
        <f t="shared" si="39"/>
        <v/>
      </c>
      <c r="I320" s="54" t="str">
        <f t="shared" si="40"/>
        <v/>
      </c>
      <c r="J320" s="54" t="str">
        <f t="shared" si="41"/>
        <v/>
      </c>
      <c r="K320" s="54" t="str">
        <f t="shared" si="42"/>
        <v/>
      </c>
      <c r="L320" s="54" t="str">
        <f t="shared" si="43"/>
        <v xml:space="preserve">Siūlomas įkainis 130,00 eur Nepagrįstai mažas įkainis 
</v>
      </c>
      <c r="M320" s="54" t="str">
        <f t="shared" si="44"/>
        <v/>
      </c>
      <c r="N320" s="14" t="s">
        <v>372</v>
      </c>
      <c r="O320" s="1"/>
      <c r="P320" s="1"/>
      <c r="Q320" s="1"/>
    </row>
    <row r="321" spans="1:17" ht="90">
      <c r="A321" s="11">
        <v>320</v>
      </c>
      <c r="B321" s="61" t="s">
        <v>11</v>
      </c>
      <c r="C321" s="47" t="s">
        <v>192</v>
      </c>
      <c r="D321" s="54" t="e">
        <f>VLOOKUP(C321,#REF!,2,FALSE)</f>
        <v>#REF!</v>
      </c>
      <c r="E321" s="54" t="str">
        <f t="shared" si="36"/>
        <v/>
      </c>
      <c r="F321" s="54" t="str">
        <f t="shared" si="37"/>
        <v/>
      </c>
      <c r="G321" s="54" t="str">
        <f t="shared" si="38"/>
        <v/>
      </c>
      <c r="H321" s="54" t="str">
        <f t="shared" si="39"/>
        <v/>
      </c>
      <c r="I321" s="54" t="str">
        <f t="shared" si="40"/>
        <v/>
      </c>
      <c r="J321" s="54" t="str">
        <f t="shared" si="41"/>
        <v/>
      </c>
      <c r="K321" s="54" t="str">
        <f t="shared" si="42"/>
        <v/>
      </c>
      <c r="L321" s="54" t="str">
        <f t="shared" si="43"/>
        <v xml:space="preserve">Siūlomas įkainis 270,00 eur Nepagrįstai mažas įkainis 
</v>
      </c>
      <c r="M321" s="54" t="str">
        <f t="shared" si="44"/>
        <v/>
      </c>
      <c r="N321" s="14" t="s">
        <v>373</v>
      </c>
      <c r="O321" s="1"/>
      <c r="P321" s="1"/>
      <c r="Q321" s="1"/>
    </row>
    <row r="322" spans="1:17" ht="90">
      <c r="A322" s="11">
        <v>321</v>
      </c>
      <c r="B322" s="61" t="s">
        <v>11</v>
      </c>
      <c r="C322" s="47" t="s">
        <v>194</v>
      </c>
      <c r="D322" s="54" t="e">
        <f>VLOOKUP(C322,#REF!,2,FALSE)</f>
        <v>#REF!</v>
      </c>
      <c r="E322" s="54" t="str">
        <f t="shared" si="36"/>
        <v/>
      </c>
      <c r="F322" s="54" t="str">
        <f t="shared" si="37"/>
        <v/>
      </c>
      <c r="G322" s="54" t="str">
        <f t="shared" si="38"/>
        <v/>
      </c>
      <c r="H322" s="54" t="str">
        <f t="shared" si="39"/>
        <v/>
      </c>
      <c r="I322" s="54" t="str">
        <f t="shared" si="40"/>
        <v/>
      </c>
      <c r="J322" s="54" t="str">
        <f t="shared" si="41"/>
        <v/>
      </c>
      <c r="K322" s="54" t="str">
        <f t="shared" si="42"/>
        <v/>
      </c>
      <c r="L322" s="54" t="str">
        <f t="shared" si="43"/>
        <v xml:space="preserve">Siūlomas įkainis 480,00 eur Nepagrįstai mažas įkainis 
</v>
      </c>
      <c r="M322" s="54" t="str">
        <f t="shared" si="44"/>
        <v/>
      </c>
      <c r="N322" s="14" t="s">
        <v>374</v>
      </c>
      <c r="O322" s="1"/>
      <c r="P322" s="1"/>
      <c r="Q322" s="1"/>
    </row>
    <row r="323" spans="1:17" ht="330">
      <c r="A323" s="11">
        <v>322</v>
      </c>
      <c r="B323" s="61" t="s">
        <v>11</v>
      </c>
      <c r="C323" s="47" t="s">
        <v>198</v>
      </c>
      <c r="D323" s="54" t="e">
        <f>VLOOKUP(C323,#REF!,2,FALSE)</f>
        <v>#REF!</v>
      </c>
      <c r="E323" s="54" t="str">
        <f t="shared" si="36"/>
        <v/>
      </c>
      <c r="F323" s="54" t="str">
        <f t="shared" si="37"/>
        <v/>
      </c>
      <c r="G323" s="54" t="str">
        <f t="shared" si="38"/>
        <v/>
      </c>
      <c r="H323" s="54" t="str">
        <f t="shared" si="39"/>
        <v/>
      </c>
      <c r="I323" s="54" t="str">
        <f t="shared" si="40"/>
        <v/>
      </c>
      <c r="J323" s="54" t="str">
        <f t="shared" si="41"/>
        <v/>
      </c>
      <c r="K323" s="54" t="str">
        <f t="shared" si="42"/>
        <v/>
      </c>
      <c r="L323" s="54" t="str">
        <f t="shared" si="43"/>
        <v xml:space="preserve">Siūlomas įkainis 110,00 eur Objekto nužymėjimo darbai virš šimto metrų vyksta per kelis etapus, nes dujotiekiai klojami apgyvendintose teritorijose ir nužymėjimo taškai neišlieka, dėl to atvykimo į objektą kaštai didėja. Įkainį dėl šitos priežasties reikia didinti
</v>
      </c>
      <c r="M323" s="54" t="str">
        <f t="shared" si="44"/>
        <v/>
      </c>
      <c r="N323" s="14" t="s">
        <v>375</v>
      </c>
      <c r="O323" s="1"/>
      <c r="P323" s="1"/>
      <c r="Q323" s="1"/>
    </row>
    <row r="324" spans="1:17" ht="330">
      <c r="A324" s="11">
        <v>323</v>
      </c>
      <c r="B324" s="61" t="s">
        <v>11</v>
      </c>
      <c r="C324" s="47" t="s">
        <v>200</v>
      </c>
      <c r="D324" s="54" t="e">
        <f>VLOOKUP(C324,#REF!,2,FALSE)</f>
        <v>#REF!</v>
      </c>
      <c r="E324" s="54" t="str">
        <f t="shared" si="36"/>
        <v/>
      </c>
      <c r="F324" s="54" t="str">
        <f t="shared" si="37"/>
        <v/>
      </c>
      <c r="G324" s="54" t="str">
        <f t="shared" si="38"/>
        <v/>
      </c>
      <c r="H324" s="54" t="str">
        <f t="shared" si="39"/>
        <v/>
      </c>
      <c r="I324" s="54" t="str">
        <f t="shared" si="40"/>
        <v/>
      </c>
      <c r="J324" s="54" t="str">
        <f t="shared" si="41"/>
        <v/>
      </c>
      <c r="K324" s="54" t="str">
        <f t="shared" si="42"/>
        <v/>
      </c>
      <c r="L324" s="54" t="str">
        <f t="shared" si="43"/>
        <v xml:space="preserve">Siūlomas įkainis 220,00 eur Objekto nužymėjimo darbai virš šimto metrų vyksta per kelis etapus, nes dujotiekiai klojami apgyvendintose teritorijose ir nužymėjimo taškai neišlieka, dėl to atvykimo į objektą kaštai didėja. Įkainį dėl šitos priežasties reikia didinti
</v>
      </c>
      <c r="M324" s="54" t="str">
        <f t="shared" si="44"/>
        <v/>
      </c>
      <c r="N324" s="14" t="s">
        <v>376</v>
      </c>
      <c r="O324" s="1"/>
      <c r="P324" s="1"/>
      <c r="Q324" s="1"/>
    </row>
    <row r="325" spans="1:17" ht="150">
      <c r="A325" s="11">
        <v>324</v>
      </c>
      <c r="B325" s="61" t="s">
        <v>11</v>
      </c>
      <c r="C325" s="47" t="s">
        <v>62</v>
      </c>
      <c r="D325" s="54" t="e">
        <f>VLOOKUP(C325,#REF!,2,FALSE)</f>
        <v>#REF!</v>
      </c>
      <c r="E325" s="54" t="str">
        <f t="shared" si="36"/>
        <v/>
      </c>
      <c r="F325" s="54" t="str">
        <f t="shared" si="37"/>
        <v/>
      </c>
      <c r="G325" s="54" t="str">
        <f t="shared" si="38"/>
        <v/>
      </c>
      <c r="H325" s="54" t="str">
        <f t="shared" si="39"/>
        <v/>
      </c>
      <c r="I325" s="54" t="str">
        <f t="shared" si="40"/>
        <v/>
      </c>
      <c r="J325" s="54" t="str">
        <f t="shared" si="41"/>
        <v/>
      </c>
      <c r="K325" s="54" t="str">
        <f t="shared" si="42"/>
        <v/>
      </c>
      <c r="L325" s="54" t="str">
        <f t="shared" si="43"/>
        <v xml:space="preserve">Siūlomas įkainis 600,00 eur Išlaidos turėtų būti įtrauktos prie tiesioginių išlaidų Sutarties 5.2 punkto
</v>
      </c>
      <c r="M325" s="54" t="str">
        <f t="shared" si="44"/>
        <v/>
      </c>
      <c r="N325" s="14" t="s">
        <v>377</v>
      </c>
      <c r="O325" s="1"/>
      <c r="P325" s="1"/>
      <c r="Q325" s="1"/>
    </row>
    <row r="326" spans="1:17" ht="120">
      <c r="A326" s="11">
        <v>325</v>
      </c>
      <c r="B326" s="61" t="s">
        <v>11</v>
      </c>
      <c r="C326" s="47" t="s">
        <v>204</v>
      </c>
      <c r="D326" s="54" t="e">
        <f>VLOOKUP(C326,#REF!,2,FALSE)</f>
        <v>#REF!</v>
      </c>
      <c r="E326" s="54" t="str">
        <f t="shared" si="36"/>
        <v/>
      </c>
      <c r="F326" s="54" t="str">
        <f t="shared" si="37"/>
        <v/>
      </c>
      <c r="G326" s="54" t="str">
        <f t="shared" si="38"/>
        <v/>
      </c>
      <c r="H326" s="54" t="str">
        <f t="shared" si="39"/>
        <v/>
      </c>
      <c r="I326" s="54" t="str">
        <f t="shared" si="40"/>
        <v/>
      </c>
      <c r="J326" s="54" t="str">
        <f t="shared" si="41"/>
        <v/>
      </c>
      <c r="K326" s="54" t="str">
        <f t="shared" si="42"/>
        <v/>
      </c>
      <c r="L326" s="54" t="str">
        <f t="shared" si="43"/>
        <v xml:space="preserve">Siūlomas įkainis 2100,00 eur Kaina per maža, nes utilizavimo įkainiai ženkliai pakilę. 
</v>
      </c>
      <c r="M326" s="54" t="str">
        <f t="shared" si="44"/>
        <v/>
      </c>
      <c r="N326" s="14" t="s">
        <v>378</v>
      </c>
      <c r="O326" s="1"/>
      <c r="P326" s="1"/>
      <c r="Q326" s="1"/>
    </row>
    <row r="327" spans="1:17" ht="225">
      <c r="A327" s="11">
        <v>326</v>
      </c>
      <c r="B327" s="61" t="s">
        <v>11</v>
      </c>
      <c r="C327" s="47" t="s">
        <v>210</v>
      </c>
      <c r="D327" s="54" t="e">
        <f>VLOOKUP(C327,#REF!,2,FALSE)</f>
        <v>#REF!</v>
      </c>
      <c r="E327" s="54" t="str">
        <f t="shared" si="36"/>
        <v/>
      </c>
      <c r="F327" s="54" t="str">
        <f t="shared" si="37"/>
        <v/>
      </c>
      <c r="G327" s="54" t="str">
        <f t="shared" si="38"/>
        <v/>
      </c>
      <c r="H327" s="54" t="str">
        <f t="shared" si="39"/>
        <v/>
      </c>
      <c r="I327" s="54" t="str">
        <f t="shared" si="40"/>
        <v/>
      </c>
      <c r="J327" s="54" t="str">
        <f t="shared" si="41"/>
        <v/>
      </c>
      <c r="K327" s="54" t="str">
        <f t="shared" si="42"/>
        <v/>
      </c>
      <c r="L327" s="54" t="str">
        <f t="shared" si="43"/>
        <v xml:space="preserve">Siūlomas įkainis 1400,00 eur Technologiškai darbai atliekami etapais. Už jūsų siūlomus pinigus neįmanoma atlikti tokių darbų, kai tai vykdoma per kelias dienas. 
</v>
      </c>
      <c r="M327" s="54" t="str">
        <f t="shared" si="44"/>
        <v/>
      </c>
      <c r="N327" s="14" t="s">
        <v>379</v>
      </c>
      <c r="O327" s="1"/>
      <c r="P327" s="1"/>
      <c r="Q327" s="1"/>
    </row>
    <row r="328" spans="1:17" ht="225">
      <c r="A328" s="11">
        <v>327</v>
      </c>
      <c r="B328" s="61" t="s">
        <v>11</v>
      </c>
      <c r="C328" s="47" t="s">
        <v>212</v>
      </c>
      <c r="D328" s="54" t="e">
        <f>VLOOKUP(C328,#REF!,2,FALSE)</f>
        <v>#REF!</v>
      </c>
      <c r="E328" s="54" t="str">
        <f t="shared" si="36"/>
        <v/>
      </c>
      <c r="F328" s="54" t="str">
        <f t="shared" si="37"/>
        <v/>
      </c>
      <c r="G328" s="54" t="str">
        <f t="shared" si="38"/>
        <v/>
      </c>
      <c r="H328" s="54" t="str">
        <f t="shared" si="39"/>
        <v/>
      </c>
      <c r="I328" s="54" t="str">
        <f t="shared" si="40"/>
        <v/>
      </c>
      <c r="J328" s="54" t="str">
        <f t="shared" si="41"/>
        <v/>
      </c>
      <c r="K328" s="54" t="str">
        <f t="shared" si="42"/>
        <v/>
      </c>
      <c r="L328" s="54" t="str">
        <f t="shared" si="43"/>
        <v xml:space="preserve">Siūlomas įkainis 1800,00 eur Technologiškai darbai atliekami etapais. Už jūsų siūlomus pinigus neįmanoma atlikti tokių darbų, kai tai vykdoma per kelias dienas. 
</v>
      </c>
      <c r="M328" s="54" t="str">
        <f t="shared" si="44"/>
        <v/>
      </c>
      <c r="N328" s="14" t="s">
        <v>380</v>
      </c>
      <c r="O328" s="1"/>
      <c r="P328" s="1"/>
      <c r="Q328" s="1"/>
    </row>
    <row r="329" spans="1:17" ht="225">
      <c r="A329" s="11">
        <v>328</v>
      </c>
      <c r="B329" s="61" t="s">
        <v>11</v>
      </c>
      <c r="C329" s="47" t="s">
        <v>214</v>
      </c>
      <c r="D329" s="54" t="e">
        <f>VLOOKUP(C329,#REF!,2,FALSE)</f>
        <v>#REF!</v>
      </c>
      <c r="E329" s="54" t="str">
        <f t="shared" ref="E329:E392" si="45">IF(B329=$E$1,CONCATENATE(N329,CHAR(10),O329),"")</f>
        <v/>
      </c>
      <c r="F329" s="54" t="str">
        <f t="shared" ref="F329:F392" si="46">IF(B329=$F$1,CONCATENATE(N329,CHAR(10),O329),"")</f>
        <v/>
      </c>
      <c r="G329" s="54" t="str">
        <f t="shared" ref="G329:G392" si="47">IF(B329=$G$1,CONCATENATE(N329,CHAR(10),O329),"")</f>
        <v/>
      </c>
      <c r="H329" s="54" t="str">
        <f t="shared" ref="H329:H392" si="48">IF(B329=$H$1,CONCATENATE(N329,CHAR(10),O329),"")</f>
        <v/>
      </c>
      <c r="I329" s="54" t="str">
        <f t="shared" ref="I329:I392" si="49">IF(B329=$I$1,CONCATENATE(N329,CHAR(10),O329),"")</f>
        <v/>
      </c>
      <c r="J329" s="54" t="str">
        <f t="shared" ref="J329:J392" si="50">IF(B329=$J$1,CONCATENATE(N329,CHAR(10),O329),"")</f>
        <v/>
      </c>
      <c r="K329" s="54" t="str">
        <f t="shared" ref="K329:K392" si="51">IF(B329=$K$1,CONCATENATE(N329,CHAR(10),O329),"")</f>
        <v/>
      </c>
      <c r="L329" s="54" t="str">
        <f t="shared" ref="L329:L392" si="52">IF(B329=$L$1,CONCATENATE(N329,CHAR(10),O329),"")</f>
        <v xml:space="preserve">Siūlomas įkainis 2500,00 eur Technologiškai darbai atliekami etapais. Už jūsų siūlomus pinigus neįmanoma atlikti tokių darbų, kai tai vykdoma per kelias dienas. 
</v>
      </c>
      <c r="M329" s="54" t="str">
        <f t="shared" ref="M329:M392" si="53">IF(B329=$M$1,CONCATENATE(N329,CHAR(10),O329),"")</f>
        <v/>
      </c>
      <c r="N329" s="14" t="s">
        <v>381</v>
      </c>
      <c r="O329" s="1"/>
      <c r="P329" s="1"/>
      <c r="Q329" s="1"/>
    </row>
    <row r="330" spans="1:17" ht="165">
      <c r="A330" s="11">
        <v>329</v>
      </c>
      <c r="B330" s="61" t="s">
        <v>11</v>
      </c>
      <c r="C330" s="47" t="s">
        <v>68</v>
      </c>
      <c r="D330" s="54" t="e">
        <f>VLOOKUP(C330,#REF!,2,FALSE)</f>
        <v>#REF!</v>
      </c>
      <c r="E330" s="54" t="str">
        <f t="shared" si="45"/>
        <v/>
      </c>
      <c r="F330" s="54" t="str">
        <f t="shared" si="46"/>
        <v/>
      </c>
      <c r="G330" s="54" t="str">
        <f t="shared" si="47"/>
        <v/>
      </c>
      <c r="H330" s="54" t="str">
        <f t="shared" si="48"/>
        <v/>
      </c>
      <c r="I330" s="54" t="str">
        <f t="shared" si="49"/>
        <v/>
      </c>
      <c r="J330" s="54" t="str">
        <f t="shared" si="50"/>
        <v/>
      </c>
      <c r="K330" s="54" t="str">
        <f t="shared" si="51"/>
        <v/>
      </c>
      <c r="L330" s="54" t="str">
        <f t="shared" si="52"/>
        <v xml:space="preserve">Siūlomas įkainis 95,00 eur Kaina per maža, medžiagų ir darbo sąnaudų kaina viršija Jūsų nustatytą maksimalų įkainį
</v>
      </c>
      <c r="M330" s="54" t="str">
        <f t="shared" si="53"/>
        <v/>
      </c>
      <c r="N330" s="14" t="s">
        <v>382</v>
      </c>
      <c r="O330" s="1"/>
      <c r="P330" s="1"/>
      <c r="Q330" s="1"/>
    </row>
    <row r="331" spans="1:17" ht="165">
      <c r="A331" s="11">
        <v>330</v>
      </c>
      <c r="B331" s="61" t="s">
        <v>11</v>
      </c>
      <c r="C331" s="47" t="s">
        <v>71</v>
      </c>
      <c r="D331" s="54" t="e">
        <f>VLOOKUP(C331,#REF!,2,FALSE)</f>
        <v>#REF!</v>
      </c>
      <c r="E331" s="54" t="str">
        <f t="shared" si="45"/>
        <v/>
      </c>
      <c r="F331" s="54" t="str">
        <f t="shared" si="46"/>
        <v/>
      </c>
      <c r="G331" s="54" t="str">
        <f t="shared" si="47"/>
        <v/>
      </c>
      <c r="H331" s="54" t="str">
        <f t="shared" si="48"/>
        <v/>
      </c>
      <c r="I331" s="54" t="str">
        <f t="shared" si="49"/>
        <v/>
      </c>
      <c r="J331" s="54" t="str">
        <f t="shared" si="50"/>
        <v/>
      </c>
      <c r="K331" s="54" t="str">
        <f t="shared" si="51"/>
        <v/>
      </c>
      <c r="L331" s="54" t="str">
        <f t="shared" si="52"/>
        <v xml:space="preserve">Siūlomas įkainis 78,00 eur Kaina per maža, medžiagų ir darbo sąnaudų kaina viršija Jūsų nustatytą maksimalų įkainį
</v>
      </c>
      <c r="M331" s="54" t="str">
        <f t="shared" si="53"/>
        <v/>
      </c>
      <c r="N331" s="14" t="s">
        <v>383</v>
      </c>
      <c r="O331" s="1"/>
      <c r="P331" s="1"/>
      <c r="Q331" s="1"/>
    </row>
    <row r="332" spans="1:17" ht="165">
      <c r="A332" s="11">
        <v>331</v>
      </c>
      <c r="B332" s="61" t="s">
        <v>11</v>
      </c>
      <c r="C332" s="47" t="s">
        <v>73</v>
      </c>
      <c r="D332" s="54" t="e">
        <f>VLOOKUP(C332,#REF!,2,FALSE)</f>
        <v>#REF!</v>
      </c>
      <c r="E332" s="54" t="str">
        <f t="shared" si="45"/>
        <v/>
      </c>
      <c r="F332" s="54" t="str">
        <f t="shared" si="46"/>
        <v/>
      </c>
      <c r="G332" s="54" t="str">
        <f t="shared" si="47"/>
        <v/>
      </c>
      <c r="H332" s="54" t="str">
        <f t="shared" si="48"/>
        <v/>
      </c>
      <c r="I332" s="54" t="str">
        <f t="shared" si="49"/>
        <v/>
      </c>
      <c r="J332" s="54" t="str">
        <f t="shared" si="50"/>
        <v/>
      </c>
      <c r="K332" s="54" t="str">
        <f t="shared" si="51"/>
        <v/>
      </c>
      <c r="L332" s="54" t="str">
        <f t="shared" si="52"/>
        <v xml:space="preserve">Siūlomas įkainis 538,00 eur Kaina per maža, medžiagų ir darbo sąnaudų kaina viršija Jūsų nustatytą maksimalų įkainį
</v>
      </c>
      <c r="M332" s="54" t="str">
        <f t="shared" si="53"/>
        <v/>
      </c>
      <c r="N332" s="14" t="s">
        <v>384</v>
      </c>
      <c r="O332" s="1"/>
      <c r="P332" s="1"/>
      <c r="Q332" s="1"/>
    </row>
    <row r="333" spans="1:17" ht="165">
      <c r="A333" s="11">
        <v>332</v>
      </c>
      <c r="B333" s="61" t="s">
        <v>11</v>
      </c>
      <c r="C333" s="47" t="s">
        <v>75</v>
      </c>
      <c r="D333" s="54" t="e">
        <f>VLOOKUP(C333,#REF!,2,FALSE)</f>
        <v>#REF!</v>
      </c>
      <c r="E333" s="54" t="str">
        <f t="shared" si="45"/>
        <v/>
      </c>
      <c r="F333" s="54" t="str">
        <f t="shared" si="46"/>
        <v/>
      </c>
      <c r="G333" s="54" t="str">
        <f t="shared" si="47"/>
        <v/>
      </c>
      <c r="H333" s="54" t="str">
        <f t="shared" si="48"/>
        <v/>
      </c>
      <c r="I333" s="54" t="str">
        <f t="shared" si="49"/>
        <v/>
      </c>
      <c r="J333" s="54" t="str">
        <f t="shared" si="50"/>
        <v/>
      </c>
      <c r="K333" s="54" t="str">
        <f t="shared" si="51"/>
        <v/>
      </c>
      <c r="L333" s="54" t="str">
        <f t="shared" si="52"/>
        <v xml:space="preserve">Siūlomas įkainis 2700,00 eur Kaina per maža, medžiagų ir darbo sąnaudų kaina viršija Jūsų nustatytą maksimalų įkainį
</v>
      </c>
      <c r="M333" s="54" t="str">
        <f t="shared" si="53"/>
        <v/>
      </c>
      <c r="N333" s="14" t="s">
        <v>385</v>
      </c>
      <c r="O333" s="1"/>
      <c r="P333" s="1"/>
      <c r="Q333" s="1"/>
    </row>
    <row r="334" spans="1:17" ht="165">
      <c r="A334" s="11">
        <v>333</v>
      </c>
      <c r="B334" s="61" t="s">
        <v>11</v>
      </c>
      <c r="C334" s="47" t="s">
        <v>303</v>
      </c>
      <c r="D334" s="54" t="e">
        <f>VLOOKUP(C334,#REF!,2,FALSE)</f>
        <v>#REF!</v>
      </c>
      <c r="E334" s="54" t="str">
        <f t="shared" si="45"/>
        <v/>
      </c>
      <c r="F334" s="54" t="str">
        <f t="shared" si="46"/>
        <v/>
      </c>
      <c r="G334" s="54" t="str">
        <f t="shared" si="47"/>
        <v/>
      </c>
      <c r="H334" s="54" t="str">
        <f t="shared" si="48"/>
        <v/>
      </c>
      <c r="I334" s="54" t="str">
        <f t="shared" si="49"/>
        <v/>
      </c>
      <c r="J334" s="54" t="str">
        <f t="shared" si="50"/>
        <v/>
      </c>
      <c r="K334" s="54" t="str">
        <f t="shared" si="51"/>
        <v/>
      </c>
      <c r="L334" s="54" t="str">
        <f t="shared" si="52"/>
        <v xml:space="preserve">Siūlomas įkainis 815,00 eur Kaina per maža, medžiagų ir darbo sąnaudų kaina viršija Jūsų nustatytą maksimalų įkainį
</v>
      </c>
      <c r="M334" s="54" t="str">
        <f t="shared" si="53"/>
        <v/>
      </c>
      <c r="N334" s="14" t="s">
        <v>386</v>
      </c>
      <c r="O334" s="1"/>
      <c r="P334" s="1"/>
      <c r="Q334" s="1"/>
    </row>
    <row r="335" spans="1:17" ht="165">
      <c r="A335" s="11">
        <v>334</v>
      </c>
      <c r="B335" s="61" t="s">
        <v>11</v>
      </c>
      <c r="C335" s="47" t="s">
        <v>77</v>
      </c>
      <c r="D335" s="54" t="e">
        <f>VLOOKUP(C335,#REF!,2,FALSE)</f>
        <v>#REF!</v>
      </c>
      <c r="E335" s="54" t="str">
        <f t="shared" si="45"/>
        <v/>
      </c>
      <c r="F335" s="54" t="str">
        <f t="shared" si="46"/>
        <v/>
      </c>
      <c r="G335" s="54" t="str">
        <f t="shared" si="47"/>
        <v/>
      </c>
      <c r="H335" s="54" t="str">
        <f t="shared" si="48"/>
        <v/>
      </c>
      <c r="I335" s="54" t="str">
        <f t="shared" si="49"/>
        <v/>
      </c>
      <c r="J335" s="54" t="str">
        <f t="shared" si="50"/>
        <v/>
      </c>
      <c r="K335" s="54" t="str">
        <f t="shared" si="51"/>
        <v/>
      </c>
      <c r="L335" s="54" t="str">
        <f t="shared" si="52"/>
        <v xml:space="preserve">Siūlomas įkainis 84,00 eur Kaina per maža, medžiagų ir darbo sąnaudų kaina viršija Jūsų nustatytą maksimalų įkainį
</v>
      </c>
      <c r="M335" s="54" t="str">
        <f t="shared" si="53"/>
        <v/>
      </c>
      <c r="N335" s="14" t="s">
        <v>387</v>
      </c>
      <c r="O335" s="1"/>
      <c r="P335" s="1"/>
      <c r="Q335" s="1"/>
    </row>
    <row r="336" spans="1:17" ht="165">
      <c r="A336" s="11">
        <v>335</v>
      </c>
      <c r="B336" s="61" t="s">
        <v>11</v>
      </c>
      <c r="C336" s="47" t="s">
        <v>79</v>
      </c>
      <c r="D336" s="54" t="e">
        <f>VLOOKUP(C336,#REF!,2,FALSE)</f>
        <v>#REF!</v>
      </c>
      <c r="E336" s="54" t="str">
        <f t="shared" si="45"/>
        <v/>
      </c>
      <c r="F336" s="54" t="str">
        <f t="shared" si="46"/>
        <v/>
      </c>
      <c r="G336" s="54" t="str">
        <f t="shared" si="47"/>
        <v/>
      </c>
      <c r="H336" s="54" t="str">
        <f t="shared" si="48"/>
        <v/>
      </c>
      <c r="I336" s="54" t="str">
        <f t="shared" si="49"/>
        <v/>
      </c>
      <c r="J336" s="54" t="str">
        <f t="shared" si="50"/>
        <v/>
      </c>
      <c r="K336" s="54" t="str">
        <f t="shared" si="51"/>
        <v/>
      </c>
      <c r="L336" s="54" t="str">
        <f t="shared" si="52"/>
        <v xml:space="preserve">Siūlomas įkainis 84,00 eur Kaina per maža, medžiagų ir darbo sąnaudų kaina viršija Jūsų nustatytą maksimalų įkainį
</v>
      </c>
      <c r="M336" s="54" t="str">
        <f t="shared" si="53"/>
        <v/>
      </c>
      <c r="N336" s="14" t="s">
        <v>387</v>
      </c>
      <c r="O336" s="1"/>
      <c r="P336" s="1"/>
      <c r="Q336" s="1"/>
    </row>
    <row r="337" spans="1:17" ht="165">
      <c r="A337" s="11">
        <v>336</v>
      </c>
      <c r="B337" s="61" t="s">
        <v>11</v>
      </c>
      <c r="C337" s="47" t="s">
        <v>81</v>
      </c>
      <c r="D337" s="54" t="e">
        <f>VLOOKUP(C337,#REF!,2,FALSE)</f>
        <v>#REF!</v>
      </c>
      <c r="E337" s="54" t="str">
        <f t="shared" si="45"/>
        <v/>
      </c>
      <c r="F337" s="54" t="str">
        <f t="shared" si="46"/>
        <v/>
      </c>
      <c r="G337" s="54" t="str">
        <f t="shared" si="47"/>
        <v/>
      </c>
      <c r="H337" s="54" t="str">
        <f t="shared" si="48"/>
        <v/>
      </c>
      <c r="I337" s="54" t="str">
        <f t="shared" si="49"/>
        <v/>
      </c>
      <c r="J337" s="54" t="str">
        <f t="shared" si="50"/>
        <v/>
      </c>
      <c r="K337" s="54" t="str">
        <f t="shared" si="51"/>
        <v/>
      </c>
      <c r="L337" s="54" t="str">
        <f t="shared" si="52"/>
        <v xml:space="preserve">Siūlomas įkainis 100,00 eur Kaina per maža, medžiagų ir darbo sąnaudų kaina viršija Jūsų nustatytą maksimalų įkainį
</v>
      </c>
      <c r="M337" s="54" t="str">
        <f t="shared" si="53"/>
        <v/>
      </c>
      <c r="N337" s="14" t="s">
        <v>388</v>
      </c>
      <c r="O337" s="1"/>
      <c r="P337" s="1"/>
      <c r="Q337" s="1"/>
    </row>
    <row r="338" spans="1:17" ht="165">
      <c r="A338" s="11">
        <v>337</v>
      </c>
      <c r="B338" s="61" t="s">
        <v>11</v>
      </c>
      <c r="C338" s="47" t="s">
        <v>83</v>
      </c>
      <c r="D338" s="54" t="e">
        <f>VLOOKUP(C338,#REF!,2,FALSE)</f>
        <v>#REF!</v>
      </c>
      <c r="E338" s="54" t="str">
        <f t="shared" si="45"/>
        <v/>
      </c>
      <c r="F338" s="54" t="str">
        <f t="shared" si="46"/>
        <v/>
      </c>
      <c r="G338" s="54" t="str">
        <f t="shared" si="47"/>
        <v/>
      </c>
      <c r="H338" s="54" t="str">
        <f t="shared" si="48"/>
        <v/>
      </c>
      <c r="I338" s="54" t="str">
        <f t="shared" si="49"/>
        <v/>
      </c>
      <c r="J338" s="54" t="str">
        <f t="shared" si="50"/>
        <v/>
      </c>
      <c r="K338" s="54" t="str">
        <f t="shared" si="51"/>
        <v/>
      </c>
      <c r="L338" s="54" t="str">
        <f t="shared" si="52"/>
        <v xml:space="preserve">Siūlomas įkainis 170,00 eur Kaina per maža, medžiagų ir darbo sąnaudų kaina viršija Jūsų nustatytą maksimalų įkainį
</v>
      </c>
      <c r="M338" s="54" t="str">
        <f t="shared" si="53"/>
        <v/>
      </c>
      <c r="N338" s="14" t="s">
        <v>389</v>
      </c>
      <c r="O338" s="1"/>
      <c r="P338" s="1"/>
      <c r="Q338" s="1"/>
    </row>
    <row r="339" spans="1:17" ht="165">
      <c r="A339" s="11">
        <v>338</v>
      </c>
      <c r="B339" s="61" t="s">
        <v>11</v>
      </c>
      <c r="C339" s="47" t="s">
        <v>85</v>
      </c>
      <c r="D339" s="54" t="e">
        <f>VLOOKUP(C339,#REF!,2,FALSE)</f>
        <v>#REF!</v>
      </c>
      <c r="E339" s="54" t="str">
        <f t="shared" si="45"/>
        <v/>
      </c>
      <c r="F339" s="54" t="str">
        <f t="shared" si="46"/>
        <v/>
      </c>
      <c r="G339" s="54" t="str">
        <f t="shared" si="47"/>
        <v/>
      </c>
      <c r="H339" s="54" t="str">
        <f t="shared" si="48"/>
        <v/>
      </c>
      <c r="I339" s="54" t="str">
        <f t="shared" si="49"/>
        <v/>
      </c>
      <c r="J339" s="54" t="str">
        <f t="shared" si="50"/>
        <v/>
      </c>
      <c r="K339" s="54" t="str">
        <f t="shared" si="51"/>
        <v/>
      </c>
      <c r="L339" s="54" t="str">
        <f t="shared" si="52"/>
        <v xml:space="preserve">Siūlomas įkainis 110,00 eur Kaina per maža, medžiagų ir darbo sąnaudų kaina viršija Jūsų nustatytą maksimalų įkainį
</v>
      </c>
      <c r="M339" s="54" t="str">
        <f t="shared" si="53"/>
        <v/>
      </c>
      <c r="N339" s="14" t="s">
        <v>390</v>
      </c>
      <c r="O339" s="1"/>
      <c r="P339" s="1"/>
      <c r="Q339" s="1"/>
    </row>
    <row r="340" spans="1:17" ht="165">
      <c r="A340" s="11">
        <v>339</v>
      </c>
      <c r="B340" s="61" t="s">
        <v>11</v>
      </c>
      <c r="C340" s="47" t="s">
        <v>86</v>
      </c>
      <c r="D340" s="54" t="e">
        <f>VLOOKUP(C340,#REF!,2,FALSE)</f>
        <v>#REF!</v>
      </c>
      <c r="E340" s="54" t="str">
        <f t="shared" si="45"/>
        <v/>
      </c>
      <c r="F340" s="54" t="str">
        <f t="shared" si="46"/>
        <v/>
      </c>
      <c r="G340" s="54" t="str">
        <f t="shared" si="47"/>
        <v/>
      </c>
      <c r="H340" s="54" t="str">
        <f t="shared" si="48"/>
        <v/>
      </c>
      <c r="I340" s="54" t="str">
        <f t="shared" si="49"/>
        <v/>
      </c>
      <c r="J340" s="54" t="str">
        <f t="shared" si="50"/>
        <v/>
      </c>
      <c r="K340" s="54" t="str">
        <f t="shared" si="51"/>
        <v/>
      </c>
      <c r="L340" s="54" t="str">
        <f t="shared" si="52"/>
        <v xml:space="preserve">Siūlomas įkainis 210,00 eur Kaina per maža, medžiagų ir darbo sąnaudų kaina viršija Jūsų nustatytą maksimalų įkainį
</v>
      </c>
      <c r="M340" s="54" t="str">
        <f t="shared" si="53"/>
        <v/>
      </c>
      <c r="N340" s="14" t="s">
        <v>391</v>
      </c>
      <c r="O340" s="1"/>
      <c r="P340" s="1"/>
      <c r="Q340" s="1"/>
    </row>
    <row r="341" spans="1:17" ht="165">
      <c r="A341" s="11">
        <v>340</v>
      </c>
      <c r="B341" s="61" t="s">
        <v>11</v>
      </c>
      <c r="C341" s="47" t="s">
        <v>87</v>
      </c>
      <c r="D341" s="54" t="e">
        <f>VLOOKUP(C341,#REF!,2,FALSE)</f>
        <v>#REF!</v>
      </c>
      <c r="E341" s="54" t="str">
        <f t="shared" si="45"/>
        <v/>
      </c>
      <c r="F341" s="54" t="str">
        <f t="shared" si="46"/>
        <v/>
      </c>
      <c r="G341" s="54" t="str">
        <f t="shared" si="47"/>
        <v/>
      </c>
      <c r="H341" s="54" t="str">
        <f t="shared" si="48"/>
        <v/>
      </c>
      <c r="I341" s="54" t="str">
        <f t="shared" si="49"/>
        <v/>
      </c>
      <c r="J341" s="54" t="str">
        <f t="shared" si="50"/>
        <v/>
      </c>
      <c r="K341" s="54" t="str">
        <f t="shared" si="51"/>
        <v/>
      </c>
      <c r="L341" s="54" t="str">
        <f t="shared" si="52"/>
        <v xml:space="preserve">Siūlomas įkainis 50,00 eur Kaina per maža, medžiagų ir darbo sąnaudų kaina viršija Jūsų nustatytą maksimalų įkainį
</v>
      </c>
      <c r="M341" s="54" t="str">
        <f t="shared" si="53"/>
        <v/>
      </c>
      <c r="N341" s="14" t="s">
        <v>392</v>
      </c>
      <c r="O341" s="1"/>
      <c r="P341" s="1"/>
      <c r="Q341" s="1"/>
    </row>
    <row r="342" spans="1:17" ht="165">
      <c r="A342" s="11">
        <v>341</v>
      </c>
      <c r="B342" s="61" t="s">
        <v>11</v>
      </c>
      <c r="C342" s="47" t="s">
        <v>89</v>
      </c>
      <c r="D342" s="54" t="e">
        <f>VLOOKUP(C342,#REF!,2,FALSE)</f>
        <v>#REF!</v>
      </c>
      <c r="E342" s="54" t="str">
        <f t="shared" si="45"/>
        <v/>
      </c>
      <c r="F342" s="54" t="str">
        <f t="shared" si="46"/>
        <v/>
      </c>
      <c r="G342" s="54" t="str">
        <f t="shared" si="47"/>
        <v/>
      </c>
      <c r="H342" s="54" t="str">
        <f t="shared" si="48"/>
        <v/>
      </c>
      <c r="I342" s="54" t="str">
        <f t="shared" si="49"/>
        <v/>
      </c>
      <c r="J342" s="54" t="str">
        <f t="shared" si="50"/>
        <v/>
      </c>
      <c r="K342" s="54" t="str">
        <f t="shared" si="51"/>
        <v/>
      </c>
      <c r="L342" s="54" t="str">
        <f t="shared" si="52"/>
        <v xml:space="preserve">Siūlomas įkainis 100,00 eur Kaina per maža, medžiagų ir darbo sąnaudų kaina viršija Jūsų nustatytą maksimalų įkainį
</v>
      </c>
      <c r="M342" s="54" t="str">
        <f t="shared" si="53"/>
        <v/>
      </c>
      <c r="N342" s="14" t="s">
        <v>388</v>
      </c>
      <c r="O342" s="1"/>
      <c r="P342" s="1"/>
      <c r="Q342" s="1"/>
    </row>
    <row r="343" spans="1:17" ht="165">
      <c r="A343" s="11">
        <v>342</v>
      </c>
      <c r="B343" s="61" t="s">
        <v>11</v>
      </c>
      <c r="C343" s="47" t="s">
        <v>91</v>
      </c>
      <c r="D343" s="54" t="e">
        <f>VLOOKUP(C343,#REF!,2,FALSE)</f>
        <v>#REF!</v>
      </c>
      <c r="E343" s="54" t="str">
        <f t="shared" si="45"/>
        <v/>
      </c>
      <c r="F343" s="54" t="str">
        <f t="shared" si="46"/>
        <v/>
      </c>
      <c r="G343" s="54" t="str">
        <f t="shared" si="47"/>
        <v/>
      </c>
      <c r="H343" s="54" t="str">
        <f t="shared" si="48"/>
        <v/>
      </c>
      <c r="I343" s="54" t="str">
        <f t="shared" si="49"/>
        <v/>
      </c>
      <c r="J343" s="54" t="str">
        <f t="shared" si="50"/>
        <v/>
      </c>
      <c r="K343" s="54" t="str">
        <f t="shared" si="51"/>
        <v/>
      </c>
      <c r="L343" s="54" t="str">
        <f t="shared" si="52"/>
        <v xml:space="preserve">Siūlomas įkainis 185,00 eur Kaina per maža, medžiagų ir darbo sąnaudų kaina viršija Jūsų nustatytą maksimalų įkainį
</v>
      </c>
      <c r="M343" s="54" t="str">
        <f t="shared" si="53"/>
        <v/>
      </c>
      <c r="N343" s="14" t="s">
        <v>393</v>
      </c>
      <c r="O343" s="1"/>
      <c r="P343" s="1"/>
      <c r="Q343" s="1"/>
    </row>
    <row r="344" spans="1:17" ht="240">
      <c r="A344" s="11">
        <v>343</v>
      </c>
      <c r="B344" s="61" t="s">
        <v>11</v>
      </c>
      <c r="C344" s="47" t="s">
        <v>230</v>
      </c>
      <c r="D344" s="54" t="e">
        <f>VLOOKUP(C344,#REF!,2,FALSE)</f>
        <v>#REF!</v>
      </c>
      <c r="E344" s="54" t="str">
        <f t="shared" si="45"/>
        <v/>
      </c>
      <c r="F344" s="54" t="str">
        <f t="shared" si="46"/>
        <v/>
      </c>
      <c r="G344" s="54" t="str">
        <f t="shared" si="47"/>
        <v/>
      </c>
      <c r="H344" s="54" t="str">
        <f t="shared" si="48"/>
        <v/>
      </c>
      <c r="I344" s="54" t="str">
        <f t="shared" si="49"/>
        <v/>
      </c>
      <c r="J344" s="54" t="str">
        <f t="shared" si="50"/>
        <v/>
      </c>
      <c r="K344" s="54" t="str">
        <f t="shared" si="51"/>
        <v/>
      </c>
      <c r="L344" s="54" t="str">
        <f t="shared" si="52"/>
        <v xml:space="preserve">Siūlomas įkainis 8,00 eur Kaina per maža, medžiagų ir darbo sąnaudų kaina viršija Jūsų nustatytą maksimalų įkainį. Darbas vykdomas tokiu atveju, kai tai yra sudedamoji užduoties dalis
</v>
      </c>
      <c r="M344" s="54" t="str">
        <f t="shared" si="53"/>
        <v/>
      </c>
      <c r="N344" s="14" t="s">
        <v>394</v>
      </c>
      <c r="O344" s="1"/>
      <c r="P344" s="1"/>
      <c r="Q344" s="1"/>
    </row>
    <row r="345" spans="1:17" ht="165">
      <c r="A345" s="11">
        <v>344</v>
      </c>
      <c r="B345" s="61" t="s">
        <v>11</v>
      </c>
      <c r="C345" s="47">
        <v>36</v>
      </c>
      <c r="D345" s="54" t="e">
        <f>VLOOKUP(C345,#REF!,2,FALSE)</f>
        <v>#REF!</v>
      </c>
      <c r="E345" s="54" t="str">
        <f t="shared" si="45"/>
        <v/>
      </c>
      <c r="F345" s="54" t="str">
        <f t="shared" si="46"/>
        <v/>
      </c>
      <c r="G345" s="54" t="str">
        <f t="shared" si="47"/>
        <v/>
      </c>
      <c r="H345" s="54" t="str">
        <f t="shared" si="48"/>
        <v/>
      </c>
      <c r="I345" s="54" t="str">
        <f t="shared" si="49"/>
        <v/>
      </c>
      <c r="J345" s="54" t="str">
        <f t="shared" si="50"/>
        <v/>
      </c>
      <c r="K345" s="54" t="str">
        <f t="shared" si="51"/>
        <v/>
      </c>
      <c r="L345" s="54" t="str">
        <f t="shared" si="52"/>
        <v xml:space="preserve">Siūlomas įkainis 50,00 eur Kaina per maža, medžiagų ir darbo sąnaudų kaina viršija Jūsų nustatytą maksimalų įkainį
</v>
      </c>
      <c r="M345" s="54" t="str">
        <f t="shared" si="53"/>
        <v/>
      </c>
      <c r="N345" s="14" t="s">
        <v>392</v>
      </c>
      <c r="O345" s="1"/>
      <c r="P345" s="1"/>
      <c r="Q345" s="1"/>
    </row>
    <row r="346" spans="1:17" ht="240">
      <c r="A346" s="11">
        <v>345</v>
      </c>
      <c r="B346" s="61" t="s">
        <v>11</v>
      </c>
      <c r="C346" s="47" t="s">
        <v>233</v>
      </c>
      <c r="D346" s="54" t="e">
        <f>VLOOKUP(C346,#REF!,2,FALSE)</f>
        <v>#REF!</v>
      </c>
      <c r="E346" s="54" t="str">
        <f t="shared" si="45"/>
        <v/>
      </c>
      <c r="F346" s="54" t="str">
        <f t="shared" si="46"/>
        <v/>
      </c>
      <c r="G346" s="54" t="str">
        <f t="shared" si="47"/>
        <v/>
      </c>
      <c r="H346" s="54" t="str">
        <f t="shared" si="48"/>
        <v/>
      </c>
      <c r="I346" s="54" t="str">
        <f t="shared" si="49"/>
        <v/>
      </c>
      <c r="J346" s="54" t="str">
        <f t="shared" si="50"/>
        <v/>
      </c>
      <c r="K346" s="54" t="str">
        <f t="shared" si="51"/>
        <v/>
      </c>
      <c r="L346" s="54" t="str">
        <f t="shared" si="52"/>
        <v xml:space="preserve">Siūlomas įkainis 110,00 eur Kaina per maža, medžiagų ir darbo sąnaudų kaina viršija Jūsų nustatytą maksimalų įkainį. Darbas vykdomas tokiu atveju, kai tai yra sudedamoji užduoties dalis
</v>
      </c>
      <c r="M346" s="54" t="str">
        <f t="shared" si="53"/>
        <v/>
      </c>
      <c r="N346" s="14" t="s">
        <v>395</v>
      </c>
      <c r="O346" s="1"/>
      <c r="P346" s="1"/>
      <c r="Q346" s="1"/>
    </row>
    <row r="347" spans="1:17" ht="240">
      <c r="A347" s="11">
        <v>346</v>
      </c>
      <c r="B347" s="61" t="s">
        <v>11</v>
      </c>
      <c r="C347" s="47" t="s">
        <v>93</v>
      </c>
      <c r="D347" s="54" t="e">
        <f>VLOOKUP(C347,#REF!,2,FALSE)</f>
        <v>#REF!</v>
      </c>
      <c r="E347" s="54" t="str">
        <f t="shared" si="45"/>
        <v/>
      </c>
      <c r="F347" s="54" t="str">
        <f t="shared" si="46"/>
        <v/>
      </c>
      <c r="G347" s="54" t="str">
        <f t="shared" si="47"/>
        <v/>
      </c>
      <c r="H347" s="54" t="str">
        <f t="shared" si="48"/>
        <v/>
      </c>
      <c r="I347" s="54" t="str">
        <f t="shared" si="49"/>
        <v/>
      </c>
      <c r="J347" s="54" t="str">
        <f t="shared" si="50"/>
        <v/>
      </c>
      <c r="K347" s="54" t="str">
        <f t="shared" si="51"/>
        <v/>
      </c>
      <c r="L347" s="54" t="str">
        <f t="shared" si="52"/>
        <v xml:space="preserve">Siūlomas įkainis 50,00 eur Kaina per maža, medžiagų ir darbo sąnaudų kaina viršija Jūsų nustatytą maksimalų įkainį. Darbas vykdomas tokiu atveju, kai tai yra sudedamoji užduoties dalis
</v>
      </c>
      <c r="M347" s="54" t="str">
        <f t="shared" si="53"/>
        <v/>
      </c>
      <c r="N347" s="14" t="s">
        <v>396</v>
      </c>
      <c r="O347" s="1"/>
      <c r="P347" s="1"/>
      <c r="Q347" s="1"/>
    </row>
    <row r="348" spans="1:17" ht="390">
      <c r="A348" s="11">
        <v>347</v>
      </c>
      <c r="B348" s="61" t="s">
        <v>11</v>
      </c>
      <c r="C348" s="47" t="s">
        <v>236</v>
      </c>
      <c r="D348" s="54" t="e">
        <f>VLOOKUP(C348,#REF!,2,FALSE)</f>
        <v>#REF!</v>
      </c>
      <c r="E348" s="54" t="str">
        <f t="shared" si="45"/>
        <v/>
      </c>
      <c r="F348" s="54" t="str">
        <f t="shared" si="46"/>
        <v/>
      </c>
      <c r="G348" s="54" t="str">
        <f t="shared" si="47"/>
        <v/>
      </c>
      <c r="H348" s="54" t="str">
        <f t="shared" si="48"/>
        <v/>
      </c>
      <c r="I348" s="54" t="str">
        <f t="shared" si="49"/>
        <v/>
      </c>
      <c r="J348" s="54" t="str">
        <f t="shared" si="50"/>
        <v/>
      </c>
      <c r="K348" s="54" t="str">
        <f t="shared" si="51"/>
        <v/>
      </c>
      <c r="L348" s="54" t="str">
        <f t="shared" si="52"/>
        <v xml:space="preserve">Siūlomas įkainis 34,00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M348" s="54" t="str">
        <f t="shared" si="53"/>
        <v/>
      </c>
      <c r="N348" s="14" t="s">
        <v>397</v>
      </c>
      <c r="O348" s="1"/>
      <c r="P348" s="1"/>
      <c r="Q348" s="1"/>
    </row>
    <row r="349" spans="1:17" ht="165">
      <c r="A349" s="11">
        <v>348</v>
      </c>
      <c r="B349" s="61" t="s">
        <v>11</v>
      </c>
      <c r="C349" s="47" t="s">
        <v>238</v>
      </c>
      <c r="D349" s="54" t="e">
        <f>VLOOKUP(C349,#REF!,2,FALSE)</f>
        <v>#REF!</v>
      </c>
      <c r="E349" s="54" t="str">
        <f t="shared" si="45"/>
        <v/>
      </c>
      <c r="F349" s="54" t="str">
        <f t="shared" si="46"/>
        <v/>
      </c>
      <c r="G349" s="54" t="str">
        <f t="shared" si="47"/>
        <v/>
      </c>
      <c r="H349" s="54" t="str">
        <f t="shared" si="48"/>
        <v/>
      </c>
      <c r="I349" s="54" t="str">
        <f t="shared" si="49"/>
        <v/>
      </c>
      <c r="J349" s="54" t="str">
        <f t="shared" si="50"/>
        <v/>
      </c>
      <c r="K349" s="54" t="str">
        <f t="shared" si="51"/>
        <v/>
      </c>
      <c r="L349" s="54" t="str">
        <f t="shared" si="52"/>
        <v xml:space="preserve">Siūlomas įkainis 17,00 eur Kaina per maža, medžiagų ir darbo sąnaudų kaina viršija Jūsų nustatytą maksimalų įkainį
</v>
      </c>
      <c r="M349" s="54" t="str">
        <f t="shared" si="53"/>
        <v/>
      </c>
      <c r="N349" s="14" t="s">
        <v>398</v>
      </c>
      <c r="O349" s="1"/>
      <c r="P349" s="1"/>
      <c r="Q349" s="1"/>
    </row>
    <row r="350" spans="1:17" ht="165">
      <c r="A350" s="11">
        <v>349</v>
      </c>
      <c r="B350" s="61" t="s">
        <v>11</v>
      </c>
      <c r="C350" s="47" t="s">
        <v>240</v>
      </c>
      <c r="D350" s="54" t="e">
        <f>VLOOKUP(C350,#REF!,2,FALSE)</f>
        <v>#REF!</v>
      </c>
      <c r="E350" s="54" t="str">
        <f t="shared" si="45"/>
        <v/>
      </c>
      <c r="F350" s="54" t="str">
        <f t="shared" si="46"/>
        <v/>
      </c>
      <c r="G350" s="54" t="str">
        <f t="shared" si="47"/>
        <v/>
      </c>
      <c r="H350" s="54" t="str">
        <f t="shared" si="48"/>
        <v/>
      </c>
      <c r="I350" s="54" t="str">
        <f t="shared" si="49"/>
        <v/>
      </c>
      <c r="J350" s="54" t="str">
        <f t="shared" si="50"/>
        <v/>
      </c>
      <c r="K350" s="54" t="str">
        <f t="shared" si="51"/>
        <v/>
      </c>
      <c r="L350" s="54" t="str">
        <f t="shared" si="52"/>
        <v xml:space="preserve">Siūlomas įkainis 20,00 eur Kaina per maža, medžiagų ir darbo sąnaudų kaina viršija Jūsų nustatytą maksimalų įkainį
</v>
      </c>
      <c r="M350" s="54" t="str">
        <f t="shared" si="53"/>
        <v/>
      </c>
      <c r="N350" s="14" t="s">
        <v>399</v>
      </c>
      <c r="O350" s="1"/>
      <c r="P350" s="1"/>
      <c r="Q350" s="1"/>
    </row>
    <row r="351" spans="1:17" ht="165">
      <c r="A351" s="11">
        <v>350</v>
      </c>
      <c r="B351" s="61" t="s">
        <v>11</v>
      </c>
      <c r="C351" s="47" t="s">
        <v>242</v>
      </c>
      <c r="D351" s="54" t="e">
        <f>VLOOKUP(C351,#REF!,2,FALSE)</f>
        <v>#REF!</v>
      </c>
      <c r="E351" s="54" t="str">
        <f t="shared" si="45"/>
        <v/>
      </c>
      <c r="F351" s="54" t="str">
        <f t="shared" si="46"/>
        <v/>
      </c>
      <c r="G351" s="54" t="str">
        <f t="shared" si="47"/>
        <v/>
      </c>
      <c r="H351" s="54" t="str">
        <f t="shared" si="48"/>
        <v/>
      </c>
      <c r="I351" s="54" t="str">
        <f t="shared" si="49"/>
        <v/>
      </c>
      <c r="J351" s="54" t="str">
        <f t="shared" si="50"/>
        <v/>
      </c>
      <c r="K351" s="54" t="str">
        <f t="shared" si="51"/>
        <v/>
      </c>
      <c r="L351" s="54" t="str">
        <f t="shared" si="52"/>
        <v xml:space="preserve">Siūlomas įkainis 38,00 eur Kaina per maža, medžiagų ir darbo sąnaudų kaina viršija Jūsų nustatytą maksimalų įkainį
</v>
      </c>
      <c r="M351" s="54" t="str">
        <f t="shared" si="53"/>
        <v/>
      </c>
      <c r="N351" s="14" t="s">
        <v>400</v>
      </c>
      <c r="O351" s="1"/>
      <c r="P351" s="1"/>
      <c r="Q351" s="1"/>
    </row>
    <row r="352" spans="1:17" ht="270">
      <c r="A352" s="11">
        <v>351</v>
      </c>
      <c r="B352" s="61" t="s">
        <v>11</v>
      </c>
      <c r="C352" s="47" t="s">
        <v>244</v>
      </c>
      <c r="D352" s="54" t="e">
        <f>VLOOKUP(C352,#REF!,2,FALSE)</f>
        <v>#REF!</v>
      </c>
      <c r="E352" s="54" t="str">
        <f t="shared" si="45"/>
        <v/>
      </c>
      <c r="F352" s="54" t="str">
        <f t="shared" si="46"/>
        <v/>
      </c>
      <c r="G352" s="54" t="str">
        <f t="shared" si="47"/>
        <v/>
      </c>
      <c r="H352" s="54" t="str">
        <f t="shared" si="48"/>
        <v/>
      </c>
      <c r="I352" s="54" t="str">
        <f t="shared" si="49"/>
        <v/>
      </c>
      <c r="J352" s="54" t="str">
        <f t="shared" si="50"/>
        <v/>
      </c>
      <c r="K352" s="54" t="str">
        <f t="shared" si="51"/>
        <v/>
      </c>
      <c r="L352" s="54" t="str">
        <f t="shared" si="52"/>
        <v xml:space="preserve">Siūlomas įkainis 300,00 eur Nelogiška vertinti žemės darbus, nes mes nežinome kokiame gylyje yra veikiantis dujotiekis. Žemės darbai turėtų būti vertinami pagal faktą. Įkainis skaičiuotas be žemės darbų kainos.
</v>
      </c>
      <c r="M352" s="54" t="str">
        <f t="shared" si="53"/>
        <v/>
      </c>
      <c r="N352" s="14" t="s">
        <v>401</v>
      </c>
      <c r="O352" s="1"/>
      <c r="P352" s="1"/>
      <c r="Q352" s="1"/>
    </row>
    <row r="353" spans="1:17" ht="270">
      <c r="A353" s="11">
        <v>352</v>
      </c>
      <c r="B353" s="61" t="s">
        <v>11</v>
      </c>
      <c r="C353" s="47" t="s">
        <v>246</v>
      </c>
      <c r="D353" s="54" t="e">
        <f>VLOOKUP(C353,#REF!,2,FALSE)</f>
        <v>#REF!</v>
      </c>
      <c r="E353" s="54" t="str">
        <f t="shared" si="45"/>
        <v/>
      </c>
      <c r="F353" s="54" t="str">
        <f t="shared" si="46"/>
        <v/>
      </c>
      <c r="G353" s="54" t="str">
        <f t="shared" si="47"/>
        <v/>
      </c>
      <c r="H353" s="54" t="str">
        <f t="shared" si="48"/>
        <v/>
      </c>
      <c r="I353" s="54" t="str">
        <f t="shared" si="49"/>
        <v/>
      </c>
      <c r="J353" s="54" t="str">
        <f t="shared" si="50"/>
        <v/>
      </c>
      <c r="K353" s="54" t="str">
        <f t="shared" si="51"/>
        <v/>
      </c>
      <c r="L353" s="54" t="str">
        <f t="shared" si="52"/>
        <v xml:space="preserve">Siūlomas įkainis 250,00 eur Nelogiška vertinti žemės darbus, nes mes nežinome kokiame gylyje yra veikiantis dujotiekis. Žemės darbai turėtų būti vertinami pagal faktą. Įkainis skaičiuotas be žemės darbų kainos.
</v>
      </c>
      <c r="M353" s="54" t="str">
        <f t="shared" si="53"/>
        <v/>
      </c>
      <c r="N353" s="14" t="s">
        <v>402</v>
      </c>
      <c r="O353" s="1"/>
      <c r="P353" s="1"/>
      <c r="Q353" s="1"/>
    </row>
    <row r="354" spans="1:17" ht="270">
      <c r="A354" s="11">
        <v>353</v>
      </c>
      <c r="B354" s="61" t="s">
        <v>11</v>
      </c>
      <c r="C354" s="47" t="s">
        <v>248</v>
      </c>
      <c r="D354" s="54" t="e">
        <f>VLOOKUP(C354,#REF!,2,FALSE)</f>
        <v>#REF!</v>
      </c>
      <c r="E354" s="54" t="str">
        <f t="shared" si="45"/>
        <v/>
      </c>
      <c r="F354" s="54" t="str">
        <f t="shared" si="46"/>
        <v/>
      </c>
      <c r="G354" s="54" t="str">
        <f t="shared" si="47"/>
        <v/>
      </c>
      <c r="H354" s="54" t="str">
        <f t="shared" si="48"/>
        <v/>
      </c>
      <c r="I354" s="54" t="str">
        <f t="shared" si="49"/>
        <v/>
      </c>
      <c r="J354" s="54" t="str">
        <f t="shared" si="50"/>
        <v/>
      </c>
      <c r="K354" s="54" t="str">
        <f t="shared" si="51"/>
        <v/>
      </c>
      <c r="L354" s="54" t="str">
        <f t="shared" si="52"/>
        <v xml:space="preserve">Siūlomas įkainis 186,00 eur Nelogiška vertinti žemės darbus, nes mes nežinome kokiame gylyje yra veikiantis dujotiekis. Žemės darbai turėtų būti vertinami pagal faktą. Įkainis skaičiuotas be žemės darbų kainos.
</v>
      </c>
      <c r="M354" s="54" t="str">
        <f t="shared" si="53"/>
        <v/>
      </c>
      <c r="N354" s="14" t="s">
        <v>403</v>
      </c>
      <c r="O354" s="1"/>
      <c r="P354" s="1"/>
      <c r="Q354" s="1"/>
    </row>
    <row r="355" spans="1:17" ht="270">
      <c r="A355" s="11">
        <v>354</v>
      </c>
      <c r="B355" s="61" t="s">
        <v>11</v>
      </c>
      <c r="C355" s="47" t="s">
        <v>250</v>
      </c>
      <c r="D355" s="54" t="e">
        <f>VLOOKUP(C355,#REF!,2,FALSE)</f>
        <v>#REF!</v>
      </c>
      <c r="E355" s="54" t="str">
        <f t="shared" si="45"/>
        <v/>
      </c>
      <c r="F355" s="54" t="str">
        <f t="shared" si="46"/>
        <v/>
      </c>
      <c r="G355" s="54" t="str">
        <f t="shared" si="47"/>
        <v/>
      </c>
      <c r="H355" s="54" t="str">
        <f t="shared" si="48"/>
        <v/>
      </c>
      <c r="I355" s="54" t="str">
        <f t="shared" si="49"/>
        <v/>
      </c>
      <c r="J355" s="54" t="str">
        <f t="shared" si="50"/>
        <v/>
      </c>
      <c r="K355" s="54" t="str">
        <f t="shared" si="51"/>
        <v/>
      </c>
      <c r="L355" s="54" t="str">
        <f t="shared" si="52"/>
        <v xml:space="preserve">Siūlomas įkainis 196,00 eur Nelogiška vertinti žemės darbus, nes mes nežinome kokiame gylyje yra veikiantis dujotiekis. Žemės darbai turėtų būti vertinami pagal faktą. Įkainis skaičiuotas be žemės darbų kainos.
</v>
      </c>
      <c r="M355" s="54" t="str">
        <f t="shared" si="53"/>
        <v/>
      </c>
      <c r="N355" s="14" t="s">
        <v>404</v>
      </c>
      <c r="O355" s="1"/>
      <c r="P355" s="1"/>
      <c r="Q355" s="1"/>
    </row>
    <row r="356" spans="1:17" ht="180">
      <c r="A356" s="11">
        <v>355</v>
      </c>
      <c r="B356" s="61" t="s">
        <v>11</v>
      </c>
      <c r="C356" s="47" t="s">
        <v>252</v>
      </c>
      <c r="D356" s="54" t="e">
        <f>VLOOKUP(C356,#REF!,2,FALSE)</f>
        <v>#REF!</v>
      </c>
      <c r="E356" s="54" t="str">
        <f t="shared" si="45"/>
        <v/>
      </c>
      <c r="F356" s="54" t="str">
        <f t="shared" si="46"/>
        <v/>
      </c>
      <c r="G356" s="54" t="str">
        <f t="shared" si="47"/>
        <v/>
      </c>
      <c r="H356" s="54" t="str">
        <f t="shared" si="48"/>
        <v/>
      </c>
      <c r="I356" s="54" t="str">
        <f t="shared" si="49"/>
        <v/>
      </c>
      <c r="J356" s="54" t="str">
        <f t="shared" si="50"/>
        <v/>
      </c>
      <c r="K356" s="54" t="str">
        <f t="shared" si="51"/>
        <v/>
      </c>
      <c r="L356" s="54" t="str">
        <f t="shared" si="52"/>
        <v xml:space="preserve">Siūlomas įkainis 100,00 eur Kaina per maža, medžiagų darbo sąnaudų ir mechanizmų  kaina viršija Jūsų nustatytą maksimalų įkainį
</v>
      </c>
      <c r="M356" s="54" t="str">
        <f t="shared" si="53"/>
        <v/>
      </c>
      <c r="N356" s="14" t="s">
        <v>405</v>
      </c>
      <c r="O356" s="1"/>
      <c r="P356" s="1"/>
      <c r="Q356" s="1"/>
    </row>
    <row r="357" spans="1:17" ht="270">
      <c r="A357" s="11">
        <v>356</v>
      </c>
      <c r="B357" s="61" t="s">
        <v>11</v>
      </c>
      <c r="C357" s="47" t="s">
        <v>254</v>
      </c>
      <c r="D357" s="54" t="e">
        <f>VLOOKUP(C357,#REF!,2,FALSE)</f>
        <v>#REF!</v>
      </c>
      <c r="E357" s="54" t="str">
        <f t="shared" si="45"/>
        <v/>
      </c>
      <c r="F357" s="54" t="str">
        <f t="shared" si="46"/>
        <v/>
      </c>
      <c r="G357" s="54" t="str">
        <f t="shared" si="47"/>
        <v/>
      </c>
      <c r="H357" s="54" t="str">
        <f t="shared" si="48"/>
        <v/>
      </c>
      <c r="I357" s="54" t="str">
        <f t="shared" si="49"/>
        <v/>
      </c>
      <c r="J357" s="54" t="str">
        <f t="shared" si="50"/>
        <v/>
      </c>
      <c r="K357" s="54" t="str">
        <f t="shared" si="51"/>
        <v/>
      </c>
      <c r="L357" s="54" t="str">
        <f t="shared" si="52"/>
        <v xml:space="preserve">Siūlomas įkainis 225,00 eur Nelogiška vertinti žemės darbus, nes mes nežinome kokiame gylyje yra veikiantis dujotiekis. Žemės darbai turėtų būti vertinami pagal faktą. Įkainis skaičiuotas be žemės darbų kainos.
</v>
      </c>
      <c r="M357" s="54" t="str">
        <f t="shared" si="53"/>
        <v/>
      </c>
      <c r="N357" s="14" t="s">
        <v>406</v>
      </c>
      <c r="O357" s="1"/>
      <c r="P357" s="1"/>
      <c r="Q357" s="1"/>
    </row>
    <row r="358" spans="1:17" ht="165">
      <c r="A358" s="11">
        <v>357</v>
      </c>
      <c r="B358" s="61" t="s">
        <v>11</v>
      </c>
      <c r="C358" s="47" t="s">
        <v>256</v>
      </c>
      <c r="D358" s="54" t="e">
        <f>VLOOKUP(C358,#REF!,2,FALSE)</f>
        <v>#REF!</v>
      </c>
      <c r="E358" s="54" t="str">
        <f t="shared" si="45"/>
        <v/>
      </c>
      <c r="F358" s="54" t="str">
        <f t="shared" si="46"/>
        <v/>
      </c>
      <c r="G358" s="54" t="str">
        <f t="shared" si="47"/>
        <v/>
      </c>
      <c r="H358" s="54" t="str">
        <f t="shared" si="48"/>
        <v/>
      </c>
      <c r="I358" s="54" t="str">
        <f t="shared" si="49"/>
        <v/>
      </c>
      <c r="J358" s="54" t="str">
        <f t="shared" si="50"/>
        <v/>
      </c>
      <c r="K358" s="54" t="str">
        <f t="shared" si="51"/>
        <v/>
      </c>
      <c r="L358" s="54" t="str">
        <f t="shared" si="52"/>
        <v xml:space="preserve">Siūlomas įkainis 46,00 eur Kaina per maža, medžiagų ir darbo sąnaudų  kaina viršija Jūsų nustatytą maksimalų įkainį
</v>
      </c>
      <c r="M358" s="54" t="str">
        <f t="shared" si="53"/>
        <v/>
      </c>
      <c r="N358" s="14" t="s">
        <v>407</v>
      </c>
      <c r="O358" s="1"/>
      <c r="P358" s="1"/>
      <c r="Q358" s="1"/>
    </row>
    <row r="359" spans="1:17" ht="165">
      <c r="A359" s="11">
        <v>358</v>
      </c>
      <c r="B359" s="61" t="s">
        <v>11</v>
      </c>
      <c r="C359" s="47" t="s">
        <v>408</v>
      </c>
      <c r="D359" s="54" t="e">
        <f>VLOOKUP(C359,#REF!,2,FALSE)</f>
        <v>#REF!</v>
      </c>
      <c r="E359" s="54" t="str">
        <f t="shared" si="45"/>
        <v/>
      </c>
      <c r="F359" s="54" t="str">
        <f t="shared" si="46"/>
        <v/>
      </c>
      <c r="G359" s="54" t="str">
        <f t="shared" si="47"/>
        <v/>
      </c>
      <c r="H359" s="54" t="str">
        <f t="shared" si="48"/>
        <v/>
      </c>
      <c r="I359" s="54" t="str">
        <f t="shared" si="49"/>
        <v/>
      </c>
      <c r="J359" s="54" t="str">
        <f t="shared" si="50"/>
        <v/>
      </c>
      <c r="K359" s="54" t="str">
        <f t="shared" si="51"/>
        <v/>
      </c>
      <c r="L359" s="54" t="str">
        <f t="shared" si="52"/>
        <v xml:space="preserve">Siūlomas įkainis 75,00 eur Kaina per maža, medžiagų ir darbo sąnaudų  kaina viršija Jūsų nustatytą maksimalų įkainį
</v>
      </c>
      <c r="M359" s="54" t="str">
        <f t="shared" si="53"/>
        <v/>
      </c>
      <c r="N359" s="14" t="s">
        <v>409</v>
      </c>
      <c r="O359" s="1"/>
      <c r="P359" s="1"/>
      <c r="Q359" s="1"/>
    </row>
    <row r="360" spans="1:17" ht="165">
      <c r="A360" s="11">
        <v>359</v>
      </c>
      <c r="B360" s="61" t="s">
        <v>11</v>
      </c>
      <c r="C360" s="47" t="s">
        <v>259</v>
      </c>
      <c r="D360" s="54" t="e">
        <f>VLOOKUP(C360,#REF!,2,FALSE)</f>
        <v>#REF!</v>
      </c>
      <c r="E360" s="54" t="str">
        <f t="shared" si="45"/>
        <v/>
      </c>
      <c r="F360" s="54" t="str">
        <f t="shared" si="46"/>
        <v/>
      </c>
      <c r="G360" s="54" t="str">
        <f t="shared" si="47"/>
        <v/>
      </c>
      <c r="H360" s="54" t="str">
        <f t="shared" si="48"/>
        <v/>
      </c>
      <c r="I360" s="54" t="str">
        <f t="shared" si="49"/>
        <v/>
      </c>
      <c r="J360" s="54" t="str">
        <f t="shared" si="50"/>
        <v/>
      </c>
      <c r="K360" s="54" t="str">
        <f t="shared" si="51"/>
        <v/>
      </c>
      <c r="L360" s="54" t="str">
        <f t="shared" si="52"/>
        <v xml:space="preserve">Siūlomas įkainis 150,00 eur Kaina per maža, medžiagų ir darbo sąnaudų  kaina viršija Jūsų nustatytą maksimalų įkainį
</v>
      </c>
      <c r="M360" s="54" t="str">
        <f t="shared" si="53"/>
        <v/>
      </c>
      <c r="N360" s="14" t="s">
        <v>410</v>
      </c>
      <c r="O360" s="1"/>
      <c r="P360" s="1"/>
      <c r="Q360" s="1"/>
    </row>
    <row r="361" spans="1:17" ht="165">
      <c r="A361" s="11">
        <v>360</v>
      </c>
      <c r="B361" s="61" t="s">
        <v>11</v>
      </c>
      <c r="C361" s="47" t="s">
        <v>261</v>
      </c>
      <c r="D361" s="54" t="e">
        <f>VLOOKUP(C361,#REF!,2,FALSE)</f>
        <v>#REF!</v>
      </c>
      <c r="E361" s="54" t="str">
        <f t="shared" si="45"/>
        <v/>
      </c>
      <c r="F361" s="54" t="str">
        <f t="shared" si="46"/>
        <v/>
      </c>
      <c r="G361" s="54" t="str">
        <f t="shared" si="47"/>
        <v/>
      </c>
      <c r="H361" s="54" t="str">
        <f t="shared" si="48"/>
        <v/>
      </c>
      <c r="I361" s="54" t="str">
        <f t="shared" si="49"/>
        <v/>
      </c>
      <c r="J361" s="54" t="str">
        <f t="shared" si="50"/>
        <v/>
      </c>
      <c r="K361" s="54" t="str">
        <f t="shared" si="51"/>
        <v/>
      </c>
      <c r="L361" s="54" t="str">
        <f t="shared" si="52"/>
        <v xml:space="preserve">Siūlomas įkainis 1050,00 eur Kaina per maža, medžiagų ir darbo sąnaudų  kaina viršija Jūsų nustatytą maksimalų įkainį
</v>
      </c>
      <c r="M361" s="54" t="str">
        <f t="shared" si="53"/>
        <v/>
      </c>
      <c r="N361" s="14" t="s">
        <v>411</v>
      </c>
      <c r="O361" s="1"/>
      <c r="P361" s="1"/>
      <c r="Q361" s="1"/>
    </row>
    <row r="362" spans="1:17" ht="165">
      <c r="A362" s="11">
        <v>361</v>
      </c>
      <c r="B362" s="61" t="s">
        <v>11</v>
      </c>
      <c r="C362" s="47" t="s">
        <v>331</v>
      </c>
      <c r="D362" s="54" t="e">
        <f>VLOOKUP(C362,#REF!,2,FALSE)</f>
        <v>#REF!</v>
      </c>
      <c r="E362" s="54" t="str">
        <f t="shared" si="45"/>
        <v/>
      </c>
      <c r="F362" s="54" t="str">
        <f t="shared" si="46"/>
        <v/>
      </c>
      <c r="G362" s="54" t="str">
        <f t="shared" si="47"/>
        <v/>
      </c>
      <c r="H362" s="54" t="str">
        <f t="shared" si="48"/>
        <v/>
      </c>
      <c r="I362" s="54" t="str">
        <f t="shared" si="49"/>
        <v/>
      </c>
      <c r="J362" s="54" t="str">
        <f t="shared" si="50"/>
        <v/>
      </c>
      <c r="K362" s="54" t="str">
        <f t="shared" si="51"/>
        <v/>
      </c>
      <c r="L362" s="54" t="str">
        <f t="shared" si="52"/>
        <v xml:space="preserve">Siūlomas įkainis 950,00 eur Kaina per maža, medžiagų ir darbo sąnaudų  kaina viršija Jūsų nustatytą maksimalų įkainį
</v>
      </c>
      <c r="M362" s="54" t="str">
        <f t="shared" si="53"/>
        <v/>
      </c>
      <c r="N362" s="14" t="s">
        <v>412</v>
      </c>
      <c r="O362" s="1"/>
      <c r="P362" s="1"/>
      <c r="Q362" s="1"/>
    </row>
    <row r="363" spans="1:17" ht="165">
      <c r="A363" s="11">
        <v>362</v>
      </c>
      <c r="B363" s="61" t="s">
        <v>11</v>
      </c>
      <c r="C363" s="47" t="s">
        <v>263</v>
      </c>
      <c r="D363" s="54" t="e">
        <f>VLOOKUP(C363,#REF!,2,FALSE)</f>
        <v>#REF!</v>
      </c>
      <c r="E363" s="54" t="str">
        <f t="shared" si="45"/>
        <v/>
      </c>
      <c r="F363" s="54" t="str">
        <f t="shared" si="46"/>
        <v/>
      </c>
      <c r="G363" s="54" t="str">
        <f t="shared" si="47"/>
        <v/>
      </c>
      <c r="H363" s="54" t="str">
        <f t="shared" si="48"/>
        <v/>
      </c>
      <c r="I363" s="54" t="str">
        <f t="shared" si="49"/>
        <v/>
      </c>
      <c r="J363" s="54" t="str">
        <f t="shared" si="50"/>
        <v/>
      </c>
      <c r="K363" s="54" t="str">
        <f t="shared" si="51"/>
        <v/>
      </c>
      <c r="L363" s="54" t="str">
        <f t="shared" si="52"/>
        <v xml:space="preserve">Siūlomas įkainis 600,00 eur Kaina per maža, medžiagų ir darbo sąnaudų  kaina viršija Jūsų nustatytą maksimalų įkainį
</v>
      </c>
      <c r="M363" s="54" t="str">
        <f t="shared" si="53"/>
        <v/>
      </c>
      <c r="N363" s="14" t="s">
        <v>413</v>
      </c>
      <c r="O363" s="1"/>
      <c r="P363" s="1"/>
      <c r="Q363" s="1"/>
    </row>
    <row r="364" spans="1:17" ht="195">
      <c r="A364" s="11">
        <v>363</v>
      </c>
      <c r="B364" s="61" t="s">
        <v>11</v>
      </c>
      <c r="C364" s="47" t="s">
        <v>265</v>
      </c>
      <c r="D364" s="54" t="e">
        <f>VLOOKUP(C364,#REF!,2,FALSE)</f>
        <v>#REF!</v>
      </c>
      <c r="E364" s="54" t="str">
        <f t="shared" si="45"/>
        <v/>
      </c>
      <c r="F364" s="54" t="str">
        <f t="shared" si="46"/>
        <v/>
      </c>
      <c r="G364" s="54" t="str">
        <f t="shared" si="47"/>
        <v/>
      </c>
      <c r="H364" s="54" t="str">
        <f t="shared" si="48"/>
        <v/>
      </c>
      <c r="I364" s="54" t="str">
        <f t="shared" si="49"/>
        <v/>
      </c>
      <c r="J364" s="54" t="str">
        <f t="shared" si="50"/>
        <v/>
      </c>
      <c r="K364" s="54" t="str">
        <f t="shared" si="51"/>
        <v/>
      </c>
      <c r="L364" s="54" t="str">
        <f t="shared" si="52"/>
        <v xml:space="preserve">Siūlomas įkainis 190,00 eur Kaina per maža, medžiagų ir darbo sąnaudų kaina viršija Jūsų nustatytą maksimalų įkainį. Įkainis skaičiuotas be žemės darbų.
</v>
      </c>
      <c r="M364" s="54" t="str">
        <f t="shared" si="53"/>
        <v/>
      </c>
      <c r="N364" s="14" t="s">
        <v>414</v>
      </c>
      <c r="O364" s="1"/>
      <c r="P364" s="1"/>
      <c r="Q364" s="1"/>
    </row>
    <row r="365" spans="1:17" ht="195">
      <c r="A365" s="11">
        <v>364</v>
      </c>
      <c r="B365" s="61" t="s">
        <v>11</v>
      </c>
      <c r="C365" s="47" t="s">
        <v>267</v>
      </c>
      <c r="D365" s="54" t="e">
        <f>VLOOKUP(C365,#REF!,2,FALSE)</f>
        <v>#REF!</v>
      </c>
      <c r="E365" s="54" t="str">
        <f t="shared" si="45"/>
        <v/>
      </c>
      <c r="F365" s="54" t="str">
        <f t="shared" si="46"/>
        <v/>
      </c>
      <c r="G365" s="54" t="str">
        <f t="shared" si="47"/>
        <v/>
      </c>
      <c r="H365" s="54" t="str">
        <f t="shared" si="48"/>
        <v/>
      </c>
      <c r="I365" s="54" t="str">
        <f t="shared" si="49"/>
        <v/>
      </c>
      <c r="J365" s="54" t="str">
        <f t="shared" si="50"/>
        <v/>
      </c>
      <c r="K365" s="54" t="str">
        <f t="shared" si="51"/>
        <v/>
      </c>
      <c r="L365" s="54" t="str">
        <f t="shared" si="52"/>
        <v xml:space="preserve">Siūlomas įkainis 500,00 eur Kaina per maža, medžiagų ir darbo sąnaudų kaina viršija Jūsų nustatytą maksimalų įkainį. Įkainis skaičiuotas be žemės darbų.
</v>
      </c>
      <c r="M365" s="54" t="str">
        <f t="shared" si="53"/>
        <v/>
      </c>
      <c r="N365" s="14" t="s">
        <v>415</v>
      </c>
      <c r="O365" s="1"/>
      <c r="P365" s="1"/>
      <c r="Q365" s="1"/>
    </row>
    <row r="366" spans="1:17" ht="195">
      <c r="A366" s="11">
        <v>365</v>
      </c>
      <c r="B366" s="61" t="s">
        <v>11</v>
      </c>
      <c r="C366" s="47" t="s">
        <v>98</v>
      </c>
      <c r="D366" s="54" t="e">
        <f>VLOOKUP(C366,#REF!,2,FALSE)</f>
        <v>#REF!</v>
      </c>
      <c r="E366" s="54" t="str">
        <f t="shared" si="45"/>
        <v/>
      </c>
      <c r="F366" s="54" t="str">
        <f t="shared" si="46"/>
        <v/>
      </c>
      <c r="G366" s="54" t="str">
        <f t="shared" si="47"/>
        <v/>
      </c>
      <c r="H366" s="54" t="str">
        <f t="shared" si="48"/>
        <v/>
      </c>
      <c r="I366" s="54" t="str">
        <f t="shared" si="49"/>
        <v/>
      </c>
      <c r="J366" s="54" t="str">
        <f t="shared" si="50"/>
        <v/>
      </c>
      <c r="K366" s="54" t="str">
        <f t="shared" si="51"/>
        <v/>
      </c>
      <c r="L366" s="54" t="str">
        <f t="shared" si="52"/>
        <v xml:space="preserve">Siūlomas įkainis 420,00 eur Kaina per maža, medžiagų ir darbo sąnaudų kaina viršija Jūsų nustatytą maksimalų įkainį. Įkainis skaičiuotas be žemės darbų.
</v>
      </c>
      <c r="M366" s="54" t="str">
        <f t="shared" si="53"/>
        <v/>
      </c>
      <c r="N366" s="14" t="s">
        <v>416</v>
      </c>
      <c r="O366" s="1"/>
      <c r="P366" s="1"/>
      <c r="Q366" s="1"/>
    </row>
    <row r="367" spans="1:17" ht="225">
      <c r="A367" s="11">
        <v>366</v>
      </c>
      <c r="B367" s="61" t="s">
        <v>11</v>
      </c>
      <c r="C367" s="47" t="s">
        <v>269</v>
      </c>
      <c r="D367" s="54" t="e">
        <f>VLOOKUP(C367,#REF!,2,FALSE)</f>
        <v>#REF!</v>
      </c>
      <c r="E367" s="54" t="str">
        <f t="shared" si="45"/>
        <v/>
      </c>
      <c r="F367" s="54" t="str">
        <f t="shared" si="46"/>
        <v/>
      </c>
      <c r="G367" s="54" t="str">
        <f t="shared" si="47"/>
        <v/>
      </c>
      <c r="H367" s="54" t="str">
        <f t="shared" si="48"/>
        <v/>
      </c>
      <c r="I367" s="54" t="str">
        <f t="shared" si="49"/>
        <v/>
      </c>
      <c r="J367" s="54" t="str">
        <f t="shared" si="50"/>
        <v/>
      </c>
      <c r="K367" s="54" t="str">
        <f t="shared" si="51"/>
        <v/>
      </c>
      <c r="L367" s="54" t="str">
        <f t="shared" si="52"/>
        <v xml:space="preserve">Siūlomas įkainis 200,00 eur Užsakovas demontuoja įrengimus pritvirtintus prie DSRĮ spintos korpuso, kad rangovas galėtų atlikti korpuso keitimo darbus.
</v>
      </c>
      <c r="M367" s="54" t="str">
        <f t="shared" si="53"/>
        <v/>
      </c>
      <c r="N367" s="14" t="s">
        <v>417</v>
      </c>
      <c r="O367" s="1"/>
      <c r="P367" s="1"/>
      <c r="Q367" s="1"/>
    </row>
    <row r="368" spans="1:17" ht="75">
      <c r="A368" s="11">
        <v>367</v>
      </c>
      <c r="B368" s="61" t="s">
        <v>11</v>
      </c>
      <c r="C368" s="47" t="s">
        <v>418</v>
      </c>
      <c r="D368" s="54" t="e">
        <f>VLOOKUP(C368,#REF!,2,FALSE)</f>
        <v>#REF!</v>
      </c>
      <c r="E368" s="54" t="str">
        <f t="shared" si="45"/>
        <v/>
      </c>
      <c r="F368" s="54" t="str">
        <f t="shared" si="46"/>
        <v/>
      </c>
      <c r="G368" s="54" t="str">
        <f t="shared" si="47"/>
        <v/>
      </c>
      <c r="H368" s="54" t="str">
        <f t="shared" si="48"/>
        <v/>
      </c>
      <c r="I368" s="54" t="str">
        <f t="shared" si="49"/>
        <v/>
      </c>
      <c r="J368" s="54" t="str">
        <f t="shared" si="50"/>
        <v/>
      </c>
      <c r="K368" s="54" t="str">
        <f t="shared" si="51"/>
        <v/>
      </c>
      <c r="L368" s="54" t="str">
        <f t="shared" si="52"/>
        <v xml:space="preserve">Siūlomas įkainis 850,00 eur Tiekėjų kaina
</v>
      </c>
      <c r="M368" s="54" t="str">
        <f t="shared" si="53"/>
        <v/>
      </c>
      <c r="N368" s="14" t="s">
        <v>419</v>
      </c>
      <c r="O368" s="1"/>
      <c r="P368" s="1"/>
      <c r="Q368" s="1"/>
    </row>
    <row r="369" spans="1:17" ht="75">
      <c r="A369" s="11">
        <v>368</v>
      </c>
      <c r="B369" s="61" t="s">
        <v>11</v>
      </c>
      <c r="C369" s="47" t="s">
        <v>420</v>
      </c>
      <c r="D369" s="54" t="e">
        <f>VLOOKUP(C369,#REF!,2,FALSE)</f>
        <v>#REF!</v>
      </c>
      <c r="E369" s="54" t="str">
        <f t="shared" si="45"/>
        <v/>
      </c>
      <c r="F369" s="54" t="str">
        <f t="shared" si="46"/>
        <v/>
      </c>
      <c r="G369" s="54" t="str">
        <f t="shared" si="47"/>
        <v/>
      </c>
      <c r="H369" s="54" t="str">
        <f t="shared" si="48"/>
        <v/>
      </c>
      <c r="I369" s="54" t="str">
        <f t="shared" si="49"/>
        <v/>
      </c>
      <c r="J369" s="54" t="str">
        <f t="shared" si="50"/>
        <v/>
      </c>
      <c r="K369" s="54" t="str">
        <f t="shared" si="51"/>
        <v/>
      </c>
      <c r="L369" s="54" t="str">
        <f t="shared" si="52"/>
        <v xml:space="preserve">Siūlomas įkainis 435,00 eur Tiekėjų kaina
</v>
      </c>
      <c r="M369" s="54" t="str">
        <f t="shared" si="53"/>
        <v/>
      </c>
      <c r="N369" s="14" t="s">
        <v>421</v>
      </c>
      <c r="O369" s="1"/>
      <c r="P369" s="1"/>
      <c r="Q369" s="1"/>
    </row>
    <row r="370" spans="1:17" ht="105">
      <c r="A370" s="11">
        <v>369</v>
      </c>
      <c r="B370" s="61" t="s">
        <v>11</v>
      </c>
      <c r="C370" s="47" t="s">
        <v>422</v>
      </c>
      <c r="D370" s="54" t="e">
        <f>VLOOKUP(C370,#REF!,2,FALSE)</f>
        <v>#REF!</v>
      </c>
      <c r="E370" s="54" t="str">
        <f t="shared" si="45"/>
        <v/>
      </c>
      <c r="F370" s="54" t="str">
        <f t="shared" si="46"/>
        <v/>
      </c>
      <c r="G370" s="54" t="str">
        <f t="shared" si="47"/>
        <v/>
      </c>
      <c r="H370" s="54" t="str">
        <f t="shared" si="48"/>
        <v/>
      </c>
      <c r="I370" s="54" t="str">
        <f t="shared" si="49"/>
        <v/>
      </c>
      <c r="J370" s="54" t="str">
        <f t="shared" si="50"/>
        <v/>
      </c>
      <c r="K370" s="54" t="str">
        <f t="shared" si="51"/>
        <v/>
      </c>
      <c r="L370" s="54" t="str">
        <f t="shared" si="52"/>
        <v xml:space="preserve">Siūlomas įkainis 2000,00 eur Kokio diametro įtaisą reikia įsivertinti?
</v>
      </c>
      <c r="M370" s="54" t="str">
        <f t="shared" si="53"/>
        <v/>
      </c>
      <c r="N370" s="14" t="s">
        <v>423</v>
      </c>
      <c r="O370" s="1"/>
      <c r="P370" s="1"/>
      <c r="Q370" s="1"/>
    </row>
    <row r="371" spans="1:17" ht="75">
      <c r="A371" s="11">
        <v>370</v>
      </c>
      <c r="B371" s="61" t="s">
        <v>11</v>
      </c>
      <c r="C371" s="47" t="s">
        <v>424</v>
      </c>
      <c r="D371" s="54" t="e">
        <f>VLOOKUP(C371,#REF!,2,FALSE)</f>
        <v>#REF!</v>
      </c>
      <c r="E371" s="54" t="str">
        <f t="shared" si="45"/>
        <v/>
      </c>
      <c r="F371" s="54" t="str">
        <f t="shared" si="46"/>
        <v/>
      </c>
      <c r="G371" s="54" t="str">
        <f t="shared" si="47"/>
        <v/>
      </c>
      <c r="H371" s="54" t="str">
        <f t="shared" si="48"/>
        <v/>
      </c>
      <c r="I371" s="54" t="str">
        <f t="shared" si="49"/>
        <v/>
      </c>
      <c r="J371" s="54" t="str">
        <f t="shared" si="50"/>
        <v/>
      </c>
      <c r="K371" s="54" t="str">
        <f t="shared" si="51"/>
        <v/>
      </c>
      <c r="L371" s="54" t="str">
        <f t="shared" si="52"/>
        <v xml:space="preserve">Siūlomas įkainis 300,00 eur Tiekėjų kaina
</v>
      </c>
      <c r="M371" s="54" t="str">
        <f t="shared" si="53"/>
        <v/>
      </c>
      <c r="N371" s="14" t="s">
        <v>425</v>
      </c>
      <c r="O371" s="1"/>
      <c r="P371" s="1"/>
      <c r="Q371" s="1"/>
    </row>
    <row r="372" spans="1:17" ht="75">
      <c r="A372" s="11">
        <v>371</v>
      </c>
      <c r="B372" s="61" t="s">
        <v>11</v>
      </c>
      <c r="C372" s="47" t="s">
        <v>426</v>
      </c>
      <c r="D372" s="54" t="e">
        <f>VLOOKUP(C372,#REF!,2,FALSE)</f>
        <v>#REF!</v>
      </c>
      <c r="E372" s="54" t="str">
        <f t="shared" si="45"/>
        <v/>
      </c>
      <c r="F372" s="54" t="str">
        <f t="shared" si="46"/>
        <v/>
      </c>
      <c r="G372" s="54" t="str">
        <f t="shared" si="47"/>
        <v/>
      </c>
      <c r="H372" s="54" t="str">
        <f t="shared" si="48"/>
        <v/>
      </c>
      <c r="I372" s="54" t="str">
        <f t="shared" si="49"/>
        <v/>
      </c>
      <c r="J372" s="54" t="str">
        <f t="shared" si="50"/>
        <v/>
      </c>
      <c r="K372" s="54" t="str">
        <f t="shared" si="51"/>
        <v/>
      </c>
      <c r="L372" s="54" t="str">
        <f t="shared" si="52"/>
        <v xml:space="preserve">Siūlomas įkainis 580,00 eur Tiekėjų kaina
</v>
      </c>
      <c r="M372" s="54" t="str">
        <f t="shared" si="53"/>
        <v/>
      </c>
      <c r="N372" s="14" t="s">
        <v>427</v>
      </c>
      <c r="O372" s="1"/>
      <c r="P372" s="1"/>
      <c r="Q372" s="1"/>
    </row>
    <row r="373" spans="1:17" ht="75">
      <c r="A373" s="11">
        <v>372</v>
      </c>
      <c r="B373" s="61" t="s">
        <v>11</v>
      </c>
      <c r="C373" s="47" t="s">
        <v>428</v>
      </c>
      <c r="D373" s="54" t="e">
        <f>VLOOKUP(C373,#REF!,2,FALSE)</f>
        <v>#REF!</v>
      </c>
      <c r="E373" s="54" t="str">
        <f t="shared" si="45"/>
        <v/>
      </c>
      <c r="F373" s="54" t="str">
        <f t="shared" si="46"/>
        <v/>
      </c>
      <c r="G373" s="54" t="str">
        <f t="shared" si="47"/>
        <v/>
      </c>
      <c r="H373" s="54" t="str">
        <f t="shared" si="48"/>
        <v/>
      </c>
      <c r="I373" s="54" t="str">
        <f t="shared" si="49"/>
        <v/>
      </c>
      <c r="J373" s="54" t="str">
        <f t="shared" si="50"/>
        <v/>
      </c>
      <c r="K373" s="54" t="str">
        <f t="shared" si="51"/>
        <v/>
      </c>
      <c r="L373" s="54" t="str">
        <f t="shared" si="52"/>
        <v xml:space="preserve">Siūlomas įkainis 250,00 eur Tiekėjų kaina
</v>
      </c>
      <c r="M373" s="54" t="str">
        <f t="shared" si="53"/>
        <v/>
      </c>
      <c r="N373" s="14" t="s">
        <v>429</v>
      </c>
      <c r="O373" s="1"/>
      <c r="P373" s="1"/>
      <c r="Q373" s="1"/>
    </row>
    <row r="374" spans="1:17" ht="75">
      <c r="A374" s="11">
        <v>373</v>
      </c>
      <c r="B374" s="61" t="s">
        <v>11</v>
      </c>
      <c r="C374" s="47" t="s">
        <v>430</v>
      </c>
      <c r="D374" s="54" t="e">
        <f>VLOOKUP(C374,#REF!,2,FALSE)</f>
        <v>#REF!</v>
      </c>
      <c r="E374" s="54" t="str">
        <f t="shared" si="45"/>
        <v/>
      </c>
      <c r="F374" s="54" t="str">
        <f t="shared" si="46"/>
        <v/>
      </c>
      <c r="G374" s="54" t="str">
        <f t="shared" si="47"/>
        <v/>
      </c>
      <c r="H374" s="54" t="str">
        <f t="shared" si="48"/>
        <v/>
      </c>
      <c r="I374" s="54" t="str">
        <f t="shared" si="49"/>
        <v/>
      </c>
      <c r="J374" s="54" t="str">
        <f t="shared" si="50"/>
        <v/>
      </c>
      <c r="K374" s="54" t="str">
        <f t="shared" si="51"/>
        <v/>
      </c>
      <c r="L374" s="54" t="str">
        <f t="shared" si="52"/>
        <v xml:space="preserve">Siūlomas įkainis 590,00 eur Tiekėjų kaina
</v>
      </c>
      <c r="M374" s="54" t="str">
        <f t="shared" si="53"/>
        <v/>
      </c>
      <c r="N374" s="14" t="s">
        <v>431</v>
      </c>
      <c r="O374" s="1"/>
      <c r="P374" s="1"/>
      <c r="Q374" s="1"/>
    </row>
    <row r="375" spans="1:17" ht="75">
      <c r="A375" s="11">
        <v>374</v>
      </c>
      <c r="B375" s="61" t="s">
        <v>11</v>
      </c>
      <c r="C375" s="47" t="s">
        <v>432</v>
      </c>
      <c r="D375" s="54" t="e">
        <f>VLOOKUP(C375,#REF!,2,FALSE)</f>
        <v>#REF!</v>
      </c>
      <c r="E375" s="54" t="str">
        <f t="shared" si="45"/>
        <v/>
      </c>
      <c r="F375" s="54" t="str">
        <f t="shared" si="46"/>
        <v/>
      </c>
      <c r="G375" s="54" t="str">
        <f t="shared" si="47"/>
        <v/>
      </c>
      <c r="H375" s="54" t="str">
        <f t="shared" si="48"/>
        <v/>
      </c>
      <c r="I375" s="54" t="str">
        <f t="shared" si="49"/>
        <v/>
      </c>
      <c r="J375" s="54" t="str">
        <f t="shared" si="50"/>
        <v/>
      </c>
      <c r="K375" s="54" t="str">
        <f t="shared" si="51"/>
        <v/>
      </c>
      <c r="L375" s="54" t="str">
        <f t="shared" si="52"/>
        <v xml:space="preserve">Siūlomas įkainis 1600,00 eur Tiekėjų kaina
</v>
      </c>
      <c r="M375" s="54" t="str">
        <f t="shared" si="53"/>
        <v/>
      </c>
      <c r="N375" s="14" t="s">
        <v>433</v>
      </c>
      <c r="O375" s="1"/>
      <c r="P375" s="1"/>
      <c r="Q375" s="1"/>
    </row>
    <row r="376" spans="1:17" ht="75">
      <c r="A376" s="11">
        <v>375</v>
      </c>
      <c r="B376" s="61" t="s">
        <v>11</v>
      </c>
      <c r="C376" s="47" t="s">
        <v>434</v>
      </c>
      <c r="D376" s="54" t="e">
        <f>VLOOKUP(C376,#REF!,2,FALSE)</f>
        <v>#REF!</v>
      </c>
      <c r="E376" s="54" t="str">
        <f t="shared" si="45"/>
        <v/>
      </c>
      <c r="F376" s="54" t="str">
        <f t="shared" si="46"/>
        <v/>
      </c>
      <c r="G376" s="54" t="str">
        <f t="shared" si="47"/>
        <v/>
      </c>
      <c r="H376" s="54" t="str">
        <f t="shared" si="48"/>
        <v/>
      </c>
      <c r="I376" s="54" t="str">
        <f t="shared" si="49"/>
        <v/>
      </c>
      <c r="J376" s="54" t="str">
        <f t="shared" si="50"/>
        <v/>
      </c>
      <c r="K376" s="54" t="str">
        <f t="shared" si="51"/>
        <v/>
      </c>
      <c r="L376" s="54" t="str">
        <f t="shared" si="52"/>
        <v xml:space="preserve">Siūlomas įkainis 160,00 eur Tiekėjų kaina
</v>
      </c>
      <c r="M376" s="54" t="str">
        <f t="shared" si="53"/>
        <v/>
      </c>
      <c r="N376" s="14" t="s">
        <v>435</v>
      </c>
      <c r="O376" s="1"/>
      <c r="P376" s="1"/>
      <c r="Q376" s="1"/>
    </row>
    <row r="377" spans="1:17" ht="75">
      <c r="A377" s="11">
        <v>376</v>
      </c>
      <c r="B377" s="61" t="s">
        <v>11</v>
      </c>
      <c r="C377" s="47" t="s">
        <v>436</v>
      </c>
      <c r="D377" s="54" t="e">
        <f>VLOOKUP(C377,#REF!,2,FALSE)</f>
        <v>#REF!</v>
      </c>
      <c r="E377" s="54" t="str">
        <f t="shared" si="45"/>
        <v/>
      </c>
      <c r="F377" s="54" t="str">
        <f t="shared" si="46"/>
        <v/>
      </c>
      <c r="G377" s="54" t="str">
        <f t="shared" si="47"/>
        <v/>
      </c>
      <c r="H377" s="54" t="str">
        <f t="shared" si="48"/>
        <v/>
      </c>
      <c r="I377" s="54" t="str">
        <f t="shared" si="49"/>
        <v/>
      </c>
      <c r="J377" s="54" t="str">
        <f t="shared" si="50"/>
        <v/>
      </c>
      <c r="K377" s="54" t="str">
        <f t="shared" si="51"/>
        <v/>
      </c>
      <c r="L377" s="54" t="str">
        <f t="shared" si="52"/>
        <v xml:space="preserve">Siūlomas įkainis 270,00 eur Tiekėjų kaina
</v>
      </c>
      <c r="M377" s="54" t="str">
        <f t="shared" si="53"/>
        <v/>
      </c>
      <c r="N377" s="14" t="s">
        <v>437</v>
      </c>
      <c r="O377" s="1"/>
      <c r="P377" s="1"/>
      <c r="Q377" s="1"/>
    </row>
    <row r="378" spans="1:17" ht="75">
      <c r="A378" s="11">
        <v>377</v>
      </c>
      <c r="B378" s="61" t="s">
        <v>11</v>
      </c>
      <c r="C378" s="47" t="s">
        <v>438</v>
      </c>
      <c r="D378" s="54" t="e">
        <f>VLOOKUP(C378,#REF!,2,FALSE)</f>
        <v>#REF!</v>
      </c>
      <c r="E378" s="54" t="str">
        <f t="shared" si="45"/>
        <v/>
      </c>
      <c r="F378" s="54" t="str">
        <f t="shared" si="46"/>
        <v/>
      </c>
      <c r="G378" s="54" t="str">
        <f t="shared" si="47"/>
        <v/>
      </c>
      <c r="H378" s="54" t="str">
        <f t="shared" si="48"/>
        <v/>
      </c>
      <c r="I378" s="54" t="str">
        <f t="shared" si="49"/>
        <v/>
      </c>
      <c r="J378" s="54" t="str">
        <f t="shared" si="50"/>
        <v/>
      </c>
      <c r="K378" s="54" t="str">
        <f t="shared" si="51"/>
        <v/>
      </c>
      <c r="L378" s="54" t="str">
        <f t="shared" si="52"/>
        <v xml:space="preserve">Siūlomas įkainis 1350,00 eur Tiekėjų kaina
</v>
      </c>
      <c r="M378" s="54" t="str">
        <f t="shared" si="53"/>
        <v/>
      </c>
      <c r="N378" s="14" t="s">
        <v>439</v>
      </c>
      <c r="O378" s="1"/>
      <c r="P378" s="1"/>
      <c r="Q378" s="1"/>
    </row>
    <row r="379" spans="1:17" ht="75">
      <c r="A379" s="11">
        <v>378</v>
      </c>
      <c r="B379" s="61" t="s">
        <v>11</v>
      </c>
      <c r="C379" s="47" t="s">
        <v>440</v>
      </c>
      <c r="D379" s="54" t="e">
        <f>VLOOKUP(C379,#REF!,2,FALSE)</f>
        <v>#REF!</v>
      </c>
      <c r="E379" s="54" t="str">
        <f t="shared" si="45"/>
        <v/>
      </c>
      <c r="F379" s="54" t="str">
        <f t="shared" si="46"/>
        <v/>
      </c>
      <c r="G379" s="54" t="str">
        <f t="shared" si="47"/>
        <v/>
      </c>
      <c r="H379" s="54" t="str">
        <f t="shared" si="48"/>
        <v/>
      </c>
      <c r="I379" s="54" t="str">
        <f t="shared" si="49"/>
        <v/>
      </c>
      <c r="J379" s="54" t="str">
        <f t="shared" si="50"/>
        <v/>
      </c>
      <c r="K379" s="54" t="str">
        <f t="shared" si="51"/>
        <v/>
      </c>
      <c r="L379" s="54" t="str">
        <f t="shared" si="52"/>
        <v xml:space="preserve">Siūlomas įkainis 110,00 eur Tiekėjų kaina
</v>
      </c>
      <c r="M379" s="54" t="str">
        <f t="shared" si="53"/>
        <v/>
      </c>
      <c r="N379" s="14" t="s">
        <v>441</v>
      </c>
      <c r="O379" s="1"/>
      <c r="P379" s="1"/>
      <c r="Q379" s="1"/>
    </row>
    <row r="380" spans="1:17" ht="75">
      <c r="A380" s="11">
        <v>379</v>
      </c>
      <c r="B380" s="61" t="s">
        <v>11</v>
      </c>
      <c r="C380" s="47" t="s">
        <v>442</v>
      </c>
      <c r="D380" s="54" t="e">
        <f>VLOOKUP(C380,#REF!,2,FALSE)</f>
        <v>#REF!</v>
      </c>
      <c r="E380" s="54" t="str">
        <f t="shared" si="45"/>
        <v/>
      </c>
      <c r="F380" s="54" t="str">
        <f t="shared" si="46"/>
        <v/>
      </c>
      <c r="G380" s="54" t="str">
        <f t="shared" si="47"/>
        <v/>
      </c>
      <c r="H380" s="54" t="str">
        <f t="shared" si="48"/>
        <v/>
      </c>
      <c r="I380" s="54" t="str">
        <f t="shared" si="49"/>
        <v/>
      </c>
      <c r="J380" s="54" t="str">
        <f t="shared" si="50"/>
        <v/>
      </c>
      <c r="K380" s="54" t="str">
        <f t="shared" si="51"/>
        <v/>
      </c>
      <c r="L380" s="54" t="str">
        <f t="shared" si="52"/>
        <v xml:space="preserve">Siūlomas įkainis 235,00 eur Tiekėjų kaina
</v>
      </c>
      <c r="M380" s="54" t="str">
        <f t="shared" si="53"/>
        <v/>
      </c>
      <c r="N380" s="14" t="s">
        <v>443</v>
      </c>
      <c r="O380" s="1"/>
      <c r="P380" s="1"/>
      <c r="Q380" s="1"/>
    </row>
    <row r="381" spans="1:17" ht="75">
      <c r="A381" s="11">
        <v>380</v>
      </c>
      <c r="B381" s="61" t="s">
        <v>11</v>
      </c>
      <c r="C381" s="47" t="s">
        <v>444</v>
      </c>
      <c r="D381" s="54" t="e">
        <f>VLOOKUP(C381,#REF!,2,FALSE)</f>
        <v>#REF!</v>
      </c>
      <c r="E381" s="54" t="str">
        <f t="shared" si="45"/>
        <v/>
      </c>
      <c r="F381" s="54" t="str">
        <f t="shared" si="46"/>
        <v/>
      </c>
      <c r="G381" s="54" t="str">
        <f t="shared" si="47"/>
        <v/>
      </c>
      <c r="H381" s="54" t="str">
        <f t="shared" si="48"/>
        <v/>
      </c>
      <c r="I381" s="54" t="str">
        <f t="shared" si="49"/>
        <v/>
      </c>
      <c r="J381" s="54" t="str">
        <f t="shared" si="50"/>
        <v/>
      </c>
      <c r="K381" s="54" t="str">
        <f t="shared" si="51"/>
        <v/>
      </c>
      <c r="L381" s="54" t="str">
        <f t="shared" si="52"/>
        <v xml:space="preserve">Siūlomas įkainis 670,00 eur Tiekėjų kaina
</v>
      </c>
      <c r="M381" s="54" t="str">
        <f t="shared" si="53"/>
        <v/>
      </c>
      <c r="N381" s="14" t="s">
        <v>445</v>
      </c>
      <c r="O381" s="1"/>
      <c r="P381" s="1"/>
      <c r="Q381" s="1"/>
    </row>
    <row r="382" spans="1:17" ht="75">
      <c r="A382" s="11">
        <v>381</v>
      </c>
      <c r="B382" s="61" t="s">
        <v>11</v>
      </c>
      <c r="C382" s="47" t="s">
        <v>446</v>
      </c>
      <c r="D382" s="54" t="e">
        <f>VLOOKUP(C382,#REF!,2,FALSE)</f>
        <v>#REF!</v>
      </c>
      <c r="E382" s="54" t="str">
        <f t="shared" si="45"/>
        <v/>
      </c>
      <c r="F382" s="54" t="str">
        <f t="shared" si="46"/>
        <v/>
      </c>
      <c r="G382" s="54" t="str">
        <f t="shared" si="47"/>
        <v/>
      </c>
      <c r="H382" s="54" t="str">
        <f t="shared" si="48"/>
        <v/>
      </c>
      <c r="I382" s="54" t="str">
        <f t="shared" si="49"/>
        <v/>
      </c>
      <c r="J382" s="54" t="str">
        <f t="shared" si="50"/>
        <v/>
      </c>
      <c r="K382" s="54" t="str">
        <f t="shared" si="51"/>
        <v/>
      </c>
      <c r="L382" s="54" t="str">
        <f t="shared" si="52"/>
        <v xml:space="preserve">Siūlomas įkainis 51,00 eur Tiekėjų kaina
</v>
      </c>
      <c r="M382" s="54" t="str">
        <f t="shared" si="53"/>
        <v/>
      </c>
      <c r="N382" s="14" t="s">
        <v>447</v>
      </c>
      <c r="O382" s="1"/>
      <c r="P382" s="1"/>
      <c r="Q382" s="1"/>
    </row>
    <row r="383" spans="1:17" ht="75">
      <c r="A383" s="11">
        <v>382</v>
      </c>
      <c r="B383" s="61" t="s">
        <v>11</v>
      </c>
      <c r="C383" s="47" t="s">
        <v>123</v>
      </c>
      <c r="D383" s="54" t="e">
        <f>VLOOKUP(C383,#REF!,2,FALSE)</f>
        <v>#REF!</v>
      </c>
      <c r="E383" s="54" t="str">
        <f t="shared" si="45"/>
        <v/>
      </c>
      <c r="F383" s="54" t="str">
        <f t="shared" si="46"/>
        <v/>
      </c>
      <c r="G383" s="54" t="str">
        <f t="shared" si="47"/>
        <v/>
      </c>
      <c r="H383" s="54" t="str">
        <f t="shared" si="48"/>
        <v/>
      </c>
      <c r="I383" s="54" t="str">
        <f t="shared" si="49"/>
        <v/>
      </c>
      <c r="J383" s="54" t="str">
        <f t="shared" si="50"/>
        <v/>
      </c>
      <c r="K383" s="54" t="str">
        <f t="shared" si="51"/>
        <v/>
      </c>
      <c r="L383" s="54" t="str">
        <f t="shared" si="52"/>
        <v xml:space="preserve">Siūlomas įkainis 310,00 eur Tiekėjų kaina
</v>
      </c>
      <c r="M383" s="54" t="str">
        <f t="shared" si="53"/>
        <v/>
      </c>
      <c r="N383" s="14" t="s">
        <v>448</v>
      </c>
      <c r="O383" s="1"/>
      <c r="P383" s="1"/>
      <c r="Q383" s="1"/>
    </row>
    <row r="384" spans="1:17" ht="75">
      <c r="A384" s="11">
        <v>383</v>
      </c>
      <c r="B384" s="61" t="s">
        <v>11</v>
      </c>
      <c r="C384" s="47" t="s">
        <v>446</v>
      </c>
      <c r="D384" s="54" t="e">
        <f>VLOOKUP(C384,#REF!,2,FALSE)</f>
        <v>#REF!</v>
      </c>
      <c r="E384" s="54" t="str">
        <f t="shared" si="45"/>
        <v/>
      </c>
      <c r="F384" s="54" t="str">
        <f t="shared" si="46"/>
        <v/>
      </c>
      <c r="G384" s="54" t="str">
        <f t="shared" si="47"/>
        <v/>
      </c>
      <c r="H384" s="54" t="str">
        <f t="shared" si="48"/>
        <v/>
      </c>
      <c r="I384" s="54" t="str">
        <f t="shared" si="49"/>
        <v/>
      </c>
      <c r="J384" s="54" t="str">
        <f t="shared" si="50"/>
        <v/>
      </c>
      <c r="K384" s="54" t="str">
        <f t="shared" si="51"/>
        <v/>
      </c>
      <c r="L384" s="54" t="str">
        <f t="shared" si="52"/>
        <v xml:space="preserve">Siūlomas įkainis 1400,00 eur Tiekėjų kaina
</v>
      </c>
      <c r="M384" s="54" t="str">
        <f t="shared" si="53"/>
        <v/>
      </c>
      <c r="N384" s="14" t="s">
        <v>449</v>
      </c>
      <c r="O384" s="1"/>
      <c r="P384" s="1"/>
      <c r="Q384" s="1"/>
    </row>
    <row r="385" spans="1:17" ht="75">
      <c r="A385" s="11">
        <v>384</v>
      </c>
      <c r="B385" s="61" t="s">
        <v>11</v>
      </c>
      <c r="C385" s="47" t="s">
        <v>450</v>
      </c>
      <c r="D385" s="54" t="e">
        <f>VLOOKUP(C385,#REF!,2,FALSE)</f>
        <v>#REF!</v>
      </c>
      <c r="E385" s="54" t="str">
        <f t="shared" si="45"/>
        <v/>
      </c>
      <c r="F385" s="54" t="str">
        <f t="shared" si="46"/>
        <v/>
      </c>
      <c r="G385" s="54" t="str">
        <f t="shared" si="47"/>
        <v/>
      </c>
      <c r="H385" s="54" t="str">
        <f t="shared" si="48"/>
        <v/>
      </c>
      <c r="I385" s="54" t="str">
        <f t="shared" si="49"/>
        <v/>
      </c>
      <c r="J385" s="54" t="str">
        <f t="shared" si="50"/>
        <v/>
      </c>
      <c r="K385" s="54" t="str">
        <f t="shared" si="51"/>
        <v/>
      </c>
      <c r="L385" s="54" t="str">
        <f t="shared" si="52"/>
        <v xml:space="preserve">Siūlomas įkainis 1250,00 eur Tiekėjų kaina
</v>
      </c>
      <c r="M385" s="54" t="str">
        <f t="shared" si="53"/>
        <v/>
      </c>
      <c r="N385" s="14" t="s">
        <v>451</v>
      </c>
      <c r="O385" s="1"/>
      <c r="P385" s="1"/>
      <c r="Q385" s="1"/>
    </row>
    <row r="386" spans="1:17" ht="90">
      <c r="A386" s="11">
        <v>385</v>
      </c>
      <c r="B386" s="61" t="s">
        <v>11</v>
      </c>
      <c r="C386" s="47" t="s">
        <v>452</v>
      </c>
      <c r="D386" s="54" t="e">
        <f>VLOOKUP(C386,#REF!,2,FALSE)</f>
        <v>#REF!</v>
      </c>
      <c r="E386" s="54" t="str">
        <f t="shared" si="45"/>
        <v/>
      </c>
      <c r="F386" s="54" t="str">
        <f t="shared" si="46"/>
        <v/>
      </c>
      <c r="G386" s="54" t="str">
        <f t="shared" si="47"/>
        <v/>
      </c>
      <c r="H386" s="54" t="str">
        <f t="shared" si="48"/>
        <v/>
      </c>
      <c r="I386" s="54" t="str">
        <f t="shared" si="49"/>
        <v/>
      </c>
      <c r="J386" s="54" t="str">
        <f t="shared" si="50"/>
        <v/>
      </c>
      <c r="K386" s="54" t="str">
        <f t="shared" si="51"/>
        <v/>
      </c>
      <c r="L386" s="54" t="str">
        <f t="shared" si="52"/>
        <v xml:space="preserve">Siūlomas įkainis 2000,00 eur Kokie parametrai DSRĮr?
</v>
      </c>
      <c r="M386" s="54" t="str">
        <f t="shared" si="53"/>
        <v/>
      </c>
      <c r="N386" s="14" t="s">
        <v>453</v>
      </c>
      <c r="O386" s="1"/>
      <c r="P386" s="1"/>
      <c r="Q386" s="1"/>
    </row>
    <row r="387" spans="1:17" ht="105">
      <c r="A387" s="20">
        <v>386</v>
      </c>
      <c r="B387" s="61" t="s">
        <v>11</v>
      </c>
      <c r="C387" s="48" t="s">
        <v>127</v>
      </c>
      <c r="D387" s="54" t="e">
        <f>VLOOKUP(C387,#REF!,2,FALSE)</f>
        <v>#REF!</v>
      </c>
      <c r="E387" s="54" t="str">
        <f t="shared" si="45"/>
        <v/>
      </c>
      <c r="F387" s="54" t="str">
        <f t="shared" si="46"/>
        <v/>
      </c>
      <c r="G387" s="54" t="str">
        <f t="shared" si="47"/>
        <v/>
      </c>
      <c r="H387" s="54" t="str">
        <f t="shared" si="48"/>
        <v/>
      </c>
      <c r="I387" s="54" t="str">
        <f t="shared" si="49"/>
        <v/>
      </c>
      <c r="J387" s="54" t="str">
        <f t="shared" si="50"/>
        <v/>
      </c>
      <c r="K387" s="54" t="str">
        <f t="shared" si="51"/>
        <v/>
      </c>
      <c r="L387" s="54" t="str">
        <f t="shared" si="52"/>
        <v xml:space="preserve">Siūlomas įkainis 50000,00 eur Kokie parametrai DSRĮr?
</v>
      </c>
      <c r="M387" s="54" t="str">
        <f t="shared" si="53"/>
        <v/>
      </c>
      <c r="N387" s="21" t="s">
        <v>454</v>
      </c>
      <c r="O387" s="22"/>
      <c r="P387" s="22"/>
      <c r="Q387" s="22"/>
    </row>
    <row r="388" spans="1:17" ht="135">
      <c r="A388" s="7">
        <v>387</v>
      </c>
      <c r="B388" s="62" t="s">
        <v>9</v>
      </c>
      <c r="C388" s="49" t="s">
        <v>455</v>
      </c>
      <c r="D388" s="54" t="e">
        <f>VLOOKUP(C388,#REF!,2,FALSE)</f>
        <v>#REF!</v>
      </c>
      <c r="E388" s="54" t="str">
        <f t="shared" si="45"/>
        <v/>
      </c>
      <c r="F388" s="54" t="str">
        <f t="shared" si="46"/>
        <v/>
      </c>
      <c r="G388" s="54" t="str">
        <f t="shared" si="47"/>
        <v/>
      </c>
      <c r="H388" s="54" t="str">
        <f t="shared" si="48"/>
        <v/>
      </c>
      <c r="I388" s="54" t="str">
        <f t="shared" si="49"/>
        <v/>
      </c>
      <c r="J388" s="54" t="str">
        <f t="shared" si="50"/>
        <v xml:space="preserve">Darbų aprašyme netaikyti sąvokos „Kiti...darbai“, tai
nėra konkretus įvardinimas;
</v>
      </c>
      <c r="K388" s="54" t="str">
        <f t="shared" si="51"/>
        <v/>
      </c>
      <c r="L388" s="54" t="str">
        <f t="shared" si="52"/>
        <v/>
      </c>
      <c r="M388" s="54" t="str">
        <f t="shared" si="53"/>
        <v/>
      </c>
      <c r="N388" s="5" t="s">
        <v>456</v>
      </c>
      <c r="O388" s="1"/>
      <c r="P388" s="1"/>
      <c r="Q388" s="1"/>
    </row>
    <row r="389" spans="1:17" ht="225">
      <c r="A389" s="7">
        <v>388</v>
      </c>
      <c r="B389" s="62" t="s">
        <v>9</v>
      </c>
      <c r="C389" s="49" t="s">
        <v>455</v>
      </c>
      <c r="D389" s="54" t="e">
        <f>VLOOKUP(C389,#REF!,2,FALSE)</f>
        <v>#REF!</v>
      </c>
      <c r="E389" s="54" t="str">
        <f t="shared" si="45"/>
        <v/>
      </c>
      <c r="F389" s="54" t="str">
        <f t="shared" si="46"/>
        <v/>
      </c>
      <c r="G389" s="54" t="str">
        <f t="shared" si="47"/>
        <v/>
      </c>
      <c r="H389" s="54" t="str">
        <f t="shared" si="48"/>
        <v/>
      </c>
      <c r="I389" s="54" t="str">
        <f t="shared" si="49"/>
        <v/>
      </c>
      <c r="J389" s="54" t="str">
        <f t="shared" si="50"/>
        <v xml:space="preserve">Darbų aprašymas neatitinka Darbų, medžiagų
pavadinimo. Darbų aprašymuose įtraukta per daug
darbų, kuriems reikalaujama nustatyti įkainius.
</v>
      </c>
      <c r="K389" s="54" t="str">
        <f t="shared" si="51"/>
        <v/>
      </c>
      <c r="L389" s="54" t="str">
        <f t="shared" si="52"/>
        <v/>
      </c>
      <c r="M389" s="54" t="str">
        <f t="shared" si="53"/>
        <v/>
      </c>
      <c r="N389" s="5" t="s">
        <v>457</v>
      </c>
      <c r="O389" s="1"/>
      <c r="P389" s="1"/>
      <c r="Q389" s="1"/>
    </row>
    <row r="390" spans="1:17" ht="135">
      <c r="A390" s="7">
        <v>389</v>
      </c>
      <c r="B390" s="62" t="s">
        <v>9</v>
      </c>
      <c r="C390" s="49" t="s">
        <v>455</v>
      </c>
      <c r="D390" s="54" t="e">
        <f>VLOOKUP(C390,#REF!,2,FALSE)</f>
        <v>#REF!</v>
      </c>
      <c r="E390" s="54" t="str">
        <f t="shared" si="45"/>
        <v/>
      </c>
      <c r="F390" s="54" t="str">
        <f t="shared" si="46"/>
        <v/>
      </c>
      <c r="G390" s="54" t="str">
        <f t="shared" si="47"/>
        <v/>
      </c>
      <c r="H390" s="54" t="str">
        <f t="shared" si="48"/>
        <v/>
      </c>
      <c r="I390" s="54" t="str">
        <f t="shared" si="49"/>
        <v/>
      </c>
      <c r="J390" s="54" t="str">
        <f t="shared" si="50"/>
        <v xml:space="preserve">Buvo duotas per trumpas terminas išanalizuoti pateiktą
medžiagą ir pateikti pastabas.
</v>
      </c>
      <c r="K390" s="54" t="str">
        <f t="shared" si="51"/>
        <v/>
      </c>
      <c r="L390" s="54" t="str">
        <f t="shared" si="52"/>
        <v/>
      </c>
      <c r="M390" s="54" t="str">
        <f t="shared" si="53"/>
        <v/>
      </c>
      <c r="N390" s="5" t="s">
        <v>458</v>
      </c>
      <c r="O390" s="1"/>
      <c r="P390" s="1"/>
      <c r="Q390" s="1"/>
    </row>
    <row r="391" spans="1:17" ht="120">
      <c r="A391" s="7">
        <v>390</v>
      </c>
      <c r="B391" s="62" t="s">
        <v>9</v>
      </c>
      <c r="C391" s="49" t="s">
        <v>455</v>
      </c>
      <c r="D391" s="54" t="e">
        <f>VLOOKUP(C391,#REF!,2,FALSE)</f>
        <v>#REF!</v>
      </c>
      <c r="E391" s="54" t="str">
        <f t="shared" si="45"/>
        <v/>
      </c>
      <c r="F391" s="54" t="str">
        <f t="shared" si="46"/>
        <v/>
      </c>
      <c r="G391" s="54" t="str">
        <f t="shared" si="47"/>
        <v/>
      </c>
      <c r="H391" s="54" t="str">
        <f t="shared" si="48"/>
        <v/>
      </c>
      <c r="I391" s="54" t="str">
        <f t="shared" si="49"/>
        <v/>
      </c>
      <c r="J391" s="54" t="str">
        <f t="shared" si="50"/>
        <v xml:space="preserve">Pateikiami įkainiai turi būti nurodomi atskirai statybos ir
remonto darbams.
</v>
      </c>
      <c r="K391" s="54" t="str">
        <f t="shared" si="51"/>
        <v/>
      </c>
      <c r="L391" s="54" t="str">
        <f t="shared" si="52"/>
        <v/>
      </c>
      <c r="M391" s="54" t="str">
        <f t="shared" si="53"/>
        <v/>
      </c>
      <c r="N391" s="5" t="s">
        <v>459</v>
      </c>
      <c r="O391" s="1"/>
      <c r="P391" s="1"/>
      <c r="Q391" s="1"/>
    </row>
    <row r="392" spans="1:17" ht="225">
      <c r="A392" s="7">
        <v>391</v>
      </c>
      <c r="B392" s="62" t="s">
        <v>9</v>
      </c>
      <c r="C392" s="49" t="s">
        <v>455</v>
      </c>
      <c r="D392" s="54" t="e">
        <f>VLOOKUP(C392,#REF!,2,FALSE)</f>
        <v>#REF!</v>
      </c>
      <c r="E392" s="54" t="str">
        <f t="shared" si="45"/>
        <v/>
      </c>
      <c r="F392" s="54" t="str">
        <f t="shared" si="46"/>
        <v/>
      </c>
      <c r="G392" s="54" t="str">
        <f t="shared" si="47"/>
        <v/>
      </c>
      <c r="H392" s="54" t="str">
        <f t="shared" si="48"/>
        <v/>
      </c>
      <c r="I392" s="54" t="str">
        <f t="shared" si="49"/>
        <v/>
      </c>
      <c r="J392" s="54" t="str">
        <f t="shared" si="50"/>
        <v xml:space="preserve">Užsakovas medžiagoje pateikdamas max įkainius,
(galimai) pažeidžia konfidencialumą garantuojantį
principą. Taip ignoruojami vykdomų sutarčių
susitarimai.
</v>
      </c>
      <c r="K392" s="54" t="str">
        <f t="shared" si="51"/>
        <v/>
      </c>
      <c r="L392" s="54" t="str">
        <f t="shared" si="52"/>
        <v/>
      </c>
      <c r="M392" s="54" t="str">
        <f t="shared" si="53"/>
        <v/>
      </c>
      <c r="N392" s="5" t="s">
        <v>460</v>
      </c>
      <c r="O392" s="1"/>
      <c r="P392" s="1"/>
      <c r="Q392" s="1"/>
    </row>
    <row r="393" spans="1:17" ht="405" customHeight="1">
      <c r="A393" s="7">
        <v>392</v>
      </c>
      <c r="B393" s="60" t="s">
        <v>5</v>
      </c>
      <c r="C393" s="50" t="s">
        <v>62</v>
      </c>
      <c r="D393" s="54" t="e">
        <f>VLOOKUP(C393,#REF!,2,FALSE)</f>
        <v>#REF!</v>
      </c>
      <c r="E393" s="54" t="str">
        <f t="shared" ref="E393:E456" si="54">IF(B393=$E$1,CONCATENATE(N393,CHAR(10),O393),"")</f>
        <v/>
      </c>
      <c r="F393" s="54" t="str">
        <f t="shared" ref="F393:F456" si="55">IF(B393=$F$1,CONCATENATE(N393,CHAR(10),O393),"")</f>
        <v>Mokesčio už dangų pagrindų laboratorinę kontolę įkainis turi būti matuojamas Eur/už tašką arba vnt, o ne Eur/obj. Vilniaus mieste išardytų dangų atstatymas vykdomas pagal  Vilniaus miesto savivaldybės  tarybos 2018 m. kovo 7 d. sprendimu Nr. 1-1419 patvirtintų Vilniaus miesto savivaldybės Žemės darbų vykdymo ir gatvių dangų apsaugos taisyklių reikalavimus.Punkto 34. nuostatomis Atkasti inžineriniai tinklai vėl užpilami prižiūrint šiuos tinklus eksploatuojančių organizacijų atstovams. Gatvės važiuojamojoje dalyje, prieš užpilant iškasą ir įrengiant pagrindus dangai atkurti, iškasos vietoje atliekami laboratoriniai grunto ir pagrindų sutankinimo tyrimai. Šie tyrimai turi būti atlikti ne vienoje vietoje (pvz. vykdant dujotiekio įrengimą uždaru būdu sutankinimo tyrimų reikia visų prieduobių įrengimo vieose, todėl įkainis turi būti už vnt arba tašką). Prisegame aptvėrimo-kasimo taisykles
Dujų įkainiai su papildytomis medžiagų kainomis 11.04, Eil.Nr.14.4</v>
      </c>
      <c r="G393" s="54" t="str">
        <f t="shared" ref="G393:G456" si="56">IF(B393=$G$1,CONCATENATE(N393,CHAR(10),O393),"")</f>
        <v/>
      </c>
      <c r="H393" s="54" t="str">
        <f t="shared" ref="H393:H456" si="57">IF(B393=$H$1,CONCATENATE(N393,CHAR(10),O393),"")</f>
        <v/>
      </c>
      <c r="I393" s="54" t="str">
        <f t="shared" ref="I393:I456" si="58">IF(B393=$I$1,CONCATENATE(N393,CHAR(10),O393),"")</f>
        <v/>
      </c>
      <c r="J393" s="54" t="str">
        <f t="shared" ref="J393:J456" si="59">IF(B393=$J$1,CONCATENATE(N393,CHAR(10),O393),"")</f>
        <v/>
      </c>
      <c r="K393" s="54" t="str">
        <f t="shared" ref="K393:K456" si="60">IF(B393=$K$1,CONCATENATE(N393,CHAR(10),O393),"")</f>
        <v/>
      </c>
      <c r="L393" s="54" t="str">
        <f t="shared" ref="L393:L456" si="61">IF(B393=$L$1,CONCATENATE(N393,CHAR(10),O393),"")</f>
        <v/>
      </c>
      <c r="M393" s="54" t="str">
        <f t="shared" ref="M393:M456" si="62">IF(B393=$M$1,CONCATENATE(N393,CHAR(10),O393),"")</f>
        <v/>
      </c>
      <c r="N393" s="23" t="s">
        <v>461</v>
      </c>
      <c r="O393" s="23" t="s">
        <v>462</v>
      </c>
      <c r="P393" s="1"/>
      <c r="Q393" s="1"/>
    </row>
    <row r="394" spans="1:17" ht="120" customHeight="1">
      <c r="A394" s="7">
        <v>393</v>
      </c>
      <c r="B394" s="60" t="s">
        <v>5</v>
      </c>
      <c r="C394" s="50" t="s">
        <v>463</v>
      </c>
      <c r="D394" s="54" t="e">
        <f>VLOOKUP(C394,#REF!,2,FALSE)</f>
        <v>#REF!</v>
      </c>
      <c r="E394" s="54" t="str">
        <f t="shared" si="54"/>
        <v/>
      </c>
      <c r="F394" s="54" t="str">
        <f t="shared" si="55"/>
        <v>Nustatyta maksimali kaina 690 Eur yra mažesnė už tiekėjo kainą.  Dujų slėgio reguliavimo įtaisas su reguliatoriumi Q75 kainavo 747 Eur, o dujų slėgio reguliavimo įtaisas su reguliatoriumi Q100- kainavo 810 Eur. Pridedamas tiekėjo pasiūlymas 2018 m. kainomis. 2020 m kainos bus didesnės.
Dujų įkainiai su papildytomis medžiagų kainomis 11.04, Eil.Nr.60.1.2 (Dujų slėgio reguliavimo įtaiso spintelė (standartinės spalvos (spalvos kodas RAL-1015)) su dujų slėgio reguliavimo įtaisu (Q75, Q100)</v>
      </c>
      <c r="G394" s="54" t="str">
        <f t="shared" si="56"/>
        <v/>
      </c>
      <c r="H394" s="54" t="str">
        <f t="shared" si="57"/>
        <v/>
      </c>
      <c r="I394" s="54" t="str">
        <f t="shared" si="58"/>
        <v/>
      </c>
      <c r="J394" s="54" t="str">
        <f t="shared" si="59"/>
        <v/>
      </c>
      <c r="K394" s="54" t="str">
        <f t="shared" si="60"/>
        <v/>
      </c>
      <c r="L394" s="54" t="str">
        <f t="shared" si="61"/>
        <v/>
      </c>
      <c r="M394" s="54" t="str">
        <f t="shared" si="62"/>
        <v/>
      </c>
      <c r="N394" s="24" t="s">
        <v>464</v>
      </c>
      <c r="O394" s="23" t="s">
        <v>465</v>
      </c>
      <c r="P394" s="1"/>
      <c r="Q394" s="1"/>
    </row>
    <row r="395" spans="1:17" ht="165">
      <c r="A395" s="7">
        <v>394</v>
      </c>
      <c r="B395" s="60" t="s">
        <v>5</v>
      </c>
      <c r="C395" s="38" t="s">
        <v>434</v>
      </c>
      <c r="D395" s="54" t="e">
        <f>VLOOKUP(C395,#REF!,2,FALSE)</f>
        <v>#REF!</v>
      </c>
      <c r="E395" s="54" t="str">
        <f t="shared" si="54"/>
        <v/>
      </c>
      <c r="F395" s="54" t="str">
        <f t="shared" si="55"/>
        <v>Nustatyta maksimali kaina 95 Eur visiškai neatitinka rinkos kainos. Tiekėjų kaina sudaro 208 Eur (DN50). Pridedamas tiekėjo pasiūlymas 2018 m. kainomis. 2020 m kainos bus didesnės.
Dujų įkainiai su papildytomis medžiagų kainomis 11.04, Eil.Nr.60.8.1 (PL antžeminės įvirinamos sklendės su PL antgaliais, ≤ d65,00)</v>
      </c>
      <c r="G395" s="54" t="str">
        <f t="shared" si="56"/>
        <v/>
      </c>
      <c r="H395" s="54" t="str">
        <f t="shared" si="57"/>
        <v/>
      </c>
      <c r="I395" s="54" t="str">
        <f t="shared" si="58"/>
        <v/>
      </c>
      <c r="J395" s="54" t="str">
        <f t="shared" si="59"/>
        <v/>
      </c>
      <c r="K395" s="54" t="str">
        <f t="shared" si="60"/>
        <v/>
      </c>
      <c r="L395" s="54" t="str">
        <f t="shared" si="61"/>
        <v/>
      </c>
      <c r="M395" s="54" t="str">
        <f t="shared" si="62"/>
        <v/>
      </c>
      <c r="N395" s="24" t="s">
        <v>466</v>
      </c>
      <c r="O395" s="23" t="s">
        <v>467</v>
      </c>
      <c r="P395" s="1"/>
      <c r="Q395" s="1"/>
    </row>
    <row r="396" spans="1:17" ht="90" customHeight="1">
      <c r="A396" s="7">
        <v>395</v>
      </c>
      <c r="B396" s="60" t="s">
        <v>5</v>
      </c>
      <c r="C396" s="38" t="s">
        <v>436</v>
      </c>
      <c r="D396" s="54" t="e">
        <f>VLOOKUP(C396,#REF!,2,FALSE)</f>
        <v>#REF!</v>
      </c>
      <c r="E396" s="54" t="str">
        <f t="shared" si="54"/>
        <v/>
      </c>
      <c r="F396" s="54" t="str">
        <f t="shared" si="55"/>
        <v xml:space="preserve"> Nustatyta maksimali kaina 140 Eur visiškai neatitinka rinkos kainos. Tiekėjų kaina yra nuo 262 iki 486  Eur(DN 80, DN100, DN 159). Pridedamas tiekėjo pasiūlymas 2018 m kainomis. 2020 m kainos bus didesnės.
Dujų įkainiai su papildytomis medžiagų kainomis 11.04, Eil.Nr.60.8.2 (PL antžeminės įvirinamos sklendės su PL antgaliais, d65,01 - d160,00).</v>
      </c>
      <c r="G396" s="54" t="str">
        <f t="shared" si="56"/>
        <v/>
      </c>
      <c r="H396" s="54" t="str">
        <f t="shared" si="57"/>
        <v/>
      </c>
      <c r="I396" s="54" t="str">
        <f t="shared" si="58"/>
        <v/>
      </c>
      <c r="J396" s="54" t="str">
        <f t="shared" si="59"/>
        <v/>
      </c>
      <c r="K396" s="54" t="str">
        <f t="shared" si="60"/>
        <v/>
      </c>
      <c r="L396" s="54" t="str">
        <f t="shared" si="61"/>
        <v/>
      </c>
      <c r="M396" s="54" t="str">
        <f t="shared" si="62"/>
        <v/>
      </c>
      <c r="N396" s="24" t="s">
        <v>468</v>
      </c>
      <c r="O396" s="23" t="s">
        <v>469</v>
      </c>
      <c r="P396" s="1"/>
      <c r="Q396" s="1"/>
    </row>
    <row r="397" spans="1:17" ht="180">
      <c r="A397" s="7">
        <v>396</v>
      </c>
      <c r="B397" s="60" t="s">
        <v>5</v>
      </c>
      <c r="C397" s="38" t="s">
        <v>438</v>
      </c>
      <c r="D397" s="54" t="e">
        <f>VLOOKUP(C397,#REF!,2,FALSE)</f>
        <v>#REF!</v>
      </c>
      <c r="E397" s="54" t="str">
        <f t="shared" si="54"/>
        <v/>
      </c>
      <c r="F397" s="54" t="str">
        <f t="shared" si="55"/>
        <v xml:space="preserve"> Nustatyta maksimali kaina 274 Eur visiškai neatitinka rinkos kainos. Tiekėjų kaina yra nuo 687 iki 1200  Eur(DN 200, DN250, DN 300). Pridedamas tiekėjo pasiūlymas 2018 m. kainomis. 2020 m kainos bus didesnės.
Dujų įkainiai su papildytomis medžiagų kainomis 11.04, Eil.Nr.60.8.3 (PL antžeminės įvirinamos sklendės su PL antgaliais d160,01-d350,00).</v>
      </c>
      <c r="G397" s="54" t="str">
        <f t="shared" si="56"/>
        <v/>
      </c>
      <c r="H397" s="54" t="str">
        <f t="shared" si="57"/>
        <v/>
      </c>
      <c r="I397" s="54" t="str">
        <f t="shared" si="58"/>
        <v/>
      </c>
      <c r="J397" s="54" t="str">
        <f t="shared" si="59"/>
        <v/>
      </c>
      <c r="K397" s="54" t="str">
        <f t="shared" si="60"/>
        <v/>
      </c>
      <c r="L397" s="54" t="str">
        <f t="shared" si="61"/>
        <v/>
      </c>
      <c r="M397" s="54" t="str">
        <f t="shared" si="62"/>
        <v/>
      </c>
      <c r="N397" s="24" t="s">
        <v>470</v>
      </c>
      <c r="O397" s="23" t="s">
        <v>471</v>
      </c>
      <c r="P397" s="1"/>
      <c r="Q397" s="1"/>
    </row>
    <row r="398" spans="1:17" ht="210">
      <c r="A398" s="7">
        <v>397</v>
      </c>
      <c r="B398" s="60" t="s">
        <v>5</v>
      </c>
      <c r="C398" s="38" t="s">
        <v>444</v>
      </c>
      <c r="D398" s="54" t="e">
        <f>VLOOKUP(C398,#REF!,2,FALSE)</f>
        <v>#REF!</v>
      </c>
      <c r="E398" s="54" t="str">
        <f t="shared" si="54"/>
        <v/>
      </c>
      <c r="F398" s="54" t="str">
        <f t="shared" si="55"/>
        <v>Nustatyta maksimali kaina 369 Eur visiškai neatitinka rinkos kainos. Tiekėjų kaina yra nuo 277 iki 1290  Eur(DN 20, DN250, DN 300, DN 350). Pridedamas tiekėjo pasiūlymas 2018 m. kainomis. 2020 m kainos bus didesnės.
Dujų įkainiai su papildytomis medžiagų kainomis 11.04, Eil.Nr.60.9.3 (PL antžeminės flanšinės sklendės komplekte su atsakomaisiais flanšais, d160,01-d350,00).</v>
      </c>
      <c r="G398" s="54" t="str">
        <f t="shared" si="56"/>
        <v/>
      </c>
      <c r="H398" s="54" t="str">
        <f t="shared" si="57"/>
        <v/>
      </c>
      <c r="I398" s="54" t="str">
        <f t="shared" si="58"/>
        <v/>
      </c>
      <c r="J398" s="54" t="str">
        <f t="shared" si="59"/>
        <v/>
      </c>
      <c r="K398" s="54" t="str">
        <f t="shared" si="60"/>
        <v/>
      </c>
      <c r="L398" s="54" t="str">
        <f t="shared" si="61"/>
        <v/>
      </c>
      <c r="M398" s="54" t="str">
        <f t="shared" si="62"/>
        <v/>
      </c>
      <c r="N398" s="24" t="s">
        <v>472</v>
      </c>
      <c r="O398" s="23" t="s">
        <v>473</v>
      </c>
      <c r="P398" s="1"/>
      <c r="Q398" s="1"/>
    </row>
    <row r="399" spans="1:17" ht="135">
      <c r="A399" s="7">
        <v>398</v>
      </c>
      <c r="B399" s="60" t="s">
        <v>5</v>
      </c>
      <c r="C399" s="38" t="s">
        <v>446</v>
      </c>
      <c r="D399" s="54" t="e">
        <f>VLOOKUP(C399,#REF!,2,FALSE)</f>
        <v>#REF!</v>
      </c>
      <c r="E399" s="54" t="str">
        <f t="shared" si="54"/>
        <v/>
      </c>
      <c r="F399" s="54" t="str">
        <f t="shared" si="55"/>
        <v>Nustatyta maksimali kaina 15 Eur  neatitinka rinkos kainos. Tiekėjų kaina sudaro 116 Eur (DN65). Pridedamas tiekėjo pasiūlymas
Dujų įkainiai su papildytomis medžiagų kainomis 11.04, Eil.Nr.60.10.1 (Požeminė izoliuojanti mova ≤ d65,00).</v>
      </c>
      <c r="G399" s="54" t="str">
        <f t="shared" si="56"/>
        <v/>
      </c>
      <c r="H399" s="54" t="str">
        <f t="shared" si="57"/>
        <v/>
      </c>
      <c r="I399" s="54" t="str">
        <f t="shared" si="58"/>
        <v/>
      </c>
      <c r="J399" s="54" t="str">
        <f t="shared" si="59"/>
        <v/>
      </c>
      <c r="K399" s="54" t="str">
        <f t="shared" si="60"/>
        <v/>
      </c>
      <c r="L399" s="54" t="str">
        <f t="shared" si="61"/>
        <v/>
      </c>
      <c r="M399" s="54" t="str">
        <f t="shared" si="62"/>
        <v/>
      </c>
      <c r="N399" s="23" t="s">
        <v>474</v>
      </c>
      <c r="O399" s="23" t="s">
        <v>475</v>
      </c>
      <c r="P399" s="1"/>
      <c r="Q399" s="1"/>
    </row>
    <row r="400" spans="1:17" ht="150">
      <c r="A400" s="7">
        <v>399</v>
      </c>
      <c r="B400" s="60" t="s">
        <v>5</v>
      </c>
      <c r="C400" s="38" t="s">
        <v>476</v>
      </c>
      <c r="D400" s="54" t="e">
        <f>VLOOKUP(C400,#REF!,2,FALSE)</f>
        <v>#REF!</v>
      </c>
      <c r="E400" s="54" t="str">
        <f t="shared" si="54"/>
        <v/>
      </c>
      <c r="F400" s="54" t="str">
        <f t="shared" si="55"/>
        <v>Nustatyta maksimali kaina 150 Eur neatitinka rinkos kainos. Tiekėjų kaina sudaro 450 Eur (DN150). Pridedamas tiekėjo pasiūlymas
Dujų įkainiai su papildytomis medžiagų kainomis 11.04, Eil.Nr.60.10.2 (Požeminė izoliuojanti mova d65,01-d160,00).</v>
      </c>
      <c r="G400" s="54" t="str">
        <f t="shared" si="56"/>
        <v/>
      </c>
      <c r="H400" s="54" t="str">
        <f t="shared" si="57"/>
        <v/>
      </c>
      <c r="I400" s="54" t="str">
        <f t="shared" si="58"/>
        <v/>
      </c>
      <c r="J400" s="54" t="str">
        <f t="shared" si="59"/>
        <v/>
      </c>
      <c r="K400" s="54" t="str">
        <f t="shared" si="60"/>
        <v/>
      </c>
      <c r="L400" s="54" t="str">
        <f t="shared" si="61"/>
        <v/>
      </c>
      <c r="M400" s="54" t="str">
        <f t="shared" si="62"/>
        <v/>
      </c>
      <c r="N400" s="23" t="s">
        <v>477</v>
      </c>
      <c r="O400" s="23" t="s">
        <v>478</v>
      </c>
      <c r="P400" s="1"/>
      <c r="Q400" s="1"/>
    </row>
    <row r="401" spans="1:17" ht="150">
      <c r="A401" s="7">
        <v>400</v>
      </c>
      <c r="B401" s="60" t="s">
        <v>5</v>
      </c>
      <c r="C401" s="38" t="s">
        <v>125</v>
      </c>
      <c r="D401" s="54" t="e">
        <f>VLOOKUP(C401,#REF!,2,FALSE)</f>
        <v>#REF!</v>
      </c>
      <c r="E401" s="54" t="str">
        <f t="shared" si="54"/>
        <v/>
      </c>
      <c r="F401" s="54" t="str">
        <f t="shared" si="55"/>
        <v>Nustatyta maksimali kaina 369 Eur  neatitinka rinkos kainos. Tiekėjų kaina sudaro  1579 Eur (DN350). Pridedamas tiekėjo pasiūlymas
Dujų įkainiai su papildytomis medžiagų kainomis 11.04, Eil.Nr.60.10.3. (Požeminė izoliuojanti mova d160,01-d350,00).</v>
      </c>
      <c r="G401" s="54" t="str">
        <f t="shared" si="56"/>
        <v/>
      </c>
      <c r="H401" s="54" t="str">
        <f t="shared" si="57"/>
        <v/>
      </c>
      <c r="I401" s="54" t="str">
        <f t="shared" si="58"/>
        <v/>
      </c>
      <c r="J401" s="54" t="str">
        <f t="shared" si="59"/>
        <v/>
      </c>
      <c r="K401" s="54" t="str">
        <f t="shared" si="60"/>
        <v/>
      </c>
      <c r="L401" s="54" t="str">
        <f t="shared" si="61"/>
        <v/>
      </c>
      <c r="M401" s="54" t="str">
        <f t="shared" si="62"/>
        <v/>
      </c>
      <c r="N401" s="23" t="s">
        <v>479</v>
      </c>
      <c r="O401" s="23" t="s">
        <v>480</v>
      </c>
      <c r="P401" s="1"/>
      <c r="Q401" s="1"/>
    </row>
    <row r="402" spans="1:17" ht="165">
      <c r="A402" s="7">
        <v>401</v>
      </c>
      <c r="B402" s="60" t="s">
        <v>5</v>
      </c>
      <c r="C402" s="38" t="s">
        <v>450</v>
      </c>
      <c r="D402" s="54" t="e">
        <f>VLOOKUP(C402,#REF!,2,FALSE)</f>
        <v>#REF!</v>
      </c>
      <c r="E402" s="54" t="str">
        <f t="shared" si="54"/>
        <v/>
      </c>
      <c r="F402" s="54" t="str">
        <f t="shared" si="55"/>
        <v xml:space="preserve">Dujų slėgio daviklių maksimali kaina už  vnt. neatitinka tiekėjų kainos. Pridedamas tiekėjo pasiūlymas 2019 m. kainomis. 2020 m kainos bus didesnės. Maksimali kaina slėgio daviklio su slėgio zondu, antena yra 1122 Eur. Jūsų nurodyta maksimali kaina 407 Eur/vnt yra 2.8 kartus mažesnė.
</v>
      </c>
      <c r="G402" s="54" t="str">
        <f t="shared" si="56"/>
        <v/>
      </c>
      <c r="H402" s="54" t="str">
        <f t="shared" si="57"/>
        <v/>
      </c>
      <c r="I402" s="54" t="str">
        <f t="shared" si="58"/>
        <v/>
      </c>
      <c r="J402" s="54" t="str">
        <f t="shared" si="59"/>
        <v/>
      </c>
      <c r="K402" s="54" t="str">
        <f t="shared" si="60"/>
        <v/>
      </c>
      <c r="L402" s="54" t="str">
        <f t="shared" si="61"/>
        <v/>
      </c>
      <c r="M402" s="54" t="str">
        <f t="shared" si="62"/>
        <v/>
      </c>
      <c r="N402" s="24" t="s">
        <v>481</v>
      </c>
      <c r="O402" s="23"/>
      <c r="P402" s="1"/>
      <c r="Q402" s="1"/>
    </row>
    <row r="403" spans="1:17" ht="210" customHeight="1">
      <c r="A403" s="7">
        <v>402</v>
      </c>
      <c r="B403" s="60" t="s">
        <v>5</v>
      </c>
      <c r="C403" s="25" t="s">
        <v>176</v>
      </c>
      <c r="D403" s="54" t="e">
        <f>VLOOKUP(C403,#REF!,2,FALSE)</f>
        <v>#REF!</v>
      </c>
      <c r="E403" s="54" t="str">
        <f t="shared" si="54"/>
        <v/>
      </c>
      <c r="F403" s="54" t="str">
        <f t="shared" si="55"/>
        <v>Topografinė nuotrauka, kai dujotiekio (bendras objekto) ilgis 0 - 15,00 m. AB ESO nustatyta maksimali kaina 80 Eur  gerokai mažesnė už Subrangovų darbų atlikimo kainą. Vien tinklų patikslinimui kitų inžinerinių komunikacijų atstovų iškvietimas kainuoja 25 Eur, taip pat atvykimo į vietą, matavimo objekte, braižymo laikas, darbas derinant IS Geoportal, transporto išlaidos yra didesnės už nustatytą minimalią kainą. Pateikiamas Subrangovų pasiūlymas su darbo laiko ir sąnaudų pagrindimu.
Dujų įkainiai su papildytomis medžiagų kainomis 11.04, Eil.Nr.13.6</v>
      </c>
      <c r="G403" s="54" t="str">
        <f t="shared" si="56"/>
        <v/>
      </c>
      <c r="H403" s="54" t="str">
        <f t="shared" si="57"/>
        <v/>
      </c>
      <c r="I403" s="54" t="str">
        <f t="shared" si="58"/>
        <v/>
      </c>
      <c r="J403" s="54" t="str">
        <f t="shared" si="59"/>
        <v/>
      </c>
      <c r="K403" s="54" t="str">
        <f t="shared" si="60"/>
        <v/>
      </c>
      <c r="L403" s="54" t="str">
        <f t="shared" si="61"/>
        <v/>
      </c>
      <c r="M403" s="54" t="str">
        <f t="shared" si="62"/>
        <v/>
      </c>
      <c r="N403" s="26" t="s">
        <v>482</v>
      </c>
      <c r="O403" s="24" t="s">
        <v>483</v>
      </c>
      <c r="P403" s="1"/>
      <c r="Q403" s="1"/>
    </row>
    <row r="404" spans="1:17" ht="270" customHeight="1">
      <c r="A404" s="7">
        <v>403</v>
      </c>
      <c r="B404" s="60" t="s">
        <v>5</v>
      </c>
      <c r="C404" s="25" t="s">
        <v>183</v>
      </c>
      <c r="D404" s="54" t="e">
        <f>VLOOKUP(C404,#REF!,2,FALSE)</f>
        <v>#REF!</v>
      </c>
      <c r="E404" s="54" t="str">
        <f t="shared" si="54"/>
        <v/>
      </c>
      <c r="F404" s="54" t="str">
        <f t="shared" si="55"/>
        <v>Topografinė nuotrauka, kai dujotiekio (bendras objekto) ilgis 500,01 -1000,00 m. AB ESO nustatyta maksimali kaina 400 Eur  gerokai mažesnė už Subrangovų darbų atlikimo kainą. Maksimali darbų kaina turi būti ne mažesnė 525 Eur, t.y. dvigubai didesnė už topografinės nuotraukos parengimo kainą, kai dujotiekio ilgis 200,01-500,00 m,  nes darbo laiko sąnaudos yra taip pat dvidubai didesnės. Topografinės nuotraukos tik matavimai statybos vietoje užtrunka 1-2 d.d. dviems darbuotojams, o braižymas, tinklų tinkslinimas, įkėlimas į sistemą dar ne mažiau 5 d.d. Pateikiamas Subrangovų pasiūlymas su darbo laiko ir sąnaudų pagrindimu.
Dujų įkainiai su papildytomis medžiagų kainomis 11.04, Eil.Nr.13.10</v>
      </c>
      <c r="G404" s="54" t="str">
        <f t="shared" si="56"/>
        <v/>
      </c>
      <c r="H404" s="54" t="str">
        <f t="shared" si="57"/>
        <v/>
      </c>
      <c r="I404" s="54" t="str">
        <f t="shared" si="58"/>
        <v/>
      </c>
      <c r="J404" s="54" t="str">
        <f t="shared" si="59"/>
        <v/>
      </c>
      <c r="K404" s="54" t="str">
        <f t="shared" si="60"/>
        <v/>
      </c>
      <c r="L404" s="54" t="str">
        <f t="shared" si="61"/>
        <v/>
      </c>
      <c r="M404" s="54" t="str">
        <f t="shared" si="62"/>
        <v/>
      </c>
      <c r="N404" s="26" t="s">
        <v>484</v>
      </c>
      <c r="O404" s="24" t="s">
        <v>485</v>
      </c>
      <c r="P404" s="1"/>
      <c r="Q404" s="1"/>
    </row>
    <row r="405" spans="1:17" ht="195">
      <c r="A405" s="7">
        <v>404</v>
      </c>
      <c r="B405" s="60" t="s">
        <v>5</v>
      </c>
      <c r="C405" s="25" t="s">
        <v>189</v>
      </c>
      <c r="D405" s="54" t="e">
        <f>VLOOKUP(C405,#REF!,2,FALSE)</f>
        <v>#REF!</v>
      </c>
      <c r="E405" s="54" t="str">
        <f t="shared" si="54"/>
        <v/>
      </c>
      <c r="F405" s="54" t="str">
        <f t="shared" si="55"/>
        <v>Išpildomoji geodezinė  nuotrauka, kai dujotiekio (bendras objekto) ilgis 15,01 - 100,00 m. Maksimali darbų kaina turi būti 10-15 proc. didesnė už AB ESO nustatytą minimalią kainą 77 Eur. Pateikiamas Subrangovų pasiūlymas su darbo laiko ir sąnaudų pagrindimu.
Dujų įkainiai su papildytomis medžiagų kainomis 11.04, Eil.Nr.13.13</v>
      </c>
      <c r="G405" s="54" t="str">
        <f t="shared" si="56"/>
        <v/>
      </c>
      <c r="H405" s="54" t="str">
        <f t="shared" si="57"/>
        <v/>
      </c>
      <c r="I405" s="54" t="str">
        <f t="shared" si="58"/>
        <v/>
      </c>
      <c r="J405" s="54" t="str">
        <f t="shared" si="59"/>
        <v/>
      </c>
      <c r="K405" s="54" t="str">
        <f t="shared" si="60"/>
        <v/>
      </c>
      <c r="L405" s="54" t="str">
        <f t="shared" si="61"/>
        <v/>
      </c>
      <c r="M405" s="54" t="str">
        <f t="shared" si="62"/>
        <v/>
      </c>
      <c r="N405" s="26" t="s">
        <v>486</v>
      </c>
      <c r="O405" s="24" t="s">
        <v>487</v>
      </c>
      <c r="P405" s="1"/>
      <c r="Q405" s="1"/>
    </row>
    <row r="406" spans="1:17" ht="255" customHeight="1">
      <c r="A406" s="7">
        <v>405</v>
      </c>
      <c r="B406" s="60" t="s">
        <v>5</v>
      </c>
      <c r="C406" s="25" t="s">
        <v>190</v>
      </c>
      <c r="D406" s="54" t="e">
        <f>VLOOKUP(C406,#REF!,2,FALSE)</f>
        <v>#REF!</v>
      </c>
      <c r="E406" s="54" t="str">
        <f t="shared" si="54"/>
        <v/>
      </c>
      <c r="F406" s="54" t="str">
        <f t="shared" si="55"/>
        <v>Išpildomoji geodezinė  nuotrauka, kai dujotiekio (bendras objekto) ilgis 100,01 - 200,00 m. Maksimali darbų kaina turi būti 30-40 proc. didesnė už AB ESO nustaytą minimalią kainą 110 Eur. Pateikiamas Subrangovų pasiūlymas su darbo laiko ir sąnaudų pagrindimu. Išpildomosios nuotraukos parengimo kaina negali būti mažesnė už topografinės nuotraukos analogiško ilgio (100,01 - 200,00 m).sudarymo kainą, nes dujotiekio iki 200 m įrengimo darbai trunka ne mažiau 5 k.d. ir kiekvieną dieną geodezininkas turi vykti į objekto statybos vietą ir vykdyti tą dieną atliktų darbų geodezinius matavimus. 
Dujų įkainiai su papildytomis medžiagų kainomis 11.04, Eil.Nr.13.14</v>
      </c>
      <c r="G406" s="54" t="str">
        <f t="shared" si="56"/>
        <v/>
      </c>
      <c r="H406" s="54" t="str">
        <f t="shared" si="57"/>
        <v/>
      </c>
      <c r="I406" s="54" t="str">
        <f t="shared" si="58"/>
        <v/>
      </c>
      <c r="J406" s="54" t="str">
        <f t="shared" si="59"/>
        <v/>
      </c>
      <c r="K406" s="54" t="str">
        <f t="shared" si="60"/>
        <v/>
      </c>
      <c r="L406" s="54" t="str">
        <f t="shared" si="61"/>
        <v/>
      </c>
      <c r="M406" s="54" t="str">
        <f t="shared" si="62"/>
        <v/>
      </c>
      <c r="N406" s="26" t="s">
        <v>488</v>
      </c>
      <c r="O406" s="24" t="s">
        <v>489</v>
      </c>
      <c r="P406" s="1"/>
      <c r="Q406" s="1"/>
    </row>
    <row r="407" spans="1:17" ht="255" customHeight="1">
      <c r="A407" s="7">
        <v>406</v>
      </c>
      <c r="B407" s="60" t="s">
        <v>5</v>
      </c>
      <c r="C407" s="25" t="s">
        <v>192</v>
      </c>
      <c r="D407" s="54" t="e">
        <f>VLOOKUP(C407,#REF!,2,FALSE)</f>
        <v>#REF!</v>
      </c>
      <c r="E407" s="54" t="str">
        <f t="shared" si="54"/>
        <v/>
      </c>
      <c r="F407" s="54" t="str">
        <f t="shared" si="55"/>
        <v>Išpildomoji geodezinė  nuotrauka, kai dujotiekio (bendras objekto) ilgis 200,01 - 500,00 m. Maksimali darbų kaina turi būti 50 proc. didesnė už AB ESO nustatytą minimalią kainą 235 Eur. Pateikiamas Subrangovų pasiūlymas su darbo laiko ir sąnaudų pagrindimu. Išpildomosios nuotraukos parengimo kaina negali būti mažesnė už topografinės nuotraukos analogiško ilgio (200,01 - 500,00 m).sudarymo kainą, nes dujotiekio iki 500 m įrengimo darbai trunka ne mažiau 10 k.d. ir kiekvieną dieną geodezininkas turi vykti į objekto statybos vietą ir vykdyti tą dieną atliktų darbų geodezinius matavimus. 
Dujų įkainiai su papildytomis medžiagų kainomis 11.04, Eil.Nr.13.15</v>
      </c>
      <c r="G407" s="54" t="str">
        <f t="shared" si="56"/>
        <v/>
      </c>
      <c r="H407" s="54" t="str">
        <f t="shared" si="57"/>
        <v/>
      </c>
      <c r="I407" s="54" t="str">
        <f t="shared" si="58"/>
        <v/>
      </c>
      <c r="J407" s="54" t="str">
        <f t="shared" si="59"/>
        <v/>
      </c>
      <c r="K407" s="54" t="str">
        <f t="shared" si="60"/>
        <v/>
      </c>
      <c r="L407" s="54" t="str">
        <f t="shared" si="61"/>
        <v/>
      </c>
      <c r="M407" s="54" t="str">
        <f t="shared" si="62"/>
        <v/>
      </c>
      <c r="N407" s="26" t="s">
        <v>490</v>
      </c>
      <c r="O407" s="24" t="s">
        <v>491</v>
      </c>
      <c r="P407" s="1"/>
      <c r="Q407" s="1"/>
    </row>
    <row r="408" spans="1:17" ht="240" customHeight="1">
      <c r="A408" s="7">
        <v>407</v>
      </c>
      <c r="B408" s="60" t="s">
        <v>5</v>
      </c>
      <c r="C408" s="25" t="s">
        <v>194</v>
      </c>
      <c r="D408" s="54" t="e">
        <f>VLOOKUP(C408,#REF!,2,FALSE)</f>
        <v>#REF!</v>
      </c>
      <c r="E408" s="54" t="str">
        <f t="shared" si="54"/>
        <v/>
      </c>
      <c r="F408" s="54" t="str">
        <f t="shared" si="55"/>
        <v>Išpildomoji geodezinė  nuotrauka, kai dujotiekio (bendras objekto) ilgis 500,01 - 1000,00 m. Maksimali darbų kaina turi būti 80-90 proc. didesnė už AB ESO nustatytą minimalią kainą 420 Eur. Išpildomosios nuotraukos parengimo kaina negali būti tik 5 proc. didesnė už topografinės nuotraukos analogiško ilgio (500,01 - 1000,00 m) sudarymo kainą. Vien dujotiekio įrengimo darbai trunka iki 20 d.d., geodezininkas turi kiekvieną darbo dieną vykti į vietą vykdyti geodezinius matavimus. Pateikiamas Subrangovų pasiūlymas su darbo laiko ir sąnaudų pagrindimu.
Dujų įkainiai su papildytomis medžiagų kainomis 11.04, Eil.Nr.13.16</v>
      </c>
      <c r="G408" s="54" t="str">
        <f t="shared" si="56"/>
        <v/>
      </c>
      <c r="H408" s="54" t="str">
        <f t="shared" si="57"/>
        <v/>
      </c>
      <c r="I408" s="54" t="str">
        <f t="shared" si="58"/>
        <v/>
      </c>
      <c r="J408" s="54" t="str">
        <f t="shared" si="59"/>
        <v/>
      </c>
      <c r="K408" s="54" t="str">
        <f t="shared" si="60"/>
        <v/>
      </c>
      <c r="L408" s="54" t="str">
        <f t="shared" si="61"/>
        <v/>
      </c>
      <c r="M408" s="54" t="str">
        <f t="shared" si="62"/>
        <v/>
      </c>
      <c r="N408" s="26" t="s">
        <v>492</v>
      </c>
      <c r="O408" s="24" t="s">
        <v>493</v>
      </c>
      <c r="P408" s="1"/>
      <c r="Q408" s="1"/>
    </row>
    <row r="409" spans="1:17" ht="409.5">
      <c r="A409" s="7">
        <v>408</v>
      </c>
      <c r="B409" s="60" t="s">
        <v>5</v>
      </c>
      <c r="C409" s="38" t="s">
        <v>238</v>
      </c>
      <c r="D409" s="54" t="e">
        <f>VLOOKUP(C409,#REF!,2,FALSE)</f>
        <v>#REF!</v>
      </c>
      <c r="E409" s="54" t="str">
        <f t="shared" si="54"/>
        <v/>
      </c>
      <c r="F409" s="54" t="str">
        <f t="shared" si="55"/>
        <v>Medžių iki Ø40 cm. Maksimalus įkainis 15 Eur/vnt neatitinka rinkos kainos. Įkainis turi būti ne mažesnis 30Eur/vnt, nes leidimų gavimas, pertvarkymo projekto (jeigu reikia) kaštai, darbo laiko sąnaudos sudaro daugiau negu nustatyta minimali kaina. Medžiai, krūmai (ąžuolai, uosisi, klevai, guobos, skroblai, skirpstai, bukai, vinkšnos, liepos, maumedžiai, beržai pušys- didesnio kaip 20 cm skersmens) yra priskiriami saugotiniems medžiams ir krūmams. Jų kirtimą reglamentuoja teisės aktai 1. Lietuvos Respublikos želdynų įstatymas 2007 m. birželio 28 d. Nr. X-1241 
2. Lietuvos Respublikos Vyriausybės 2008 m. kovo 12 d. nutarimas Nr. 206 „Dėl kriterijų, pagal kuriuos medžiai ir krūmai, augantys ne miškų ūkio paskirties žemėje, priskiriami saugotiniems, sąrašo patvirtinimo ir medžių ir krūmų priskyrimo saugotiniems" 
3. Lietuvos Respublikos aplinkos ministro 2008 m. sausio 31 d. įsakymas Nr. D1-87 „Dėl saugotinų medžių ir krūmų kirtimo, persodinimo ar kitokio pašalinimo atvejų, šių darbų vykdymo ir leidimų šiems darbams išdavimo, medžių ir krūmų vertės atlyginimo tvarkos aprašo patvirtinimo" 
4. Lietuvos Respublikos aplinkos ministro 2008 m. birželio 26 d. įsakymas Nr. D1-343 „Dėl želdinių atkuriamosios vertės įkainių patvirtinimo". PVZ. Asmuo, norintis gauti leidimą kirsti, genėti ar pertvarkyti saugotinus želdinius, augančius ne miško žemėje Vilniaus r. sav. administracijai pateikia šiuos dokumentus: prašymą; žemės sklypo nuosavybės dokumentus (kopija); žemės sklypo planą (kopija); patvirtintą (suderintą) želdinių pertvarkymo projektą, schemą, detalųjį planą; įgaliojimą, jeigu prašymą ir dokumentus pasirašo ir teikia įgaliotas asmuo; jeigu žemės sklypas nepadalintas ir yra bendrasavininkai, jų raštišką sutikimą. 
Dujų įkainiai su papildytomis medžiagų kainomis 11.04, Eil.Nr.40.1</v>
      </c>
      <c r="G409" s="54" t="str">
        <f t="shared" si="56"/>
        <v/>
      </c>
      <c r="H409" s="54" t="str">
        <f t="shared" si="57"/>
        <v/>
      </c>
      <c r="I409" s="54" t="str">
        <f t="shared" si="58"/>
        <v/>
      </c>
      <c r="J409" s="54" t="str">
        <f t="shared" si="59"/>
        <v/>
      </c>
      <c r="K409" s="54" t="str">
        <f t="shared" si="60"/>
        <v/>
      </c>
      <c r="L409" s="54" t="str">
        <f t="shared" si="61"/>
        <v/>
      </c>
      <c r="M409" s="54" t="str">
        <f t="shared" si="62"/>
        <v/>
      </c>
      <c r="N409" s="27" t="s">
        <v>494</v>
      </c>
      <c r="O409" s="24" t="s">
        <v>495</v>
      </c>
      <c r="P409" s="1"/>
      <c r="Q409" s="1"/>
    </row>
    <row r="410" spans="1:17" ht="409.5">
      <c r="A410" s="7">
        <v>409</v>
      </c>
      <c r="B410" s="60" t="s">
        <v>5</v>
      </c>
      <c r="C410" s="38" t="s">
        <v>240</v>
      </c>
      <c r="D410" s="54" t="e">
        <f>VLOOKUP(C410,#REF!,2,FALSE)</f>
        <v>#REF!</v>
      </c>
      <c r="E410" s="54" t="str">
        <f t="shared" si="54"/>
        <v/>
      </c>
      <c r="F410" s="54" t="str">
        <f t="shared" si="55"/>
        <v>Medžių iki Ø40 cm. Maksimalus įkainis 15 Eur/vnt neatitinka rinkos kainos. Įkainis turi būti ne mažesnis 30Eur/vnt, nes leidimų gavimas, pertvarkymo projekto (jeigu reikia) kaštai, darbo laiko sąnaudos sudaro daugiau negu nustatyta minimali kaina. Medžiai, krūmai (ąžuolai, uosisi, klevai, guobos, skroblai, skirpstai, bukai, vinkšnos, liepos, maumedžiai, beržai pušys- didesnio kaip 20 cm skersmens) yra priskiriami saugotiniems medžiams ir krūmams. Jų kirtimą reglamentuoja teisės aktai 1. Lietuvos Respublikos želdynų įstatymas 2007 m. birželio 28 d. Nr. X-1241 
2. Lietuvos Respublikos Vyriausybės 2008 m. kovo 12 d. nutarimas Nr. 206 „Dėl kriterijų, pagal kuriuos medžiai ir krūmai, augantys ne miškų ūkio paskirties žemėje, priskiriami saugotiniems, sąrašo patvirtinimo ir medžių ir krūmų priskyrimo saugotiniems" 
3. Lietuvos Respublikos aplinkos ministro 2008 m. sausio 31 d. įsakymas Nr. D1-87 „Dėl saugotinų medžių ir krūmų kirtimo, persodinimo ar kitokio pašalinimo atvejų, šių darbų vykdymo ir leidimų šiems darbams išdavimo, medžių ir krūmų vertės atlyginimo tvarkos aprašo patvirtinimo" 
4. Lietuvos Respublikos aplinkos ministro 2008 m. birželio 26 d. įsakymas Nr. D1-343 „Dėl želdinių atkuriamosios vertės įkainių patvirtinimo". PVZ. Asmuo, norintis gauti leidimą kirsti, genėti ar pertvarkyti saugotinus želdinius, augančius ne miško žemėje Vilniaus r. sav. administracijai pateikia šiuos dokumentus: prašymą; žemės sklypo nuosavybės dokumentus (kopija); žemės sklypo planą (kopija); patvirtintą (suderintą) želdinių pertvarkymo projektą, schemą, detalųjį planą; įgaliojimą, jeigu prašymą ir dokumentus pasirašo ir teikia įgaliotas asmuo; jeigu žemės sklypas nepadalintas ir yra bendrasavininkai, jų raštišką sutikimą. 
Dujų įkainiai su papildytomis medžiagų kainomis 11.04, Eil.Nr.40.2</v>
      </c>
      <c r="G410" s="54" t="str">
        <f t="shared" si="56"/>
        <v/>
      </c>
      <c r="H410" s="54" t="str">
        <f t="shared" si="57"/>
        <v/>
      </c>
      <c r="I410" s="54" t="str">
        <f t="shared" si="58"/>
        <v/>
      </c>
      <c r="J410" s="54" t="str">
        <f t="shared" si="59"/>
        <v/>
      </c>
      <c r="K410" s="54" t="str">
        <f t="shared" si="60"/>
        <v/>
      </c>
      <c r="L410" s="54" t="str">
        <f t="shared" si="61"/>
        <v/>
      </c>
      <c r="M410" s="54" t="str">
        <f t="shared" si="62"/>
        <v/>
      </c>
      <c r="N410" s="27" t="s">
        <v>494</v>
      </c>
      <c r="O410" s="24" t="s">
        <v>496</v>
      </c>
      <c r="P410" s="1"/>
      <c r="Q410" s="1"/>
    </row>
    <row r="411" spans="1:17" ht="409.5">
      <c r="A411" s="7">
        <v>410</v>
      </c>
      <c r="B411" s="60" t="s">
        <v>5</v>
      </c>
      <c r="C411" s="38" t="s">
        <v>68</v>
      </c>
      <c r="D411" s="54" t="e">
        <f>VLOOKUP(C411,#REF!,2,FALSE)</f>
        <v>#REF!</v>
      </c>
      <c r="E411" s="54" t="str">
        <f t="shared" si="54"/>
        <v/>
      </c>
      <c r="F411" s="54" t="str">
        <f t="shared" si="55"/>
        <v>Požeminio plieninio dujotiekio įvedime į pastatą (įvado) vamzdyno apsauginės dangos (izoliacijos) remontas. Nustatyta maksimali kaina 20 Eur/m neatitinka rinkos kainos, kadangi į šį įkainį įreina darbai : reikiamų leidimų dujotiekio atkasimo ir apsauginės dangos remonto darbams vykdyti gavimas bei derinimas su žemės sklypų savininkais, reikiamomis institucijomis, požeminio plieninio dujotiekio įvedime į pastatą (toliau - Įvadas) apsauginio dėklo nuėmimas, pažeistos Įvado dujotiekio apsauginės dangos nuėmimas, dujotiekio plieninio vamzdyno paviršiaus nuvalymas nuo rūdžių, purvo, riebalų ir drėgmės, apsauginės dangos kraštų ir vamzdyno paruošimas izoliavimo darbams pagal apsauginės dangos gamintojo reikalavimus, dujotiekio Įvado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taip pat visi mokesčiai ir visos išlaidos, susijusios su darbams atlikti reikalingomis medžiagomis, įrenginiais, gaminiais, rangovo naudojama technika, mechanizmais, transportu ir kitomis darbams atlikti naudojamomis priemonėmis, kurios būtinos nurodytiems darbams atlikti.  Dujotiekio įvado į pastatą izoliavimas vykdomas d50 diametro plieninimas vamzdžiams, todėl vien medžiagų kaina šiems darbams atlikti (PL vamzdynų gruntas, 2 sluoksnių izoliacija) siekia 20 Eur/m. Darbo laiko sąnaudos tranšėjoje dirbančių ne mažiau 2 kvalifikuotų darbuotojų, taip pat ekskavatorininko, vamzdyno paruošimas izoliavimo darbams ir visos kitos išlaidos šiems darbams atlikti sudaro ne mažiau 110 Eur/m. 
Dujų įkainiai su papildytomis medžiagų kainomis 11.04, Eil.Nr.21</v>
      </c>
      <c r="G411" s="54" t="str">
        <f t="shared" si="56"/>
        <v/>
      </c>
      <c r="H411" s="54" t="str">
        <f t="shared" si="57"/>
        <v/>
      </c>
      <c r="I411" s="54" t="str">
        <f t="shared" si="58"/>
        <v/>
      </c>
      <c r="J411" s="54" t="str">
        <f t="shared" si="59"/>
        <v/>
      </c>
      <c r="K411" s="54" t="str">
        <f t="shared" si="60"/>
        <v/>
      </c>
      <c r="L411" s="54" t="str">
        <f t="shared" si="61"/>
        <v/>
      </c>
      <c r="M411" s="54" t="str">
        <f t="shared" si="62"/>
        <v/>
      </c>
      <c r="N411" s="23" t="s">
        <v>497</v>
      </c>
      <c r="O411" s="24" t="s">
        <v>498</v>
      </c>
      <c r="P411" s="1"/>
      <c r="Q411" s="1"/>
    </row>
    <row r="412" spans="1:17" ht="409.5">
      <c r="A412" s="7">
        <v>411</v>
      </c>
      <c r="B412" s="60" t="s">
        <v>5</v>
      </c>
      <c r="C412" s="38" t="s">
        <v>71</v>
      </c>
      <c r="D412" s="54" t="e">
        <f>VLOOKUP(C412,#REF!,2,FALSE)</f>
        <v>#REF!</v>
      </c>
      <c r="E412" s="54" t="str">
        <f t="shared" si="54"/>
        <v/>
      </c>
      <c r="F412" s="54" t="str">
        <f t="shared" si="55"/>
        <v>Požeminio plieninio skirstomojo dujotiekio vamzdyno ir įtaisų apsauginės dangos (izoliacijos) remontas. Nustatyta maksimali kaina 30 Eur/m neatitinka rinkos kainos, kadangi į šį įkainį turi būti įskaičiuoti šie darbai : pažeistos skirstomojo dujotiekio apsauginės dangos nuėmimas, dujotiekio plieninio vamzdyno paviršiaus nuvalymas nuo rūdžių, purvo, riebalų ir drėgmės, apsauginės dangos kraštų ir vamzdyno paruošimas izoliavimo darbams pagal apsauginės dangos gamintojo reikalavimus, dujotiekio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visi mokesčiai ir visos išlaidos, susijusios su darbams atlikti reikalingomis medžiagomis, įrenginiais, gaminiais, rangovo naudojama technika, mechanizmais, transportu ir kitomis darbams atlikti naudojamomis priemonėmis, kurios būtinos nurodytiems darbams atlikti. Skirstomojo dujotiekio izoliavimas vykdomas d50-d350 diametro plieninimas vamzdžiams, todėl vien medžiagų kaina šiems darbams atlikti (PL vamzdynų gruntas, 2 sluoksnių izoliacija) siekia 30 Eur/m. Darbo laiko sąnaudos tranšėjoje dirbančių ne mažiau 2 kvalifikuotų darbuotojų, taip pat ekskavatorininko, vamzdyno paruošimas izoliavimo darbams ir visos kitos išlaidos šiems darbams atlikti sudaro ne mažiau 120 Eur/m. 
Dujų įkainiai su papildytomis medžiagų kainomis 11.04, Eil.Nr.22</v>
      </c>
      <c r="G412" s="54" t="str">
        <f t="shared" si="56"/>
        <v/>
      </c>
      <c r="H412" s="54" t="str">
        <f t="shared" si="57"/>
        <v/>
      </c>
      <c r="I412" s="54" t="str">
        <f t="shared" si="58"/>
        <v/>
      </c>
      <c r="J412" s="54" t="str">
        <f t="shared" si="59"/>
        <v/>
      </c>
      <c r="K412" s="54" t="str">
        <f t="shared" si="60"/>
        <v/>
      </c>
      <c r="L412" s="54" t="str">
        <f t="shared" si="61"/>
        <v/>
      </c>
      <c r="M412" s="54" t="str">
        <f t="shared" si="62"/>
        <v/>
      </c>
      <c r="N412" s="23" t="s">
        <v>499</v>
      </c>
      <c r="O412" s="24" t="s">
        <v>500</v>
      </c>
      <c r="P412" s="1"/>
      <c r="Q412" s="1"/>
    </row>
    <row r="413" spans="1:17" ht="315">
      <c r="A413" s="7">
        <v>412</v>
      </c>
      <c r="B413" s="60" t="s">
        <v>5</v>
      </c>
      <c r="C413" s="44" t="s">
        <v>501</v>
      </c>
      <c r="D413" s="54" t="e">
        <f>VLOOKUP(C413,#REF!,2,FALSE)</f>
        <v>#REF!</v>
      </c>
      <c r="E413" s="54" t="str">
        <f t="shared" si="54"/>
        <v/>
      </c>
      <c r="F413" s="54" t="str">
        <f t="shared" si="55"/>
        <v>Įrengiant naują/rekonstruojant  DSRĮr reikia suprojektuoti  atvesti ekektros įvadą. Prašome įkainių lentelę papildyti šiais įkainias: 1. Naujo elektros įvado projektavimas ir įrengimas, kaina su topografine nuotrauka, darbais, išpildomąja nuotraukas, pridavimu sudaro 1500 Eur/obj. 2. Esamo elektros įvado projektavimas ir rekonstravimas. Kaina su topografine nuotrauka, darbais, išpildomąja nuotraukas, pridavimu sudaro 1500 Eur/obj. 3. Esamo elektros įvado atjungimas, prijungimas (kai nereikalingas projektas). Darbų kaina sudaro 400 Eur/obj.
Dujų įkainiai su papildytomis medžiagų kainomis 11.04</v>
      </c>
      <c r="G413" s="54" t="str">
        <f t="shared" si="56"/>
        <v/>
      </c>
      <c r="H413" s="54" t="str">
        <f t="shared" si="57"/>
        <v/>
      </c>
      <c r="I413" s="54" t="str">
        <f t="shared" si="58"/>
        <v/>
      </c>
      <c r="J413" s="54" t="str">
        <f t="shared" si="59"/>
        <v/>
      </c>
      <c r="K413" s="54" t="str">
        <f t="shared" si="60"/>
        <v/>
      </c>
      <c r="L413" s="54" t="str">
        <f t="shared" si="61"/>
        <v/>
      </c>
      <c r="M413" s="54" t="str">
        <f t="shared" si="62"/>
        <v/>
      </c>
      <c r="N413" s="5" t="s">
        <v>502</v>
      </c>
      <c r="O413" s="24" t="s">
        <v>503</v>
      </c>
      <c r="P413" s="1"/>
      <c r="Q413" s="1"/>
    </row>
    <row r="414" spans="1:17" ht="210">
      <c r="A414" s="7">
        <v>413</v>
      </c>
      <c r="B414" s="60" t="s">
        <v>5</v>
      </c>
      <c r="C414" s="28" t="s">
        <v>51</v>
      </c>
      <c r="D414" s="54" t="e">
        <f>VLOOKUP(C414,#REF!,2,FALSE)</f>
        <v>#REF!</v>
      </c>
      <c r="E414" s="54" t="str">
        <f t="shared" si="54"/>
        <v/>
      </c>
      <c r="F414" s="54" t="str">
        <f t="shared" si="55"/>
        <v>Įvertinus PL vamzdžio ,  visš montavimo darbų kainą už įrengimą , maksimalus įkainis turi būti  ne mažiau 50 Eur/m, kai Diametras   d65,01 - d160,00, ir ne mažiau kai 120 Eur/m, kai Diametras   d160,01-d350,00. Pridedama kainos medžiagų 2018 m. pasiūlymo
Dujų įkainiai su papildytomis medžiagų kainomis 11.05. PL dujotiekio ir jo jungiamųjų detalių montavimo darbai (iki diš375,0 mm)</v>
      </c>
      <c r="G414" s="54" t="str">
        <f t="shared" si="56"/>
        <v/>
      </c>
      <c r="H414" s="54" t="str">
        <f t="shared" si="57"/>
        <v/>
      </c>
      <c r="I414" s="54" t="str">
        <f t="shared" si="58"/>
        <v/>
      </c>
      <c r="J414" s="54" t="str">
        <f t="shared" si="59"/>
        <v/>
      </c>
      <c r="K414" s="54" t="str">
        <f t="shared" si="60"/>
        <v/>
      </c>
      <c r="L414" s="54" t="str">
        <f t="shared" si="61"/>
        <v/>
      </c>
      <c r="M414" s="54" t="str">
        <f t="shared" si="62"/>
        <v/>
      </c>
      <c r="N414" s="5" t="s">
        <v>504</v>
      </c>
      <c r="O414" s="24" t="s">
        <v>505</v>
      </c>
      <c r="P414" s="1"/>
      <c r="Q414" s="1"/>
    </row>
    <row r="415" spans="1:17" ht="210" customHeight="1">
      <c r="A415" s="7">
        <v>414</v>
      </c>
      <c r="B415" s="60" t="s">
        <v>5</v>
      </c>
      <c r="C415" s="28"/>
      <c r="D415" s="54" t="e">
        <f>VLOOKUP(C415,#REF!,2,FALSE)</f>
        <v>#REF!</v>
      </c>
      <c r="E415" s="54" t="str">
        <f t="shared" si="54"/>
        <v/>
      </c>
      <c r="F415" s="54" t="str">
        <f t="shared" si="55"/>
        <v xml:space="preserve">
</v>
      </c>
      <c r="G415" s="54" t="str">
        <f t="shared" si="56"/>
        <v/>
      </c>
      <c r="H415" s="54" t="str">
        <f t="shared" si="57"/>
        <v/>
      </c>
      <c r="I415" s="54" t="str">
        <f t="shared" si="58"/>
        <v/>
      </c>
      <c r="J415" s="54" t="str">
        <f t="shared" si="59"/>
        <v/>
      </c>
      <c r="K415" s="54" t="str">
        <f t="shared" si="60"/>
        <v/>
      </c>
      <c r="L415" s="54" t="str">
        <f t="shared" si="61"/>
        <v/>
      </c>
      <c r="M415" s="54" t="str">
        <f t="shared" si="62"/>
        <v/>
      </c>
      <c r="N415" s="5"/>
      <c r="O415" s="24"/>
      <c r="P415" s="1"/>
      <c r="Q415" s="1"/>
    </row>
    <row r="416" spans="1:17" ht="105" customHeight="1">
      <c r="A416" s="7">
        <v>415</v>
      </c>
      <c r="B416" s="60" t="s">
        <v>5</v>
      </c>
      <c r="C416" s="28"/>
      <c r="D416" s="54" t="e">
        <f>VLOOKUP(C416,#REF!,2,FALSE)</f>
        <v>#REF!</v>
      </c>
      <c r="E416" s="54" t="str">
        <f t="shared" si="54"/>
        <v/>
      </c>
      <c r="F416" s="54" t="str">
        <f t="shared" si="55"/>
        <v xml:space="preserve">
</v>
      </c>
      <c r="G416" s="54" t="str">
        <f t="shared" si="56"/>
        <v/>
      </c>
      <c r="H416" s="54" t="str">
        <f t="shared" si="57"/>
        <v/>
      </c>
      <c r="I416" s="54" t="str">
        <f t="shared" si="58"/>
        <v/>
      </c>
      <c r="J416" s="54" t="str">
        <f t="shared" si="59"/>
        <v/>
      </c>
      <c r="K416" s="54" t="str">
        <f t="shared" si="60"/>
        <v/>
      </c>
      <c r="L416" s="54" t="str">
        <f t="shared" si="61"/>
        <v/>
      </c>
      <c r="M416" s="54" t="str">
        <f t="shared" si="62"/>
        <v/>
      </c>
      <c r="N416" s="5"/>
      <c r="O416" s="24"/>
      <c r="P416" s="1"/>
      <c r="Q416" s="1"/>
    </row>
    <row r="417" spans="1:17" ht="105" customHeight="1">
      <c r="A417" s="7">
        <v>416</v>
      </c>
      <c r="B417" s="60" t="s">
        <v>5</v>
      </c>
      <c r="C417" s="28"/>
      <c r="D417" s="54" t="e">
        <f>VLOOKUP(C417,#REF!,2,FALSE)</f>
        <v>#REF!</v>
      </c>
      <c r="E417" s="54" t="str">
        <f t="shared" si="54"/>
        <v/>
      </c>
      <c r="F417" s="54" t="str">
        <f t="shared" si="55"/>
        <v xml:space="preserve">
</v>
      </c>
      <c r="G417" s="54" t="str">
        <f t="shared" si="56"/>
        <v/>
      </c>
      <c r="H417" s="54" t="str">
        <f t="shared" si="57"/>
        <v/>
      </c>
      <c r="I417" s="54" t="str">
        <f t="shared" si="58"/>
        <v/>
      </c>
      <c r="J417" s="54" t="str">
        <f t="shared" si="59"/>
        <v/>
      </c>
      <c r="K417" s="54" t="str">
        <f t="shared" si="60"/>
        <v/>
      </c>
      <c r="L417" s="54" t="str">
        <f t="shared" si="61"/>
        <v/>
      </c>
      <c r="M417" s="54" t="str">
        <f t="shared" si="62"/>
        <v/>
      </c>
      <c r="O417" s="24"/>
      <c r="P417" s="1"/>
      <c r="Q417" s="1"/>
    </row>
    <row r="418" spans="1:17" ht="135">
      <c r="A418" s="7">
        <v>417</v>
      </c>
      <c r="B418" s="60" t="s">
        <v>5</v>
      </c>
      <c r="C418" s="28" t="s">
        <v>506</v>
      </c>
      <c r="D418" s="54" t="e">
        <f>VLOOKUP(C418,#REF!,2,FALSE)</f>
        <v>#REF!</v>
      </c>
      <c r="E418" s="54" t="str">
        <f t="shared" si="54"/>
        <v/>
      </c>
      <c r="F418" s="54" t="str">
        <f t="shared" si="55"/>
        <v>Įvertinant darbo sąnaudas, nes turi dirbti 3 darbuotojai ne mažiau 2 val. , transporto išlaidas ir visus kt. būtinus darbus,  kaina turi būti ne mažesnė negu 140 Eur/obj
Dujų įkainiai su papildytomis medžiagų kainomis 11.05.Pirminis dujų paleidimas</v>
      </c>
      <c r="G418" s="54" t="str">
        <f t="shared" si="56"/>
        <v/>
      </c>
      <c r="H418" s="54" t="str">
        <f t="shared" si="57"/>
        <v/>
      </c>
      <c r="I418" s="54" t="str">
        <f t="shared" si="58"/>
        <v/>
      </c>
      <c r="J418" s="54" t="str">
        <f t="shared" si="59"/>
        <v/>
      </c>
      <c r="K418" s="54" t="str">
        <f t="shared" si="60"/>
        <v/>
      </c>
      <c r="L418" s="54" t="str">
        <f t="shared" si="61"/>
        <v/>
      </c>
      <c r="M418" s="54" t="str">
        <f t="shared" si="62"/>
        <v/>
      </c>
      <c r="N418" s="5" t="s">
        <v>507</v>
      </c>
      <c r="O418" s="24" t="s">
        <v>508</v>
      </c>
      <c r="P418" s="1"/>
      <c r="Q418" s="1"/>
    </row>
    <row r="419" spans="1:17" ht="165">
      <c r="A419" s="7">
        <v>418</v>
      </c>
      <c r="B419" s="60" t="s">
        <v>5</v>
      </c>
      <c r="C419" s="25" t="s">
        <v>136</v>
      </c>
      <c r="D419" s="54" t="e">
        <f>VLOOKUP(C419,#REF!,2,FALSE)</f>
        <v>#REF!</v>
      </c>
      <c r="E419" s="54" t="str">
        <f t="shared" si="54"/>
        <v/>
      </c>
      <c r="F419" s="54" t="str">
        <f t="shared" si="55"/>
        <v>Darbų kaina turi būti ne mažesnė negu 70 Eur/m², pateikiamos faktinės subrangovų darbų kainos (į darbų kainą įeina asfalto kraštų frezavimas, pagrindų paruošimas ir sutankinimas, asfaltbetonio laužo išvežimas, asfaltavimas)
Dangų ardymas ir atstatymas (iki 5 m2 ploto dangoms)</v>
      </c>
      <c r="G419" s="54" t="str">
        <f t="shared" si="56"/>
        <v/>
      </c>
      <c r="H419" s="54" t="str">
        <f t="shared" si="57"/>
        <v/>
      </c>
      <c r="I419" s="54" t="str">
        <f t="shared" si="58"/>
        <v/>
      </c>
      <c r="J419" s="54" t="str">
        <f t="shared" si="59"/>
        <v/>
      </c>
      <c r="K419" s="54" t="str">
        <f t="shared" si="60"/>
        <v/>
      </c>
      <c r="L419" s="54" t="str">
        <f t="shared" si="61"/>
        <v/>
      </c>
      <c r="M419" s="54" t="str">
        <f t="shared" si="62"/>
        <v/>
      </c>
      <c r="N419" s="5" t="s">
        <v>509</v>
      </c>
      <c r="O419" s="1" t="s">
        <v>510</v>
      </c>
      <c r="P419" s="1"/>
      <c r="Q419" s="1"/>
    </row>
    <row r="420" spans="1:17" ht="165">
      <c r="A420" s="7">
        <v>419</v>
      </c>
      <c r="B420" s="60" t="s">
        <v>5</v>
      </c>
      <c r="C420" s="25" t="s">
        <v>511</v>
      </c>
      <c r="D420" s="54" t="e">
        <f>VLOOKUP(C420,#REF!,2,FALSE)</f>
        <v>#REF!</v>
      </c>
      <c r="E420" s="54" t="str">
        <f t="shared" si="54"/>
        <v/>
      </c>
      <c r="F420" s="54" t="str">
        <f t="shared" si="55"/>
        <v>Darbų kaina turi būti ne mažesnė negu 65 Eur/m², pateikiamos faktinės subrangovų darbų kainos (į darbų kainą įeina asfalto kraštų frezavimas, pagrindų paruošimas ir sutankinimas, asfaltbetonio laužo išvežimas, asfaltavimas)
Dangų ardymas ir atstatymas (&gt;5 m2 ploto dangoms)</v>
      </c>
      <c r="G420" s="54" t="str">
        <f t="shared" si="56"/>
        <v/>
      </c>
      <c r="H420" s="54" t="str">
        <f t="shared" si="57"/>
        <v/>
      </c>
      <c r="I420" s="54" t="str">
        <f t="shared" si="58"/>
        <v/>
      </c>
      <c r="J420" s="54" t="str">
        <f t="shared" si="59"/>
        <v/>
      </c>
      <c r="K420" s="54" t="str">
        <f t="shared" si="60"/>
        <v/>
      </c>
      <c r="L420" s="54" t="str">
        <f t="shared" si="61"/>
        <v/>
      </c>
      <c r="M420" s="54" t="str">
        <f t="shared" si="62"/>
        <v/>
      </c>
      <c r="N420" s="5" t="s">
        <v>512</v>
      </c>
      <c r="O420" s="1" t="s">
        <v>513</v>
      </c>
      <c r="P420" s="1"/>
      <c r="Q420" s="1"/>
    </row>
    <row r="421" spans="1:17" ht="195">
      <c r="A421" s="7">
        <v>420</v>
      </c>
      <c r="B421" s="60" t="s">
        <v>5</v>
      </c>
      <c r="C421" s="25" t="s">
        <v>159</v>
      </c>
      <c r="D421" s="54" t="e">
        <f>VLOOKUP(C421,#REF!,2,FALSE)</f>
        <v>#REF!</v>
      </c>
      <c r="E421" s="54" t="str">
        <f t="shared" si="54"/>
        <v/>
      </c>
      <c r="F421" s="54" t="str">
        <f t="shared" si="55"/>
        <v xml:space="preserve">Rangovas su 3 darbuotojais vėl turi vykti į dujotiekio įpjovos įrengimo vietą, vykdyti kasimo, po to - gerbūvio sutvarkymo darbus, todėl kaina turi būti ne mažesnė kaip 200 Eur/vnt
Naujo dujotiekio prijungimas prie veikiančio PE dujotiekio naudojant balną, kai prijungimo darbus atlieka Rangovas (su žemės kasimo, užpylimo, visais dujotiekio prijungimo darbais ir medžiagomis) </v>
      </c>
      <c r="G421" s="54" t="str">
        <f t="shared" si="56"/>
        <v/>
      </c>
      <c r="H421" s="54" t="str">
        <f t="shared" si="57"/>
        <v/>
      </c>
      <c r="I421" s="54" t="str">
        <f t="shared" si="58"/>
        <v/>
      </c>
      <c r="J421" s="54" t="str">
        <f t="shared" si="59"/>
        <v/>
      </c>
      <c r="K421" s="54" t="str">
        <f t="shared" si="60"/>
        <v/>
      </c>
      <c r="L421" s="54" t="str">
        <f t="shared" si="61"/>
        <v/>
      </c>
      <c r="M421" s="54" t="str">
        <f t="shared" si="62"/>
        <v/>
      </c>
      <c r="N421" s="5" t="s">
        <v>514</v>
      </c>
      <c r="O421" s="29" t="s">
        <v>515</v>
      </c>
      <c r="P421" s="1"/>
      <c r="Q421" s="1"/>
    </row>
    <row r="422" spans="1:17" ht="195">
      <c r="A422" s="7">
        <v>421</v>
      </c>
      <c r="B422" s="60" t="s">
        <v>5</v>
      </c>
      <c r="C422" s="25" t="s">
        <v>161</v>
      </c>
      <c r="D422" s="54" t="e">
        <f>VLOOKUP(C422,#REF!,2,FALSE)</f>
        <v>#REF!</v>
      </c>
      <c r="E422" s="54" t="str">
        <f t="shared" si="54"/>
        <v/>
      </c>
      <c r="F422" s="54" t="str">
        <f t="shared" si="55"/>
        <v xml:space="preserve">Rangovas su 3 darbuotojais vėl turi vykti į dujotiekio įpjovos įrengimo vietą, vykdyti kasimo, po to - gerbūvio sutvarkymo darbus, todėl kaina turi būti ne mažesnė kaip 200 Eur/vnt
Naujo dujotiekio prijungimas prie veikiančio PE dujotiekio naudojant movą, kai prijungimo darbus atlieka Rangovas (su žemės kasimo, užpylimo, visais dujotiekio prijungimo darbais ir medžiagomis) </v>
      </c>
      <c r="G422" s="54" t="str">
        <f t="shared" si="56"/>
        <v/>
      </c>
      <c r="H422" s="54" t="str">
        <f t="shared" si="57"/>
        <v/>
      </c>
      <c r="I422" s="54" t="str">
        <f t="shared" si="58"/>
        <v/>
      </c>
      <c r="J422" s="54" t="str">
        <f t="shared" si="59"/>
        <v/>
      </c>
      <c r="K422" s="54" t="str">
        <f t="shared" si="60"/>
        <v/>
      </c>
      <c r="L422" s="54" t="str">
        <f t="shared" si="61"/>
        <v/>
      </c>
      <c r="M422" s="54" t="str">
        <f t="shared" si="62"/>
        <v/>
      </c>
      <c r="N422" s="5" t="s">
        <v>514</v>
      </c>
      <c r="O422" s="29" t="s">
        <v>516</v>
      </c>
      <c r="P422" s="1"/>
      <c r="Q422" s="1"/>
    </row>
    <row r="423" spans="1:17" ht="210">
      <c r="A423" s="7">
        <v>422</v>
      </c>
      <c r="B423" s="60" t="s">
        <v>5</v>
      </c>
      <c r="C423" s="25" t="s">
        <v>43</v>
      </c>
      <c r="D423" s="54" t="e">
        <f>VLOOKUP(C423,#REF!,2,FALSE)</f>
        <v>#REF!</v>
      </c>
      <c r="E423" s="54" t="str">
        <f t="shared" si="54"/>
        <v/>
      </c>
      <c r="F423" s="54" t="str">
        <f t="shared" si="55"/>
        <v xml:space="preserve">Rangovas su 3 darbuotojais vėl turi vykti į dujotiekio įpjovos įrengimo vietą, vykdyti kasimo, po to- gerbūvio sutvarkymo darbus, todėl kaina turi būti ne mažesnė kaip 240 Eur/vnt
Naujo dujotiekio prijungimas prie veikiančio PE dujotiekio naudojant trišakį su apvedimo linija, kai prijungimo darbus atlieka Rangovas (su žemės kasimo, užpylimo, visais dujotiekio prijungimo darbais ir medžiagomis) </v>
      </c>
      <c r="G423" s="54" t="str">
        <f t="shared" si="56"/>
        <v/>
      </c>
      <c r="H423" s="54" t="str">
        <f t="shared" si="57"/>
        <v/>
      </c>
      <c r="I423" s="54" t="str">
        <f t="shared" si="58"/>
        <v/>
      </c>
      <c r="J423" s="54" t="str">
        <f t="shared" si="59"/>
        <v/>
      </c>
      <c r="K423" s="54" t="str">
        <f t="shared" si="60"/>
        <v/>
      </c>
      <c r="L423" s="54" t="str">
        <f t="shared" si="61"/>
        <v/>
      </c>
      <c r="M423" s="54" t="str">
        <f t="shared" si="62"/>
        <v/>
      </c>
      <c r="N423" s="5" t="s">
        <v>517</v>
      </c>
      <c r="O423" s="29" t="s">
        <v>518</v>
      </c>
      <c r="P423" s="1"/>
      <c r="Q423" s="1"/>
    </row>
    <row r="424" spans="1:17" ht="210">
      <c r="A424" s="7">
        <v>423</v>
      </c>
      <c r="B424" s="60" t="s">
        <v>5</v>
      </c>
      <c r="C424" s="25" t="s">
        <v>163</v>
      </c>
      <c r="D424" s="54" t="e">
        <f>VLOOKUP(C424,#REF!,2,FALSE)</f>
        <v>#REF!</v>
      </c>
      <c r="E424" s="54" t="str">
        <f t="shared" si="54"/>
        <v/>
      </c>
      <c r="F424" s="54" t="str">
        <f t="shared" si="55"/>
        <v xml:space="preserve">Rangovas su 3 darbuotojais vėl turi vykti į dujotiekio įpjovos įrengimo vietą, vykdyti kasimo, po to gerbūvio sutvarkymo darbus, todėl kaina turi būti ne mažesnė kaip 220 Eur/vnt
Naujo dujotiekio prijungimas prie veikiančio PE dujotiekio naudojant trišakį be apvedimo linijos, kai prijungimo darbus atlieka Rangovas (su žemės kasimo, užpylimo, visais dujotiekio prijungimo darbais ir medžiagomis) </v>
      </c>
      <c r="G424" s="54" t="str">
        <f t="shared" si="56"/>
        <v/>
      </c>
      <c r="H424" s="54" t="str">
        <f t="shared" si="57"/>
        <v/>
      </c>
      <c r="I424" s="54" t="str">
        <f t="shared" si="58"/>
        <v/>
      </c>
      <c r="J424" s="54" t="str">
        <f t="shared" si="59"/>
        <v/>
      </c>
      <c r="K424" s="54" t="str">
        <f t="shared" si="60"/>
        <v/>
      </c>
      <c r="L424" s="54" t="str">
        <f t="shared" si="61"/>
        <v/>
      </c>
      <c r="M424" s="54" t="str">
        <f t="shared" si="62"/>
        <v/>
      </c>
      <c r="N424" s="5" t="s">
        <v>519</v>
      </c>
      <c r="O424" s="29" t="s">
        <v>520</v>
      </c>
      <c r="P424" s="1"/>
      <c r="Q424" s="1"/>
    </row>
    <row r="425" spans="1:17" ht="225">
      <c r="A425" s="7">
        <v>424</v>
      </c>
      <c r="B425" s="60" t="s">
        <v>5</v>
      </c>
      <c r="C425" s="25" t="s">
        <v>45</v>
      </c>
      <c r="D425" s="54" t="e">
        <f>VLOOKUP(C425,#REF!,2,FALSE)</f>
        <v>#REF!</v>
      </c>
      <c r="E425" s="54" t="str">
        <f t="shared" si="54"/>
        <v/>
      </c>
      <c r="F425" s="54" t="str">
        <f t="shared" si="55"/>
        <v xml:space="preserve">Rangovas su 3 darbuotojais vėl turi vykti į dujotiekio įpjovos įrengimo vietą, vykdyti kasimo, po to-gerbūvio sutvarkymo darbus, todėl kaina turi būti ne mažesnė kaip 280 Eur/vnt
Naujo dujotiekio prijungimas prie veikiančio PE dujotiekio naudojant gręžimo įrenginį (frezą) ir uždarymo įtaisą, kai prijungimo darbus atlieka Rangovas (su žemės kasimo, užpylimo, visais dujotiekio prijungimo ir izoliavimo darbais ir medžiagomis) </v>
      </c>
      <c r="G425" s="54" t="str">
        <f t="shared" si="56"/>
        <v/>
      </c>
      <c r="H425" s="54" t="str">
        <f t="shared" si="57"/>
        <v/>
      </c>
      <c r="I425" s="54" t="str">
        <f t="shared" si="58"/>
        <v/>
      </c>
      <c r="J425" s="54" t="str">
        <f t="shared" si="59"/>
        <v/>
      </c>
      <c r="K425" s="54" t="str">
        <f t="shared" si="60"/>
        <v/>
      </c>
      <c r="L425" s="54" t="str">
        <f t="shared" si="61"/>
        <v/>
      </c>
      <c r="M425" s="54" t="str">
        <f t="shared" si="62"/>
        <v/>
      </c>
      <c r="N425" s="5" t="s">
        <v>521</v>
      </c>
      <c r="O425" s="29" t="s">
        <v>522</v>
      </c>
      <c r="P425" s="1"/>
      <c r="Q425" s="1"/>
    </row>
    <row r="426" spans="1:17" ht="225">
      <c r="A426" s="7">
        <v>425</v>
      </c>
      <c r="B426" s="60" t="s">
        <v>5</v>
      </c>
      <c r="C426" s="25" t="s">
        <v>47</v>
      </c>
      <c r="D426" s="54" t="e">
        <f>VLOOKUP(C426,#REF!,2,FALSE)</f>
        <v>#REF!</v>
      </c>
      <c r="E426" s="54" t="str">
        <f t="shared" si="54"/>
        <v/>
      </c>
      <c r="F426" s="54" t="str">
        <f t="shared" si="55"/>
        <v xml:space="preserve">Rangovas su 3 darbuotojais vėl turi vykti į dujotiekio įpjovos įrengimo vietą, vykdyti kasimo, po to-gerbūvio sutvarkymo darbus, todėl kaina turi būti ne mažesnė kaip 280 Eur/vnt
Naujo dujotiekio prijungimas prie veikiančio PL dujotiekio naudojant gręžimo įrenginį (frezą) ir uždarymo įtaisą, kai prijungimo darbus atlieka Rangovas (su žemės kasimo, užpylimo, visais dujotiekio prijungimo ir izoliavimo darbais ir medžiagomis) </v>
      </c>
      <c r="G426" s="54" t="str">
        <f t="shared" si="56"/>
        <v/>
      </c>
      <c r="H426" s="54" t="str">
        <f t="shared" si="57"/>
        <v/>
      </c>
      <c r="I426" s="54" t="str">
        <f t="shared" si="58"/>
        <v/>
      </c>
      <c r="J426" s="54" t="str">
        <f t="shared" si="59"/>
        <v/>
      </c>
      <c r="K426" s="54" t="str">
        <f t="shared" si="60"/>
        <v/>
      </c>
      <c r="L426" s="54" t="str">
        <f t="shared" si="61"/>
        <v/>
      </c>
      <c r="M426" s="54" t="str">
        <f t="shared" si="62"/>
        <v/>
      </c>
      <c r="N426" s="5" t="s">
        <v>521</v>
      </c>
      <c r="O426" s="29" t="s">
        <v>523</v>
      </c>
      <c r="P426" s="1"/>
      <c r="Q426" s="1"/>
    </row>
    <row r="427" spans="1:17" ht="180">
      <c r="A427" s="7">
        <v>426</v>
      </c>
      <c r="B427" s="60" t="s">
        <v>5</v>
      </c>
      <c r="C427" s="25" t="s">
        <v>167</v>
      </c>
      <c r="D427" s="54" t="e">
        <f>VLOOKUP(C427,#REF!,2,FALSE)</f>
        <v>#REF!</v>
      </c>
      <c r="E427" s="54" t="str">
        <f t="shared" si="54"/>
        <v/>
      </c>
      <c r="F427" s="54" t="str">
        <f t="shared" si="55"/>
        <v>Rangovas su 3 darbuotojais vėl turi vykti į dujotiekio įpjovos įrengimo vietą, vykdyti kasimo, po to- gerbūvio sutvarkymo darbus, todėl kaina turi būti ne mažesnė kaip 240 Eur/vnt
Naujo dujotiekio prijungimas prie veikiančio PE ar PL dujotiekio su žemės kasimo, užpylimo darbais, teikiamomis medžiagomis, kai prijungimo  darbus atlieka Užsakovas</v>
      </c>
      <c r="G427" s="54" t="str">
        <f t="shared" si="56"/>
        <v/>
      </c>
      <c r="H427" s="54" t="str">
        <f t="shared" si="57"/>
        <v/>
      </c>
      <c r="I427" s="54" t="str">
        <f t="shared" si="58"/>
        <v/>
      </c>
      <c r="J427" s="54" t="str">
        <f t="shared" si="59"/>
        <v/>
      </c>
      <c r="K427" s="54" t="str">
        <f t="shared" si="60"/>
        <v/>
      </c>
      <c r="L427" s="54" t="str">
        <f t="shared" si="61"/>
        <v/>
      </c>
      <c r="M427" s="54" t="str">
        <f t="shared" si="62"/>
        <v/>
      </c>
      <c r="N427" s="5" t="s">
        <v>517</v>
      </c>
      <c r="O427" s="29" t="s">
        <v>524</v>
      </c>
      <c r="P427" s="1"/>
      <c r="Q427" s="1"/>
    </row>
    <row r="428" spans="1:17" ht="45">
      <c r="A428" s="7">
        <v>427</v>
      </c>
      <c r="B428" s="60" t="s">
        <v>5</v>
      </c>
      <c r="C428" s="30" t="s">
        <v>525</v>
      </c>
      <c r="D428" s="54" t="e">
        <f>VLOOKUP(C428,#REF!,2,FALSE)</f>
        <v>#REF!</v>
      </c>
      <c r="E428" s="54" t="str">
        <f t="shared" si="54"/>
        <v/>
      </c>
      <c r="F428" s="54" t="str">
        <f t="shared" si="55"/>
        <v xml:space="preserve">
Projektavimas ir inžinerinės paslaugos</v>
      </c>
      <c r="G428" s="54" t="str">
        <f t="shared" si="56"/>
        <v/>
      </c>
      <c r="H428" s="54" t="str">
        <f t="shared" si="57"/>
        <v/>
      </c>
      <c r="I428" s="54" t="str">
        <f t="shared" si="58"/>
        <v/>
      </c>
      <c r="J428" s="54" t="str">
        <f t="shared" si="59"/>
        <v/>
      </c>
      <c r="K428" s="54" t="str">
        <f t="shared" si="60"/>
        <v/>
      </c>
      <c r="L428" s="54" t="str">
        <f t="shared" si="61"/>
        <v/>
      </c>
      <c r="M428" s="54" t="str">
        <f t="shared" si="62"/>
        <v/>
      </c>
      <c r="N428" s="1"/>
      <c r="O428" s="31" t="s">
        <v>526</v>
      </c>
      <c r="P428" s="1"/>
      <c r="Q428" s="1"/>
    </row>
    <row r="429" spans="1:17" ht="255">
      <c r="A429" s="7">
        <v>428</v>
      </c>
      <c r="B429" s="60" t="s">
        <v>5</v>
      </c>
      <c r="C429" s="25" t="s">
        <v>169</v>
      </c>
      <c r="D429" s="54" t="e">
        <f>VLOOKUP(C429,#REF!,2,FALSE)</f>
        <v>#REF!</v>
      </c>
      <c r="E429" s="54" t="str">
        <f t="shared" si="54"/>
        <v/>
      </c>
      <c r="F429" s="54" t="str">
        <f t="shared" si="55"/>
        <v>Įvertinus subrangovų pasiūlymus, praktiką, visus derinimo, vykimo į vietą, servitutų planų parengimo kaštus, rinkos kainą, Darbų kaina turi būti ne mažesnė negu 250 Eur
Skirstomųjų dujotiekių (su skirstomųjų dujotiekių atšakomis vartotojams )/skirstomojo dujotiekio atšakų vartotojams projektavimo paslaugos (įrengimo/statybos/rekonstravimo darbų projektas), kai dujotiekio (bendras objekto) ilgis 0 - 15,00 m.</v>
      </c>
      <c r="G429" s="54" t="str">
        <f t="shared" si="56"/>
        <v/>
      </c>
      <c r="H429" s="54" t="str">
        <f t="shared" si="57"/>
        <v/>
      </c>
      <c r="I429" s="54" t="str">
        <f t="shared" si="58"/>
        <v/>
      </c>
      <c r="J429" s="54" t="str">
        <f t="shared" si="59"/>
        <v/>
      </c>
      <c r="K429" s="54" t="str">
        <f t="shared" si="60"/>
        <v/>
      </c>
      <c r="L429" s="54" t="str">
        <f t="shared" si="61"/>
        <v/>
      </c>
      <c r="M429" s="54" t="str">
        <f t="shared" si="62"/>
        <v/>
      </c>
      <c r="N429" s="5" t="s">
        <v>527</v>
      </c>
      <c r="O429" s="32" t="s">
        <v>528</v>
      </c>
      <c r="P429" s="1"/>
      <c r="Q429" s="1"/>
    </row>
    <row r="430" spans="1:17" ht="210">
      <c r="A430" s="7">
        <v>429</v>
      </c>
      <c r="B430" s="60" t="s">
        <v>5</v>
      </c>
      <c r="C430" s="25" t="s">
        <v>171</v>
      </c>
      <c r="D430" s="54" t="e">
        <f>VLOOKUP(C430,#REF!,2,FALSE)</f>
        <v>#REF!</v>
      </c>
      <c r="E430" s="54" t="str">
        <f t="shared" si="54"/>
        <v/>
      </c>
      <c r="F430" s="54" t="str">
        <f t="shared" si="55"/>
        <v>Įvertinus subrangovų pasiūlymus, praktiką, visus derinimo, vykimo į vietą, servitutų planų parengimo kaštus, rinkos kainą, Darbų kaina turi būti ne mažesnė negu 300 Eur
Skirstomųjų dujotiekių (su įvadais)/dujotiekio įvado projektavimo paslaugos (statybos/rekonstravimo darbų projektas), kai dujotiekio (bendras objekto) ilgis 15,01 - 200,00 m.</v>
      </c>
      <c r="G430" s="54" t="str">
        <f t="shared" si="56"/>
        <v/>
      </c>
      <c r="H430" s="54" t="str">
        <f t="shared" si="57"/>
        <v/>
      </c>
      <c r="I430" s="54" t="str">
        <f t="shared" si="58"/>
        <v/>
      </c>
      <c r="J430" s="54" t="str">
        <f t="shared" si="59"/>
        <v/>
      </c>
      <c r="K430" s="54" t="str">
        <f t="shared" si="60"/>
        <v/>
      </c>
      <c r="L430" s="54" t="str">
        <f t="shared" si="61"/>
        <v/>
      </c>
      <c r="M430" s="54" t="str">
        <f t="shared" si="62"/>
        <v/>
      </c>
      <c r="N430" s="5" t="s">
        <v>529</v>
      </c>
      <c r="O430" s="32" t="s">
        <v>530</v>
      </c>
      <c r="P430" s="1"/>
      <c r="Q430" s="1"/>
    </row>
    <row r="431" spans="1:17" ht="225">
      <c r="A431" s="7">
        <v>430</v>
      </c>
      <c r="B431" s="60" t="s">
        <v>5</v>
      </c>
      <c r="C431" s="25" t="s">
        <v>174</v>
      </c>
      <c r="D431" s="54" t="e">
        <f>VLOOKUP(C431,#REF!,2,FALSE)</f>
        <v>#REF!</v>
      </c>
      <c r="E431" s="54" t="str">
        <f t="shared" si="54"/>
        <v/>
      </c>
      <c r="F431" s="54" t="str">
        <f t="shared" si="55"/>
        <v>Įvertinus subrangovų pasiūlymus, praktiką, visus derinimo, vykimo į vietą, servitutų planų parengimo kaštus, rinkos kainą, Darbų kaina turi būti ne mažesnė negu 1000 Eur. Rinkos kaina  yra 2 Eur/m
Skirstomųjų dujotiekių (su įvadais)/dujotiekio įvado projektavimo paslaugos (statybos/rekonstravimo darbų projektas), kai dujotiekio (bendras objekto) ilgis 500,01 - 1000,00 m.</v>
      </c>
      <c r="G431" s="54" t="str">
        <f t="shared" si="56"/>
        <v/>
      </c>
      <c r="H431" s="54" t="str">
        <f t="shared" si="57"/>
        <v/>
      </c>
      <c r="I431" s="54" t="str">
        <f t="shared" si="58"/>
        <v/>
      </c>
      <c r="J431" s="54" t="str">
        <f t="shared" si="59"/>
        <v/>
      </c>
      <c r="K431" s="54" t="str">
        <f t="shared" si="60"/>
        <v/>
      </c>
      <c r="L431" s="54" t="str">
        <f t="shared" si="61"/>
        <v/>
      </c>
      <c r="M431" s="54" t="str">
        <f t="shared" si="62"/>
        <v/>
      </c>
      <c r="N431" s="5" t="s">
        <v>531</v>
      </c>
      <c r="O431" s="32" t="s">
        <v>532</v>
      </c>
      <c r="P431" s="1"/>
      <c r="Q431" s="1"/>
    </row>
    <row r="432" spans="1:17" ht="135">
      <c r="A432" s="7">
        <v>431</v>
      </c>
      <c r="B432" s="60" t="s">
        <v>5</v>
      </c>
      <c r="C432" s="25" t="s">
        <v>533</v>
      </c>
      <c r="D432" s="54" t="e">
        <f>VLOOKUP(C432,#REF!,2,FALSE)</f>
        <v>#REF!</v>
      </c>
      <c r="E432" s="54" t="str">
        <f t="shared" si="54"/>
        <v/>
      </c>
      <c r="F432" s="54" t="str">
        <f t="shared" si="55"/>
        <v>Rinkos kaina  yra ne mažesnė 2 Eur/m
Skirstomųjų dujotiekių (su įvadais)/dujotiekio įvado projektavimo paslaugos (statybos/rekonstravimo darbų projektas), kai dujotiekio (bendras objekto) ilgis ≥1000,01 m.</v>
      </c>
      <c r="G432" s="54" t="str">
        <f t="shared" si="56"/>
        <v/>
      </c>
      <c r="H432" s="54" t="str">
        <f t="shared" si="57"/>
        <v/>
      </c>
      <c r="I432" s="54" t="str">
        <f t="shared" si="58"/>
        <v/>
      </c>
      <c r="J432" s="54" t="str">
        <f t="shared" si="59"/>
        <v/>
      </c>
      <c r="K432" s="54" t="str">
        <f t="shared" si="60"/>
        <v/>
      </c>
      <c r="L432" s="54" t="str">
        <f t="shared" si="61"/>
        <v/>
      </c>
      <c r="M432" s="54" t="str">
        <f t="shared" si="62"/>
        <v/>
      </c>
      <c r="N432" s="1" t="s">
        <v>534</v>
      </c>
      <c r="O432" s="32" t="s">
        <v>535</v>
      </c>
      <c r="P432" s="1"/>
      <c r="Q432" s="1"/>
    </row>
    <row r="433" spans="1:17" ht="60">
      <c r="A433" s="7">
        <v>432</v>
      </c>
      <c r="B433" s="60" t="s">
        <v>5</v>
      </c>
      <c r="C433" s="25" t="s">
        <v>64</v>
      </c>
      <c r="D433" s="54" t="e">
        <f>VLOOKUP(C433,#REF!,2,FALSE)</f>
        <v>#REF!</v>
      </c>
      <c r="E433" s="54" t="str">
        <f t="shared" si="54"/>
        <v/>
      </c>
      <c r="F433" s="54" t="str">
        <f t="shared" si="55"/>
        <v>Įvertinus darbo sąnaudas, rinkos kaina yra ne mažesnė 330 Eur.
Įrangos demontavimas iš DSRĮr pastato ar spintos</v>
      </c>
      <c r="G433" s="54" t="str">
        <f t="shared" si="56"/>
        <v/>
      </c>
      <c r="H433" s="54" t="str">
        <f t="shared" si="57"/>
        <v/>
      </c>
      <c r="I433" s="54" t="str">
        <f t="shared" si="58"/>
        <v/>
      </c>
      <c r="J433" s="54" t="str">
        <f t="shared" si="59"/>
        <v/>
      </c>
      <c r="K433" s="54" t="str">
        <f t="shared" si="60"/>
        <v/>
      </c>
      <c r="L433" s="54" t="str">
        <f t="shared" si="61"/>
        <v/>
      </c>
      <c r="M433" s="54" t="str">
        <f t="shared" si="62"/>
        <v/>
      </c>
      <c r="N433" s="1" t="s">
        <v>536</v>
      </c>
      <c r="O433" s="1" t="s">
        <v>537</v>
      </c>
      <c r="P433" s="1"/>
      <c r="Q433" s="1"/>
    </row>
    <row r="434" spans="1:17" ht="90">
      <c r="A434" s="7">
        <v>433</v>
      </c>
      <c r="B434" s="60" t="s">
        <v>5</v>
      </c>
      <c r="C434" s="25" t="s">
        <v>204</v>
      </c>
      <c r="D434" s="54" t="e">
        <f>VLOOKUP(C434,#REF!,2,FALSE)</f>
        <v>#REF!</v>
      </c>
      <c r="E434" s="54" t="str">
        <f t="shared" si="54"/>
        <v/>
      </c>
      <c r="F434" s="54" t="str">
        <f t="shared" si="55"/>
        <v>Įvertinus darbo sąnaudas, reikalingas šiems darbams atlikti rinkos kaina yra ne mažesnė 2300 Eur.
DSRĮr pastato griovimo darbai, kai pastato tūris:≤ 100 m3</v>
      </c>
      <c r="G434" s="54" t="str">
        <f t="shared" si="56"/>
        <v/>
      </c>
      <c r="H434" s="54" t="str">
        <f t="shared" si="57"/>
        <v/>
      </c>
      <c r="I434" s="54" t="str">
        <f t="shared" si="58"/>
        <v/>
      </c>
      <c r="J434" s="54" t="str">
        <f t="shared" si="59"/>
        <v/>
      </c>
      <c r="K434" s="54" t="str">
        <f t="shared" si="60"/>
        <v/>
      </c>
      <c r="L434" s="54" t="str">
        <f t="shared" si="61"/>
        <v/>
      </c>
      <c r="M434" s="54" t="str">
        <f t="shared" si="62"/>
        <v/>
      </c>
      <c r="N434" s="1" t="s">
        <v>538</v>
      </c>
      <c r="O434" s="32" t="s">
        <v>539</v>
      </c>
      <c r="P434" s="1"/>
      <c r="Q434" s="1"/>
    </row>
    <row r="435" spans="1:17" ht="90">
      <c r="A435" s="7">
        <v>434</v>
      </c>
      <c r="B435" s="60" t="s">
        <v>5</v>
      </c>
      <c r="C435" s="25" t="s">
        <v>206</v>
      </c>
      <c r="D435" s="54" t="e">
        <f>VLOOKUP(C435,#REF!,2,FALSE)</f>
        <v>#REF!</v>
      </c>
      <c r="E435" s="54" t="str">
        <f t="shared" si="54"/>
        <v/>
      </c>
      <c r="F435" s="54" t="str">
        <f t="shared" si="55"/>
        <v>Įvertinus darbo sąnaudas, reikalingas šiems darbams atlikti rinkos kaina yra ne mažesnė 3500 Eur.
DSRĮr pastato griovimo darbai, kai pastato tūris:≥ 100,01 m3</v>
      </c>
      <c r="G435" s="54" t="str">
        <f t="shared" si="56"/>
        <v/>
      </c>
      <c r="H435" s="54" t="str">
        <f t="shared" si="57"/>
        <v/>
      </c>
      <c r="I435" s="54" t="str">
        <f t="shared" si="58"/>
        <v/>
      </c>
      <c r="J435" s="54" t="str">
        <f t="shared" si="59"/>
        <v/>
      </c>
      <c r="K435" s="54" t="str">
        <f t="shared" si="60"/>
        <v/>
      </c>
      <c r="L435" s="54" t="str">
        <f t="shared" si="61"/>
        <v/>
      </c>
      <c r="M435" s="54" t="str">
        <f t="shared" si="62"/>
        <v/>
      </c>
      <c r="N435" s="1" t="s">
        <v>540</v>
      </c>
      <c r="O435" s="32" t="s">
        <v>541</v>
      </c>
      <c r="P435" s="1"/>
      <c r="Q435" s="1"/>
    </row>
    <row r="436" spans="1:17" ht="90">
      <c r="A436" s="7">
        <v>435</v>
      </c>
      <c r="B436" s="60" t="s">
        <v>5</v>
      </c>
      <c r="C436" s="25" t="s">
        <v>208</v>
      </c>
      <c r="D436" s="54" t="e">
        <f>VLOOKUP(C436,#REF!,2,FALSE)</f>
        <v>#REF!</v>
      </c>
      <c r="E436" s="54" t="str">
        <f t="shared" si="54"/>
        <v/>
      </c>
      <c r="F436" s="54" t="str">
        <f t="shared" si="55"/>
        <v>Įvertinus darbo sąnaudas, reikalingas šiems darbams atlikti rinkos kaina yra ne mažesnė 300 Eur.
DSRĮr spintos su pamatu demontavimo darbai</v>
      </c>
      <c r="G436" s="54" t="str">
        <f t="shared" si="56"/>
        <v/>
      </c>
      <c r="H436" s="54" t="str">
        <f t="shared" si="57"/>
        <v/>
      </c>
      <c r="I436" s="54" t="str">
        <f t="shared" si="58"/>
        <v/>
      </c>
      <c r="J436" s="54" t="str">
        <f t="shared" si="59"/>
        <v/>
      </c>
      <c r="K436" s="54" t="str">
        <f t="shared" si="60"/>
        <v/>
      </c>
      <c r="L436" s="54" t="str">
        <f t="shared" si="61"/>
        <v/>
      </c>
      <c r="M436" s="54" t="str">
        <f t="shared" si="62"/>
        <v/>
      </c>
      <c r="N436" s="1" t="s">
        <v>542</v>
      </c>
      <c r="O436" s="32" t="s">
        <v>543</v>
      </c>
      <c r="P436" s="1"/>
      <c r="Q436" s="1"/>
    </row>
    <row r="437" spans="1:17" ht="90">
      <c r="A437" s="7">
        <v>436</v>
      </c>
      <c r="B437" s="60" t="s">
        <v>5</v>
      </c>
      <c r="C437" s="33" t="s">
        <v>544</v>
      </c>
      <c r="D437" s="54" t="e">
        <f>VLOOKUP(C437,#REF!,2,FALSE)</f>
        <v>#REF!</v>
      </c>
      <c r="E437" s="54" t="str">
        <f t="shared" si="54"/>
        <v/>
      </c>
      <c r="F437" s="54" t="str">
        <f t="shared" si="55"/>
        <v xml:space="preserve">
DSRĮr spintos su technologine įranga montavimo darbai (su spintos tvirtinimo rėmo įbetonavimo darbais), kai DSRĮr galingumas:</v>
      </c>
      <c r="G437" s="54" t="str">
        <f t="shared" si="56"/>
        <v/>
      </c>
      <c r="H437" s="54" t="str">
        <f t="shared" si="57"/>
        <v/>
      </c>
      <c r="I437" s="54" t="str">
        <f t="shared" si="58"/>
        <v/>
      </c>
      <c r="J437" s="54" t="str">
        <f t="shared" si="59"/>
        <v/>
      </c>
      <c r="K437" s="54" t="str">
        <f t="shared" si="60"/>
        <v/>
      </c>
      <c r="L437" s="54" t="str">
        <f t="shared" si="61"/>
        <v/>
      </c>
      <c r="M437" s="54" t="str">
        <f t="shared" si="62"/>
        <v/>
      </c>
      <c r="N437" s="1"/>
      <c r="O437" s="34" t="s">
        <v>545</v>
      </c>
      <c r="P437" s="1"/>
      <c r="Q437" s="1"/>
    </row>
    <row r="438" spans="1:17" ht="75">
      <c r="A438" s="7">
        <v>437</v>
      </c>
      <c r="B438" s="60" t="s">
        <v>5</v>
      </c>
      <c r="C438" s="25" t="s">
        <v>210</v>
      </c>
      <c r="D438" s="54" t="e">
        <f>VLOOKUP(C438,#REF!,2,FALSE)</f>
        <v>#REF!</v>
      </c>
      <c r="E438" s="54" t="str">
        <f t="shared" si="54"/>
        <v/>
      </c>
      <c r="F438" s="54" t="str">
        <f t="shared" si="55"/>
        <v>Įvertinus medžiagas ir darbo sąnaudas, reikalingas šiems darbams atlikti rinkos kaina yra ne mažesnė 690 Eur.
iki 500 m3/h</v>
      </c>
      <c r="G438" s="54" t="str">
        <f t="shared" si="56"/>
        <v/>
      </c>
      <c r="H438" s="54" t="str">
        <f t="shared" si="57"/>
        <v/>
      </c>
      <c r="I438" s="54" t="str">
        <f t="shared" si="58"/>
        <v/>
      </c>
      <c r="J438" s="54" t="str">
        <f t="shared" si="59"/>
        <v/>
      </c>
      <c r="K438" s="54" t="str">
        <f t="shared" si="60"/>
        <v/>
      </c>
      <c r="L438" s="54" t="str">
        <f t="shared" si="61"/>
        <v/>
      </c>
      <c r="M438" s="54" t="str">
        <f t="shared" si="62"/>
        <v/>
      </c>
      <c r="N438" s="1" t="s">
        <v>546</v>
      </c>
      <c r="O438" s="35" t="s">
        <v>547</v>
      </c>
      <c r="P438" s="1"/>
      <c r="Q438" s="1"/>
    </row>
    <row r="439" spans="1:17" ht="75">
      <c r="A439" s="7">
        <v>438</v>
      </c>
      <c r="B439" s="60" t="s">
        <v>5</v>
      </c>
      <c r="C439" s="25" t="s">
        <v>212</v>
      </c>
      <c r="D439" s="54" t="e">
        <f>VLOOKUP(C439,#REF!,2,FALSE)</f>
        <v>#REF!</v>
      </c>
      <c r="E439" s="54" t="str">
        <f t="shared" si="54"/>
        <v/>
      </c>
      <c r="F439" s="54" t="str">
        <f t="shared" si="55"/>
        <v xml:space="preserve">Įvertinus medžiagas ir darbo sąnaudas, reikalingas šiems darbams atlikti rinkos kaina yra ne mažesnė 810 Eur.
nuo 501 m3/h iki 5000 m3/h </v>
      </c>
      <c r="G439" s="54" t="str">
        <f t="shared" si="56"/>
        <v/>
      </c>
      <c r="H439" s="54" t="str">
        <f t="shared" si="57"/>
        <v/>
      </c>
      <c r="I439" s="54" t="str">
        <f t="shared" si="58"/>
        <v/>
      </c>
      <c r="J439" s="54" t="str">
        <f t="shared" si="59"/>
        <v/>
      </c>
      <c r="K439" s="54" t="str">
        <f t="shared" si="60"/>
        <v/>
      </c>
      <c r="L439" s="54" t="str">
        <f t="shared" si="61"/>
        <v/>
      </c>
      <c r="M439" s="54" t="str">
        <f t="shared" si="62"/>
        <v/>
      </c>
      <c r="N439" s="1" t="s">
        <v>548</v>
      </c>
      <c r="O439" s="35" t="s">
        <v>549</v>
      </c>
      <c r="P439" s="1"/>
      <c r="Q439" s="1"/>
    </row>
    <row r="440" spans="1:17" ht="75">
      <c r="A440" s="7">
        <v>439</v>
      </c>
      <c r="B440" s="60" t="s">
        <v>5</v>
      </c>
      <c r="C440" s="25" t="s">
        <v>214</v>
      </c>
      <c r="D440" s="54" t="e">
        <f>VLOOKUP(C440,#REF!,2,FALSE)</f>
        <v>#REF!</v>
      </c>
      <c r="E440" s="54" t="str">
        <f t="shared" si="54"/>
        <v/>
      </c>
      <c r="F440" s="54" t="str">
        <f t="shared" si="55"/>
        <v xml:space="preserve">Įvertinus medžiagas ir darbo sąnaudas, reikalingas šiems darbams atlikti rinkos kaina yra ne mažesnė 1700 Eur.
&gt;5000 m3/h </v>
      </c>
      <c r="G440" s="54" t="str">
        <f t="shared" si="56"/>
        <v/>
      </c>
      <c r="H440" s="54" t="str">
        <f t="shared" si="57"/>
        <v/>
      </c>
      <c r="I440" s="54" t="str">
        <f t="shared" si="58"/>
        <v/>
      </c>
      <c r="J440" s="54" t="str">
        <f t="shared" si="59"/>
        <v/>
      </c>
      <c r="K440" s="54" t="str">
        <f t="shared" si="60"/>
        <v/>
      </c>
      <c r="L440" s="54" t="str">
        <f t="shared" si="61"/>
        <v/>
      </c>
      <c r="M440" s="54" t="str">
        <f t="shared" si="62"/>
        <v/>
      </c>
      <c r="N440" s="1" t="s">
        <v>550</v>
      </c>
      <c r="O440" s="35" t="s">
        <v>551</v>
      </c>
      <c r="P440" s="1"/>
      <c r="Q440" s="1"/>
    </row>
    <row r="441" spans="1:17" ht="75">
      <c r="A441" s="7">
        <v>440</v>
      </c>
      <c r="B441" s="60" t="s">
        <v>5</v>
      </c>
      <c r="C441" s="33" t="s">
        <v>552</v>
      </c>
      <c r="D441" s="54" t="e">
        <f>VLOOKUP(C441,#REF!,2,FALSE)</f>
        <v>#REF!</v>
      </c>
      <c r="E441" s="54" t="str">
        <f t="shared" si="54"/>
        <v/>
      </c>
      <c r="F441" s="54" t="str">
        <f t="shared" si="55"/>
        <v xml:space="preserve">
Nuotolinio duomenų surinkimo ir valdymo sistemos (NDSVS) įrangos įrengimo / perkėlimo darbai</v>
      </c>
      <c r="G441" s="54" t="str">
        <f t="shared" si="56"/>
        <v/>
      </c>
      <c r="H441" s="54" t="str">
        <f t="shared" si="57"/>
        <v/>
      </c>
      <c r="I441" s="54" t="str">
        <f t="shared" si="58"/>
        <v/>
      </c>
      <c r="J441" s="54" t="str">
        <f t="shared" si="59"/>
        <v/>
      </c>
      <c r="K441" s="54" t="str">
        <f t="shared" si="60"/>
        <v/>
      </c>
      <c r="L441" s="54" t="str">
        <f t="shared" si="61"/>
        <v/>
      </c>
      <c r="M441" s="54" t="str">
        <f t="shared" si="62"/>
        <v/>
      </c>
      <c r="N441" s="1"/>
      <c r="O441" s="36" t="s">
        <v>553</v>
      </c>
      <c r="P441" s="1"/>
      <c r="Q441" s="1"/>
    </row>
    <row r="442" spans="1:17" ht="165">
      <c r="A442" s="7">
        <v>441</v>
      </c>
      <c r="B442" s="60" t="s">
        <v>5</v>
      </c>
      <c r="C442" s="25" t="s">
        <v>216</v>
      </c>
      <c r="D442" s="54" t="e">
        <f>VLOOKUP(C442,#REF!,2,FALSE)</f>
        <v>#REF!</v>
      </c>
      <c r="E442" s="54" t="str">
        <f t="shared" si="54"/>
        <v/>
      </c>
      <c r="F442" s="54" t="str">
        <f t="shared" si="55"/>
        <v>Subrangovų apklausos būdu pateiktos kainos įrengimo,NDSVS įrangos derinimo ir įdiegimo į informacinę telemetrijos sistemą yra ne mažesnės 2100 Eur.. 
NDSVS įrangos įrengimas (be įrangos kainos) / perkėlimas (įskaitant antivandalinės spintos kainą)</v>
      </c>
      <c r="G442" s="54" t="str">
        <f t="shared" si="56"/>
        <v/>
      </c>
      <c r="H442" s="54" t="str">
        <f t="shared" si="57"/>
        <v/>
      </c>
      <c r="I442" s="54" t="str">
        <f t="shared" si="58"/>
        <v/>
      </c>
      <c r="J442" s="54" t="str">
        <f t="shared" si="59"/>
        <v/>
      </c>
      <c r="K442" s="54" t="str">
        <f t="shared" si="60"/>
        <v/>
      </c>
      <c r="L442" s="54" t="str">
        <f t="shared" si="61"/>
        <v/>
      </c>
      <c r="M442" s="54" t="str">
        <f t="shared" si="62"/>
        <v/>
      </c>
      <c r="N442" s="1" t="s">
        <v>554</v>
      </c>
      <c r="O442" s="37" t="s">
        <v>555</v>
      </c>
      <c r="P442" s="1"/>
      <c r="Q442" s="1"/>
    </row>
    <row r="443" spans="1:17" ht="120">
      <c r="A443" s="7">
        <v>442</v>
      </c>
      <c r="B443" s="60" t="s">
        <v>5</v>
      </c>
      <c r="C443" s="25" t="s">
        <v>556</v>
      </c>
      <c r="D443" s="54" t="e">
        <f>VLOOKUP(C443,#REF!,2,FALSE)</f>
        <v>#REF!</v>
      </c>
      <c r="E443" s="54" t="str">
        <f t="shared" si="54"/>
        <v/>
      </c>
      <c r="F443" s="54" t="str">
        <f t="shared" si="55"/>
        <v>Subrangovų apklausos būdu pateiktos kainos be projekto parengimo darbų sudaro 7000 Eur, todėl maksimali kaina turi būti ne mažesnė.
Naujos NDSVS įrangos kaina (neįskaitant antivandalinės spintos kainos)</v>
      </c>
      <c r="G443" s="54" t="str">
        <f t="shared" si="56"/>
        <v/>
      </c>
      <c r="H443" s="54" t="str">
        <f t="shared" si="57"/>
        <v/>
      </c>
      <c r="I443" s="54" t="str">
        <f t="shared" si="58"/>
        <v/>
      </c>
      <c r="J443" s="54" t="str">
        <f t="shared" si="59"/>
        <v/>
      </c>
      <c r="K443" s="54" t="str">
        <f t="shared" si="60"/>
        <v/>
      </c>
      <c r="L443" s="54" t="str">
        <f t="shared" si="61"/>
        <v/>
      </c>
      <c r="M443" s="54" t="str">
        <f t="shared" si="62"/>
        <v/>
      </c>
      <c r="N443" s="5" t="s">
        <v>557</v>
      </c>
      <c r="O443" s="37" t="s">
        <v>558</v>
      </c>
      <c r="P443" s="1"/>
      <c r="Q443" s="1"/>
    </row>
    <row r="444" spans="1:17" ht="75">
      <c r="A444" s="7">
        <v>443</v>
      </c>
      <c r="B444" s="60" t="s">
        <v>5</v>
      </c>
      <c r="C444" s="33" t="s">
        <v>559</v>
      </c>
      <c r="D444" s="54" t="e">
        <f>VLOOKUP(C444,#REF!,2,FALSE)</f>
        <v>#REF!</v>
      </c>
      <c r="E444" s="54" t="str">
        <f t="shared" si="54"/>
        <v/>
      </c>
      <c r="F444" s="54" t="str">
        <f t="shared" si="55"/>
        <v xml:space="preserve">
Žaibolaidžio (žaibosaugos) ir įžeminimo kontūro įrengimas / įžeminimas prijungiant prie esamo įžeminimo kontūro</v>
      </c>
      <c r="G444" s="54" t="str">
        <f t="shared" si="56"/>
        <v/>
      </c>
      <c r="H444" s="54" t="str">
        <f t="shared" si="57"/>
        <v/>
      </c>
      <c r="I444" s="54" t="str">
        <f t="shared" si="58"/>
        <v/>
      </c>
      <c r="J444" s="54" t="str">
        <f t="shared" si="59"/>
        <v/>
      </c>
      <c r="K444" s="54" t="str">
        <f t="shared" si="60"/>
        <v/>
      </c>
      <c r="L444" s="54" t="str">
        <f t="shared" si="61"/>
        <v/>
      </c>
      <c r="M444" s="54" t="str">
        <f t="shared" si="62"/>
        <v/>
      </c>
      <c r="N444" s="1"/>
      <c r="O444" s="36" t="s">
        <v>560</v>
      </c>
      <c r="P444" s="1"/>
      <c r="Q444" s="1"/>
    </row>
    <row r="445" spans="1:17" ht="90">
      <c r="A445" s="7">
        <v>444</v>
      </c>
      <c r="B445" s="60" t="s">
        <v>5</v>
      </c>
      <c r="C445" s="25" t="s">
        <v>561</v>
      </c>
      <c r="D445" s="54" t="e">
        <f>VLOOKUP(C445,#REF!,2,FALSE)</f>
        <v>#REF!</v>
      </c>
      <c r="E445" s="54" t="str">
        <f t="shared" si="54"/>
        <v/>
      </c>
      <c r="F445" s="54" t="str">
        <f t="shared" si="55"/>
        <v>Įvertinus darbo sąnaudas, medžiagas reikalingas šiems darbams atlikti rinkos kaina yra ne mažesnė 1600 Eur.
Žaibolaidžio (žaibosaugos) įrengimas</v>
      </c>
      <c r="G445" s="54" t="str">
        <f t="shared" si="56"/>
        <v/>
      </c>
      <c r="H445" s="54" t="str">
        <f t="shared" si="57"/>
        <v/>
      </c>
      <c r="I445" s="54" t="str">
        <f t="shared" si="58"/>
        <v/>
      </c>
      <c r="J445" s="54" t="str">
        <f t="shared" si="59"/>
        <v/>
      </c>
      <c r="K445" s="54" t="str">
        <f t="shared" si="60"/>
        <v/>
      </c>
      <c r="L445" s="54" t="str">
        <f t="shared" si="61"/>
        <v/>
      </c>
      <c r="M445" s="54" t="str">
        <f t="shared" si="62"/>
        <v/>
      </c>
      <c r="N445" s="1" t="s">
        <v>562</v>
      </c>
      <c r="O445" s="35" t="s">
        <v>563</v>
      </c>
      <c r="P445" s="1"/>
      <c r="Q445" s="1"/>
    </row>
    <row r="446" spans="1:17" ht="75">
      <c r="A446" s="7">
        <v>445</v>
      </c>
      <c r="B446" s="60" t="s">
        <v>5</v>
      </c>
      <c r="C446" s="25" t="s">
        <v>564</v>
      </c>
      <c r="D446" s="54" t="e">
        <f>VLOOKUP(C446,#REF!,2,FALSE)</f>
        <v>#REF!</v>
      </c>
      <c r="E446" s="54" t="str">
        <f t="shared" si="54"/>
        <v/>
      </c>
      <c r="F446" s="54" t="str">
        <f t="shared" si="55"/>
        <v>Įvertinus darbo sąnaudas, medžiagas reikalingas šiems darbams atlikti rinkos kaina yra ne mažesnė 100 Eur.
Įžeminimo kontūro įrengimas</v>
      </c>
      <c r="G446" s="54" t="str">
        <f t="shared" si="56"/>
        <v/>
      </c>
      <c r="H446" s="54" t="str">
        <f t="shared" si="57"/>
        <v/>
      </c>
      <c r="I446" s="54" t="str">
        <f t="shared" si="58"/>
        <v/>
      </c>
      <c r="J446" s="54" t="str">
        <f t="shared" si="59"/>
        <v/>
      </c>
      <c r="K446" s="54" t="str">
        <f t="shared" si="60"/>
        <v/>
      </c>
      <c r="L446" s="54" t="str">
        <f t="shared" si="61"/>
        <v/>
      </c>
      <c r="M446" s="54" t="str">
        <f t="shared" si="62"/>
        <v/>
      </c>
      <c r="N446" s="1" t="s">
        <v>565</v>
      </c>
      <c r="O446" s="35" t="s">
        <v>566</v>
      </c>
      <c r="P446" s="1"/>
      <c r="Q446" s="1"/>
    </row>
    <row r="447" spans="1:17" ht="90">
      <c r="A447" s="7">
        <v>446</v>
      </c>
      <c r="B447" s="60" t="s">
        <v>5</v>
      </c>
      <c r="C447" s="25" t="s">
        <v>567</v>
      </c>
      <c r="D447" s="54" t="e">
        <f>VLOOKUP(C447,#REF!,2,FALSE)</f>
        <v>#REF!</v>
      </c>
      <c r="E447" s="54" t="str">
        <f t="shared" si="54"/>
        <v/>
      </c>
      <c r="F447" s="54" t="str">
        <f t="shared" si="55"/>
        <v>Įvertinus darbo sąnaudas, medžiagas reikalingas šiems darbams atlikti rinkos kaina yra ne mažesnė 80 Eur.
DSRĮr įžeminimas prijungiant prie esamo įžeminimo kontūro</v>
      </c>
      <c r="G447" s="54" t="str">
        <f t="shared" si="56"/>
        <v/>
      </c>
      <c r="H447" s="54" t="str">
        <f t="shared" si="57"/>
        <v/>
      </c>
      <c r="I447" s="54" t="str">
        <f t="shared" si="58"/>
        <v/>
      </c>
      <c r="J447" s="54" t="str">
        <f t="shared" si="59"/>
        <v/>
      </c>
      <c r="K447" s="54" t="str">
        <f t="shared" si="60"/>
        <v/>
      </c>
      <c r="L447" s="54" t="str">
        <f t="shared" si="61"/>
        <v/>
      </c>
      <c r="M447" s="54" t="str">
        <f t="shared" si="62"/>
        <v/>
      </c>
      <c r="N447" s="1" t="s">
        <v>568</v>
      </c>
      <c r="O447" s="35" t="s">
        <v>569</v>
      </c>
      <c r="P447" s="1"/>
      <c r="Q447" s="1"/>
    </row>
    <row r="448" spans="1:17" ht="105">
      <c r="A448" s="7">
        <v>447</v>
      </c>
      <c r="B448" s="60" t="s">
        <v>5</v>
      </c>
      <c r="C448" s="38" t="s">
        <v>570</v>
      </c>
      <c r="D448" s="54" t="e">
        <f>VLOOKUP(C448,#REF!,2,FALSE)</f>
        <v>#REF!</v>
      </c>
      <c r="E448" s="54" t="str">
        <f t="shared" si="54"/>
        <v/>
      </c>
      <c r="F448" s="54" t="str">
        <f t="shared" si="55"/>
        <v>Ši kaina buvo aptarta atvykus į AB ESO derybų metu. Įvertinus darbo sąnaudas, medžiagas reikalingas šiems darbams atlikti rinkos kaina yra ne mažesnė 196 Eur.
darbas iki 2 m aukščio</v>
      </c>
      <c r="G448" s="54" t="str">
        <f t="shared" si="56"/>
        <v/>
      </c>
      <c r="H448" s="54" t="str">
        <f t="shared" si="57"/>
        <v/>
      </c>
      <c r="I448" s="54" t="str">
        <f t="shared" si="58"/>
        <v/>
      </c>
      <c r="J448" s="54" t="str">
        <f t="shared" si="59"/>
        <v/>
      </c>
      <c r="K448" s="54" t="str">
        <f t="shared" si="60"/>
        <v/>
      </c>
      <c r="L448" s="54" t="str">
        <f t="shared" si="61"/>
        <v/>
      </c>
      <c r="M448" s="54" t="str">
        <f t="shared" si="62"/>
        <v/>
      </c>
      <c r="N448" s="5" t="s">
        <v>571</v>
      </c>
      <c r="O448" s="39" t="s">
        <v>572</v>
      </c>
      <c r="P448" s="1"/>
      <c r="Q448" s="1"/>
    </row>
    <row r="449" spans="1:17" ht="105">
      <c r="A449" s="7">
        <v>448</v>
      </c>
      <c r="B449" s="60" t="s">
        <v>5</v>
      </c>
      <c r="C449" s="38" t="s">
        <v>66</v>
      </c>
      <c r="D449" s="54" t="e">
        <f>VLOOKUP(C449,#REF!,2,FALSE)</f>
        <v>#REF!</v>
      </c>
      <c r="E449" s="54" t="str">
        <f t="shared" si="54"/>
        <v/>
      </c>
      <c r="F449" s="54" t="str">
        <f t="shared" si="55"/>
        <v>Ši kaina buvo aptarta atvykus į AB ESO derybų metu. Įvertinus darbo sąnaudas, medžiagas reikalingas šiems darbams atlikti rinkos kaina yra ne mažesnė 288 Eur.
darbas virš 2 m aukščio</v>
      </c>
      <c r="G449" s="54" t="str">
        <f t="shared" si="56"/>
        <v/>
      </c>
      <c r="H449" s="54" t="str">
        <f t="shared" si="57"/>
        <v/>
      </c>
      <c r="I449" s="54" t="str">
        <f t="shared" si="58"/>
        <v/>
      </c>
      <c r="J449" s="54" t="str">
        <f t="shared" si="59"/>
        <v/>
      </c>
      <c r="K449" s="54" t="str">
        <f t="shared" si="60"/>
        <v/>
      </c>
      <c r="L449" s="54" t="str">
        <f t="shared" si="61"/>
        <v/>
      </c>
      <c r="M449" s="54" t="str">
        <f t="shared" si="62"/>
        <v/>
      </c>
      <c r="N449" s="5" t="s">
        <v>573</v>
      </c>
      <c r="O449" s="39" t="s">
        <v>574</v>
      </c>
      <c r="P449" s="1"/>
      <c r="Q449" s="1"/>
    </row>
    <row r="450" spans="1:17" ht="150">
      <c r="A450" s="7">
        <v>449</v>
      </c>
      <c r="B450" s="60" t="s">
        <v>5</v>
      </c>
      <c r="C450" s="38" t="s">
        <v>68</v>
      </c>
      <c r="D450" s="54" t="e">
        <f>VLOOKUP(C450,#REF!,2,FALSE)</f>
        <v>#REF!</v>
      </c>
      <c r="E450" s="54" t="str">
        <f t="shared" si="54"/>
        <v/>
      </c>
      <c r="F450" s="54" t="str">
        <f t="shared" si="55"/>
        <v>Ši kaina buvo aptarta atvykus į AB ESO derybų metu. Įvertinus darbo sąnaudas, medžiagas reikalingas šiems darbams atlikti rinkos kaina yra ne mažesnė 345 Eur.
Požeminio plieninio dujotiekio įvedime į pastatą (įvado) vamzdyno apsauginės dangos (izoliacijos) remontas</v>
      </c>
      <c r="G450" s="54" t="str">
        <f t="shared" si="56"/>
        <v/>
      </c>
      <c r="H450" s="54" t="str">
        <f t="shared" si="57"/>
        <v/>
      </c>
      <c r="I450" s="54" t="str">
        <f t="shared" si="58"/>
        <v/>
      </c>
      <c r="J450" s="54" t="str">
        <f t="shared" si="59"/>
        <v/>
      </c>
      <c r="K450" s="54" t="str">
        <f t="shared" si="60"/>
        <v/>
      </c>
      <c r="L450" s="54" t="str">
        <f t="shared" si="61"/>
        <v/>
      </c>
      <c r="M450" s="54" t="str">
        <f t="shared" si="62"/>
        <v/>
      </c>
      <c r="N450" s="5" t="s">
        <v>575</v>
      </c>
      <c r="O450" s="40" t="s">
        <v>576</v>
      </c>
      <c r="P450" s="1"/>
      <c r="Q450" s="1"/>
    </row>
    <row r="451" spans="1:17" ht="150">
      <c r="A451" s="7">
        <v>450</v>
      </c>
      <c r="B451" s="60" t="s">
        <v>5</v>
      </c>
      <c r="C451" s="38" t="s">
        <v>71</v>
      </c>
      <c r="D451" s="54" t="e">
        <f>VLOOKUP(C451,#REF!,2,FALSE)</f>
        <v>#REF!</v>
      </c>
      <c r="E451" s="54" t="str">
        <f t="shared" si="54"/>
        <v/>
      </c>
      <c r="F451" s="54" t="str">
        <f t="shared" si="55"/>
        <v>Ši kaina buvo aptarta atvykus į AB ESO derybų metu. Įvertinus darbo sąnaudas, medžiagas reikalingas šiems darbams atlikti rinkos kaina yra ne mažesnė 460 Eur.
Požeminio plieninio skirstomojo dujotiekio vamzdyno ir įtaisų apsauginės dangos (izoliacijos) remontas</v>
      </c>
      <c r="G451" s="54" t="str">
        <f t="shared" si="56"/>
        <v/>
      </c>
      <c r="H451" s="54" t="str">
        <f t="shared" si="57"/>
        <v/>
      </c>
      <c r="I451" s="54" t="str">
        <f t="shared" si="58"/>
        <v/>
      </c>
      <c r="J451" s="54" t="str">
        <f t="shared" si="59"/>
        <v/>
      </c>
      <c r="K451" s="54" t="str">
        <f t="shared" si="60"/>
        <v/>
      </c>
      <c r="L451" s="54" t="str">
        <f t="shared" si="61"/>
        <v/>
      </c>
      <c r="M451" s="54" t="str">
        <f t="shared" si="62"/>
        <v/>
      </c>
      <c r="N451" s="5" t="s">
        <v>577</v>
      </c>
      <c r="O451" s="40" t="s">
        <v>578</v>
      </c>
      <c r="P451" s="1"/>
      <c r="Q451" s="1"/>
    </row>
    <row r="452" spans="1:17" ht="135">
      <c r="A452" s="7">
        <v>451</v>
      </c>
      <c r="B452" s="60" t="s">
        <v>5</v>
      </c>
      <c r="C452" s="38" t="s">
        <v>73</v>
      </c>
      <c r="D452" s="54" t="e">
        <f>VLOOKUP(C452,#REF!,2,FALSE)</f>
        <v>#REF!</v>
      </c>
      <c r="E452" s="54" t="str">
        <f t="shared" si="54"/>
        <v/>
      </c>
      <c r="F452" s="54" t="str">
        <f t="shared" si="55"/>
        <v>Ši kaina buvo aptarta atvykus į AB ESO derybų metu. Įvertinus darbo sąnaudas, medžiagas reikalingas šiems darbams atlikti rinkos kaina yra ne mažesnė 138 Eur.
Izoliuojančių jungčių keitimas/montavimas plieninio dujotiekio įvedime į pastatą</v>
      </c>
      <c r="G452" s="54" t="str">
        <f t="shared" si="56"/>
        <v/>
      </c>
      <c r="H452" s="54" t="str">
        <f t="shared" si="57"/>
        <v/>
      </c>
      <c r="I452" s="54" t="str">
        <f t="shared" si="58"/>
        <v/>
      </c>
      <c r="J452" s="54" t="str">
        <f t="shared" si="59"/>
        <v/>
      </c>
      <c r="K452" s="54" t="str">
        <f t="shared" si="60"/>
        <v/>
      </c>
      <c r="L452" s="54" t="str">
        <f t="shared" si="61"/>
        <v/>
      </c>
      <c r="M452" s="54" t="str">
        <f t="shared" si="62"/>
        <v/>
      </c>
      <c r="N452" s="5" t="s">
        <v>579</v>
      </c>
      <c r="O452" s="40" t="s">
        <v>580</v>
      </c>
      <c r="P452" s="1"/>
      <c r="Q452" s="1"/>
    </row>
    <row r="453" spans="1:17" ht="135">
      <c r="A453" s="7">
        <v>452</v>
      </c>
      <c r="B453" s="60" t="s">
        <v>5</v>
      </c>
      <c r="C453" s="38" t="s">
        <v>75</v>
      </c>
      <c r="D453" s="54" t="e">
        <f>VLOOKUP(C453,#REF!,2,FALSE)</f>
        <v>#REF!</v>
      </c>
      <c r="E453" s="54" t="str">
        <f t="shared" si="54"/>
        <v/>
      </c>
      <c r="F453" s="54" t="str">
        <f t="shared" si="55"/>
        <v>Ši kaina buvo aptarta atvykus į AB ESO derybų metu. Įvertinus darbo sąnaudas, medžiagas reikalingas šiems darbams atlikti rinkos kaina yra ne mažesnė 91 Eur.
Uždarymo įtaisų (čiaupų)  keitimas/montavimas dujotiekio įvedime į pastatą</v>
      </c>
      <c r="G453" s="54" t="str">
        <f t="shared" si="56"/>
        <v/>
      </c>
      <c r="H453" s="54" t="str">
        <f t="shared" si="57"/>
        <v/>
      </c>
      <c r="I453" s="54" t="str">
        <f t="shared" si="58"/>
        <v/>
      </c>
      <c r="J453" s="54" t="str">
        <f t="shared" si="59"/>
        <v/>
      </c>
      <c r="K453" s="54" t="str">
        <f t="shared" si="60"/>
        <v/>
      </c>
      <c r="L453" s="54" t="str">
        <f t="shared" si="61"/>
        <v/>
      </c>
      <c r="M453" s="54" t="str">
        <f t="shared" si="62"/>
        <v/>
      </c>
      <c r="N453" s="5" t="s">
        <v>581</v>
      </c>
      <c r="O453" s="40" t="s">
        <v>582</v>
      </c>
      <c r="P453" s="1"/>
      <c r="Q453" s="1"/>
    </row>
    <row r="454" spans="1:17" ht="150">
      <c r="A454" s="7">
        <v>453</v>
      </c>
      <c r="B454" s="60" t="s">
        <v>5</v>
      </c>
      <c r="C454" s="38" t="s">
        <v>303</v>
      </c>
      <c r="D454" s="54" t="e">
        <f>VLOOKUP(C454,#REF!,2,FALSE)</f>
        <v>#REF!</v>
      </c>
      <c r="E454" s="54" t="str">
        <f t="shared" si="54"/>
        <v/>
      </c>
      <c r="F454" s="54" t="str">
        <f t="shared" si="55"/>
        <v>Ši kaina buvo aptarta atvykus į AB ESO derybų metu. Įvertinus darbo sąnaudas, medžiagas reikalingas šiems darbams atlikti rinkos kaina yra ne mažesnė 322 Eur.
Uždarymo įtaisų (čiaupų) ir izoliuojančių jungčių keimas/montavimas plieninio dujotiekio įvedime į pastatą</v>
      </c>
      <c r="G454" s="54" t="str">
        <f t="shared" si="56"/>
        <v/>
      </c>
      <c r="H454" s="54" t="str">
        <f t="shared" si="57"/>
        <v/>
      </c>
      <c r="I454" s="54" t="str">
        <f t="shared" si="58"/>
        <v/>
      </c>
      <c r="J454" s="54" t="str">
        <f t="shared" si="59"/>
        <v/>
      </c>
      <c r="K454" s="54" t="str">
        <f t="shared" si="60"/>
        <v/>
      </c>
      <c r="L454" s="54" t="str">
        <f t="shared" si="61"/>
        <v/>
      </c>
      <c r="M454" s="54" t="str">
        <f t="shared" si="62"/>
        <v/>
      </c>
      <c r="N454" s="5" t="s">
        <v>583</v>
      </c>
      <c r="O454" s="40" t="s">
        <v>584</v>
      </c>
      <c r="P454" s="1"/>
      <c r="Q454" s="1"/>
    </row>
    <row r="455" spans="1:17" ht="120">
      <c r="A455" s="7">
        <v>454</v>
      </c>
      <c r="B455" s="60" t="s">
        <v>5</v>
      </c>
      <c r="C455" s="38" t="s">
        <v>77</v>
      </c>
      <c r="D455" s="54" t="e">
        <f>VLOOKUP(C455,#REF!,2,FALSE)</f>
        <v>#REF!</v>
      </c>
      <c r="E455" s="54" t="str">
        <f t="shared" si="54"/>
        <v/>
      </c>
      <c r="F455" s="54" t="str">
        <f t="shared" si="55"/>
        <v>Ši kaina buvo aptarta atvykus į AB ESO derybų metu. Įvertinus darbo sąnaudas, medžiagas reikalingas šiems darbams atlikti rinkos kaina yra ne mažesnė 253 Eur.
DSRĮr, DSRĮt, KSĮ ir kitų spintelių pamato tvarkymas</v>
      </c>
      <c r="G455" s="54" t="str">
        <f t="shared" si="56"/>
        <v/>
      </c>
      <c r="H455" s="54" t="str">
        <f t="shared" si="57"/>
        <v/>
      </c>
      <c r="I455" s="54" t="str">
        <f t="shared" si="58"/>
        <v/>
      </c>
      <c r="J455" s="54" t="str">
        <f t="shared" si="59"/>
        <v/>
      </c>
      <c r="K455" s="54" t="str">
        <f t="shared" si="60"/>
        <v/>
      </c>
      <c r="L455" s="54" t="str">
        <f t="shared" si="61"/>
        <v/>
      </c>
      <c r="M455" s="54" t="str">
        <f t="shared" si="62"/>
        <v/>
      </c>
      <c r="N455" s="5" t="s">
        <v>585</v>
      </c>
      <c r="O455" s="40" t="s">
        <v>586</v>
      </c>
      <c r="P455" s="1"/>
      <c r="Q455" s="1"/>
    </row>
    <row r="456" spans="1:17" ht="150">
      <c r="A456" s="7">
        <v>455</v>
      </c>
      <c r="B456" s="60" t="s">
        <v>5</v>
      </c>
      <c r="C456" s="38" t="s">
        <v>79</v>
      </c>
      <c r="D456" s="54" t="e">
        <f>VLOOKUP(C456,#REF!,2,FALSE)</f>
        <v>#REF!</v>
      </c>
      <c r="E456" s="54" t="str">
        <f t="shared" si="54"/>
        <v/>
      </c>
      <c r="F456" s="54" t="str">
        <f t="shared" si="55"/>
        <v>Ši kaina buvo aptarta atvykus į AB ESO derybų metu. Įvertinus darbo sąnaudas, medžiagas reikalingas šiems darbams atlikti rinkos kaina yra ne mažesnė 115 Eur.
Požeminio dujotiekio pakėlimas/ prijungimas iki reikiamų jungčių DSRĮt ar dujų apskaitos spintelėje</v>
      </c>
      <c r="G456" s="54" t="str">
        <f t="shared" si="56"/>
        <v/>
      </c>
      <c r="H456" s="54" t="str">
        <f t="shared" si="57"/>
        <v/>
      </c>
      <c r="I456" s="54" t="str">
        <f t="shared" si="58"/>
        <v/>
      </c>
      <c r="J456" s="54" t="str">
        <f t="shared" si="59"/>
        <v/>
      </c>
      <c r="K456" s="54" t="str">
        <f t="shared" si="60"/>
        <v/>
      </c>
      <c r="L456" s="54" t="str">
        <f t="shared" si="61"/>
        <v/>
      </c>
      <c r="M456" s="54" t="str">
        <f t="shared" si="62"/>
        <v/>
      </c>
      <c r="N456" s="5" t="s">
        <v>587</v>
      </c>
      <c r="O456" s="40" t="s">
        <v>588</v>
      </c>
      <c r="P456" s="1"/>
      <c r="Q456" s="1"/>
    </row>
    <row r="457" spans="1:17" ht="135">
      <c r="A457" s="7">
        <v>456</v>
      </c>
      <c r="B457" s="60" t="s">
        <v>5</v>
      </c>
      <c r="C457" s="38" t="s">
        <v>81</v>
      </c>
      <c r="D457" s="54" t="e">
        <f>VLOOKUP(C457,#REF!,2,FALSE)</f>
        <v>#REF!</v>
      </c>
      <c r="E457" s="54" t="str">
        <f t="shared" ref="E457:E501" si="63">IF(B457=$E$1,CONCATENATE(N457,CHAR(10),O457),"")</f>
        <v/>
      </c>
      <c r="F457" s="54" t="str">
        <f t="shared" ref="F457:F501" si="64">IF(B457=$F$1,CONCATENATE(N457,CHAR(10),O457),"")</f>
        <v>Ši kaina buvo aptarta atvykus į AB ESO derybų metu. Įvertinus darbo sąnaudas, medžiagas reikalingas šiems darbams atlikti rinkos kaina yra ne mažesnė 184 Eur.
Mažo plastikinio apsauginio šulinelio ir jo pagrindo keitimas/įrengimas</v>
      </c>
      <c r="G457" s="54" t="str">
        <f t="shared" ref="G457:G501" si="65">IF(B457=$G$1,CONCATENATE(N457,CHAR(10),O457),"")</f>
        <v/>
      </c>
      <c r="H457" s="54" t="str">
        <f t="shared" ref="H457:H501" si="66">IF(B457=$H$1,CONCATENATE(N457,CHAR(10),O457),"")</f>
        <v/>
      </c>
      <c r="I457" s="54" t="str">
        <f t="shared" ref="I457:I501" si="67">IF(B457=$I$1,CONCATENATE(N457,CHAR(10),O457),"")</f>
        <v/>
      </c>
      <c r="J457" s="54" t="str">
        <f t="shared" ref="J457:J501" si="68">IF(B457=$J$1,CONCATENATE(N457,CHAR(10),O457),"")</f>
        <v/>
      </c>
      <c r="K457" s="54" t="str">
        <f t="shared" ref="K457:K501" si="69">IF(B457=$K$1,CONCATENATE(N457,CHAR(10),O457),"")</f>
        <v/>
      </c>
      <c r="L457" s="54" t="str">
        <f t="shared" ref="L457:L501" si="70">IF(B457=$L$1,CONCATENATE(N457,CHAR(10),O457),"")</f>
        <v/>
      </c>
      <c r="M457" s="54" t="str">
        <f t="shared" ref="M457:M501" si="71">IF(B457=$M$1,CONCATENATE(N457,CHAR(10),O457),"")</f>
        <v/>
      </c>
      <c r="N457" s="5" t="s">
        <v>589</v>
      </c>
      <c r="O457" s="40" t="s">
        <v>590</v>
      </c>
      <c r="P457" s="1"/>
      <c r="Q457" s="1"/>
    </row>
    <row r="458" spans="1:17" ht="135">
      <c r="A458" s="7">
        <v>457</v>
      </c>
      <c r="B458" s="60" t="s">
        <v>5</v>
      </c>
      <c r="C458" s="38" t="s">
        <v>83</v>
      </c>
      <c r="D458" s="54" t="e">
        <f>VLOOKUP(C458,#REF!,2,FALSE)</f>
        <v>#REF!</v>
      </c>
      <c r="E458" s="54" t="str">
        <f t="shared" si="63"/>
        <v/>
      </c>
      <c r="F458" s="54" t="str">
        <f t="shared" si="64"/>
        <v>Ši kaina buvo aptarta atvykus į AB ESO derybų metu. Įvertinus darbo sąnaudas, medžiagas reikalingas šiems darbams atlikti rinkos kaina yra ne mažesnė 254 Eur.
Didelio plastikinio apsauginio šulinelio ir jo pagrindo keitimas/įrengimas</v>
      </c>
      <c r="G458" s="54" t="str">
        <f t="shared" si="65"/>
        <v/>
      </c>
      <c r="H458" s="54" t="str">
        <f t="shared" si="66"/>
        <v/>
      </c>
      <c r="I458" s="54" t="str">
        <f t="shared" si="67"/>
        <v/>
      </c>
      <c r="J458" s="54" t="str">
        <f t="shared" si="68"/>
        <v/>
      </c>
      <c r="K458" s="54" t="str">
        <f t="shared" si="69"/>
        <v/>
      </c>
      <c r="L458" s="54" t="str">
        <f t="shared" si="70"/>
        <v/>
      </c>
      <c r="M458" s="54" t="str">
        <f t="shared" si="71"/>
        <v/>
      </c>
      <c r="N458" s="5" t="s">
        <v>591</v>
      </c>
      <c r="O458" s="40" t="s">
        <v>592</v>
      </c>
      <c r="P458" s="1"/>
      <c r="Q458" s="1"/>
    </row>
    <row r="459" spans="1:17" ht="135">
      <c r="A459" s="7">
        <v>458</v>
      </c>
      <c r="B459" s="60" t="s">
        <v>5</v>
      </c>
      <c r="C459" s="38" t="s">
        <v>85</v>
      </c>
      <c r="D459" s="54" t="e">
        <f>VLOOKUP(C459,#REF!,2,FALSE)</f>
        <v>#REF!</v>
      </c>
      <c r="E459" s="54" t="str">
        <f t="shared" si="63"/>
        <v/>
      </c>
      <c r="F459" s="54" t="str">
        <f t="shared" si="64"/>
        <v>Ši kaina buvo aptarta atvykus į AB ESO derybų metu. Įvertinus darbo sąnaudas, medžiagas reikalingas šiems darbams atlikti rinkos kaina yra ne mažesnė 207 Eur.
Mažo ketinio apsauginio šulinelio ir jo pagrindo keitimas/įrengimas</v>
      </c>
      <c r="G459" s="54" t="str">
        <f t="shared" si="65"/>
        <v/>
      </c>
      <c r="H459" s="54" t="str">
        <f t="shared" si="66"/>
        <v/>
      </c>
      <c r="I459" s="54" t="str">
        <f t="shared" si="67"/>
        <v/>
      </c>
      <c r="J459" s="54" t="str">
        <f t="shared" si="68"/>
        <v/>
      </c>
      <c r="K459" s="54" t="str">
        <f t="shared" si="69"/>
        <v/>
      </c>
      <c r="L459" s="54" t="str">
        <f t="shared" si="70"/>
        <v/>
      </c>
      <c r="M459" s="54" t="str">
        <f t="shared" si="71"/>
        <v/>
      </c>
      <c r="N459" s="5" t="s">
        <v>593</v>
      </c>
      <c r="O459" s="40" t="s">
        <v>594</v>
      </c>
      <c r="P459" s="1"/>
      <c r="Q459" s="1"/>
    </row>
    <row r="460" spans="1:17" ht="135">
      <c r="A460" s="7">
        <v>459</v>
      </c>
      <c r="B460" s="60" t="s">
        <v>5</v>
      </c>
      <c r="C460" s="38" t="s">
        <v>86</v>
      </c>
      <c r="D460" s="54" t="e">
        <f>VLOOKUP(C460,#REF!,2,FALSE)</f>
        <v>#REF!</v>
      </c>
      <c r="E460" s="54" t="str">
        <f t="shared" si="63"/>
        <v/>
      </c>
      <c r="F460" s="54" t="str">
        <f t="shared" si="64"/>
        <v>Ši kaina buvo aptarta atvykus į AB ESO derybų metu. Įvertinus darbo sąnaudas, medžiagas reikalingas šiems darbams atlikti rinkos kaina yra ne mažesnė 299 Eur.
Didelio ketinio apsauginio šulinelio ir jo pagrindo keitimas/įrengimas</v>
      </c>
      <c r="G460" s="54" t="str">
        <f t="shared" si="65"/>
        <v/>
      </c>
      <c r="H460" s="54" t="str">
        <f t="shared" si="66"/>
        <v/>
      </c>
      <c r="I460" s="54" t="str">
        <f t="shared" si="67"/>
        <v/>
      </c>
      <c r="J460" s="54" t="str">
        <f t="shared" si="68"/>
        <v/>
      </c>
      <c r="K460" s="54" t="str">
        <f t="shared" si="69"/>
        <v/>
      </c>
      <c r="L460" s="54" t="str">
        <f t="shared" si="70"/>
        <v/>
      </c>
      <c r="M460" s="54" t="str">
        <f t="shared" si="71"/>
        <v/>
      </c>
      <c r="N460" s="5" t="s">
        <v>595</v>
      </c>
      <c r="O460" s="40" t="s">
        <v>596</v>
      </c>
      <c r="P460" s="1"/>
      <c r="Q460" s="1"/>
    </row>
    <row r="461" spans="1:17" ht="135">
      <c r="A461" s="7">
        <v>460</v>
      </c>
      <c r="B461" s="60" t="s">
        <v>5</v>
      </c>
      <c r="C461" s="38" t="s">
        <v>87</v>
      </c>
      <c r="D461" s="54" t="e">
        <f>VLOOKUP(C461,#REF!,2,FALSE)</f>
        <v>#REF!</v>
      </c>
      <c r="E461" s="54" t="str">
        <f t="shared" si="63"/>
        <v/>
      </c>
      <c r="F461" s="54" t="str">
        <f t="shared" si="64"/>
        <v>Ši kaina buvo aptarta atvykus į AB ESO derybų metu. Įvertinus darbo sąnaudas, medžiagas reikalingas šiems darbams atlikti rinkos kaina yra ne mažesnė 58 Eur.
Apsauginio šulinėlio centravimas ir/ar aukščio koregavimas</v>
      </c>
      <c r="G461" s="54" t="str">
        <f t="shared" si="65"/>
        <v/>
      </c>
      <c r="H461" s="54" t="str">
        <f t="shared" si="66"/>
        <v/>
      </c>
      <c r="I461" s="54" t="str">
        <f t="shared" si="67"/>
        <v/>
      </c>
      <c r="J461" s="54" t="str">
        <f t="shared" si="68"/>
        <v/>
      </c>
      <c r="K461" s="54" t="str">
        <f t="shared" si="69"/>
        <v/>
      </c>
      <c r="L461" s="54" t="str">
        <f t="shared" si="70"/>
        <v/>
      </c>
      <c r="M461" s="54" t="str">
        <f t="shared" si="71"/>
        <v/>
      </c>
      <c r="N461" s="5" t="s">
        <v>597</v>
      </c>
      <c r="O461" s="40" t="s">
        <v>598</v>
      </c>
      <c r="P461" s="1"/>
      <c r="Q461" s="1"/>
    </row>
    <row r="462" spans="1:17" ht="135">
      <c r="A462" s="7">
        <v>461</v>
      </c>
      <c r="B462" s="60" t="s">
        <v>5</v>
      </c>
      <c r="C462" s="38" t="s">
        <v>89</v>
      </c>
      <c r="D462" s="54" t="e">
        <f>VLOOKUP(C462,#REF!,2,FALSE)</f>
        <v>#REF!</v>
      </c>
      <c r="E462" s="54" t="str">
        <f t="shared" si="63"/>
        <v/>
      </c>
      <c r="F462" s="54" t="str">
        <f t="shared" si="64"/>
        <v>Ši kaina buvo aptarta atvykus į AB ESO derybų metu. Įvertinus darbo sąnaudas, medžiagas reikalingas šiems darbams atlikti rinkos kaina yra ne mažesnė 92 Eur.
Dujotiekio įtaiso žymėjimo ženklo stulpelių keitimas ir/ar įrengimas</v>
      </c>
      <c r="G462" s="54" t="str">
        <f t="shared" si="65"/>
        <v/>
      </c>
      <c r="H462" s="54" t="str">
        <f t="shared" si="66"/>
        <v/>
      </c>
      <c r="I462" s="54" t="str">
        <f t="shared" si="67"/>
        <v/>
      </c>
      <c r="J462" s="54" t="str">
        <f t="shared" si="68"/>
        <v/>
      </c>
      <c r="K462" s="54" t="str">
        <f t="shared" si="69"/>
        <v/>
      </c>
      <c r="L462" s="54" t="str">
        <f t="shared" si="70"/>
        <v/>
      </c>
      <c r="M462" s="54" t="str">
        <f t="shared" si="71"/>
        <v/>
      </c>
      <c r="N462" s="5" t="s">
        <v>599</v>
      </c>
      <c r="O462" s="40" t="s">
        <v>600</v>
      </c>
      <c r="P462" s="1"/>
      <c r="Q462" s="1"/>
    </row>
    <row r="463" spans="1:17" ht="135">
      <c r="A463" s="7">
        <v>462</v>
      </c>
      <c r="B463" s="60" t="s">
        <v>5</v>
      </c>
      <c r="C463" s="38" t="s">
        <v>91</v>
      </c>
      <c r="D463" s="54" t="e">
        <f>VLOOKUP(C463,#REF!,2,FALSE)</f>
        <v>#REF!</v>
      </c>
      <c r="E463" s="54" t="str">
        <f t="shared" si="63"/>
        <v/>
      </c>
      <c r="F463" s="54" t="str">
        <f t="shared" si="64"/>
        <v>Ši kaina buvo aptarta atvykus į AB ESO derybų metu. Įvertinus darbo sąnaudas, medžiagas reikalingas šiems darbams atlikti rinkos kaina yra ne mažesnė 184 Eur.
Siūlių patikrinimas neardomosios kontrolės metodais</v>
      </c>
      <c r="G463" s="54" t="str">
        <f t="shared" si="65"/>
        <v/>
      </c>
      <c r="H463" s="54" t="str">
        <f t="shared" si="66"/>
        <v/>
      </c>
      <c r="I463" s="54" t="str">
        <f t="shared" si="67"/>
        <v/>
      </c>
      <c r="J463" s="54" t="str">
        <f t="shared" si="68"/>
        <v/>
      </c>
      <c r="K463" s="54" t="str">
        <f t="shared" si="69"/>
        <v/>
      </c>
      <c r="L463" s="54" t="str">
        <f t="shared" si="70"/>
        <v/>
      </c>
      <c r="M463" s="54" t="str">
        <f t="shared" si="71"/>
        <v/>
      </c>
      <c r="N463" s="5" t="s">
        <v>589</v>
      </c>
      <c r="O463" s="40" t="s">
        <v>601</v>
      </c>
      <c r="P463" s="1"/>
      <c r="Q463" s="1"/>
    </row>
    <row r="464" spans="1:17" ht="60">
      <c r="A464" s="7">
        <v>463</v>
      </c>
      <c r="B464" s="60" t="s">
        <v>5</v>
      </c>
      <c r="C464" s="33" t="s">
        <v>602</v>
      </c>
      <c r="D464" s="54" t="e">
        <f>VLOOKUP(C464,#REF!,2,FALSE)</f>
        <v>#REF!</v>
      </c>
      <c r="E464" s="54" t="str">
        <f t="shared" si="63"/>
        <v/>
      </c>
      <c r="F464" s="54" t="str">
        <f t="shared" si="64"/>
        <v xml:space="preserve">
Antžeminio dujotiekio vamzdynų laikiklių įrengimas/keitimas</v>
      </c>
      <c r="G464" s="54" t="str">
        <f t="shared" si="65"/>
        <v/>
      </c>
      <c r="H464" s="54" t="str">
        <f t="shared" si="66"/>
        <v/>
      </c>
      <c r="I464" s="54" t="str">
        <f t="shared" si="67"/>
        <v/>
      </c>
      <c r="J464" s="54" t="str">
        <f t="shared" si="68"/>
        <v/>
      </c>
      <c r="K464" s="54" t="str">
        <f t="shared" si="69"/>
        <v/>
      </c>
      <c r="L464" s="54" t="str">
        <f t="shared" si="70"/>
        <v/>
      </c>
      <c r="M464" s="54" t="str">
        <f t="shared" si="71"/>
        <v/>
      </c>
      <c r="N464" s="5"/>
      <c r="O464" s="40" t="s">
        <v>603</v>
      </c>
      <c r="P464" s="1"/>
      <c r="Q464" s="1"/>
    </row>
    <row r="465" spans="1:17" ht="105">
      <c r="A465" s="7">
        <v>464</v>
      </c>
      <c r="B465" s="60" t="s">
        <v>5</v>
      </c>
      <c r="C465" s="38" t="s">
        <v>228</v>
      </c>
      <c r="D465" s="54" t="e">
        <f>VLOOKUP(C465,#REF!,2,FALSE)</f>
        <v>#REF!</v>
      </c>
      <c r="E465" s="54" t="str">
        <f t="shared" si="63"/>
        <v/>
      </c>
      <c r="F465" s="54" t="str">
        <f t="shared" si="64"/>
        <v>Ši kaina buvo aptarta atvykus į AB ESO derybų metu. Įvertinus darbo sąnaudas, medžiagas reikalingas šiems darbams atlikti rinkos kaina yra ne mažesnė 29 Eur.
darbas iki 2 m aukščio</v>
      </c>
      <c r="G465" s="54" t="str">
        <f t="shared" si="65"/>
        <v/>
      </c>
      <c r="H465" s="54" t="str">
        <f t="shared" si="66"/>
        <v/>
      </c>
      <c r="I465" s="54" t="str">
        <f t="shared" si="67"/>
        <v/>
      </c>
      <c r="J465" s="54" t="str">
        <f t="shared" si="68"/>
        <v/>
      </c>
      <c r="K465" s="54" t="str">
        <f t="shared" si="69"/>
        <v/>
      </c>
      <c r="L465" s="54" t="str">
        <f t="shared" si="70"/>
        <v/>
      </c>
      <c r="M465" s="54" t="str">
        <f t="shared" si="71"/>
        <v/>
      </c>
      <c r="N465" s="5" t="s">
        <v>604</v>
      </c>
      <c r="O465" s="39" t="s">
        <v>572</v>
      </c>
      <c r="P465" s="1"/>
      <c r="Q465" s="1"/>
    </row>
    <row r="466" spans="1:17" ht="105">
      <c r="A466" s="7">
        <v>465</v>
      </c>
      <c r="B466" s="60" t="s">
        <v>5</v>
      </c>
      <c r="C466" s="38" t="s">
        <v>230</v>
      </c>
      <c r="D466" s="54" t="e">
        <f>VLOOKUP(C466,#REF!,2,FALSE)</f>
        <v>#REF!</v>
      </c>
      <c r="E466" s="54" t="str">
        <f t="shared" si="63"/>
        <v/>
      </c>
      <c r="F466" s="54" t="str">
        <f t="shared" si="64"/>
        <v>Ši kaina buvo aptarta atvykus į AB ESO derybų metu. Įvertinus darbo sąnaudas, medžiagas reikalingas šiems darbams atlikti rinkos kaina yra ne mažesnė 40 Eur.
darbas virš 2,01 m aukščio</v>
      </c>
      <c r="G466" s="54" t="str">
        <f t="shared" si="65"/>
        <v/>
      </c>
      <c r="H466" s="54" t="str">
        <f t="shared" si="66"/>
        <v/>
      </c>
      <c r="I466" s="54" t="str">
        <f t="shared" si="67"/>
        <v/>
      </c>
      <c r="J466" s="54" t="str">
        <f t="shared" si="68"/>
        <v/>
      </c>
      <c r="K466" s="54" t="str">
        <f t="shared" si="69"/>
        <v/>
      </c>
      <c r="L466" s="54" t="str">
        <f t="shared" si="70"/>
        <v/>
      </c>
      <c r="M466" s="54" t="str">
        <f t="shared" si="71"/>
        <v/>
      </c>
      <c r="N466" s="5" t="s">
        <v>605</v>
      </c>
      <c r="O466" s="40" t="s">
        <v>606</v>
      </c>
      <c r="P466" s="1"/>
      <c r="Q466" s="1"/>
    </row>
    <row r="467" spans="1:17" ht="135">
      <c r="A467" s="7">
        <v>466</v>
      </c>
      <c r="B467" s="60" t="s">
        <v>5</v>
      </c>
      <c r="C467" s="38" t="s">
        <v>232</v>
      </c>
      <c r="D467" s="54" t="e">
        <f>VLOOKUP(C467,#REF!,2,FALSE)</f>
        <v>#REF!</v>
      </c>
      <c r="E467" s="54" t="str">
        <f t="shared" si="63"/>
        <v/>
      </c>
      <c r="F467" s="54" t="str">
        <f t="shared" si="64"/>
        <v>Ši kaina buvo aptarta atvykus į AB ESO derybų metu. Įvertinus darbo sąnaudas, medžiagas reikalingas šiems darbams atlikti rinkos kaina yra ne mažesnė 173 Eur.
DSRĮr, DSRĮt, KSĮ spintelių ir kitų metalinių paviršių dažymo darbai</v>
      </c>
      <c r="G467" s="54" t="str">
        <f t="shared" si="65"/>
        <v/>
      </c>
      <c r="H467" s="54" t="str">
        <f t="shared" si="66"/>
        <v/>
      </c>
      <c r="I467" s="54" t="str">
        <f t="shared" si="67"/>
        <v/>
      </c>
      <c r="J467" s="54" t="str">
        <f t="shared" si="68"/>
        <v/>
      </c>
      <c r="K467" s="54" t="str">
        <f t="shared" si="69"/>
        <v/>
      </c>
      <c r="L467" s="54" t="str">
        <f t="shared" si="70"/>
        <v/>
      </c>
      <c r="M467" s="54" t="str">
        <f t="shared" si="71"/>
        <v/>
      </c>
      <c r="N467" s="5" t="s">
        <v>607</v>
      </c>
      <c r="O467" s="40" t="s">
        <v>608</v>
      </c>
      <c r="P467" s="1"/>
      <c r="Q467" s="1"/>
    </row>
    <row r="468" spans="1:17" ht="150">
      <c r="A468" s="7">
        <v>467</v>
      </c>
      <c r="B468" s="60" t="s">
        <v>5</v>
      </c>
      <c r="C468" s="38" t="s">
        <v>233</v>
      </c>
      <c r="D468" s="54" t="e">
        <f>VLOOKUP(C468,#REF!,2,FALSE)</f>
        <v>#REF!</v>
      </c>
      <c r="E468" s="54" t="str">
        <f t="shared" si="63"/>
        <v/>
      </c>
      <c r="F468" s="54" t="str">
        <f t="shared" si="64"/>
        <v>Ši kaina buvo aptarta atvykus į AB ESO derybų metu. Įvertinus darbo sąnaudas, medžiagas reikalingas šiems darbams atlikti rinkos kaina yra ne mažesnė 400 Eur.
Veikiančių pleninių dujotiekių atjungimo įrangos atvamzdžių privirinimas prie veikiančio dujotiekio</v>
      </c>
      <c r="G468" s="54" t="str">
        <f t="shared" si="65"/>
        <v/>
      </c>
      <c r="H468" s="54" t="str">
        <f t="shared" si="66"/>
        <v/>
      </c>
      <c r="I468" s="54" t="str">
        <f t="shared" si="67"/>
        <v/>
      </c>
      <c r="J468" s="54" t="str">
        <f t="shared" si="68"/>
        <v/>
      </c>
      <c r="K468" s="54" t="str">
        <f t="shared" si="69"/>
        <v/>
      </c>
      <c r="L468" s="54" t="str">
        <f t="shared" si="70"/>
        <v/>
      </c>
      <c r="M468" s="54" t="str">
        <f t="shared" si="71"/>
        <v/>
      </c>
      <c r="N468" s="5" t="s">
        <v>609</v>
      </c>
      <c r="O468" s="40" t="s">
        <v>610</v>
      </c>
      <c r="P468" s="1"/>
      <c r="Q468" s="1"/>
    </row>
    <row r="469" spans="1:17" ht="105">
      <c r="A469" s="7">
        <v>468</v>
      </c>
      <c r="B469" s="60" t="s">
        <v>5</v>
      </c>
      <c r="C469" s="38" t="s">
        <v>93</v>
      </c>
      <c r="D469" s="54" t="e">
        <f>VLOOKUP(C469,#REF!,2,FALSE)</f>
        <v>#REF!</v>
      </c>
      <c r="E469" s="54" t="str">
        <f t="shared" si="63"/>
        <v/>
      </c>
      <c r="F469" s="54" t="str">
        <f t="shared" si="64"/>
        <v>Ši kaina buvo aptarta atvykus į AB ESO derybų metu. Įvertinus darbo sąnaudas, medžiagas reikalingas šiems darbams atlikti rinkos kaina yra ne mažesnė 80 Eur.
Trasos valymas</v>
      </c>
      <c r="G469" s="54" t="str">
        <f t="shared" si="65"/>
        <v/>
      </c>
      <c r="H469" s="54" t="str">
        <f t="shared" si="66"/>
        <v/>
      </c>
      <c r="I469" s="54" t="str">
        <f t="shared" si="67"/>
        <v/>
      </c>
      <c r="J469" s="54" t="str">
        <f t="shared" si="68"/>
        <v/>
      </c>
      <c r="K469" s="54" t="str">
        <f t="shared" si="69"/>
        <v/>
      </c>
      <c r="L469" s="54" t="str">
        <f t="shared" si="70"/>
        <v/>
      </c>
      <c r="M469" s="54" t="str">
        <f t="shared" si="71"/>
        <v/>
      </c>
      <c r="N469" s="5" t="s">
        <v>611</v>
      </c>
      <c r="O469" s="40" t="s">
        <v>612</v>
      </c>
      <c r="P469" s="1"/>
      <c r="Q469" s="1"/>
    </row>
    <row r="470" spans="1:17" ht="105">
      <c r="A470" s="7">
        <v>469</v>
      </c>
      <c r="B470" s="60" t="s">
        <v>5</v>
      </c>
      <c r="C470" s="38" t="s">
        <v>236</v>
      </c>
      <c r="D470" s="54" t="e">
        <f>VLOOKUP(C470,#REF!,2,FALSE)</f>
        <v>#REF!</v>
      </c>
      <c r="E470" s="54" t="str">
        <f t="shared" si="63"/>
        <v/>
      </c>
      <c r="F470" s="54" t="str">
        <f t="shared" si="64"/>
        <v>Ši kaina buvo aptarta atvykus į AB ESO derybų metu. Įvertinus darbo sąnaudas, medžiagas reikalingas šiems darbams atlikti rinkos kaina yra ne mažesnė 30 Eur.
Atskirų medžių pjovimas</v>
      </c>
      <c r="G470" s="54" t="str">
        <f t="shared" si="65"/>
        <v/>
      </c>
      <c r="H470" s="54" t="str">
        <f t="shared" si="66"/>
        <v/>
      </c>
      <c r="I470" s="54" t="str">
        <f t="shared" si="67"/>
        <v/>
      </c>
      <c r="J470" s="54" t="str">
        <f t="shared" si="68"/>
        <v/>
      </c>
      <c r="K470" s="54" t="str">
        <f t="shared" si="69"/>
        <v/>
      </c>
      <c r="L470" s="54" t="str">
        <f t="shared" si="70"/>
        <v/>
      </c>
      <c r="M470" s="54" t="str">
        <f t="shared" si="71"/>
        <v/>
      </c>
      <c r="N470" s="5" t="s">
        <v>613</v>
      </c>
      <c r="O470" s="40" t="s">
        <v>614</v>
      </c>
      <c r="P470" s="1"/>
      <c r="Q470" s="1"/>
    </row>
    <row r="471" spans="1:17" ht="105">
      <c r="A471" s="7">
        <v>470</v>
      </c>
      <c r="B471" s="60" t="s">
        <v>5</v>
      </c>
      <c r="C471" s="38" t="s">
        <v>242</v>
      </c>
      <c r="D471" s="54" t="e">
        <f>VLOOKUP(C471,#REF!,2,FALSE)</f>
        <v>#REF!</v>
      </c>
      <c r="E471" s="54" t="str">
        <f t="shared" si="63"/>
        <v/>
      </c>
      <c r="F471" s="54" t="str">
        <f t="shared" si="64"/>
        <v>Ši kaina buvo aptarta atvykus į AB ESO derybų metu. Įvertinus darbo sąnaudas, medžiagas reikalingas šiems darbams atlikti rinkos kaina yra ne mažesnė 40 Eur.
Žemės kasimo darbai</v>
      </c>
      <c r="G471" s="54" t="str">
        <f t="shared" si="65"/>
        <v/>
      </c>
      <c r="H471" s="54" t="str">
        <f t="shared" si="66"/>
        <v/>
      </c>
      <c r="I471" s="54" t="str">
        <f t="shared" si="67"/>
        <v/>
      </c>
      <c r="J471" s="54" t="str">
        <f t="shared" si="68"/>
        <v/>
      </c>
      <c r="K471" s="54" t="str">
        <f t="shared" si="69"/>
        <v/>
      </c>
      <c r="L471" s="54" t="str">
        <f t="shared" si="70"/>
        <v/>
      </c>
      <c r="M471" s="54" t="str">
        <f t="shared" si="71"/>
        <v/>
      </c>
      <c r="N471" s="5" t="s">
        <v>605</v>
      </c>
      <c r="O471" s="40" t="s">
        <v>615</v>
      </c>
      <c r="P471" s="1"/>
      <c r="Q471" s="1"/>
    </row>
    <row r="472" spans="1:17" ht="105">
      <c r="A472" s="7">
        <v>471</v>
      </c>
      <c r="B472" s="60" t="s">
        <v>5</v>
      </c>
      <c r="C472" s="38" t="s">
        <v>244</v>
      </c>
      <c r="D472" s="54" t="e">
        <f>VLOOKUP(C472,#REF!,2,FALSE)</f>
        <v>#REF!</v>
      </c>
      <c r="E472" s="54" t="str">
        <f t="shared" si="63"/>
        <v/>
      </c>
      <c r="F472" s="54" t="str">
        <f t="shared" si="64"/>
        <v>Ši kaina buvo aptarta atvykus į AB ESO derybų metu. Įvertinus darbo sąnaudas, medžiagas reikalingas šiems darbams atlikti rinkos kaina yra ne mažesnė 1035 Eur.
G/b šulinio demontavimas</v>
      </c>
      <c r="G472" s="54" t="str">
        <f t="shared" si="65"/>
        <v/>
      </c>
      <c r="H472" s="54" t="str">
        <f t="shared" si="66"/>
        <v/>
      </c>
      <c r="I472" s="54" t="str">
        <f t="shared" si="67"/>
        <v/>
      </c>
      <c r="J472" s="54" t="str">
        <f t="shared" si="68"/>
        <v/>
      </c>
      <c r="K472" s="54" t="str">
        <f t="shared" si="69"/>
        <v/>
      </c>
      <c r="L472" s="54" t="str">
        <f t="shared" si="70"/>
        <v/>
      </c>
      <c r="M472" s="54" t="str">
        <f t="shared" si="71"/>
        <v/>
      </c>
      <c r="N472" s="5" t="s">
        <v>616</v>
      </c>
      <c r="O472" s="40" t="s">
        <v>617</v>
      </c>
      <c r="P472" s="1"/>
      <c r="Q472" s="1"/>
    </row>
    <row r="473" spans="1:17" ht="135">
      <c r="A473" s="7">
        <v>472</v>
      </c>
      <c r="B473" s="60" t="s">
        <v>5</v>
      </c>
      <c r="C473" s="38" t="s">
        <v>246</v>
      </c>
      <c r="D473" s="54" t="e">
        <f>VLOOKUP(C473,#REF!,2,FALSE)</f>
        <v>#REF!</v>
      </c>
      <c r="E473" s="54" t="str">
        <f t="shared" si="63"/>
        <v/>
      </c>
      <c r="F473" s="54" t="str">
        <f t="shared" si="64"/>
        <v>Ši kaina buvo aptarta atvykus į AB ESO derybų metu. Įvertinus darbo sąnaudas, medžiagas reikalingas šiems darbams atlikti rinkos kaina yra ne mažesnė 518 Eur.
Betoninio žiedo įrengimas su plastikinio apsauginio šulinelio ir jo pagrindo įrengimu</v>
      </c>
      <c r="G473" s="54" t="str">
        <f t="shared" si="65"/>
        <v/>
      </c>
      <c r="H473" s="54" t="str">
        <f t="shared" si="66"/>
        <v/>
      </c>
      <c r="I473" s="54" t="str">
        <f t="shared" si="67"/>
        <v/>
      </c>
      <c r="J473" s="54" t="str">
        <f t="shared" si="68"/>
        <v/>
      </c>
      <c r="K473" s="54" t="str">
        <f t="shared" si="69"/>
        <v/>
      </c>
      <c r="L473" s="54" t="str">
        <f t="shared" si="70"/>
        <v/>
      </c>
      <c r="M473" s="54" t="str">
        <f t="shared" si="71"/>
        <v/>
      </c>
      <c r="N473" s="5" t="s">
        <v>618</v>
      </c>
      <c r="O473" s="40" t="s">
        <v>619</v>
      </c>
      <c r="P473" s="1"/>
      <c r="Q473" s="1"/>
    </row>
    <row r="474" spans="1:17" ht="45">
      <c r="A474" s="7">
        <v>473</v>
      </c>
      <c r="B474" s="60" t="s">
        <v>5</v>
      </c>
      <c r="C474" s="33" t="s">
        <v>620</v>
      </c>
      <c r="D474" s="54" t="e">
        <f>VLOOKUP(C474,#REF!,2,FALSE)</f>
        <v>#REF!</v>
      </c>
      <c r="E474" s="54" t="str">
        <f t="shared" si="63"/>
        <v/>
      </c>
      <c r="F474" s="54" t="str">
        <f t="shared" si="64"/>
        <v xml:space="preserve">
Uždarymo įtaiso valdymo stiebo remontas</v>
      </c>
      <c r="G474" s="54" t="str">
        <f t="shared" si="65"/>
        <v/>
      </c>
      <c r="H474" s="54" t="str">
        <f t="shared" si="66"/>
        <v/>
      </c>
      <c r="I474" s="54" t="str">
        <f t="shared" si="67"/>
        <v/>
      </c>
      <c r="J474" s="54" t="str">
        <f t="shared" si="68"/>
        <v/>
      </c>
      <c r="K474" s="54" t="str">
        <f t="shared" si="69"/>
        <v/>
      </c>
      <c r="L474" s="54" t="str">
        <f t="shared" si="70"/>
        <v/>
      </c>
      <c r="M474" s="54" t="str">
        <f t="shared" si="71"/>
        <v/>
      </c>
      <c r="N474" s="5"/>
      <c r="O474" s="40" t="s">
        <v>621</v>
      </c>
      <c r="P474" s="1"/>
      <c r="Q474" s="1"/>
    </row>
    <row r="475" spans="1:17" ht="105">
      <c r="A475" s="7">
        <v>474</v>
      </c>
      <c r="B475" s="60" t="s">
        <v>5</v>
      </c>
      <c r="C475" s="38" t="s">
        <v>248</v>
      </c>
      <c r="D475" s="54" t="e">
        <f>VLOOKUP(C475,#REF!,2,FALSE)</f>
        <v>#REF!</v>
      </c>
      <c r="E475" s="54" t="str">
        <f t="shared" si="63"/>
        <v/>
      </c>
      <c r="F475" s="54" t="str">
        <f t="shared" si="64"/>
        <v>Ši kaina buvo aptarta atvykus į AB ESO derybų metu. Įvertinus darbo sąnaudas, medžiagas reikalingas šiems darbams atlikti rinkos kaina yra ne mažesnė 403 Eur.
Valdymo stiebo keitimas</v>
      </c>
      <c r="G475" s="54" t="str">
        <f t="shared" si="65"/>
        <v/>
      </c>
      <c r="H475" s="54" t="str">
        <f t="shared" si="66"/>
        <v/>
      </c>
      <c r="I475" s="54" t="str">
        <f t="shared" si="67"/>
        <v/>
      </c>
      <c r="J475" s="54" t="str">
        <f t="shared" si="68"/>
        <v/>
      </c>
      <c r="K475" s="54" t="str">
        <f t="shared" si="69"/>
        <v/>
      </c>
      <c r="L475" s="54" t="str">
        <f t="shared" si="70"/>
        <v/>
      </c>
      <c r="M475" s="54" t="str">
        <f t="shared" si="71"/>
        <v/>
      </c>
      <c r="N475" s="5" t="s">
        <v>622</v>
      </c>
      <c r="O475" s="40" t="s">
        <v>623</v>
      </c>
      <c r="P475" s="1"/>
      <c r="Q475" s="1"/>
    </row>
    <row r="476" spans="1:17" ht="120">
      <c r="A476" s="7">
        <v>475</v>
      </c>
      <c r="B476" s="60" t="s">
        <v>5</v>
      </c>
      <c r="C476" s="38" t="s">
        <v>250</v>
      </c>
      <c r="D476" s="54" t="e">
        <f>VLOOKUP(C476,#REF!,2,FALSE)</f>
        <v>#REF!</v>
      </c>
      <c r="E476" s="54" t="str">
        <f t="shared" si="63"/>
        <v/>
      </c>
      <c r="F476" s="54" t="str">
        <f t="shared" si="64"/>
        <v>Ši kaina buvo aptarta atvykus į AB ESO derybų metu. Įvertinus darbo sąnaudas, medžiagas reikalingas šiems darbams atlikti rinkos kaina yra ne mažesnė 253 Eur.
Valdymo stiebo  ilginimas/trumpinimas</v>
      </c>
      <c r="G476" s="54" t="str">
        <f t="shared" si="65"/>
        <v/>
      </c>
      <c r="H476" s="54" t="str">
        <f t="shared" si="66"/>
        <v/>
      </c>
      <c r="I476" s="54" t="str">
        <f t="shared" si="67"/>
        <v/>
      </c>
      <c r="J476" s="54" t="str">
        <f t="shared" si="68"/>
        <v/>
      </c>
      <c r="K476" s="54" t="str">
        <f t="shared" si="69"/>
        <v/>
      </c>
      <c r="L476" s="54" t="str">
        <f t="shared" si="70"/>
        <v/>
      </c>
      <c r="M476" s="54" t="str">
        <f t="shared" si="71"/>
        <v/>
      </c>
      <c r="N476" s="5" t="s">
        <v>585</v>
      </c>
      <c r="O476" s="40" t="s">
        <v>624</v>
      </c>
      <c r="P476" s="1"/>
      <c r="Q476" s="1"/>
    </row>
    <row r="477" spans="1:17" ht="135">
      <c r="A477" s="7">
        <v>476</v>
      </c>
      <c r="B477" s="60" t="s">
        <v>5</v>
      </c>
      <c r="C477" s="38" t="s">
        <v>252</v>
      </c>
      <c r="D477" s="54" t="e">
        <f>VLOOKUP(C477,#REF!,2,FALSE)</f>
        <v>#REF!</v>
      </c>
      <c r="E477" s="54" t="str">
        <f t="shared" si="63"/>
        <v/>
      </c>
      <c r="F477" s="54" t="str">
        <f t="shared" si="64"/>
        <v>Ši kaina buvo aptarta atvykus į AB ESO derybų metu. Įvertinus darbo sąnaudas, medžiagas reikalingas šiems darbams atlikti rinkos kaina yra ne mažesnė 184 Eur.
Kontrolinio vamzdelio ir žymėjimo ženklo stulpelio demontavimas</v>
      </c>
      <c r="G477" s="54" t="str">
        <f t="shared" si="65"/>
        <v/>
      </c>
      <c r="H477" s="54" t="str">
        <f t="shared" si="66"/>
        <v/>
      </c>
      <c r="I477" s="54" t="str">
        <f t="shared" si="67"/>
        <v/>
      </c>
      <c r="J477" s="54" t="str">
        <f t="shared" si="68"/>
        <v/>
      </c>
      <c r="K477" s="54" t="str">
        <f t="shared" si="69"/>
        <v/>
      </c>
      <c r="L477" s="54" t="str">
        <f t="shared" si="70"/>
        <v/>
      </c>
      <c r="M477" s="54" t="str">
        <f t="shared" si="71"/>
        <v/>
      </c>
      <c r="N477" s="5" t="s">
        <v>589</v>
      </c>
      <c r="O477" s="40" t="s">
        <v>625</v>
      </c>
      <c r="P477" s="1"/>
      <c r="Q477" s="1"/>
    </row>
    <row r="478" spans="1:17" ht="135">
      <c r="A478" s="7">
        <v>477</v>
      </c>
      <c r="B478" s="60" t="s">
        <v>5</v>
      </c>
      <c r="C478" s="38">
        <v>46</v>
      </c>
      <c r="D478" s="54" t="e">
        <f>VLOOKUP(C478,#REF!,2,FALSE)</f>
        <v>#REF!</v>
      </c>
      <c r="E478" s="54" t="str">
        <f t="shared" si="63"/>
        <v/>
      </c>
      <c r="F478" s="54" t="str">
        <f t="shared" si="64"/>
        <v>Ši kaina buvo aptarta atvykus į AB ESO derybų metu. Įvertinus darbo sąnaudas, medžiagas reikalingas šiems darbams atlikti rinkos kaina yra ne mažesnė 276 Eur.
Kontrolinio vamzdelio ir žymėjimo ženklo stulpelio įrengimas</v>
      </c>
      <c r="G478" s="54" t="str">
        <f t="shared" si="65"/>
        <v/>
      </c>
      <c r="H478" s="54" t="str">
        <f t="shared" si="66"/>
        <v/>
      </c>
      <c r="I478" s="54" t="str">
        <f t="shared" si="67"/>
        <v/>
      </c>
      <c r="J478" s="54" t="str">
        <f t="shared" si="68"/>
        <v/>
      </c>
      <c r="K478" s="54" t="str">
        <f t="shared" si="69"/>
        <v/>
      </c>
      <c r="L478" s="54" t="str">
        <f t="shared" si="70"/>
        <v/>
      </c>
      <c r="M478" s="54" t="str">
        <f t="shared" si="71"/>
        <v/>
      </c>
      <c r="N478" s="5" t="s">
        <v>626</v>
      </c>
      <c r="O478" s="40" t="s">
        <v>627</v>
      </c>
      <c r="P478" s="1"/>
      <c r="Q478" s="1"/>
    </row>
    <row r="479" spans="1:17" ht="45">
      <c r="A479" s="7">
        <v>478</v>
      </c>
      <c r="B479" s="60" t="s">
        <v>5</v>
      </c>
      <c r="C479" s="33" t="s">
        <v>628</v>
      </c>
      <c r="D479" s="54" t="e">
        <f>VLOOKUP(C479,#REF!,2,FALSE)</f>
        <v>#REF!</v>
      </c>
      <c r="E479" s="54" t="str">
        <f t="shared" si="63"/>
        <v/>
      </c>
      <c r="F479" s="54" t="str">
        <f t="shared" si="64"/>
        <v xml:space="preserve">
Dujotiekio įrenginių aptvėrimo remontas</v>
      </c>
      <c r="G479" s="54" t="str">
        <f t="shared" si="65"/>
        <v/>
      </c>
      <c r="H479" s="54" t="str">
        <f t="shared" si="66"/>
        <v/>
      </c>
      <c r="I479" s="54" t="str">
        <f t="shared" si="67"/>
        <v/>
      </c>
      <c r="J479" s="54" t="str">
        <f t="shared" si="68"/>
        <v/>
      </c>
      <c r="K479" s="54" t="str">
        <f t="shared" si="69"/>
        <v/>
      </c>
      <c r="L479" s="54" t="str">
        <f t="shared" si="70"/>
        <v/>
      </c>
      <c r="M479" s="54" t="str">
        <f t="shared" si="71"/>
        <v/>
      </c>
      <c r="N479" s="5"/>
      <c r="O479" s="40" t="s">
        <v>629</v>
      </c>
      <c r="P479" s="1"/>
      <c r="Q479" s="1"/>
    </row>
    <row r="480" spans="1:17" ht="120">
      <c r="A480" s="7">
        <v>479</v>
      </c>
      <c r="B480" s="60" t="s">
        <v>5</v>
      </c>
      <c r="C480" s="38" t="s">
        <v>630</v>
      </c>
      <c r="D480" s="54" t="e">
        <f>VLOOKUP(C480,#REF!,2,FALSE)</f>
        <v>#REF!</v>
      </c>
      <c r="E480" s="54" t="str">
        <f t="shared" si="63"/>
        <v/>
      </c>
      <c r="F480" s="54" t="str">
        <f t="shared" si="64"/>
        <v>Ši kaina buvo aptarta atvykus į AB ESO derybų metu. Įvertinus darbo sąnaudas, medžiagas reikalingas šiems darbams atlikti rinkos kaina yra ne mažesnė 230 Eur.
Segmento įrengimas/pakeitimas</v>
      </c>
      <c r="G480" s="54" t="str">
        <f t="shared" si="65"/>
        <v/>
      </c>
      <c r="H480" s="54" t="str">
        <f t="shared" si="66"/>
        <v/>
      </c>
      <c r="I480" s="54" t="str">
        <f t="shared" si="67"/>
        <v/>
      </c>
      <c r="J480" s="54" t="str">
        <f t="shared" si="68"/>
        <v/>
      </c>
      <c r="K480" s="54" t="str">
        <f t="shared" si="69"/>
        <v/>
      </c>
      <c r="L480" s="54" t="str">
        <f t="shared" si="70"/>
        <v/>
      </c>
      <c r="M480" s="54" t="str">
        <f t="shared" si="71"/>
        <v/>
      </c>
      <c r="N480" s="5" t="s">
        <v>631</v>
      </c>
      <c r="O480" s="40" t="s">
        <v>632</v>
      </c>
      <c r="P480" s="1"/>
      <c r="Q480" s="1"/>
    </row>
    <row r="481" spans="1:17" ht="105">
      <c r="A481" s="7">
        <v>480</v>
      </c>
      <c r="B481" s="60" t="s">
        <v>5</v>
      </c>
      <c r="C481" s="38" t="s">
        <v>633</v>
      </c>
      <c r="D481" s="54" t="e">
        <f>VLOOKUP(C481,#REF!,2,FALSE)</f>
        <v>#REF!</v>
      </c>
      <c r="E481" s="54" t="str">
        <f t="shared" si="63"/>
        <v/>
      </c>
      <c r="F481" s="54" t="str">
        <f t="shared" si="64"/>
        <v>Ši kaina buvo aptarta atvykus į AB ESO derybų metu. Įvertinus darbo sąnaudas, medžiagas reikalingas šiems darbams atlikti rinkos kaina yra ne mažesnė 368 Eur.
Vartelių įrengimas/pakeitimas</v>
      </c>
      <c r="G481" s="54" t="str">
        <f t="shared" si="65"/>
        <v/>
      </c>
      <c r="H481" s="54" t="str">
        <f t="shared" si="66"/>
        <v/>
      </c>
      <c r="I481" s="54" t="str">
        <f t="shared" si="67"/>
        <v/>
      </c>
      <c r="J481" s="54" t="str">
        <f t="shared" si="68"/>
        <v/>
      </c>
      <c r="K481" s="54" t="str">
        <f t="shared" si="69"/>
        <v/>
      </c>
      <c r="L481" s="54" t="str">
        <f t="shared" si="70"/>
        <v/>
      </c>
      <c r="M481" s="54" t="str">
        <f t="shared" si="71"/>
        <v/>
      </c>
      <c r="N481" s="5" t="s">
        <v>634</v>
      </c>
      <c r="O481" s="40" t="s">
        <v>635</v>
      </c>
      <c r="P481" s="1"/>
      <c r="Q481" s="1"/>
    </row>
    <row r="482" spans="1:17" ht="105">
      <c r="A482" s="7">
        <v>481</v>
      </c>
      <c r="B482" s="60" t="s">
        <v>5</v>
      </c>
      <c r="C482" s="38" t="s">
        <v>256</v>
      </c>
      <c r="D482" s="54" t="e">
        <f>VLOOKUP(C482,#REF!,2,FALSE)</f>
        <v>#REF!</v>
      </c>
      <c r="E482" s="54" t="str">
        <f t="shared" si="63"/>
        <v/>
      </c>
      <c r="F482" s="54" t="str">
        <f t="shared" si="64"/>
        <v>Ši kaina buvo aptarta atvykus į AB ESO derybų metu. Įvertinus darbo sąnaudas, medžiagas reikalingas šiems darbams atlikti rinkos kaina yra ne mažesnė 138 Eur.
Stulpelio įrengimas/pakeitimas</v>
      </c>
      <c r="G482" s="54" t="str">
        <f t="shared" si="65"/>
        <v/>
      </c>
      <c r="H482" s="54" t="str">
        <f t="shared" si="66"/>
        <v/>
      </c>
      <c r="I482" s="54" t="str">
        <f t="shared" si="67"/>
        <v/>
      </c>
      <c r="J482" s="54" t="str">
        <f t="shared" si="68"/>
        <v/>
      </c>
      <c r="K482" s="54" t="str">
        <f t="shared" si="69"/>
        <v/>
      </c>
      <c r="L482" s="54" t="str">
        <f t="shared" si="70"/>
        <v/>
      </c>
      <c r="M482" s="54" t="str">
        <f t="shared" si="71"/>
        <v/>
      </c>
      <c r="N482" s="5" t="s">
        <v>579</v>
      </c>
      <c r="O482" s="40" t="s">
        <v>636</v>
      </c>
      <c r="P482" s="1"/>
      <c r="Q482" s="1"/>
    </row>
    <row r="483" spans="1:17" ht="120">
      <c r="A483" s="7">
        <v>482</v>
      </c>
      <c r="B483" s="60" t="s">
        <v>5</v>
      </c>
      <c r="C483" s="38">
        <v>48</v>
      </c>
      <c r="D483" s="54" t="e">
        <f>VLOOKUP(C483,#REF!,2,FALSE)</f>
        <v>#REF!</v>
      </c>
      <c r="E483" s="54" t="str">
        <f t="shared" si="63"/>
        <v/>
      </c>
      <c r="F483" s="54" t="str">
        <f t="shared" si="64"/>
        <v>Ši kaina buvo aptarta atvykus į AB ESO derybų metu. Įvertinus darbo sąnaudas, medžiagas reikalingas šiems darbams atlikti rinkos kaina yra ne mažesnė 150 Eur.
DSRĮr apsauginio PL Ø80 stulpelio įrengimas/pakeitimas</v>
      </c>
      <c r="G483" s="54" t="str">
        <f t="shared" si="65"/>
        <v/>
      </c>
      <c r="H483" s="54" t="str">
        <f t="shared" si="66"/>
        <v/>
      </c>
      <c r="I483" s="54" t="str">
        <f t="shared" si="67"/>
        <v/>
      </c>
      <c r="J483" s="54" t="str">
        <f t="shared" si="68"/>
        <v/>
      </c>
      <c r="K483" s="54" t="str">
        <f t="shared" si="69"/>
        <v/>
      </c>
      <c r="L483" s="54" t="str">
        <f t="shared" si="70"/>
        <v/>
      </c>
      <c r="M483" s="54" t="str">
        <f t="shared" si="71"/>
        <v/>
      </c>
      <c r="N483" s="5" t="s">
        <v>637</v>
      </c>
      <c r="O483" s="40" t="s">
        <v>638</v>
      </c>
      <c r="P483" s="1"/>
      <c r="Q483" s="1"/>
    </row>
    <row r="484" spans="1:17" ht="60">
      <c r="A484" s="7">
        <v>483</v>
      </c>
      <c r="B484" s="60" t="s">
        <v>5</v>
      </c>
      <c r="C484" s="33" t="s">
        <v>639</v>
      </c>
      <c r="D484" s="54" t="e">
        <f>VLOOKUP(C484,#REF!,2,FALSE)</f>
        <v>#REF!</v>
      </c>
      <c r="E484" s="54" t="str">
        <f t="shared" si="63"/>
        <v/>
      </c>
      <c r="F484" s="54" t="str">
        <f t="shared" si="64"/>
        <v xml:space="preserve">
Iki 65 mm skersmens vidaus (pastato dujų sistemos) remontas</v>
      </c>
      <c r="G484" s="54" t="str">
        <f t="shared" si="65"/>
        <v/>
      </c>
      <c r="H484" s="54" t="str">
        <f t="shared" si="66"/>
        <v/>
      </c>
      <c r="I484" s="54" t="str">
        <f t="shared" si="67"/>
        <v/>
      </c>
      <c r="J484" s="54" t="str">
        <f t="shared" si="68"/>
        <v/>
      </c>
      <c r="K484" s="54" t="str">
        <f t="shared" si="69"/>
        <v/>
      </c>
      <c r="L484" s="54" t="str">
        <f t="shared" si="70"/>
        <v/>
      </c>
      <c r="M484" s="54" t="str">
        <f t="shared" si="71"/>
        <v/>
      </c>
      <c r="N484" s="5"/>
      <c r="O484" s="40" t="s">
        <v>640</v>
      </c>
      <c r="P484" s="1"/>
      <c r="Q484" s="1"/>
    </row>
    <row r="485" spans="1:17" ht="120">
      <c r="A485" s="7">
        <v>484</v>
      </c>
      <c r="B485" s="60" t="s">
        <v>5</v>
      </c>
      <c r="C485" s="38" t="s">
        <v>641</v>
      </c>
      <c r="D485" s="54" t="e">
        <f>VLOOKUP(C485,#REF!,2,FALSE)</f>
        <v>#REF!</v>
      </c>
      <c r="E485" s="54" t="str">
        <f t="shared" si="63"/>
        <v/>
      </c>
      <c r="F485" s="54" t="str">
        <f t="shared" si="64"/>
        <v>Ši kaina buvo aptarta atvykus į AB ESO derybų metu. Įvertinus darbo sąnaudas, medžiagas reikalingas šiems darbams atlikti rinkos kaina yra ne mažesnė 403 Eur.
dujotiekio dalies pakeitimas iki 5 m ilgio</v>
      </c>
      <c r="G485" s="54" t="str">
        <f t="shared" si="65"/>
        <v/>
      </c>
      <c r="H485" s="54" t="str">
        <f t="shared" si="66"/>
        <v/>
      </c>
      <c r="I485" s="54" t="str">
        <f t="shared" si="67"/>
        <v/>
      </c>
      <c r="J485" s="54" t="str">
        <f t="shared" si="68"/>
        <v/>
      </c>
      <c r="K485" s="54" t="str">
        <f t="shared" si="69"/>
        <v/>
      </c>
      <c r="L485" s="54" t="str">
        <f t="shared" si="70"/>
        <v/>
      </c>
      <c r="M485" s="54" t="str">
        <f t="shared" si="71"/>
        <v/>
      </c>
      <c r="N485" s="5" t="s">
        <v>622</v>
      </c>
      <c r="O485" s="40" t="s">
        <v>642</v>
      </c>
      <c r="P485" s="1"/>
      <c r="Q485" s="1"/>
    </row>
    <row r="486" spans="1:17" ht="120">
      <c r="A486" s="7">
        <v>485</v>
      </c>
      <c r="B486" s="60" t="s">
        <v>5</v>
      </c>
      <c r="C486" s="38" t="s">
        <v>643</v>
      </c>
      <c r="D486" s="54" t="e">
        <f>VLOOKUP(C486,#REF!,2,FALSE)</f>
        <v>#REF!</v>
      </c>
      <c r="E486" s="54" t="str">
        <f t="shared" si="63"/>
        <v/>
      </c>
      <c r="F486" s="54" t="str">
        <f t="shared" si="64"/>
        <v>Ši kaina buvo aptarta atvykus į AB ESO derybų metu. Įvertinus darbo sąnaudas, medžiagas reikalingas šiems darbams atlikti rinkos kaina yra ne mažesnė 86 Eur.
dujotiekio dalies pakeitimas už papildomą kiekvieną metrą</v>
      </c>
      <c r="G486" s="54" t="str">
        <f t="shared" si="65"/>
        <v/>
      </c>
      <c r="H486" s="54" t="str">
        <f t="shared" si="66"/>
        <v/>
      </c>
      <c r="I486" s="54" t="str">
        <f t="shared" si="67"/>
        <v/>
      </c>
      <c r="J486" s="54" t="str">
        <f t="shared" si="68"/>
        <v/>
      </c>
      <c r="K486" s="54" t="str">
        <f t="shared" si="69"/>
        <v/>
      </c>
      <c r="L486" s="54" t="str">
        <f t="shared" si="70"/>
        <v/>
      </c>
      <c r="M486" s="54" t="str">
        <f t="shared" si="71"/>
        <v/>
      </c>
      <c r="N486" s="5" t="s">
        <v>644</v>
      </c>
      <c r="O486" s="40" t="s">
        <v>645</v>
      </c>
      <c r="P486" s="1"/>
      <c r="Q486" s="1"/>
    </row>
    <row r="487" spans="1:17" ht="120">
      <c r="A487" s="7">
        <v>486</v>
      </c>
      <c r="B487" s="60" t="s">
        <v>5</v>
      </c>
      <c r="C487" s="38" t="s">
        <v>646</v>
      </c>
      <c r="D487" s="54" t="e">
        <f>VLOOKUP(C487,#REF!,2,FALSE)</f>
        <v>#REF!</v>
      </c>
      <c r="E487" s="54" t="str">
        <f t="shared" si="63"/>
        <v/>
      </c>
      <c r="F487" s="54" t="str">
        <f t="shared" si="64"/>
        <v>Ši kaina buvo aptarta atvykus į AB ESO derybų metu. Įvertinus darbo sąnaudas, medžiagas reikalingas šiems darbams atlikti rinkos kaina yra ne mažesnė 230 Eur.
Atjungimas ir užaklinimas, atliekant suvirinimo darbus</v>
      </c>
      <c r="G487" s="54" t="str">
        <f t="shared" si="65"/>
        <v/>
      </c>
      <c r="H487" s="54" t="str">
        <f t="shared" si="66"/>
        <v/>
      </c>
      <c r="I487" s="54" t="str">
        <f t="shared" si="67"/>
        <v/>
      </c>
      <c r="J487" s="54" t="str">
        <f t="shared" si="68"/>
        <v/>
      </c>
      <c r="K487" s="54" t="str">
        <f t="shared" si="69"/>
        <v/>
      </c>
      <c r="L487" s="54" t="str">
        <f t="shared" si="70"/>
        <v/>
      </c>
      <c r="M487" s="54" t="str">
        <f t="shared" si="71"/>
        <v/>
      </c>
      <c r="N487" s="5" t="s">
        <v>631</v>
      </c>
      <c r="O487" s="40" t="s">
        <v>647</v>
      </c>
      <c r="P487" s="1"/>
      <c r="Q487" s="1"/>
    </row>
    <row r="488" spans="1:17" ht="120">
      <c r="A488" s="7">
        <v>487</v>
      </c>
      <c r="B488" s="60" t="s">
        <v>5</v>
      </c>
      <c r="C488" s="38" t="s">
        <v>259</v>
      </c>
      <c r="D488" s="54" t="e">
        <f>VLOOKUP(C488,#REF!,2,FALSE)</f>
        <v>#REF!</v>
      </c>
      <c r="E488" s="54" t="str">
        <f t="shared" si="63"/>
        <v/>
      </c>
      <c r="F488" s="54" t="str">
        <f t="shared" si="64"/>
        <v xml:space="preserve">Ši kaina buvo aptarta atvykus į AB ESO derybų metu. Įvertinus darbo sąnaudas, medžiagas reikalingas šiems darbams atlikti rinkos kaina yra ne mažesnė 138 Eur.
Čiaupo prieš dujinį prietaisą pakeitimas </v>
      </c>
      <c r="G488" s="54" t="str">
        <f t="shared" si="65"/>
        <v/>
      </c>
      <c r="H488" s="54" t="str">
        <f t="shared" si="66"/>
        <v/>
      </c>
      <c r="I488" s="54" t="str">
        <f t="shared" si="67"/>
        <v/>
      </c>
      <c r="J488" s="54" t="str">
        <f t="shared" si="68"/>
        <v/>
      </c>
      <c r="K488" s="54" t="str">
        <f t="shared" si="69"/>
        <v/>
      </c>
      <c r="L488" s="54" t="str">
        <f t="shared" si="70"/>
        <v/>
      </c>
      <c r="M488" s="54" t="str">
        <f t="shared" si="71"/>
        <v/>
      </c>
      <c r="N488" s="5" t="s">
        <v>579</v>
      </c>
      <c r="O488" s="40" t="s">
        <v>648</v>
      </c>
      <c r="P488" s="1"/>
      <c r="Q488" s="1"/>
    </row>
    <row r="489" spans="1:17" ht="150">
      <c r="A489" s="7">
        <v>488</v>
      </c>
      <c r="B489" s="60" t="s">
        <v>5</v>
      </c>
      <c r="C489" s="38" t="s">
        <v>261</v>
      </c>
      <c r="D489" s="54" t="e">
        <f>VLOOKUP(C489,#REF!,2,FALSE)</f>
        <v>#REF!</v>
      </c>
      <c r="E489" s="54" t="str">
        <f t="shared" si="63"/>
        <v/>
      </c>
      <c r="F489" s="54" t="str">
        <f t="shared" si="64"/>
        <v>Ši kaina buvo aptarta atvykus į AB ESO derybų metu. Įvertinus darbo sąnaudas, medžiagas reikalingas šiems darbams atlikti rinkos kaina yra ne mažesnė 860 Eur.
Plieninio dujotiekio įvedime į pastatą (įvado) remontas / pertvarkymas, atliekant suvirinimo darbus</v>
      </c>
      <c r="G489" s="54" t="str">
        <f t="shared" si="65"/>
        <v/>
      </c>
      <c r="H489" s="54" t="str">
        <f t="shared" si="66"/>
        <v/>
      </c>
      <c r="I489" s="54" t="str">
        <f t="shared" si="67"/>
        <v/>
      </c>
      <c r="J489" s="54" t="str">
        <f t="shared" si="68"/>
        <v/>
      </c>
      <c r="K489" s="54" t="str">
        <f t="shared" si="69"/>
        <v/>
      </c>
      <c r="L489" s="54" t="str">
        <f t="shared" si="70"/>
        <v/>
      </c>
      <c r="M489" s="54" t="str">
        <f t="shared" si="71"/>
        <v/>
      </c>
      <c r="N489" s="5" t="s">
        <v>649</v>
      </c>
      <c r="O489" s="40" t="s">
        <v>650</v>
      </c>
      <c r="P489" s="1"/>
      <c r="Q489" s="1"/>
    </row>
    <row r="490" spans="1:17" ht="150">
      <c r="A490" s="7">
        <v>489</v>
      </c>
      <c r="B490" s="60" t="s">
        <v>5</v>
      </c>
      <c r="C490" s="38" t="s">
        <v>331</v>
      </c>
      <c r="D490" s="54" t="e">
        <f>VLOOKUP(C490,#REF!,2,FALSE)</f>
        <v>#REF!</v>
      </c>
      <c r="E490" s="54" t="str">
        <f t="shared" si="63"/>
        <v/>
      </c>
      <c r="F490" s="54" t="str">
        <f t="shared" si="64"/>
        <v>Ši kaina buvo aptarta atvykus į AB ESO derybų metu. Įvertinus darbo sąnaudas, medžiagas reikalingas šiems darbams atlikti rinkos kaina yra ne mažesnė 800 Eur.
Plieninio dujotiekio  įvedime į pastatą (įvado) antžeminės dalies remontas / pertvarkymas, atliekant suvirinimo darbus</v>
      </c>
      <c r="G490" s="54" t="str">
        <f t="shared" si="65"/>
        <v/>
      </c>
      <c r="H490" s="54" t="str">
        <f t="shared" si="66"/>
        <v/>
      </c>
      <c r="I490" s="54" t="str">
        <f t="shared" si="67"/>
        <v/>
      </c>
      <c r="J490" s="54" t="str">
        <f t="shared" si="68"/>
        <v/>
      </c>
      <c r="K490" s="54" t="str">
        <f t="shared" si="69"/>
        <v/>
      </c>
      <c r="L490" s="54" t="str">
        <f t="shared" si="70"/>
        <v/>
      </c>
      <c r="M490" s="54" t="str">
        <f t="shared" si="71"/>
        <v/>
      </c>
      <c r="N490" s="5" t="s">
        <v>651</v>
      </c>
      <c r="O490" s="40" t="s">
        <v>652</v>
      </c>
      <c r="P490" s="1"/>
      <c r="Q490" s="1"/>
    </row>
    <row r="491" spans="1:17" ht="105">
      <c r="A491" s="7">
        <v>490</v>
      </c>
      <c r="B491" s="60" t="s">
        <v>5</v>
      </c>
      <c r="C491" s="33" t="s">
        <v>653</v>
      </c>
      <c r="D491" s="54" t="e">
        <f>VLOOKUP(C491,#REF!,2,FALSE)</f>
        <v>#REF!</v>
      </c>
      <c r="E491" s="54" t="str">
        <f t="shared" si="63"/>
        <v/>
      </c>
      <c r="F491" s="54" t="str">
        <f t="shared" si="64"/>
        <v xml:space="preserve">
Laikino apylankinio polietileninio dujotiekio iki 15 m ilgio įrengimas ir demontavimas nenutraukiant dujų skirstymo veikiančiame dujotiekyje DN 40÷225 mm</v>
      </c>
      <c r="G491" s="54" t="str">
        <f t="shared" si="65"/>
        <v/>
      </c>
      <c r="H491" s="54" t="str">
        <f t="shared" si="66"/>
        <v/>
      </c>
      <c r="I491" s="54" t="str">
        <f t="shared" si="67"/>
        <v/>
      </c>
      <c r="J491" s="54" t="str">
        <f t="shared" si="68"/>
        <v/>
      </c>
      <c r="K491" s="54" t="str">
        <f t="shared" si="69"/>
        <v/>
      </c>
      <c r="L491" s="54" t="str">
        <f t="shared" si="70"/>
        <v/>
      </c>
      <c r="M491" s="54" t="str">
        <f t="shared" si="71"/>
        <v/>
      </c>
      <c r="N491" s="5"/>
      <c r="O491" s="40" t="s">
        <v>654</v>
      </c>
      <c r="P491" s="1"/>
      <c r="Q491" s="1"/>
    </row>
    <row r="492" spans="1:17" ht="180">
      <c r="A492" s="7">
        <v>491</v>
      </c>
      <c r="B492" s="60" t="s">
        <v>5</v>
      </c>
      <c r="C492" s="38" t="s">
        <v>263</v>
      </c>
      <c r="D492" s="54" t="e">
        <f>VLOOKUP(C492,#REF!,2,FALSE)</f>
        <v>#REF!</v>
      </c>
      <c r="E492" s="54" t="str">
        <f t="shared" si="63"/>
        <v/>
      </c>
      <c r="F492" s="54" t="str">
        <f t="shared" si="64"/>
        <v>Ši kaina buvo aptarta atvykus į AB ESO derybų metu. Įvertinus darbo sąnaudas, medžiagas reikalingas šiems darbams atlikti rinkos kaina yra ne mažesnė 630 Eur.
Laikino apylankinio polietileninio dujotiekio iki 15 m ilgio įrengimas ir demontavimas nenutraukiant dujų skirstymo veikiančiame dujotiekyje DN 40÷225 mm</v>
      </c>
      <c r="G492" s="54" t="str">
        <f t="shared" si="65"/>
        <v/>
      </c>
      <c r="H492" s="54" t="str">
        <f t="shared" si="66"/>
        <v/>
      </c>
      <c r="I492" s="54" t="str">
        <f t="shared" si="67"/>
        <v/>
      </c>
      <c r="J492" s="54" t="str">
        <f t="shared" si="68"/>
        <v/>
      </c>
      <c r="K492" s="54" t="str">
        <f t="shared" si="69"/>
        <v/>
      </c>
      <c r="L492" s="54" t="str">
        <f t="shared" si="70"/>
        <v/>
      </c>
      <c r="M492" s="54" t="str">
        <f t="shared" si="71"/>
        <v/>
      </c>
      <c r="N492" s="5" t="s">
        <v>655</v>
      </c>
      <c r="O492" s="40" t="s">
        <v>654</v>
      </c>
      <c r="P492" s="1"/>
      <c r="Q492" s="1"/>
    </row>
    <row r="493" spans="1:17" ht="135">
      <c r="A493" s="7">
        <v>492</v>
      </c>
      <c r="B493" s="60" t="s">
        <v>5</v>
      </c>
      <c r="C493" s="38" t="s">
        <v>96</v>
      </c>
      <c r="D493" s="54" t="e">
        <f>VLOOKUP(C493,#REF!,2,FALSE)</f>
        <v>#REF!</v>
      </c>
      <c r="E493" s="54" t="str">
        <f t="shared" si="63"/>
        <v/>
      </c>
      <c r="F493" s="54" t="str">
        <f t="shared" si="64"/>
        <v>Ši kaina buvo aptarta atvykus į AB ESO derybų metu. Įvertinus darbo sąnaudas, medžiagas reikalingas šiems darbams atlikti rinkos kaina yra ne mažesnė 63 Eur.
už papildomą kiekvieną metrą viršijus 15 m apylankinio dujotiekio ilgį</v>
      </c>
      <c r="G493" s="54" t="str">
        <f t="shared" si="65"/>
        <v/>
      </c>
      <c r="H493" s="54" t="str">
        <f t="shared" si="66"/>
        <v/>
      </c>
      <c r="I493" s="54" t="str">
        <f t="shared" si="67"/>
        <v/>
      </c>
      <c r="J493" s="54" t="str">
        <f t="shared" si="68"/>
        <v/>
      </c>
      <c r="K493" s="54" t="str">
        <f t="shared" si="69"/>
        <v/>
      </c>
      <c r="L493" s="54" t="str">
        <f t="shared" si="70"/>
        <v/>
      </c>
      <c r="M493" s="54" t="str">
        <f t="shared" si="71"/>
        <v/>
      </c>
      <c r="N493" s="5" t="s">
        <v>656</v>
      </c>
      <c r="O493" s="40" t="s">
        <v>657</v>
      </c>
      <c r="P493" s="1"/>
      <c r="Q493" s="1"/>
    </row>
    <row r="494" spans="1:17" ht="180">
      <c r="A494" s="7">
        <v>493</v>
      </c>
      <c r="B494" s="60" t="s">
        <v>5</v>
      </c>
      <c r="C494" s="38" t="s">
        <v>265</v>
      </c>
      <c r="D494" s="54" t="e">
        <f>VLOOKUP(C494,#REF!,2,FALSE)</f>
        <v>#REF!</v>
      </c>
      <c r="E494" s="54" t="str">
        <f t="shared" si="63"/>
        <v/>
      </c>
      <c r="F494" s="54" t="str">
        <f t="shared" si="64"/>
        <v xml:space="preserve">Ši kaina buvo aptarta atvykus į AB ESO derybų metu. Įvertinus darbo sąnaudas, medžiagas reikalingas šiems darbams atlikti rinkos kaina yra ne mažesnė 276 iki 702 Eur, priklausomai nuo diametro.
Antžeminio ir požeminio plieninio veikiančio mažo slėgio dujotiekio atjungimas ir užaklinimas atliekant suvirinimo darbus </v>
      </c>
      <c r="G494" s="54" t="str">
        <f t="shared" si="65"/>
        <v/>
      </c>
      <c r="H494" s="54" t="str">
        <f t="shared" si="66"/>
        <v/>
      </c>
      <c r="I494" s="54" t="str">
        <f t="shared" si="67"/>
        <v/>
      </c>
      <c r="J494" s="54" t="str">
        <f t="shared" si="68"/>
        <v/>
      </c>
      <c r="K494" s="54" t="str">
        <f t="shared" si="69"/>
        <v/>
      </c>
      <c r="L494" s="54" t="str">
        <f t="shared" si="70"/>
        <v/>
      </c>
      <c r="M494" s="54" t="str">
        <f t="shared" si="71"/>
        <v/>
      </c>
      <c r="N494" s="5" t="s">
        <v>658</v>
      </c>
      <c r="O494" s="40" t="s">
        <v>659</v>
      </c>
      <c r="P494" s="1"/>
      <c r="Q494" s="1"/>
    </row>
    <row r="495" spans="1:17" ht="120">
      <c r="A495" s="7">
        <v>494</v>
      </c>
      <c r="B495" s="60" t="s">
        <v>5</v>
      </c>
      <c r="C495" s="38" t="s">
        <v>267</v>
      </c>
      <c r="D495" s="54" t="e">
        <f>VLOOKUP(C495,#REF!,2,FALSE)</f>
        <v>#REF!</v>
      </c>
      <c r="E495" s="54" t="str">
        <f t="shared" si="63"/>
        <v/>
      </c>
      <c r="F495" s="54" t="str">
        <f t="shared" si="64"/>
        <v>Ši kaina buvo aptarta atvykus į AB ESO derybų metu. Įvertinus darbo sąnaudas, medžiagas reikalingas šiems darbams atlikti rinkos kaina yra ne mažesnė 207 Eur.
PE dujotiekio atjungimas ir užaklinimas</v>
      </c>
      <c r="G495" s="54" t="str">
        <f t="shared" si="65"/>
        <v/>
      </c>
      <c r="H495" s="54" t="str">
        <f t="shared" si="66"/>
        <v/>
      </c>
      <c r="I495" s="54" t="str">
        <f t="shared" si="67"/>
        <v/>
      </c>
      <c r="J495" s="54" t="str">
        <f t="shared" si="68"/>
        <v/>
      </c>
      <c r="K495" s="54" t="str">
        <f t="shared" si="69"/>
        <v/>
      </c>
      <c r="L495" s="54" t="str">
        <f t="shared" si="70"/>
        <v/>
      </c>
      <c r="M495" s="54" t="str">
        <f t="shared" si="71"/>
        <v/>
      </c>
      <c r="N495" s="5" t="s">
        <v>593</v>
      </c>
      <c r="O495" s="40" t="s">
        <v>660</v>
      </c>
      <c r="P495" s="1"/>
      <c r="Q495" s="1"/>
    </row>
    <row r="496" spans="1:17" ht="135">
      <c r="A496" s="7">
        <v>495</v>
      </c>
      <c r="B496" s="60" t="s">
        <v>5</v>
      </c>
      <c r="C496" s="38" t="s">
        <v>661</v>
      </c>
      <c r="D496" s="54" t="e">
        <f>VLOOKUP(C496,#REF!,2,FALSE)</f>
        <v>#REF!</v>
      </c>
      <c r="E496" s="54" t="str">
        <f t="shared" si="63"/>
        <v/>
      </c>
      <c r="F496" s="54" t="str">
        <f t="shared" si="64"/>
        <v>Ši kaina buvo aptarta atvykus į AB ESO derybų metu. Įvertinus darbo sąnaudas, medžiagas reikalingas šiems darbams atlikti rinkos kaina yra ne mažesnė 63 Eur.
Grunto transportavimas į objektą (įvertinant grunto kainą)</v>
      </c>
      <c r="G496" s="54" t="str">
        <f t="shared" si="65"/>
        <v/>
      </c>
      <c r="H496" s="54" t="str">
        <f t="shared" si="66"/>
        <v/>
      </c>
      <c r="I496" s="54" t="str">
        <f t="shared" si="67"/>
        <v/>
      </c>
      <c r="J496" s="54" t="str">
        <f t="shared" si="68"/>
        <v/>
      </c>
      <c r="K496" s="54" t="str">
        <f t="shared" si="69"/>
        <v/>
      </c>
      <c r="L496" s="54" t="str">
        <f t="shared" si="70"/>
        <v/>
      </c>
      <c r="M496" s="54" t="str">
        <f t="shared" si="71"/>
        <v/>
      </c>
      <c r="N496" s="5" t="s">
        <v>656</v>
      </c>
      <c r="O496" s="40" t="s">
        <v>662</v>
      </c>
      <c r="P496" s="1"/>
      <c r="Q496" s="1"/>
    </row>
    <row r="497" spans="1:17" ht="120">
      <c r="A497" s="7">
        <v>496</v>
      </c>
      <c r="B497" s="60" t="s">
        <v>5</v>
      </c>
      <c r="C497" s="38" t="s">
        <v>98</v>
      </c>
      <c r="D497" s="54" t="e">
        <f>VLOOKUP(C497,#REF!,2,FALSE)</f>
        <v>#REF!</v>
      </c>
      <c r="E497" s="54" t="str">
        <f t="shared" si="63"/>
        <v/>
      </c>
      <c r="F497" s="54" t="str">
        <f t="shared" si="64"/>
        <v>Ši kaina buvo aptarta atvykus į AB ESO derybų metu. Įvertinus darbo sąnaudas, medžiagas reikalingas šiems darbams atlikti rinkos kaina yra ne mažesnė 400 Eur.
Uždarymo ar kito dujotiekio įtaiso demontavimo darbai</v>
      </c>
      <c r="G497" s="54" t="str">
        <f t="shared" si="65"/>
        <v/>
      </c>
      <c r="H497" s="54" t="str">
        <f t="shared" si="66"/>
        <v/>
      </c>
      <c r="I497" s="54" t="str">
        <f t="shared" si="67"/>
        <v/>
      </c>
      <c r="J497" s="54" t="str">
        <f t="shared" si="68"/>
        <v/>
      </c>
      <c r="K497" s="54" t="str">
        <f t="shared" si="69"/>
        <v/>
      </c>
      <c r="L497" s="54" t="str">
        <f t="shared" si="70"/>
        <v/>
      </c>
      <c r="M497" s="54" t="str">
        <f t="shared" si="71"/>
        <v/>
      </c>
      <c r="N497" s="5" t="s">
        <v>609</v>
      </c>
      <c r="O497" s="40" t="s">
        <v>663</v>
      </c>
      <c r="P497" s="1"/>
      <c r="Q497" s="1"/>
    </row>
    <row r="498" spans="1:17" ht="30">
      <c r="A498" s="7">
        <v>497</v>
      </c>
      <c r="B498" s="60" t="s">
        <v>5</v>
      </c>
      <c r="C498" s="33" t="s">
        <v>664</v>
      </c>
      <c r="D498" s="54" t="e">
        <f>VLOOKUP(C498,#REF!,2,FALSE)</f>
        <v>#REF!</v>
      </c>
      <c r="E498" s="54" t="str">
        <f t="shared" si="63"/>
        <v/>
      </c>
      <c r="F498" s="54" t="str">
        <f t="shared" si="64"/>
        <v xml:space="preserve">
Autocisternos nuoma</v>
      </c>
      <c r="G498" s="54" t="str">
        <f t="shared" si="65"/>
        <v/>
      </c>
      <c r="H498" s="54" t="str">
        <f t="shared" si="66"/>
        <v/>
      </c>
      <c r="I498" s="54" t="str">
        <f t="shared" si="67"/>
        <v/>
      </c>
      <c r="J498" s="54" t="str">
        <f t="shared" si="68"/>
        <v/>
      </c>
      <c r="K498" s="54" t="str">
        <f t="shared" si="69"/>
        <v/>
      </c>
      <c r="L498" s="54" t="str">
        <f t="shared" si="70"/>
        <v/>
      </c>
      <c r="M498" s="54" t="str">
        <f t="shared" si="71"/>
        <v/>
      </c>
      <c r="N498" s="5"/>
      <c r="O498" s="40" t="s">
        <v>665</v>
      </c>
      <c r="P498" s="1"/>
      <c r="Q498" s="1"/>
    </row>
    <row r="499" spans="1:17" ht="105">
      <c r="A499" s="7">
        <v>498</v>
      </c>
      <c r="B499" s="60" t="s">
        <v>5</v>
      </c>
      <c r="C499" s="38" t="s">
        <v>666</v>
      </c>
      <c r="D499" s="54" t="e">
        <f>VLOOKUP(C499,#REF!,2,FALSE)</f>
        <v>#REF!</v>
      </c>
      <c r="E499" s="54" t="str">
        <f t="shared" si="63"/>
        <v/>
      </c>
      <c r="F499" s="54" t="str">
        <f t="shared" si="64"/>
        <v>Ši kaina buvo aptarta atvykus į AB ESO derybų metu. Įvertinus darbo sąnaudas, medžiagas reikalingas šiems darbams atlikti rinkos kaina yra ne mažesnė 932 Eur.
iki 25 m3 geometrinio tūrio</v>
      </c>
      <c r="G499" s="54" t="str">
        <f t="shared" si="65"/>
        <v/>
      </c>
      <c r="H499" s="54" t="str">
        <f t="shared" si="66"/>
        <v/>
      </c>
      <c r="I499" s="54" t="str">
        <f t="shared" si="67"/>
        <v/>
      </c>
      <c r="J499" s="54" t="str">
        <f t="shared" si="68"/>
        <v/>
      </c>
      <c r="K499" s="54" t="str">
        <f t="shared" si="69"/>
        <v/>
      </c>
      <c r="L499" s="54" t="str">
        <f t="shared" si="70"/>
        <v/>
      </c>
      <c r="M499" s="54" t="str">
        <f t="shared" si="71"/>
        <v/>
      </c>
      <c r="N499" s="5" t="s">
        <v>667</v>
      </c>
      <c r="O499" s="40" t="s">
        <v>668</v>
      </c>
      <c r="P499" s="1"/>
      <c r="Q499" s="1"/>
    </row>
    <row r="500" spans="1:17" ht="105">
      <c r="A500" s="7">
        <v>499</v>
      </c>
      <c r="B500" s="60" t="s">
        <v>5</v>
      </c>
      <c r="C500" s="38" t="s">
        <v>669</v>
      </c>
      <c r="D500" s="54" t="e">
        <f>VLOOKUP(C500,#REF!,2,FALSE)</f>
        <v>#REF!</v>
      </c>
      <c r="E500" s="54" t="str">
        <f t="shared" si="63"/>
        <v/>
      </c>
      <c r="F500" s="54" t="str">
        <f t="shared" si="64"/>
        <v>Ši kaina buvo aptarta atvykus į AB ESO derybų metu. Įvertinus darbo sąnaudas, medžiagas reikalingas šiems darbams atlikti rinkos kaina yra ne mažesnė 989 Eur.
iki 50 m3 geometrinio tūrio</v>
      </c>
      <c r="G500" s="54" t="str">
        <f t="shared" si="65"/>
        <v/>
      </c>
      <c r="H500" s="54" t="str">
        <f t="shared" si="66"/>
        <v/>
      </c>
      <c r="I500" s="54" t="str">
        <f t="shared" si="67"/>
        <v/>
      </c>
      <c r="J500" s="54" t="str">
        <f t="shared" si="68"/>
        <v/>
      </c>
      <c r="K500" s="54" t="str">
        <f t="shared" si="69"/>
        <v/>
      </c>
      <c r="L500" s="54" t="str">
        <f t="shared" si="70"/>
        <v/>
      </c>
      <c r="M500" s="54" t="str">
        <f t="shared" si="71"/>
        <v/>
      </c>
      <c r="N500" s="5" t="s">
        <v>670</v>
      </c>
      <c r="O500" s="40" t="s">
        <v>671</v>
      </c>
      <c r="P500" s="1"/>
      <c r="Q500" s="1"/>
    </row>
    <row r="501" spans="1:17" ht="142.5" customHeight="1">
      <c r="A501" s="7">
        <v>500</v>
      </c>
      <c r="B501" s="60" t="s">
        <v>5</v>
      </c>
      <c r="C501" s="38" t="s">
        <v>269</v>
      </c>
      <c r="D501" s="54" t="e">
        <f>VLOOKUP(C501,#REF!,2,FALSE)</f>
        <v>#REF!</v>
      </c>
      <c r="E501" s="54" t="str">
        <f t="shared" si="63"/>
        <v/>
      </c>
      <c r="F501" s="54" t="str">
        <f t="shared" si="64"/>
        <v>Ši kaina buvo aptarta atvykus į AB ESO derybų metu. Įvertinus darbo sąnaudas, medžiagas reikalingas šiems darbams atlikti rinkos kaina yra ne mažesnė 178 Eur.
DSRĮr spintos korpuso keitimas</v>
      </c>
      <c r="G501" s="54" t="str">
        <f t="shared" si="65"/>
        <v/>
      </c>
      <c r="H501" s="54" t="str">
        <f t="shared" si="66"/>
        <v/>
      </c>
      <c r="I501" s="54" t="str">
        <f t="shared" si="67"/>
        <v/>
      </c>
      <c r="J501" s="54" t="str">
        <f t="shared" si="68"/>
        <v/>
      </c>
      <c r="K501" s="54" t="str">
        <f t="shared" si="69"/>
        <v/>
      </c>
      <c r="L501" s="54" t="str">
        <f t="shared" si="70"/>
        <v/>
      </c>
      <c r="M501" s="54" t="str">
        <f t="shared" si="71"/>
        <v/>
      </c>
      <c r="N501" s="5" t="s">
        <v>672</v>
      </c>
      <c r="O501" s="40" t="s">
        <v>673</v>
      </c>
      <c r="P501" s="1"/>
      <c r="Q501" s="1"/>
    </row>
  </sheetData>
  <autoFilter ref="A1:Q501" xr:uid="{00000000-0009-0000-0000-000001000000}"/>
  <conditionalFormatting sqref="C2:C501">
    <cfRule type="duplicateValues" dxfId="131"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1CA7-16F4-42CA-8728-4767F889E45C}">
  <sheetPr codeName="Sheet1"/>
  <dimension ref="A1:DN319"/>
  <sheetViews>
    <sheetView tabSelected="1" zoomScale="70" zoomScaleNormal="70" workbookViewId="0">
      <pane ySplit="7" topLeftCell="A227" activePane="bottomLeft" state="frozen"/>
      <selection activeCell="A7" sqref="A7"/>
      <selection pane="bottomLeft" activeCell="E41" sqref="E41"/>
    </sheetView>
  </sheetViews>
  <sheetFormatPr defaultColWidth="8.5703125" defaultRowHeight="12.75"/>
  <cols>
    <col min="1" max="1" width="8.5703125" style="247"/>
    <col min="2" max="2" width="7.5703125" style="151" bestFit="1" customWidth="1"/>
    <col min="3" max="3" width="92.42578125" style="152" bestFit="1" customWidth="1"/>
    <col min="4" max="4" width="12" style="153" bestFit="1" customWidth="1"/>
    <col min="5" max="5" width="22.42578125" style="77" customWidth="1"/>
    <col min="6" max="6" width="27.140625" style="154" customWidth="1"/>
    <col min="7" max="7" width="26.5703125" style="78" bestFit="1" customWidth="1"/>
    <col min="8" max="8" width="35.5703125" style="78" customWidth="1"/>
    <col min="9" max="9" width="230.140625" style="172" customWidth="1"/>
    <col min="10" max="16384" width="8.5703125" style="79"/>
  </cols>
  <sheetData>
    <row r="1" spans="1:118" ht="26.25">
      <c r="B1" s="365" t="s">
        <v>674</v>
      </c>
      <c r="C1" s="365"/>
      <c r="D1" s="365"/>
      <c r="F1" s="272"/>
      <c r="G1" s="272"/>
      <c r="H1" s="272"/>
      <c r="I1" s="272"/>
    </row>
    <row r="2" spans="1:118">
      <c r="B2" s="366" t="s">
        <v>675</v>
      </c>
      <c r="C2" s="366"/>
      <c r="D2" s="366"/>
    </row>
    <row r="3" spans="1:118">
      <c r="B3" s="367" t="s">
        <v>676</v>
      </c>
      <c r="C3" s="367"/>
      <c r="D3" s="367"/>
      <c r="F3" s="184"/>
    </row>
    <row r="4" spans="1:118" ht="28.5" customHeight="1">
      <c r="B4" s="368" t="s">
        <v>677</v>
      </c>
      <c r="C4" s="368"/>
      <c r="D4" s="368"/>
      <c r="F4" s="184"/>
    </row>
    <row r="5" spans="1:118" ht="30" customHeight="1">
      <c r="B5" s="369" t="s">
        <v>678</v>
      </c>
      <c r="C5" s="369"/>
      <c r="D5" s="369"/>
      <c r="F5" s="184"/>
    </row>
    <row r="6" spans="1:118" ht="15" customHeight="1">
      <c r="B6" s="363" t="s">
        <v>679</v>
      </c>
      <c r="C6" s="362" t="s">
        <v>680</v>
      </c>
      <c r="D6" s="362" t="s">
        <v>681</v>
      </c>
      <c r="E6" s="364" t="s">
        <v>682</v>
      </c>
      <c r="F6" s="364" t="s">
        <v>683</v>
      </c>
      <c r="G6" s="362" t="s">
        <v>684</v>
      </c>
      <c r="H6" s="362" t="s">
        <v>685</v>
      </c>
      <c r="I6" s="362" t="s">
        <v>686</v>
      </c>
    </row>
    <row r="7" spans="1:118" ht="36.75" customHeight="1">
      <c r="B7" s="363"/>
      <c r="C7" s="362"/>
      <c r="D7" s="362"/>
      <c r="E7" s="364"/>
      <c r="F7" s="364"/>
      <c r="G7" s="362"/>
      <c r="H7" s="362"/>
      <c r="I7" s="362"/>
    </row>
    <row r="8" spans="1:118" ht="15.75">
      <c r="B8" s="252"/>
      <c r="C8" s="65" t="s">
        <v>687</v>
      </c>
      <c r="D8" s="65"/>
      <c r="E8" s="74"/>
      <c r="F8" s="65"/>
      <c r="G8" s="65"/>
      <c r="H8" s="167"/>
      <c r="I8" s="185"/>
    </row>
    <row r="9" spans="1:118" ht="25.5">
      <c r="B9" s="253">
        <v>1</v>
      </c>
      <c r="C9" s="295" t="s">
        <v>688</v>
      </c>
      <c r="D9" s="80"/>
      <c r="E9" s="80"/>
      <c r="F9" s="80"/>
      <c r="G9" s="80"/>
      <c r="H9" s="168"/>
      <c r="I9" s="168"/>
    </row>
    <row r="10" spans="1:118" s="195" customFormat="1" ht="92.1" customHeight="1">
      <c r="A10" s="248"/>
      <c r="B10" s="254" t="s">
        <v>689</v>
      </c>
      <c r="C10" s="119" t="s">
        <v>690</v>
      </c>
      <c r="D10" s="63" t="s">
        <v>691</v>
      </c>
      <c r="E10" s="218">
        <v>35</v>
      </c>
      <c r="F10" s="201">
        <v>42.25</v>
      </c>
      <c r="G10" s="221">
        <v>100000</v>
      </c>
      <c r="H10" s="202">
        <f t="shared" ref="H10:H15" si="0">E10*G10</f>
        <v>3500000</v>
      </c>
      <c r="I10" s="335" t="s">
        <v>692</v>
      </c>
    </row>
    <row r="11" spans="1:118" s="181" customFormat="1" ht="90.75" customHeight="1">
      <c r="A11" s="249"/>
      <c r="B11" s="254" t="s">
        <v>693</v>
      </c>
      <c r="C11" s="119" t="s">
        <v>694</v>
      </c>
      <c r="D11" s="63" t="s">
        <v>691</v>
      </c>
      <c r="E11" s="332">
        <f>E10*2</f>
        <v>70</v>
      </c>
      <c r="F11" s="201"/>
      <c r="G11" s="226">
        <v>3000</v>
      </c>
      <c r="H11" s="202">
        <f t="shared" si="0"/>
        <v>210000</v>
      </c>
      <c r="I11" s="335" t="s">
        <v>695</v>
      </c>
    </row>
    <row r="12" spans="1:118" s="196" customFormat="1" ht="81.599999999999994" customHeight="1">
      <c r="A12" s="250"/>
      <c r="B12" s="255">
        <v>2</v>
      </c>
      <c r="C12" s="81" t="s">
        <v>696</v>
      </c>
      <c r="D12" s="82" t="s">
        <v>691</v>
      </c>
      <c r="E12" s="218">
        <v>30</v>
      </c>
      <c r="F12" s="203">
        <v>37.18</v>
      </c>
      <c r="G12" s="221">
        <v>130000</v>
      </c>
      <c r="H12" s="204">
        <f t="shared" si="0"/>
        <v>3900000</v>
      </c>
      <c r="I12" s="301" t="s">
        <v>697</v>
      </c>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row>
    <row r="13" spans="1:118" s="196" customFormat="1" ht="74.099999999999994" customHeight="1">
      <c r="A13" s="250"/>
      <c r="B13" s="255">
        <v>3</v>
      </c>
      <c r="C13" s="81" t="s">
        <v>698</v>
      </c>
      <c r="D13" s="82" t="s">
        <v>691</v>
      </c>
      <c r="E13" s="218">
        <v>100</v>
      </c>
      <c r="F13" s="203">
        <v>101.4</v>
      </c>
      <c r="G13" s="221">
        <v>29000</v>
      </c>
      <c r="H13" s="204">
        <f t="shared" si="0"/>
        <v>2900000</v>
      </c>
      <c r="I13" s="301" t="s">
        <v>699</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row>
    <row r="14" spans="1:118" s="196" customFormat="1" ht="63.75">
      <c r="A14" s="250"/>
      <c r="B14" s="255">
        <v>4</v>
      </c>
      <c r="C14" s="81" t="s">
        <v>700</v>
      </c>
      <c r="D14" s="82" t="s">
        <v>691</v>
      </c>
      <c r="E14" s="218">
        <v>67.599999999999994</v>
      </c>
      <c r="F14" s="203">
        <v>67.600000000000009</v>
      </c>
      <c r="G14" s="221">
        <v>60</v>
      </c>
      <c r="H14" s="204">
        <f t="shared" si="0"/>
        <v>4055.9999999999995</v>
      </c>
      <c r="I14" s="340" t="s">
        <v>701</v>
      </c>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row>
    <row r="15" spans="1:118" s="196" customFormat="1" ht="15">
      <c r="A15" s="250"/>
      <c r="B15" s="255">
        <v>5</v>
      </c>
      <c r="C15" s="83" t="s">
        <v>702</v>
      </c>
      <c r="D15" s="84" t="s">
        <v>691</v>
      </c>
      <c r="E15" s="218">
        <v>8.4499999999999993</v>
      </c>
      <c r="F15" s="205">
        <v>8.4500000000000011</v>
      </c>
      <c r="G15" s="221">
        <v>20</v>
      </c>
      <c r="H15" s="204">
        <f t="shared" si="0"/>
        <v>169</v>
      </c>
      <c r="I15" s="302" t="s">
        <v>703</v>
      </c>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row>
    <row r="16" spans="1:118" s="181" customFormat="1" ht="13.5" customHeight="1">
      <c r="A16" s="249"/>
      <c r="B16" s="256">
        <v>6</v>
      </c>
      <c r="C16" s="85" t="s">
        <v>704</v>
      </c>
      <c r="D16" s="86"/>
      <c r="E16" s="86"/>
      <c r="F16" s="86"/>
      <c r="G16" s="234"/>
      <c r="H16" s="209"/>
      <c r="I16" s="303"/>
    </row>
    <row r="17" spans="1:118" s="181" customFormat="1" ht="38.25">
      <c r="A17" s="249"/>
      <c r="B17" s="257" t="s">
        <v>705</v>
      </c>
      <c r="C17" s="87" t="s">
        <v>706</v>
      </c>
      <c r="D17" s="63" t="s">
        <v>691</v>
      </c>
      <c r="E17" s="218">
        <v>60</v>
      </c>
      <c r="F17" s="201">
        <v>79.430000000000007</v>
      </c>
      <c r="G17" s="221">
        <v>10000</v>
      </c>
      <c r="H17" s="204">
        <f>E17*G17</f>
        <v>600000</v>
      </c>
      <c r="I17" s="304" t="s">
        <v>707</v>
      </c>
    </row>
    <row r="18" spans="1:118" s="181" customFormat="1" ht="38.25">
      <c r="A18" s="249"/>
      <c r="B18" s="257" t="s">
        <v>708</v>
      </c>
      <c r="C18" s="72" t="s">
        <v>709</v>
      </c>
      <c r="D18" s="53" t="s">
        <v>691</v>
      </c>
      <c r="E18" s="218">
        <v>45</v>
      </c>
      <c r="F18" s="203">
        <v>47.32</v>
      </c>
      <c r="G18" s="227">
        <v>5400</v>
      </c>
      <c r="H18" s="204">
        <f>E18*G18</f>
        <v>243000</v>
      </c>
      <c r="I18" s="304" t="s">
        <v>710</v>
      </c>
    </row>
    <row r="19" spans="1:118" s="181" customFormat="1" ht="38.25">
      <c r="A19" s="249"/>
      <c r="B19" s="257" t="s">
        <v>711</v>
      </c>
      <c r="C19" s="71" t="s">
        <v>712</v>
      </c>
      <c r="D19" s="88" t="s">
        <v>691</v>
      </c>
      <c r="E19" s="218">
        <v>76.05</v>
      </c>
      <c r="F19" s="203">
        <v>76.05</v>
      </c>
      <c r="G19" s="221">
        <v>300</v>
      </c>
      <c r="H19" s="204">
        <f>E19*G19</f>
        <v>22815</v>
      </c>
      <c r="I19" s="304" t="s">
        <v>713</v>
      </c>
    </row>
    <row r="20" spans="1:118" s="181" customFormat="1" ht="55.5" customHeight="1">
      <c r="A20" s="249"/>
      <c r="B20" s="257" t="s">
        <v>714</v>
      </c>
      <c r="C20" s="71" t="s">
        <v>715</v>
      </c>
      <c r="D20" s="88" t="s">
        <v>691</v>
      </c>
      <c r="E20" s="218">
        <v>126.75</v>
      </c>
      <c r="F20" s="205">
        <v>126.75</v>
      </c>
      <c r="G20" s="221">
        <v>5</v>
      </c>
      <c r="H20" s="204">
        <f>E20*G20</f>
        <v>633.75</v>
      </c>
      <c r="I20" s="304" t="s">
        <v>716</v>
      </c>
    </row>
    <row r="21" spans="1:118" s="196" customFormat="1">
      <c r="A21" s="250"/>
      <c r="B21" s="259" t="s">
        <v>717</v>
      </c>
      <c r="C21" s="96" t="s">
        <v>718</v>
      </c>
      <c r="D21" s="97"/>
      <c r="E21" s="86"/>
      <c r="F21" s="97"/>
      <c r="G21" s="236"/>
      <c r="H21" s="211"/>
      <c r="I21" s="307"/>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row>
    <row r="22" spans="1:118" s="181" customFormat="1" ht="87.75" customHeight="1">
      <c r="A22" s="249"/>
      <c r="B22" s="257" t="s">
        <v>719</v>
      </c>
      <c r="C22" s="104" t="s">
        <v>720</v>
      </c>
      <c r="D22" s="105" t="s">
        <v>721</v>
      </c>
      <c r="E22" s="218">
        <v>270</v>
      </c>
      <c r="F22" s="203">
        <v>287.3</v>
      </c>
      <c r="G22" s="221">
        <v>740</v>
      </c>
      <c r="H22" s="204">
        <f>E22*G22</f>
        <v>199800</v>
      </c>
      <c r="I22" s="308" t="s">
        <v>722</v>
      </c>
    </row>
    <row r="23" spans="1:118" s="181" customFormat="1" ht="114" customHeight="1">
      <c r="A23" s="249"/>
      <c r="B23" s="257" t="s">
        <v>723</v>
      </c>
      <c r="C23" s="102" t="s">
        <v>724</v>
      </c>
      <c r="D23" s="103" t="s">
        <v>721</v>
      </c>
      <c r="E23" s="218">
        <v>338</v>
      </c>
      <c r="F23" s="205">
        <v>338</v>
      </c>
      <c r="G23" s="221">
        <v>20</v>
      </c>
      <c r="H23" s="206">
        <f>E23*G23</f>
        <v>6760</v>
      </c>
      <c r="I23" s="309" t="s">
        <v>725</v>
      </c>
    </row>
    <row r="24" spans="1:118" s="181" customFormat="1">
      <c r="A24" s="249"/>
      <c r="B24" s="260">
        <v>8</v>
      </c>
      <c r="C24" s="96" t="s">
        <v>726</v>
      </c>
      <c r="D24" s="165"/>
      <c r="E24" s="86"/>
      <c r="F24" s="165"/>
      <c r="G24" s="237"/>
      <c r="H24" s="211"/>
      <c r="I24" s="310"/>
    </row>
    <row r="25" spans="1:118" s="181" customFormat="1" ht="95.45" customHeight="1">
      <c r="A25" s="249"/>
      <c r="B25" s="257" t="s">
        <v>727</v>
      </c>
      <c r="C25" s="98" t="s">
        <v>728</v>
      </c>
      <c r="D25" s="99" t="s">
        <v>721</v>
      </c>
      <c r="E25" s="218">
        <v>270</v>
      </c>
      <c r="F25" s="201">
        <v>304.2</v>
      </c>
      <c r="G25" s="221">
        <v>4000</v>
      </c>
      <c r="H25" s="202">
        <f t="shared" ref="H25:H36" si="1">E25*G25</f>
        <v>1080000</v>
      </c>
      <c r="I25" s="343" t="s">
        <v>729</v>
      </c>
    </row>
    <row r="26" spans="1:118" s="181" customFormat="1" ht="143.1" customHeight="1">
      <c r="A26" s="249"/>
      <c r="B26" s="257" t="s">
        <v>730</v>
      </c>
      <c r="C26" s="98" t="s">
        <v>731</v>
      </c>
      <c r="D26" s="99" t="s">
        <v>721</v>
      </c>
      <c r="E26" s="218">
        <v>290</v>
      </c>
      <c r="F26" s="203">
        <v>304.2</v>
      </c>
      <c r="G26" s="221">
        <v>1150</v>
      </c>
      <c r="H26" s="204">
        <f t="shared" si="1"/>
        <v>333500</v>
      </c>
      <c r="I26" s="344" t="s">
        <v>732</v>
      </c>
    </row>
    <row r="27" spans="1:118" s="181" customFormat="1" ht="197.25" customHeight="1">
      <c r="A27" s="249"/>
      <c r="B27" s="257" t="s">
        <v>733</v>
      </c>
      <c r="C27" s="98" t="s">
        <v>734</v>
      </c>
      <c r="D27" s="99" t="s">
        <v>721</v>
      </c>
      <c r="E27" s="218">
        <v>473.2</v>
      </c>
      <c r="F27" s="203">
        <v>473.2</v>
      </c>
      <c r="G27" s="221">
        <v>220</v>
      </c>
      <c r="H27" s="204">
        <f t="shared" si="1"/>
        <v>104104</v>
      </c>
      <c r="I27" s="344" t="s">
        <v>735</v>
      </c>
    </row>
    <row r="28" spans="1:118" s="181" customFormat="1" ht="143.44999999999999" customHeight="1">
      <c r="A28" s="249"/>
      <c r="B28" s="257" t="s">
        <v>736</v>
      </c>
      <c r="C28" s="98" t="s">
        <v>737</v>
      </c>
      <c r="D28" s="99" t="s">
        <v>721</v>
      </c>
      <c r="E28" s="218">
        <v>338</v>
      </c>
      <c r="F28" s="203">
        <v>338</v>
      </c>
      <c r="G28" s="221">
        <v>170</v>
      </c>
      <c r="H28" s="204">
        <f t="shared" si="1"/>
        <v>57460</v>
      </c>
      <c r="I28" s="344" t="s">
        <v>738</v>
      </c>
    </row>
    <row r="29" spans="1:118" s="181" customFormat="1" ht="102">
      <c r="A29" s="249"/>
      <c r="B29" s="257" t="s">
        <v>739</v>
      </c>
      <c r="C29" s="98" t="s">
        <v>740</v>
      </c>
      <c r="D29" s="99" t="s">
        <v>721</v>
      </c>
      <c r="E29" s="218">
        <v>405.6</v>
      </c>
      <c r="F29" s="203">
        <v>405.6</v>
      </c>
      <c r="G29" s="222">
        <v>25</v>
      </c>
      <c r="H29" s="204">
        <f t="shared" si="1"/>
        <v>10140</v>
      </c>
      <c r="I29" s="345" t="s">
        <v>741</v>
      </c>
    </row>
    <row r="30" spans="1:118" s="181" customFormat="1" ht="101.25" customHeight="1">
      <c r="A30" s="249"/>
      <c r="B30" s="257" t="s">
        <v>742</v>
      </c>
      <c r="C30" s="100" t="s">
        <v>743</v>
      </c>
      <c r="D30" s="99" t="s">
        <v>721</v>
      </c>
      <c r="E30" s="218">
        <v>371.8</v>
      </c>
      <c r="F30" s="203">
        <v>371.8</v>
      </c>
      <c r="G30" s="222">
        <v>410</v>
      </c>
      <c r="H30" s="204">
        <f t="shared" si="1"/>
        <v>152438</v>
      </c>
      <c r="I30" s="344" t="s">
        <v>744</v>
      </c>
    </row>
    <row r="31" spans="1:118" s="181" customFormat="1" ht="51">
      <c r="A31" s="249"/>
      <c r="B31" s="257" t="s">
        <v>745</v>
      </c>
      <c r="C31" s="100" t="s">
        <v>746</v>
      </c>
      <c r="D31" s="99" t="s">
        <v>721</v>
      </c>
      <c r="E31" s="218">
        <v>354.9</v>
      </c>
      <c r="F31" s="203">
        <v>354.90000000000003</v>
      </c>
      <c r="G31" s="222">
        <v>15</v>
      </c>
      <c r="H31" s="204">
        <f t="shared" si="1"/>
        <v>5323.5</v>
      </c>
      <c r="I31" s="344" t="s">
        <v>747</v>
      </c>
    </row>
    <row r="32" spans="1:118" s="181" customFormat="1" ht="51">
      <c r="A32" s="249"/>
      <c r="B32" s="257" t="s">
        <v>748</v>
      </c>
      <c r="C32" s="68" t="s">
        <v>749</v>
      </c>
      <c r="D32" s="99" t="s">
        <v>721</v>
      </c>
      <c r="E32" s="218">
        <v>143.65</v>
      </c>
      <c r="F32" s="205">
        <v>143.65</v>
      </c>
      <c r="G32" s="223">
        <v>1</v>
      </c>
      <c r="H32" s="206">
        <f t="shared" si="1"/>
        <v>143.65</v>
      </c>
      <c r="I32" s="312" t="s">
        <v>750</v>
      </c>
    </row>
    <row r="33" spans="1:9" s="181" customFormat="1" ht="99.75" customHeight="1">
      <c r="A33" s="249"/>
      <c r="B33" s="257" t="s">
        <v>751</v>
      </c>
      <c r="C33" s="289" t="s">
        <v>752</v>
      </c>
      <c r="D33" s="99" t="s">
        <v>721</v>
      </c>
      <c r="E33" s="218">
        <v>371.8</v>
      </c>
      <c r="F33" s="203">
        <v>371.8</v>
      </c>
      <c r="G33" s="227">
        <v>1</v>
      </c>
      <c r="H33" s="224">
        <f t="shared" si="1"/>
        <v>371.8</v>
      </c>
      <c r="I33" s="313" t="s">
        <v>753</v>
      </c>
    </row>
    <row r="34" spans="1:9" s="181" customFormat="1" ht="51">
      <c r="A34" s="247"/>
      <c r="B34" s="261">
        <v>9</v>
      </c>
      <c r="C34" s="106" t="s">
        <v>754</v>
      </c>
      <c r="D34" s="164" t="s">
        <v>721</v>
      </c>
      <c r="E34" s="218">
        <v>219.7</v>
      </c>
      <c r="F34" s="208">
        <v>219.70000000000002</v>
      </c>
      <c r="G34" s="222">
        <v>5</v>
      </c>
      <c r="H34" s="204">
        <f t="shared" si="1"/>
        <v>1098.5</v>
      </c>
      <c r="I34" s="314" t="s">
        <v>755</v>
      </c>
    </row>
    <row r="35" spans="1:9" s="181" customFormat="1" ht="76.5" customHeight="1">
      <c r="A35" s="247"/>
      <c r="B35" s="261">
        <v>10</v>
      </c>
      <c r="C35" s="106" t="s">
        <v>756</v>
      </c>
      <c r="D35" s="164" t="s">
        <v>721</v>
      </c>
      <c r="E35" s="218">
        <v>397.15</v>
      </c>
      <c r="F35" s="208">
        <v>397.15000000000003</v>
      </c>
      <c r="G35" s="222">
        <v>5</v>
      </c>
      <c r="H35" s="204">
        <f t="shared" si="1"/>
        <v>1985.75</v>
      </c>
      <c r="I35" s="314" t="s">
        <v>757</v>
      </c>
    </row>
    <row r="36" spans="1:9" s="181" customFormat="1" ht="41.25" customHeight="1">
      <c r="A36" s="249"/>
      <c r="B36" s="261">
        <v>11</v>
      </c>
      <c r="C36" s="106" t="s">
        <v>758</v>
      </c>
      <c r="D36" s="164" t="s">
        <v>721</v>
      </c>
      <c r="E36" s="218">
        <v>153.79</v>
      </c>
      <c r="F36" s="208">
        <v>153.79</v>
      </c>
      <c r="G36" s="222">
        <v>15</v>
      </c>
      <c r="H36" s="204">
        <f t="shared" si="1"/>
        <v>2306.85</v>
      </c>
      <c r="I36" s="314" t="s">
        <v>759</v>
      </c>
    </row>
    <row r="37" spans="1:9" s="197" customFormat="1" ht="25.5">
      <c r="A37" s="251"/>
      <c r="B37" s="261">
        <v>12</v>
      </c>
      <c r="C37" s="66" t="s">
        <v>654</v>
      </c>
      <c r="D37" s="165"/>
      <c r="E37" s="86"/>
      <c r="F37" s="165"/>
      <c r="G37" s="237"/>
      <c r="H37" s="211"/>
      <c r="I37" s="310"/>
    </row>
    <row r="38" spans="1:9" s="197" customFormat="1" ht="127.5">
      <c r="A38" s="251"/>
      <c r="B38" s="262" t="s">
        <v>159</v>
      </c>
      <c r="C38" s="75" t="s">
        <v>760</v>
      </c>
      <c r="D38" s="63" t="s">
        <v>761</v>
      </c>
      <c r="E38" s="218">
        <v>997.1</v>
      </c>
      <c r="F38" s="208">
        <v>997.1</v>
      </c>
      <c r="G38" s="222">
        <v>10</v>
      </c>
      <c r="H38" s="204">
        <f t="shared" ref="H38:H46" si="2">E38*G38</f>
        <v>9971</v>
      </c>
      <c r="I38" s="300" t="s">
        <v>762</v>
      </c>
    </row>
    <row r="39" spans="1:9" s="197" customFormat="1" ht="51">
      <c r="A39" s="251"/>
      <c r="B39" s="262" t="s">
        <v>161</v>
      </c>
      <c r="C39" s="75" t="s">
        <v>763</v>
      </c>
      <c r="D39" s="53" t="s">
        <v>764</v>
      </c>
      <c r="E39" s="218">
        <v>84.5</v>
      </c>
      <c r="F39" s="208">
        <v>84.5</v>
      </c>
      <c r="G39" s="222">
        <v>1</v>
      </c>
      <c r="H39" s="204">
        <f t="shared" si="2"/>
        <v>84.5</v>
      </c>
      <c r="I39" s="304" t="s">
        <v>765</v>
      </c>
    </row>
    <row r="40" spans="1:9" s="181" customFormat="1" ht="84" customHeight="1">
      <c r="A40" s="249"/>
      <c r="B40" s="261">
        <v>13</v>
      </c>
      <c r="C40" s="108" t="s">
        <v>766</v>
      </c>
      <c r="D40" s="164" t="s">
        <v>767</v>
      </c>
      <c r="E40" s="218">
        <v>253.5</v>
      </c>
      <c r="F40" s="208">
        <v>253.5</v>
      </c>
      <c r="G40" s="222">
        <v>1</v>
      </c>
      <c r="H40" s="204">
        <f t="shared" si="2"/>
        <v>253.5</v>
      </c>
      <c r="I40" s="314" t="s">
        <v>768</v>
      </c>
    </row>
    <row r="41" spans="1:9" s="181" customFormat="1" ht="76.5">
      <c r="A41" s="249"/>
      <c r="B41" s="261">
        <v>14</v>
      </c>
      <c r="C41" s="108" t="s">
        <v>769</v>
      </c>
      <c r="D41" s="164" t="s">
        <v>767</v>
      </c>
      <c r="E41" s="218">
        <v>219.7</v>
      </c>
      <c r="F41" s="208">
        <v>219.70000000000002</v>
      </c>
      <c r="G41" s="222">
        <v>1</v>
      </c>
      <c r="H41" s="204">
        <f t="shared" si="2"/>
        <v>219.7</v>
      </c>
      <c r="I41" s="314" t="s">
        <v>770</v>
      </c>
    </row>
    <row r="42" spans="1:9" s="181" customFormat="1" ht="56.45" customHeight="1">
      <c r="A42" s="249"/>
      <c r="B42" s="261">
        <v>15</v>
      </c>
      <c r="C42" s="109" t="s">
        <v>771</v>
      </c>
      <c r="D42" s="110" t="s">
        <v>721</v>
      </c>
      <c r="E42" s="218">
        <v>422.5</v>
      </c>
      <c r="F42" s="208">
        <v>422.5</v>
      </c>
      <c r="G42" s="222">
        <v>1</v>
      </c>
      <c r="H42" s="204">
        <f t="shared" si="2"/>
        <v>422.5</v>
      </c>
      <c r="I42" s="315" t="s">
        <v>772</v>
      </c>
    </row>
    <row r="43" spans="1:9" s="181" customFormat="1" ht="78.75" customHeight="1">
      <c r="A43" s="249"/>
      <c r="B43" s="261">
        <v>16</v>
      </c>
      <c r="C43" s="198" t="s">
        <v>773</v>
      </c>
      <c r="D43" s="110" t="s">
        <v>691</v>
      </c>
      <c r="E43" s="218">
        <v>48</v>
      </c>
      <c r="F43" s="208">
        <v>48</v>
      </c>
      <c r="G43" s="225">
        <v>1</v>
      </c>
      <c r="H43" s="204">
        <f t="shared" si="2"/>
        <v>48</v>
      </c>
      <c r="I43" s="315" t="s">
        <v>774</v>
      </c>
    </row>
    <row r="44" spans="1:9" s="181" customFormat="1" ht="57.6" customHeight="1">
      <c r="A44" s="249"/>
      <c r="B44" s="234">
        <v>17</v>
      </c>
      <c r="C44" s="198" t="s">
        <v>775</v>
      </c>
      <c r="D44" s="125" t="s">
        <v>691</v>
      </c>
      <c r="E44" s="285">
        <v>6</v>
      </c>
      <c r="F44" s="208">
        <v>6</v>
      </c>
      <c r="G44" s="225">
        <v>1</v>
      </c>
      <c r="H44" s="204">
        <f t="shared" si="2"/>
        <v>6</v>
      </c>
      <c r="I44" s="315" t="s">
        <v>776</v>
      </c>
    </row>
    <row r="45" spans="1:9" s="181" customFormat="1" ht="112.35" customHeight="1">
      <c r="A45" s="249"/>
      <c r="B45" s="234">
        <v>18</v>
      </c>
      <c r="C45" s="336" t="s">
        <v>777</v>
      </c>
      <c r="D45" s="110" t="s">
        <v>721</v>
      </c>
      <c r="E45" s="281">
        <v>350</v>
      </c>
      <c r="F45" s="284">
        <v>350</v>
      </c>
      <c r="G45" s="286">
        <v>1</v>
      </c>
      <c r="H45" s="204">
        <f t="shared" si="2"/>
        <v>350</v>
      </c>
      <c r="I45" s="311" t="s">
        <v>778</v>
      </c>
    </row>
    <row r="46" spans="1:9" s="181" customFormat="1" ht="99.6" customHeight="1">
      <c r="A46" s="249"/>
      <c r="B46" s="234">
        <v>19</v>
      </c>
      <c r="C46" s="337" t="s">
        <v>779</v>
      </c>
      <c r="D46" s="110" t="s">
        <v>721</v>
      </c>
      <c r="E46" s="281">
        <v>450</v>
      </c>
      <c r="F46" s="284">
        <v>450</v>
      </c>
      <c r="G46" s="283">
        <v>1</v>
      </c>
      <c r="H46" s="204">
        <f t="shared" si="2"/>
        <v>450</v>
      </c>
      <c r="I46" s="316" t="s">
        <v>780</v>
      </c>
    </row>
    <row r="47" spans="1:9" s="181" customFormat="1" ht="15.75">
      <c r="A47" s="249"/>
      <c r="B47" s="252"/>
      <c r="C47" s="246" t="s">
        <v>781</v>
      </c>
      <c r="D47" s="111"/>
      <c r="E47" s="278"/>
      <c r="F47" s="111"/>
      <c r="G47" s="238"/>
      <c r="H47" s="212"/>
      <c r="I47" s="317"/>
    </row>
    <row r="48" spans="1:9" s="181" customFormat="1" ht="25.5">
      <c r="A48" s="249"/>
      <c r="B48" s="255">
        <v>1</v>
      </c>
      <c r="C48" s="295" t="s">
        <v>688</v>
      </c>
      <c r="D48" s="112"/>
      <c r="E48" s="80"/>
      <c r="F48" s="112"/>
      <c r="G48" s="239"/>
      <c r="H48" s="210"/>
      <c r="I48" s="318"/>
    </row>
    <row r="49" spans="1:9" s="195" customFormat="1" ht="87.75" customHeight="1">
      <c r="A49" s="248"/>
      <c r="B49" s="257" t="s">
        <v>689</v>
      </c>
      <c r="C49" s="119" t="s">
        <v>782</v>
      </c>
      <c r="D49" s="63" t="s">
        <v>691</v>
      </c>
      <c r="E49" s="218">
        <v>35</v>
      </c>
      <c r="F49" s="203">
        <v>43.940000000000005</v>
      </c>
      <c r="G49" s="225">
        <v>13000</v>
      </c>
      <c r="H49" s="204">
        <f t="shared" ref="H49:H54" si="3">E49*G49</f>
        <v>455000</v>
      </c>
      <c r="I49" s="335" t="s">
        <v>692</v>
      </c>
    </row>
    <row r="50" spans="1:9" s="181" customFormat="1" ht="105" customHeight="1">
      <c r="A50" s="249"/>
      <c r="B50" s="257" t="s">
        <v>693</v>
      </c>
      <c r="C50" s="119" t="s">
        <v>783</v>
      </c>
      <c r="D50" s="63" t="s">
        <v>691</v>
      </c>
      <c r="E50" s="332">
        <f>E49*2</f>
        <v>70</v>
      </c>
      <c r="F50" s="203"/>
      <c r="G50" s="226">
        <v>390</v>
      </c>
      <c r="H50" s="204">
        <f t="shared" si="3"/>
        <v>27300</v>
      </c>
      <c r="I50" s="335" t="s">
        <v>695</v>
      </c>
    </row>
    <row r="51" spans="1:9" s="181" customFormat="1" ht="63.75">
      <c r="A51" s="249"/>
      <c r="B51" s="255">
        <v>2</v>
      </c>
      <c r="C51" s="113" t="s">
        <v>784</v>
      </c>
      <c r="D51" s="82" t="s">
        <v>691</v>
      </c>
      <c r="E51" s="218">
        <v>50</v>
      </c>
      <c r="F51" s="203">
        <v>59.15</v>
      </c>
      <c r="G51" s="225">
        <v>15500</v>
      </c>
      <c r="H51" s="204">
        <f t="shared" si="3"/>
        <v>775000</v>
      </c>
      <c r="I51" s="319" t="s">
        <v>785</v>
      </c>
    </row>
    <row r="52" spans="1:9" s="181" customFormat="1" ht="63.75">
      <c r="A52" s="249"/>
      <c r="B52" s="255">
        <v>3</v>
      </c>
      <c r="C52" s="114" t="s">
        <v>786</v>
      </c>
      <c r="D52" s="82" t="s">
        <v>691</v>
      </c>
      <c r="E52" s="218">
        <v>160</v>
      </c>
      <c r="F52" s="203">
        <v>174.07000000000002</v>
      </c>
      <c r="G52" s="225">
        <v>5500</v>
      </c>
      <c r="H52" s="204">
        <f t="shared" si="3"/>
        <v>880000</v>
      </c>
      <c r="I52" s="319" t="s">
        <v>787</v>
      </c>
    </row>
    <row r="53" spans="1:9" s="181" customFormat="1" ht="72.599999999999994" customHeight="1">
      <c r="A53" s="249"/>
      <c r="B53" s="255">
        <v>4</v>
      </c>
      <c r="C53" s="115" t="s">
        <v>788</v>
      </c>
      <c r="D53" s="84" t="s">
        <v>691</v>
      </c>
      <c r="E53" s="218">
        <v>118.3</v>
      </c>
      <c r="F53" s="205">
        <v>118.3</v>
      </c>
      <c r="G53" s="227">
        <v>30</v>
      </c>
      <c r="H53" s="204">
        <f t="shared" si="3"/>
        <v>3549</v>
      </c>
      <c r="I53" s="301" t="s">
        <v>789</v>
      </c>
    </row>
    <row r="54" spans="1:9" s="181" customFormat="1" ht="15">
      <c r="A54" s="249"/>
      <c r="B54" s="263">
        <v>5</v>
      </c>
      <c r="C54" s="116" t="s">
        <v>790</v>
      </c>
      <c r="D54" s="117" t="s">
        <v>691</v>
      </c>
      <c r="E54" s="218">
        <v>15.21</v>
      </c>
      <c r="F54" s="213">
        <v>15.210000000000003</v>
      </c>
      <c r="G54" s="225">
        <v>10</v>
      </c>
      <c r="H54" s="206">
        <f t="shared" si="3"/>
        <v>152.10000000000002</v>
      </c>
      <c r="I54" s="320" t="s">
        <v>703</v>
      </c>
    </row>
    <row r="55" spans="1:9" s="181" customFormat="1">
      <c r="A55" s="249"/>
      <c r="B55" s="256">
        <v>6</v>
      </c>
      <c r="C55" s="66" t="s">
        <v>704</v>
      </c>
      <c r="D55" s="165"/>
      <c r="E55" s="86"/>
      <c r="F55" s="165"/>
      <c r="G55" s="237"/>
      <c r="H55" s="211"/>
      <c r="I55" s="310"/>
    </row>
    <row r="56" spans="1:9" s="181" customFormat="1" ht="38.25">
      <c r="A56" s="249"/>
      <c r="B56" s="257" t="s">
        <v>705</v>
      </c>
      <c r="C56" s="87" t="s">
        <v>791</v>
      </c>
      <c r="D56" s="63" t="s">
        <v>691</v>
      </c>
      <c r="E56" s="218">
        <v>150</v>
      </c>
      <c r="F56" s="201">
        <v>165.62</v>
      </c>
      <c r="G56" s="226">
        <v>16000</v>
      </c>
      <c r="H56" s="204">
        <f>E56*G56</f>
        <v>2400000</v>
      </c>
      <c r="I56" s="300" t="s">
        <v>792</v>
      </c>
    </row>
    <row r="57" spans="1:9" s="181" customFormat="1" ht="38.25">
      <c r="A57" s="249"/>
      <c r="B57" s="257" t="s">
        <v>708</v>
      </c>
      <c r="C57" s="72" t="s">
        <v>793</v>
      </c>
      <c r="D57" s="53" t="s">
        <v>691</v>
      </c>
      <c r="E57" s="218">
        <v>90</v>
      </c>
      <c r="F57" s="203">
        <v>101.4</v>
      </c>
      <c r="G57" s="225">
        <v>5600</v>
      </c>
      <c r="H57" s="204">
        <f>E57*G57</f>
        <v>504000</v>
      </c>
      <c r="I57" s="304" t="s">
        <v>794</v>
      </c>
    </row>
    <row r="58" spans="1:9" s="181" customFormat="1" ht="38.25">
      <c r="A58" s="249"/>
      <c r="B58" s="257" t="s">
        <v>711</v>
      </c>
      <c r="C58" s="71" t="s">
        <v>795</v>
      </c>
      <c r="D58" s="88" t="s">
        <v>691</v>
      </c>
      <c r="E58" s="218">
        <v>100</v>
      </c>
      <c r="F58" s="203">
        <v>125.06</v>
      </c>
      <c r="G58" s="225">
        <v>520</v>
      </c>
      <c r="H58" s="204">
        <f>E58*G58</f>
        <v>52000</v>
      </c>
      <c r="I58" s="304" t="s">
        <v>713</v>
      </c>
    </row>
    <row r="59" spans="1:9" s="181" customFormat="1" ht="38.25">
      <c r="A59" s="249"/>
      <c r="B59" s="257" t="s">
        <v>714</v>
      </c>
      <c r="C59" s="71" t="s">
        <v>796</v>
      </c>
      <c r="D59" s="118" t="s">
        <v>691</v>
      </c>
      <c r="E59" s="218">
        <v>152.1</v>
      </c>
      <c r="F59" s="203">
        <v>152.1</v>
      </c>
      <c r="G59" s="225">
        <v>100</v>
      </c>
      <c r="H59" s="204">
        <f>E59*G59</f>
        <v>15210</v>
      </c>
      <c r="I59" s="312" t="s">
        <v>797</v>
      </c>
    </row>
    <row r="60" spans="1:9" s="181" customFormat="1">
      <c r="A60" s="249"/>
      <c r="B60" s="256">
        <v>7</v>
      </c>
      <c r="C60" s="66" t="s">
        <v>718</v>
      </c>
      <c r="D60" s="165"/>
      <c r="E60" s="86"/>
      <c r="F60" s="165"/>
      <c r="G60" s="237"/>
      <c r="H60" s="211"/>
      <c r="I60" s="310"/>
    </row>
    <row r="61" spans="1:9" s="181" customFormat="1" ht="63.75">
      <c r="A61" s="249"/>
      <c r="B61" s="254" t="s">
        <v>719</v>
      </c>
      <c r="C61" s="121" t="s">
        <v>798</v>
      </c>
      <c r="D61" s="122" t="s">
        <v>721</v>
      </c>
      <c r="E61" s="218">
        <v>338</v>
      </c>
      <c r="F61" s="203">
        <v>338</v>
      </c>
      <c r="G61" s="225">
        <v>50</v>
      </c>
      <c r="H61" s="204">
        <f>E61*G61</f>
        <v>16900</v>
      </c>
      <c r="I61" s="321" t="s">
        <v>799</v>
      </c>
    </row>
    <row r="62" spans="1:9" s="181" customFormat="1" ht="63.75">
      <c r="A62" s="249"/>
      <c r="B62" s="254" t="s">
        <v>723</v>
      </c>
      <c r="C62" s="123" t="s">
        <v>800</v>
      </c>
      <c r="D62" s="124" t="s">
        <v>801</v>
      </c>
      <c r="E62" s="218">
        <v>405.6</v>
      </c>
      <c r="F62" s="205">
        <v>405.6</v>
      </c>
      <c r="G62" s="225">
        <v>5</v>
      </c>
      <c r="H62" s="204">
        <f>E62*G62</f>
        <v>2028</v>
      </c>
      <c r="I62" s="309" t="s">
        <v>725</v>
      </c>
    </row>
    <row r="63" spans="1:9" s="181" customFormat="1">
      <c r="A63" s="249"/>
      <c r="B63" s="256">
        <v>8</v>
      </c>
      <c r="C63" s="66" t="s">
        <v>726</v>
      </c>
      <c r="D63" s="165"/>
      <c r="E63" s="86"/>
      <c r="F63" s="165"/>
      <c r="G63" s="237"/>
      <c r="H63" s="211"/>
      <c r="I63" s="310"/>
    </row>
    <row r="64" spans="1:9" s="181" customFormat="1" ht="140.25">
      <c r="A64" s="249"/>
      <c r="B64" s="257" t="s">
        <v>727</v>
      </c>
      <c r="C64" s="119" t="s">
        <v>802</v>
      </c>
      <c r="D64" s="99" t="s">
        <v>721</v>
      </c>
      <c r="E64" s="218">
        <v>338</v>
      </c>
      <c r="F64" s="203">
        <v>338</v>
      </c>
      <c r="G64" s="225">
        <v>100</v>
      </c>
      <c r="H64" s="204">
        <f t="shared" ref="H64:H74" si="4">E64*G64</f>
        <v>33800</v>
      </c>
      <c r="I64" s="311" t="s">
        <v>803</v>
      </c>
    </row>
    <row r="65" spans="1:9" s="181" customFormat="1" ht="178.5">
      <c r="A65" s="249"/>
      <c r="B65" s="257" t="s">
        <v>730</v>
      </c>
      <c r="C65" s="119" t="s">
        <v>804</v>
      </c>
      <c r="D65" s="99" t="s">
        <v>721</v>
      </c>
      <c r="E65" s="218">
        <v>523.9</v>
      </c>
      <c r="F65" s="203">
        <v>523.9</v>
      </c>
      <c r="G65" s="225">
        <v>20</v>
      </c>
      <c r="H65" s="204">
        <f t="shared" si="4"/>
        <v>10478</v>
      </c>
      <c r="I65" s="311" t="s">
        <v>805</v>
      </c>
    </row>
    <row r="66" spans="1:9" s="181" customFormat="1" ht="140.25">
      <c r="A66" s="249"/>
      <c r="B66" s="257" t="s">
        <v>733</v>
      </c>
      <c r="C66" s="119" t="s">
        <v>806</v>
      </c>
      <c r="D66" s="99" t="s">
        <v>721</v>
      </c>
      <c r="E66" s="218">
        <v>371.8</v>
      </c>
      <c r="F66" s="203">
        <v>371.8</v>
      </c>
      <c r="G66" s="225">
        <v>15</v>
      </c>
      <c r="H66" s="204">
        <f t="shared" si="4"/>
        <v>5577</v>
      </c>
      <c r="I66" s="311" t="s">
        <v>807</v>
      </c>
    </row>
    <row r="67" spans="1:9" s="181" customFormat="1" ht="102">
      <c r="A67" s="249"/>
      <c r="B67" s="257" t="s">
        <v>736</v>
      </c>
      <c r="C67" s="119" t="s">
        <v>808</v>
      </c>
      <c r="D67" s="99" t="s">
        <v>721</v>
      </c>
      <c r="E67" s="218">
        <v>405.6</v>
      </c>
      <c r="F67" s="203">
        <v>405.6</v>
      </c>
      <c r="G67" s="225">
        <v>5</v>
      </c>
      <c r="H67" s="204">
        <f t="shared" si="4"/>
        <v>2028</v>
      </c>
      <c r="I67" s="311" t="s">
        <v>809</v>
      </c>
    </row>
    <row r="68" spans="1:9" s="181" customFormat="1" ht="89.25">
      <c r="A68" s="249"/>
      <c r="B68" s="257" t="s">
        <v>739</v>
      </c>
      <c r="C68" s="120" t="s">
        <v>810</v>
      </c>
      <c r="D68" s="101" t="s">
        <v>721</v>
      </c>
      <c r="E68" s="218">
        <v>422.5</v>
      </c>
      <c r="F68" s="203">
        <v>422.5</v>
      </c>
      <c r="G68" s="225">
        <v>100</v>
      </c>
      <c r="H68" s="204">
        <f t="shared" si="4"/>
        <v>42250</v>
      </c>
      <c r="I68" s="311" t="s">
        <v>811</v>
      </c>
    </row>
    <row r="69" spans="1:9" s="181" customFormat="1" ht="51">
      <c r="A69" s="249"/>
      <c r="B69" s="257" t="s">
        <v>742</v>
      </c>
      <c r="C69" s="120" t="s">
        <v>812</v>
      </c>
      <c r="D69" s="101" t="s">
        <v>721</v>
      </c>
      <c r="E69" s="218">
        <v>354.9</v>
      </c>
      <c r="F69" s="203">
        <v>354.90000000000003</v>
      </c>
      <c r="G69" s="225">
        <v>10</v>
      </c>
      <c r="H69" s="204">
        <f t="shared" si="4"/>
        <v>3549</v>
      </c>
      <c r="I69" s="311" t="s">
        <v>813</v>
      </c>
    </row>
    <row r="70" spans="1:9" s="181" customFormat="1" ht="51">
      <c r="A70" s="249"/>
      <c r="B70" s="257" t="s">
        <v>745</v>
      </c>
      <c r="C70" s="71" t="s">
        <v>814</v>
      </c>
      <c r="D70" s="64" t="s">
        <v>721</v>
      </c>
      <c r="E70" s="218">
        <v>143.65</v>
      </c>
      <c r="F70" s="203">
        <v>143.65</v>
      </c>
      <c r="G70" s="225">
        <v>1</v>
      </c>
      <c r="H70" s="204">
        <f t="shared" si="4"/>
        <v>143.65</v>
      </c>
      <c r="I70" s="304" t="s">
        <v>815</v>
      </c>
    </row>
    <row r="71" spans="1:9" s="181" customFormat="1" ht="99" customHeight="1">
      <c r="A71" s="249"/>
      <c r="B71" s="257" t="s">
        <v>748</v>
      </c>
      <c r="C71" s="71" t="s">
        <v>816</v>
      </c>
      <c r="D71" s="64" t="s">
        <v>721</v>
      </c>
      <c r="E71" s="218">
        <v>422.5</v>
      </c>
      <c r="F71" s="203">
        <v>422.5</v>
      </c>
      <c r="G71" s="225">
        <v>1</v>
      </c>
      <c r="H71" s="204">
        <f t="shared" si="4"/>
        <v>422.5</v>
      </c>
      <c r="I71" s="304" t="s">
        <v>753</v>
      </c>
    </row>
    <row r="72" spans="1:9" s="181" customFormat="1" ht="51">
      <c r="A72" s="247"/>
      <c r="B72" s="261">
        <v>9</v>
      </c>
      <c r="C72" s="114" t="s">
        <v>817</v>
      </c>
      <c r="D72" s="125" t="s">
        <v>721</v>
      </c>
      <c r="E72" s="218">
        <v>349.83</v>
      </c>
      <c r="F72" s="208">
        <v>349.83000000000004</v>
      </c>
      <c r="G72" s="225">
        <v>1</v>
      </c>
      <c r="H72" s="204">
        <f t="shared" si="4"/>
        <v>349.83</v>
      </c>
      <c r="I72" s="314" t="s">
        <v>755</v>
      </c>
    </row>
    <row r="73" spans="1:9" s="181" customFormat="1" ht="76.5">
      <c r="A73" s="249"/>
      <c r="B73" s="261">
        <v>10</v>
      </c>
      <c r="C73" s="114" t="s">
        <v>818</v>
      </c>
      <c r="D73" s="125" t="s">
        <v>721</v>
      </c>
      <c r="E73" s="218">
        <v>633.75</v>
      </c>
      <c r="F73" s="208">
        <v>633.75</v>
      </c>
      <c r="G73" s="225">
        <v>1</v>
      </c>
      <c r="H73" s="204">
        <f t="shared" si="4"/>
        <v>633.75</v>
      </c>
      <c r="I73" s="314" t="s">
        <v>757</v>
      </c>
    </row>
    <row r="74" spans="1:9" s="181" customFormat="1" ht="25.5">
      <c r="A74" s="249"/>
      <c r="B74" s="261">
        <v>11</v>
      </c>
      <c r="C74" s="155" t="s">
        <v>819</v>
      </c>
      <c r="D74" s="156" t="s">
        <v>721</v>
      </c>
      <c r="E74" s="218">
        <v>179.14</v>
      </c>
      <c r="F74" s="214">
        <v>179.14000000000001</v>
      </c>
      <c r="G74" s="225">
        <v>15</v>
      </c>
      <c r="H74" s="206">
        <f t="shared" si="4"/>
        <v>2687.1</v>
      </c>
      <c r="I74" s="315" t="s">
        <v>759</v>
      </c>
    </row>
    <row r="75" spans="1:9" s="181" customFormat="1" ht="25.5">
      <c r="A75" s="249"/>
      <c r="B75" s="256">
        <v>12</v>
      </c>
      <c r="C75" s="66" t="s">
        <v>654</v>
      </c>
      <c r="D75" s="165"/>
      <c r="E75" s="86"/>
      <c r="F75" s="165"/>
      <c r="G75" s="237"/>
      <c r="H75" s="211"/>
      <c r="I75" s="310"/>
    </row>
    <row r="76" spans="1:9" s="181" customFormat="1" ht="127.5">
      <c r="A76" s="249"/>
      <c r="B76" s="262" t="s">
        <v>159</v>
      </c>
      <c r="C76" s="126" t="s">
        <v>820</v>
      </c>
      <c r="D76" s="127" t="s">
        <v>761</v>
      </c>
      <c r="E76" s="218">
        <v>997.1</v>
      </c>
      <c r="F76" s="208">
        <v>997.1</v>
      </c>
      <c r="G76" s="225">
        <v>5</v>
      </c>
      <c r="H76" s="204">
        <f t="shared" ref="H76:H84" si="5">E76*G76</f>
        <v>4985.5</v>
      </c>
      <c r="I76" s="304" t="s">
        <v>762</v>
      </c>
    </row>
    <row r="77" spans="1:9" s="181" customFormat="1" ht="51">
      <c r="A77" s="249"/>
      <c r="B77" s="262" t="s">
        <v>161</v>
      </c>
      <c r="C77" s="126" t="s">
        <v>821</v>
      </c>
      <c r="D77" s="127" t="s">
        <v>764</v>
      </c>
      <c r="E77" s="218">
        <v>84.5</v>
      </c>
      <c r="F77" s="208">
        <v>84.5</v>
      </c>
      <c r="G77" s="225">
        <v>1</v>
      </c>
      <c r="H77" s="204">
        <f t="shared" si="5"/>
        <v>84.5</v>
      </c>
      <c r="I77" s="304" t="s">
        <v>765</v>
      </c>
    </row>
    <row r="78" spans="1:9" s="181" customFormat="1" ht="68.25" customHeight="1">
      <c r="A78" s="249"/>
      <c r="B78" s="261">
        <v>13</v>
      </c>
      <c r="C78" s="114" t="s">
        <v>822</v>
      </c>
      <c r="D78" s="125" t="s">
        <v>767</v>
      </c>
      <c r="E78" s="218">
        <v>287.3</v>
      </c>
      <c r="F78" s="208">
        <v>287.3</v>
      </c>
      <c r="G78" s="225">
        <v>2</v>
      </c>
      <c r="H78" s="204">
        <f t="shared" si="5"/>
        <v>574.6</v>
      </c>
      <c r="I78" s="314" t="s">
        <v>768</v>
      </c>
    </row>
    <row r="79" spans="1:9" s="181" customFormat="1" ht="76.5">
      <c r="A79" s="249"/>
      <c r="B79" s="261">
        <v>14</v>
      </c>
      <c r="C79" s="114" t="s">
        <v>823</v>
      </c>
      <c r="D79" s="125" t="s">
        <v>767</v>
      </c>
      <c r="E79" s="218">
        <v>270.39999999999998</v>
      </c>
      <c r="F79" s="208">
        <v>270.40000000000003</v>
      </c>
      <c r="G79" s="225">
        <v>1</v>
      </c>
      <c r="H79" s="204">
        <f t="shared" si="5"/>
        <v>270.39999999999998</v>
      </c>
      <c r="I79" s="314" t="s">
        <v>770</v>
      </c>
    </row>
    <row r="80" spans="1:9" s="181" customFormat="1" ht="51">
      <c r="A80" s="249"/>
      <c r="B80" s="261">
        <v>15</v>
      </c>
      <c r="C80" s="114" t="s">
        <v>824</v>
      </c>
      <c r="D80" s="125" t="s">
        <v>721</v>
      </c>
      <c r="E80" s="218">
        <v>403.91</v>
      </c>
      <c r="F80" s="208">
        <v>403.91</v>
      </c>
      <c r="G80" s="225">
        <v>1</v>
      </c>
      <c r="H80" s="204">
        <f t="shared" si="5"/>
        <v>403.91</v>
      </c>
      <c r="I80" s="314" t="s">
        <v>772</v>
      </c>
    </row>
    <row r="81" spans="1:9" s="181" customFormat="1" ht="53.1" customHeight="1">
      <c r="A81" s="249"/>
      <c r="B81" s="261">
        <v>16</v>
      </c>
      <c r="C81" s="109" t="s">
        <v>773</v>
      </c>
      <c r="D81" s="110" t="s">
        <v>691</v>
      </c>
      <c r="E81" s="218">
        <v>50</v>
      </c>
      <c r="F81" s="214">
        <v>50</v>
      </c>
      <c r="G81" s="228">
        <v>1</v>
      </c>
      <c r="H81" s="206">
        <f t="shared" si="5"/>
        <v>50</v>
      </c>
      <c r="I81" s="315" t="s">
        <v>825</v>
      </c>
    </row>
    <row r="82" spans="1:9" s="181" customFormat="1" ht="53.1" customHeight="1">
      <c r="A82" s="249"/>
      <c r="B82" s="234">
        <v>17</v>
      </c>
      <c r="C82" s="198" t="s">
        <v>775</v>
      </c>
      <c r="D82" s="125" t="s">
        <v>691</v>
      </c>
      <c r="E82" s="285">
        <v>13</v>
      </c>
      <c r="F82" s="208">
        <v>13</v>
      </c>
      <c r="G82" s="225">
        <v>1</v>
      </c>
      <c r="H82" s="204">
        <f t="shared" si="5"/>
        <v>13</v>
      </c>
      <c r="I82" s="315" t="s">
        <v>776</v>
      </c>
    </row>
    <row r="83" spans="1:9" s="181" customFormat="1" ht="86.1" customHeight="1">
      <c r="A83" s="249"/>
      <c r="B83" s="234">
        <v>18</v>
      </c>
      <c r="C83" s="336" t="s">
        <v>777</v>
      </c>
      <c r="D83" s="110" t="s">
        <v>721</v>
      </c>
      <c r="E83" s="245">
        <v>400</v>
      </c>
      <c r="F83" s="290">
        <v>400</v>
      </c>
      <c r="G83" s="286">
        <v>1</v>
      </c>
      <c r="H83" s="204">
        <f t="shared" si="5"/>
        <v>400</v>
      </c>
      <c r="I83" s="311" t="s">
        <v>826</v>
      </c>
    </row>
    <row r="84" spans="1:9" s="181" customFormat="1" ht="100.35" customHeight="1">
      <c r="A84" s="249"/>
      <c r="B84" s="234">
        <v>19</v>
      </c>
      <c r="C84" s="337" t="s">
        <v>779</v>
      </c>
      <c r="D84" s="110" t="s">
        <v>721</v>
      </c>
      <c r="E84" s="245">
        <v>450</v>
      </c>
      <c r="F84" s="282">
        <v>450</v>
      </c>
      <c r="G84" s="283">
        <v>1</v>
      </c>
      <c r="H84" s="204">
        <f t="shared" si="5"/>
        <v>450</v>
      </c>
      <c r="I84" s="316" t="s">
        <v>827</v>
      </c>
    </row>
    <row r="85" spans="1:9" s="181" customFormat="1" ht="15.75">
      <c r="A85" s="249"/>
      <c r="B85" s="252"/>
      <c r="C85" s="65" t="s">
        <v>828</v>
      </c>
      <c r="D85" s="111"/>
      <c r="E85" s="219"/>
      <c r="F85" s="277"/>
      <c r="G85" s="279"/>
      <c r="H85" s="280"/>
      <c r="I85" s="317"/>
    </row>
    <row r="86" spans="1:9" s="181" customFormat="1" ht="25.5">
      <c r="A86" s="249"/>
      <c r="B86" s="264">
        <v>1</v>
      </c>
      <c r="C86" s="295" t="s">
        <v>688</v>
      </c>
      <c r="D86" s="112"/>
      <c r="E86" s="80"/>
      <c r="F86" s="112"/>
      <c r="G86" s="239"/>
      <c r="H86" s="210"/>
      <c r="I86" s="318"/>
    </row>
    <row r="87" spans="1:9" s="195" customFormat="1" ht="63.75">
      <c r="A87" s="248"/>
      <c r="B87" s="257" t="s">
        <v>689</v>
      </c>
      <c r="C87" s="119" t="s">
        <v>829</v>
      </c>
      <c r="D87" s="63" t="s">
        <v>691</v>
      </c>
      <c r="E87" s="218">
        <v>60</v>
      </c>
      <c r="F87" s="203">
        <v>64.22</v>
      </c>
      <c r="G87" s="225">
        <v>1000</v>
      </c>
      <c r="H87" s="204">
        <f t="shared" ref="H87:H92" si="6">E87*G87</f>
        <v>60000</v>
      </c>
      <c r="I87" s="335" t="s">
        <v>692</v>
      </c>
    </row>
    <row r="88" spans="1:9" s="181" customFormat="1" ht="101.45" customHeight="1">
      <c r="A88" s="249"/>
      <c r="B88" s="257" t="s">
        <v>693</v>
      </c>
      <c r="C88" s="119" t="s">
        <v>830</v>
      </c>
      <c r="D88" s="63" t="s">
        <v>691</v>
      </c>
      <c r="E88" s="332">
        <f>E87*2</f>
        <v>120</v>
      </c>
      <c r="F88" s="203"/>
      <c r="G88" s="226">
        <v>30</v>
      </c>
      <c r="H88" s="204">
        <f t="shared" si="6"/>
        <v>3600</v>
      </c>
      <c r="I88" s="335" t="s">
        <v>695</v>
      </c>
    </row>
    <row r="89" spans="1:9" s="181" customFormat="1" ht="96" customHeight="1">
      <c r="A89" s="249"/>
      <c r="B89" s="255">
        <v>2</v>
      </c>
      <c r="C89" s="215" t="s">
        <v>831</v>
      </c>
      <c r="D89" s="110" t="s">
        <v>691</v>
      </c>
      <c r="E89" s="218">
        <v>90</v>
      </c>
      <c r="F89" s="203">
        <v>118.3</v>
      </c>
      <c r="G89" s="225">
        <v>1000</v>
      </c>
      <c r="H89" s="204">
        <f t="shared" si="6"/>
        <v>90000</v>
      </c>
      <c r="I89" s="315" t="s">
        <v>832</v>
      </c>
    </row>
    <row r="90" spans="1:9" s="181" customFormat="1" ht="105.75" customHeight="1">
      <c r="A90" s="249"/>
      <c r="B90" s="255">
        <v>3</v>
      </c>
      <c r="C90" s="215" t="s">
        <v>833</v>
      </c>
      <c r="D90" s="110" t="s">
        <v>691</v>
      </c>
      <c r="E90" s="218">
        <v>273.77999999999997</v>
      </c>
      <c r="F90" s="203">
        <v>273.78000000000003</v>
      </c>
      <c r="G90" s="225">
        <v>200</v>
      </c>
      <c r="H90" s="204">
        <f t="shared" si="6"/>
        <v>54755.999999999993</v>
      </c>
      <c r="I90" s="315" t="s">
        <v>834</v>
      </c>
    </row>
    <row r="91" spans="1:9" s="181" customFormat="1" ht="91.5" customHeight="1">
      <c r="A91" s="249"/>
      <c r="B91" s="255">
        <v>4</v>
      </c>
      <c r="C91" s="215" t="s">
        <v>835</v>
      </c>
      <c r="D91" s="110" t="s">
        <v>691</v>
      </c>
      <c r="E91" s="218">
        <v>304.2</v>
      </c>
      <c r="F91" s="203">
        <v>304.2</v>
      </c>
      <c r="G91" s="225">
        <v>30</v>
      </c>
      <c r="H91" s="204">
        <f t="shared" si="6"/>
        <v>9126</v>
      </c>
      <c r="I91" s="301" t="s">
        <v>789</v>
      </c>
    </row>
    <row r="92" spans="1:9" s="181" customFormat="1" ht="23.25" customHeight="1">
      <c r="A92" s="249"/>
      <c r="B92" s="255">
        <v>5</v>
      </c>
      <c r="C92" s="215" t="s">
        <v>836</v>
      </c>
      <c r="D92" s="110" t="s">
        <v>691</v>
      </c>
      <c r="E92" s="218">
        <v>18.59</v>
      </c>
      <c r="F92" s="203">
        <v>18.59</v>
      </c>
      <c r="G92" s="225">
        <v>1</v>
      </c>
      <c r="H92" s="204">
        <f t="shared" si="6"/>
        <v>18.59</v>
      </c>
      <c r="I92" s="315" t="s">
        <v>837</v>
      </c>
    </row>
    <row r="93" spans="1:9" s="181" customFormat="1">
      <c r="A93" s="249"/>
      <c r="B93" s="255">
        <v>6</v>
      </c>
      <c r="C93" s="66" t="s">
        <v>704</v>
      </c>
      <c r="D93" s="165"/>
      <c r="E93" s="86"/>
      <c r="F93" s="165"/>
      <c r="G93" s="237"/>
      <c r="H93" s="211"/>
      <c r="I93" s="310"/>
    </row>
    <row r="94" spans="1:9" s="181" customFormat="1" ht="51">
      <c r="A94" s="249"/>
      <c r="B94" s="257" t="s">
        <v>705</v>
      </c>
      <c r="C94" s="87" t="s">
        <v>838</v>
      </c>
      <c r="D94" s="63" t="s">
        <v>691</v>
      </c>
      <c r="E94" s="218">
        <v>299.13</v>
      </c>
      <c r="F94" s="203">
        <v>299.13</v>
      </c>
      <c r="G94" s="225">
        <v>300</v>
      </c>
      <c r="H94" s="204">
        <f>E94*G94</f>
        <v>89739</v>
      </c>
      <c r="I94" s="304" t="s">
        <v>839</v>
      </c>
    </row>
    <row r="95" spans="1:9" s="181" customFormat="1" ht="38.25">
      <c r="A95" s="249"/>
      <c r="B95" s="257" t="s">
        <v>708</v>
      </c>
      <c r="C95" s="72" t="s">
        <v>840</v>
      </c>
      <c r="D95" s="53" t="s">
        <v>691</v>
      </c>
      <c r="E95" s="218">
        <v>194.35</v>
      </c>
      <c r="F95" s="203">
        <v>194.35</v>
      </c>
      <c r="G95" s="225">
        <v>400</v>
      </c>
      <c r="H95" s="204">
        <f>E95*G95</f>
        <v>77740</v>
      </c>
      <c r="I95" s="304" t="s">
        <v>794</v>
      </c>
    </row>
    <row r="96" spans="1:9" s="181" customFormat="1" ht="38.25">
      <c r="A96" s="249"/>
      <c r="B96" s="257" t="s">
        <v>711</v>
      </c>
      <c r="C96" s="71" t="s">
        <v>841</v>
      </c>
      <c r="D96" s="88" t="s">
        <v>691</v>
      </c>
      <c r="E96" s="218">
        <v>163.93</v>
      </c>
      <c r="F96" s="203">
        <v>163.93</v>
      </c>
      <c r="G96" s="225">
        <v>50</v>
      </c>
      <c r="H96" s="204">
        <f>E96*G96</f>
        <v>8196.5</v>
      </c>
      <c r="I96" s="304" t="s">
        <v>713</v>
      </c>
    </row>
    <row r="97" spans="1:9" s="181" customFormat="1" ht="51">
      <c r="A97" s="249"/>
      <c r="B97" s="257" t="s">
        <v>714</v>
      </c>
      <c r="C97" s="71" t="s">
        <v>842</v>
      </c>
      <c r="D97" s="118" t="s">
        <v>691</v>
      </c>
      <c r="E97" s="218">
        <v>253.5</v>
      </c>
      <c r="F97" s="203">
        <v>253.5</v>
      </c>
      <c r="G97" s="225">
        <v>10</v>
      </c>
      <c r="H97" s="204">
        <f>E97*G97</f>
        <v>2535</v>
      </c>
      <c r="I97" s="304" t="s">
        <v>843</v>
      </c>
    </row>
    <row r="98" spans="1:9" s="181" customFormat="1">
      <c r="A98" s="249"/>
      <c r="B98" s="256">
        <v>7</v>
      </c>
      <c r="C98" s="66" t="s">
        <v>718</v>
      </c>
      <c r="D98" s="165"/>
      <c r="E98" s="86"/>
      <c r="F98" s="165"/>
      <c r="G98" s="237"/>
      <c r="H98" s="211"/>
      <c r="I98" s="310"/>
    </row>
    <row r="99" spans="1:9" s="181" customFormat="1" ht="72.599999999999994" customHeight="1">
      <c r="A99" s="249"/>
      <c r="B99" s="254" t="s">
        <v>719</v>
      </c>
      <c r="C99" s="128" t="s">
        <v>844</v>
      </c>
      <c r="D99" s="129" t="s">
        <v>721</v>
      </c>
      <c r="E99" s="218">
        <v>422.5</v>
      </c>
      <c r="F99" s="203">
        <v>422.5</v>
      </c>
      <c r="G99" s="225">
        <v>5</v>
      </c>
      <c r="H99" s="204">
        <f>E99*G99</f>
        <v>2112.5</v>
      </c>
      <c r="I99" s="345" t="s">
        <v>845</v>
      </c>
    </row>
    <row r="100" spans="1:9" s="181" customFormat="1" ht="63.75">
      <c r="A100" s="249"/>
      <c r="B100" s="254" t="s">
        <v>723</v>
      </c>
      <c r="C100" s="128" t="s">
        <v>846</v>
      </c>
      <c r="D100" s="129" t="s">
        <v>721</v>
      </c>
      <c r="E100" s="218">
        <v>507</v>
      </c>
      <c r="F100" s="203">
        <v>507</v>
      </c>
      <c r="G100" s="225">
        <v>1</v>
      </c>
      <c r="H100" s="204">
        <f>E100*G100</f>
        <v>507</v>
      </c>
      <c r="I100" s="309" t="s">
        <v>725</v>
      </c>
    </row>
    <row r="101" spans="1:9" s="181" customFormat="1">
      <c r="A101" s="249"/>
      <c r="B101" s="256">
        <v>8</v>
      </c>
      <c r="C101" s="66" t="s">
        <v>726</v>
      </c>
      <c r="D101" s="165"/>
      <c r="E101" s="86"/>
      <c r="F101" s="165"/>
      <c r="G101" s="237"/>
      <c r="H101" s="211"/>
      <c r="I101" s="310"/>
    </row>
    <row r="102" spans="1:9" s="181" customFormat="1" ht="140.25">
      <c r="A102" s="249"/>
      <c r="B102" s="257" t="s">
        <v>727</v>
      </c>
      <c r="C102" s="120" t="s">
        <v>847</v>
      </c>
      <c r="D102" s="127" t="s">
        <v>721</v>
      </c>
      <c r="E102" s="218">
        <v>388.7</v>
      </c>
      <c r="F102" s="203">
        <v>388.7</v>
      </c>
      <c r="G102" s="225">
        <v>5</v>
      </c>
      <c r="H102" s="204">
        <f t="shared" ref="H102:H112" si="7">E102*G102</f>
        <v>1943.5</v>
      </c>
      <c r="I102" s="311" t="s">
        <v>803</v>
      </c>
    </row>
    <row r="103" spans="1:9" s="181" customFormat="1" ht="178.5">
      <c r="A103" s="249"/>
      <c r="B103" s="257" t="s">
        <v>730</v>
      </c>
      <c r="C103" s="120" t="s">
        <v>848</v>
      </c>
      <c r="D103" s="127" t="s">
        <v>721</v>
      </c>
      <c r="E103" s="218">
        <v>608.4</v>
      </c>
      <c r="F103" s="203">
        <v>608.4</v>
      </c>
      <c r="G103" s="225">
        <v>2</v>
      </c>
      <c r="H103" s="204">
        <f t="shared" si="7"/>
        <v>1216.8</v>
      </c>
      <c r="I103" s="311" t="s">
        <v>805</v>
      </c>
    </row>
    <row r="104" spans="1:9" s="181" customFormat="1" ht="140.25">
      <c r="A104" s="249"/>
      <c r="B104" s="257" t="s">
        <v>733</v>
      </c>
      <c r="C104" s="120" t="s">
        <v>849</v>
      </c>
      <c r="D104" s="127" t="s">
        <v>721</v>
      </c>
      <c r="E104" s="218">
        <v>473.2</v>
      </c>
      <c r="F104" s="203">
        <v>473.2</v>
      </c>
      <c r="G104" s="225">
        <v>1</v>
      </c>
      <c r="H104" s="204">
        <f t="shared" si="7"/>
        <v>473.2</v>
      </c>
      <c r="I104" s="311" t="s">
        <v>807</v>
      </c>
    </row>
    <row r="105" spans="1:9" s="181" customFormat="1" ht="102">
      <c r="A105" s="249"/>
      <c r="B105" s="257" t="s">
        <v>736</v>
      </c>
      <c r="C105" s="120" t="s">
        <v>850</v>
      </c>
      <c r="D105" s="127" t="s">
        <v>721</v>
      </c>
      <c r="E105" s="218">
        <v>405.6</v>
      </c>
      <c r="F105" s="203">
        <v>405.6</v>
      </c>
      <c r="G105" s="225">
        <v>1</v>
      </c>
      <c r="H105" s="204">
        <f t="shared" si="7"/>
        <v>405.6</v>
      </c>
      <c r="I105" s="311" t="s">
        <v>851</v>
      </c>
    </row>
    <row r="106" spans="1:9" s="181" customFormat="1" ht="89.25">
      <c r="A106" s="249"/>
      <c r="B106" s="257" t="s">
        <v>739</v>
      </c>
      <c r="C106" s="120" t="s">
        <v>852</v>
      </c>
      <c r="D106" s="127" t="s">
        <v>721</v>
      </c>
      <c r="E106" s="218">
        <v>422.5</v>
      </c>
      <c r="F106" s="203">
        <v>422.5</v>
      </c>
      <c r="G106" s="225">
        <v>1</v>
      </c>
      <c r="H106" s="204">
        <f t="shared" si="7"/>
        <v>422.5</v>
      </c>
      <c r="I106" s="311" t="s">
        <v>811</v>
      </c>
    </row>
    <row r="107" spans="1:9" s="181" customFormat="1" ht="51">
      <c r="A107" s="249"/>
      <c r="B107" s="257" t="s">
        <v>742</v>
      </c>
      <c r="C107" s="120" t="s">
        <v>853</v>
      </c>
      <c r="D107" s="127" t="s">
        <v>721</v>
      </c>
      <c r="E107" s="218">
        <v>354.9</v>
      </c>
      <c r="F107" s="203">
        <v>354.90000000000003</v>
      </c>
      <c r="G107" s="225">
        <v>1</v>
      </c>
      <c r="H107" s="204">
        <f t="shared" si="7"/>
        <v>354.9</v>
      </c>
      <c r="I107" s="311" t="s">
        <v>854</v>
      </c>
    </row>
    <row r="108" spans="1:9" s="181" customFormat="1" ht="51">
      <c r="A108" s="249"/>
      <c r="B108" s="257" t="s">
        <v>745</v>
      </c>
      <c r="C108" s="72" t="s">
        <v>855</v>
      </c>
      <c r="D108" s="53" t="s">
        <v>721</v>
      </c>
      <c r="E108" s="218">
        <v>143.65</v>
      </c>
      <c r="F108" s="203">
        <v>143.65</v>
      </c>
      <c r="G108" s="225">
        <v>1</v>
      </c>
      <c r="H108" s="204">
        <f t="shared" si="7"/>
        <v>143.65</v>
      </c>
      <c r="I108" s="304" t="s">
        <v>815</v>
      </c>
    </row>
    <row r="109" spans="1:9" s="181" customFormat="1" ht="90" customHeight="1">
      <c r="A109" s="249"/>
      <c r="B109" s="257" t="s">
        <v>748</v>
      </c>
      <c r="C109" s="72" t="s">
        <v>856</v>
      </c>
      <c r="D109" s="53" t="s">
        <v>721</v>
      </c>
      <c r="E109" s="218">
        <v>422.5</v>
      </c>
      <c r="F109" s="203">
        <v>422.5</v>
      </c>
      <c r="G109" s="225">
        <v>1</v>
      </c>
      <c r="H109" s="204">
        <f t="shared" si="7"/>
        <v>422.5</v>
      </c>
      <c r="I109" s="304" t="s">
        <v>857</v>
      </c>
    </row>
    <row r="110" spans="1:9" s="181" customFormat="1" ht="51">
      <c r="A110" s="249"/>
      <c r="B110" s="261">
        <v>9</v>
      </c>
      <c r="C110" s="114" t="s">
        <v>858</v>
      </c>
      <c r="D110" s="125" t="s">
        <v>721</v>
      </c>
      <c r="E110" s="218">
        <v>463.06</v>
      </c>
      <c r="F110" s="208">
        <v>463.06</v>
      </c>
      <c r="G110" s="225">
        <v>1</v>
      </c>
      <c r="H110" s="204">
        <f t="shared" si="7"/>
        <v>463.06</v>
      </c>
      <c r="I110" s="314" t="s">
        <v>755</v>
      </c>
    </row>
    <row r="111" spans="1:9" s="181" customFormat="1" ht="76.5">
      <c r="A111" s="249"/>
      <c r="B111" s="261">
        <v>10</v>
      </c>
      <c r="C111" s="114" t="s">
        <v>859</v>
      </c>
      <c r="D111" s="125" t="s">
        <v>721</v>
      </c>
      <c r="E111" s="218">
        <v>1020.76</v>
      </c>
      <c r="F111" s="208">
        <v>1020.7600000000001</v>
      </c>
      <c r="G111" s="225">
        <v>1</v>
      </c>
      <c r="H111" s="204">
        <f t="shared" si="7"/>
        <v>1020.76</v>
      </c>
      <c r="I111" s="314" t="s">
        <v>757</v>
      </c>
    </row>
    <row r="112" spans="1:9" s="181" customFormat="1" ht="25.5">
      <c r="A112" s="249"/>
      <c r="B112" s="261">
        <v>11</v>
      </c>
      <c r="C112" s="114" t="s">
        <v>860</v>
      </c>
      <c r="D112" s="125" t="s">
        <v>721</v>
      </c>
      <c r="E112" s="218">
        <v>212.94</v>
      </c>
      <c r="F112" s="208">
        <v>212.94000000000003</v>
      </c>
      <c r="G112" s="225">
        <v>1</v>
      </c>
      <c r="H112" s="204">
        <f t="shared" si="7"/>
        <v>212.94</v>
      </c>
      <c r="I112" s="314" t="s">
        <v>759</v>
      </c>
    </row>
    <row r="113" spans="1:9" s="181" customFormat="1" ht="25.5">
      <c r="A113" s="249"/>
      <c r="B113" s="261">
        <v>12</v>
      </c>
      <c r="C113" s="66" t="s">
        <v>654</v>
      </c>
      <c r="D113" s="165"/>
      <c r="E113" s="86"/>
      <c r="F113" s="165"/>
      <c r="G113" s="237"/>
      <c r="H113" s="211"/>
      <c r="I113" s="310"/>
    </row>
    <row r="114" spans="1:9" s="181" customFormat="1" ht="138.6" customHeight="1">
      <c r="A114" s="249"/>
      <c r="B114" s="262" t="s">
        <v>159</v>
      </c>
      <c r="C114" s="126" t="s">
        <v>861</v>
      </c>
      <c r="D114" s="127" t="s">
        <v>761</v>
      </c>
      <c r="E114" s="218">
        <v>997.1</v>
      </c>
      <c r="F114" s="208">
        <v>997.1</v>
      </c>
      <c r="G114" s="225">
        <v>1</v>
      </c>
      <c r="H114" s="204">
        <f t="shared" ref="H114:H122" si="8">E114*G114</f>
        <v>997.1</v>
      </c>
      <c r="I114" s="304" t="s">
        <v>762</v>
      </c>
    </row>
    <row r="115" spans="1:9" s="181" customFormat="1" ht="51">
      <c r="A115" s="249"/>
      <c r="B115" s="262" t="s">
        <v>161</v>
      </c>
      <c r="C115" s="126" t="s">
        <v>862</v>
      </c>
      <c r="D115" s="127" t="s">
        <v>764</v>
      </c>
      <c r="E115" s="218">
        <v>84.5</v>
      </c>
      <c r="F115" s="208">
        <v>84.5</v>
      </c>
      <c r="G115" s="227">
        <v>1</v>
      </c>
      <c r="H115" s="204">
        <f t="shared" si="8"/>
        <v>84.5</v>
      </c>
      <c r="I115" s="304" t="s">
        <v>765</v>
      </c>
    </row>
    <row r="116" spans="1:9" s="181" customFormat="1" ht="87.6" customHeight="1">
      <c r="A116" s="249"/>
      <c r="B116" s="261">
        <v>13</v>
      </c>
      <c r="C116" s="114" t="s">
        <v>863</v>
      </c>
      <c r="D116" s="125" t="s">
        <v>767</v>
      </c>
      <c r="E116" s="218">
        <v>321.10000000000002</v>
      </c>
      <c r="F116" s="208">
        <v>321.10000000000002</v>
      </c>
      <c r="G116" s="225">
        <v>2</v>
      </c>
      <c r="H116" s="204">
        <f t="shared" si="8"/>
        <v>642.20000000000005</v>
      </c>
      <c r="I116" s="314" t="s">
        <v>768</v>
      </c>
    </row>
    <row r="117" spans="1:9" s="181" customFormat="1" ht="76.5">
      <c r="A117" s="249"/>
      <c r="B117" s="261">
        <v>14</v>
      </c>
      <c r="C117" s="114" t="s">
        <v>864</v>
      </c>
      <c r="D117" s="125" t="s">
        <v>767</v>
      </c>
      <c r="E117" s="218">
        <v>522.21</v>
      </c>
      <c r="F117" s="208">
        <v>522.21</v>
      </c>
      <c r="G117" s="225">
        <v>1</v>
      </c>
      <c r="H117" s="204">
        <f t="shared" si="8"/>
        <v>522.21</v>
      </c>
      <c r="I117" s="314" t="s">
        <v>770</v>
      </c>
    </row>
    <row r="118" spans="1:9" s="181" customFormat="1" ht="51">
      <c r="A118" s="249"/>
      <c r="B118" s="261">
        <v>15</v>
      </c>
      <c r="C118" s="114" t="s">
        <v>865</v>
      </c>
      <c r="D118" s="125" t="s">
        <v>721</v>
      </c>
      <c r="E118" s="218">
        <v>569.53</v>
      </c>
      <c r="F118" s="208">
        <v>569.53000000000009</v>
      </c>
      <c r="G118" s="225">
        <v>1</v>
      </c>
      <c r="H118" s="204">
        <f t="shared" si="8"/>
        <v>569.53</v>
      </c>
      <c r="I118" s="314" t="s">
        <v>772</v>
      </c>
    </row>
    <row r="119" spans="1:9" s="181" customFormat="1" ht="51">
      <c r="A119" s="249"/>
      <c r="B119" s="292">
        <v>16</v>
      </c>
      <c r="C119" s="109" t="s">
        <v>773</v>
      </c>
      <c r="D119" s="110" t="s">
        <v>691</v>
      </c>
      <c r="E119" s="218">
        <v>55</v>
      </c>
      <c r="F119" s="214">
        <v>55</v>
      </c>
      <c r="G119" s="228">
        <v>1</v>
      </c>
      <c r="H119" s="206">
        <f t="shared" si="8"/>
        <v>55</v>
      </c>
      <c r="I119" s="315" t="s">
        <v>825</v>
      </c>
    </row>
    <row r="120" spans="1:9" s="181" customFormat="1" ht="51">
      <c r="A120" s="291"/>
      <c r="B120" s="297">
        <v>17</v>
      </c>
      <c r="C120" s="198" t="s">
        <v>775</v>
      </c>
      <c r="D120" s="125" t="s">
        <v>691</v>
      </c>
      <c r="E120" s="218">
        <v>17</v>
      </c>
      <c r="F120" s="208">
        <v>17</v>
      </c>
      <c r="G120" s="225">
        <v>1</v>
      </c>
      <c r="H120" s="206">
        <f t="shared" si="8"/>
        <v>17</v>
      </c>
      <c r="I120" s="314" t="s">
        <v>776</v>
      </c>
    </row>
    <row r="121" spans="1:9" s="181" customFormat="1" ht="76.5">
      <c r="A121" s="249"/>
      <c r="B121" s="293">
        <v>18</v>
      </c>
      <c r="C121" s="338" t="s">
        <v>777</v>
      </c>
      <c r="D121" s="145" t="s">
        <v>721</v>
      </c>
      <c r="E121" s="294">
        <v>450</v>
      </c>
      <c r="F121" s="290">
        <v>450</v>
      </c>
      <c r="G121" s="286">
        <v>1</v>
      </c>
      <c r="H121" s="206">
        <f t="shared" si="8"/>
        <v>450</v>
      </c>
      <c r="I121" s="322" t="s">
        <v>826</v>
      </c>
    </row>
    <row r="122" spans="1:9" s="181" customFormat="1" ht="127.5">
      <c r="A122" s="249"/>
      <c r="B122" s="234">
        <v>19</v>
      </c>
      <c r="C122" s="339" t="s">
        <v>779</v>
      </c>
      <c r="D122" s="149" t="s">
        <v>721</v>
      </c>
      <c r="E122" s="281">
        <v>450</v>
      </c>
      <c r="F122" s="282">
        <v>450</v>
      </c>
      <c r="G122" s="283">
        <v>1</v>
      </c>
      <c r="H122" s="206">
        <f t="shared" si="8"/>
        <v>450</v>
      </c>
      <c r="I122" s="316" t="s">
        <v>780</v>
      </c>
    </row>
    <row r="123" spans="1:9" s="181" customFormat="1" ht="15.75">
      <c r="A123" s="249"/>
      <c r="B123" s="252"/>
      <c r="C123" s="65" t="s">
        <v>866</v>
      </c>
      <c r="D123" s="277"/>
      <c r="E123" s="278"/>
      <c r="F123" s="277"/>
      <c r="G123" s="279"/>
      <c r="H123" s="280"/>
      <c r="I123" s="317"/>
    </row>
    <row r="124" spans="1:9" s="181" customFormat="1">
      <c r="A124" s="249"/>
      <c r="B124" s="265">
        <v>1</v>
      </c>
      <c r="C124" s="96" t="s">
        <v>526</v>
      </c>
      <c r="D124" s="86"/>
      <c r="E124" s="86"/>
      <c r="F124" s="86"/>
      <c r="G124" s="234"/>
      <c r="H124" s="211"/>
      <c r="I124" s="306"/>
    </row>
    <row r="125" spans="1:9" s="181" customFormat="1" ht="38.25">
      <c r="A125" s="249"/>
      <c r="B125" s="257" t="s">
        <v>689</v>
      </c>
      <c r="C125" s="130" t="s">
        <v>867</v>
      </c>
      <c r="D125" s="99" t="s">
        <v>868</v>
      </c>
      <c r="E125" s="218">
        <v>300</v>
      </c>
      <c r="F125" s="201">
        <v>321.10000000000002</v>
      </c>
      <c r="G125" s="227">
        <v>3800</v>
      </c>
      <c r="H125" s="202">
        <f t="shared" ref="H125:H144" si="9">E125*G125</f>
        <v>1140000</v>
      </c>
      <c r="I125" s="308" t="s">
        <v>869</v>
      </c>
    </row>
    <row r="126" spans="1:9" s="181" customFormat="1" ht="25.5">
      <c r="A126" s="249"/>
      <c r="B126" s="257" t="s">
        <v>693</v>
      </c>
      <c r="C126" s="130" t="s">
        <v>870</v>
      </c>
      <c r="D126" s="99" t="s">
        <v>868</v>
      </c>
      <c r="E126" s="218">
        <v>390</v>
      </c>
      <c r="F126" s="203">
        <v>405.6</v>
      </c>
      <c r="G126" s="227">
        <v>2200</v>
      </c>
      <c r="H126" s="204">
        <f t="shared" si="9"/>
        <v>858000</v>
      </c>
      <c r="I126" s="308" t="s">
        <v>869</v>
      </c>
    </row>
    <row r="127" spans="1:9" s="181" customFormat="1" ht="25.5">
      <c r="A127" s="249"/>
      <c r="B127" s="257" t="s">
        <v>871</v>
      </c>
      <c r="C127" s="130" t="s">
        <v>872</v>
      </c>
      <c r="D127" s="99" t="s">
        <v>868</v>
      </c>
      <c r="E127" s="218">
        <v>845</v>
      </c>
      <c r="F127" s="203">
        <v>845</v>
      </c>
      <c r="G127" s="227">
        <v>100</v>
      </c>
      <c r="H127" s="204">
        <f t="shared" si="9"/>
        <v>84500</v>
      </c>
      <c r="I127" s="308" t="s">
        <v>869</v>
      </c>
    </row>
    <row r="128" spans="1:9" s="181" customFormat="1" ht="25.5">
      <c r="A128" s="249"/>
      <c r="B128" s="257" t="s">
        <v>873</v>
      </c>
      <c r="C128" s="130" t="s">
        <v>874</v>
      </c>
      <c r="D128" s="99" t="s">
        <v>868</v>
      </c>
      <c r="E128" s="218">
        <v>1233.7</v>
      </c>
      <c r="F128" s="203">
        <v>1233.7</v>
      </c>
      <c r="G128" s="227">
        <v>15</v>
      </c>
      <c r="H128" s="204">
        <f t="shared" si="9"/>
        <v>18505.5</v>
      </c>
      <c r="I128" s="308" t="s">
        <v>869</v>
      </c>
    </row>
    <row r="129" spans="1:9" s="181" customFormat="1" ht="25.5">
      <c r="A129" s="249"/>
      <c r="B129" s="257" t="s">
        <v>875</v>
      </c>
      <c r="C129" s="130" t="s">
        <v>876</v>
      </c>
      <c r="D129" s="99" t="s">
        <v>691</v>
      </c>
      <c r="E129" s="218">
        <v>3.21</v>
      </c>
      <c r="F129" s="203">
        <v>3.21</v>
      </c>
      <c r="G129" s="227">
        <v>1</v>
      </c>
      <c r="H129" s="204">
        <f t="shared" si="9"/>
        <v>3.21</v>
      </c>
      <c r="I129" s="308" t="s">
        <v>869</v>
      </c>
    </row>
    <row r="130" spans="1:9" s="181" customFormat="1" ht="15">
      <c r="A130" s="249"/>
      <c r="B130" s="257" t="s">
        <v>877</v>
      </c>
      <c r="C130" s="131" t="s">
        <v>878</v>
      </c>
      <c r="D130" s="99" t="s">
        <v>879</v>
      </c>
      <c r="E130" s="218">
        <v>145</v>
      </c>
      <c r="F130" s="203">
        <v>152.1</v>
      </c>
      <c r="G130" s="227">
        <v>3800</v>
      </c>
      <c r="H130" s="204">
        <f t="shared" si="9"/>
        <v>551000</v>
      </c>
      <c r="I130" s="311" t="s">
        <v>880</v>
      </c>
    </row>
    <row r="131" spans="1:9" s="181" customFormat="1" ht="15">
      <c r="A131" s="249"/>
      <c r="B131" s="257" t="s">
        <v>881</v>
      </c>
      <c r="C131" s="131" t="s">
        <v>882</v>
      </c>
      <c r="D131" s="99" t="s">
        <v>879</v>
      </c>
      <c r="E131" s="218">
        <v>175</v>
      </c>
      <c r="F131" s="203">
        <v>179.14000000000001</v>
      </c>
      <c r="G131" s="227">
        <v>1900</v>
      </c>
      <c r="H131" s="204">
        <f t="shared" si="9"/>
        <v>332500</v>
      </c>
      <c r="I131" s="311" t="s">
        <v>880</v>
      </c>
    </row>
    <row r="132" spans="1:9" s="181" customFormat="1" ht="15">
      <c r="A132" s="249"/>
      <c r="B132" s="257" t="s">
        <v>883</v>
      </c>
      <c r="C132" s="131" t="s">
        <v>884</v>
      </c>
      <c r="D132" s="99" t="s">
        <v>879</v>
      </c>
      <c r="E132" s="218">
        <v>202.8</v>
      </c>
      <c r="F132" s="203">
        <v>202.8</v>
      </c>
      <c r="G132" s="227">
        <v>250</v>
      </c>
      <c r="H132" s="204">
        <f t="shared" si="9"/>
        <v>50700</v>
      </c>
      <c r="I132" s="311" t="s">
        <v>880</v>
      </c>
    </row>
    <row r="133" spans="1:9" s="181" customFormat="1" ht="15">
      <c r="A133" s="249"/>
      <c r="B133" s="257" t="s">
        <v>885</v>
      </c>
      <c r="C133" s="131" t="s">
        <v>886</v>
      </c>
      <c r="D133" s="99" t="s">
        <v>879</v>
      </c>
      <c r="E133" s="218">
        <v>422.5</v>
      </c>
      <c r="F133" s="203">
        <v>422.5</v>
      </c>
      <c r="G133" s="227">
        <v>100</v>
      </c>
      <c r="H133" s="204">
        <f t="shared" si="9"/>
        <v>42250</v>
      </c>
      <c r="I133" s="311" t="s">
        <v>880</v>
      </c>
    </row>
    <row r="134" spans="1:9" s="181" customFormat="1" ht="15">
      <c r="A134" s="249"/>
      <c r="B134" s="257" t="s">
        <v>887</v>
      </c>
      <c r="C134" s="70" t="s">
        <v>888</v>
      </c>
      <c r="D134" s="99" t="s">
        <v>879</v>
      </c>
      <c r="E134" s="218">
        <v>760.5</v>
      </c>
      <c r="F134" s="203">
        <v>760.5</v>
      </c>
      <c r="G134" s="227">
        <v>15</v>
      </c>
      <c r="H134" s="204">
        <f t="shared" si="9"/>
        <v>11407.5</v>
      </c>
      <c r="I134" s="311" t="s">
        <v>880</v>
      </c>
    </row>
    <row r="135" spans="1:9" s="181" customFormat="1" ht="15">
      <c r="A135" s="249"/>
      <c r="B135" s="257" t="s">
        <v>889</v>
      </c>
      <c r="C135" s="131" t="s">
        <v>890</v>
      </c>
      <c r="D135" s="99" t="s">
        <v>691</v>
      </c>
      <c r="E135" s="218">
        <v>2.37</v>
      </c>
      <c r="F135" s="203">
        <v>2.37</v>
      </c>
      <c r="G135" s="227">
        <v>1</v>
      </c>
      <c r="H135" s="204">
        <f t="shared" si="9"/>
        <v>2.37</v>
      </c>
      <c r="I135" s="311" t="s">
        <v>880</v>
      </c>
    </row>
    <row r="136" spans="1:9" s="181" customFormat="1" ht="15">
      <c r="A136" s="249"/>
      <c r="B136" s="257" t="s">
        <v>891</v>
      </c>
      <c r="C136" s="131" t="s">
        <v>892</v>
      </c>
      <c r="D136" s="99" t="s">
        <v>879</v>
      </c>
      <c r="E136" s="218">
        <v>120</v>
      </c>
      <c r="F136" s="203">
        <v>125.06</v>
      </c>
      <c r="G136" s="227">
        <v>3800</v>
      </c>
      <c r="H136" s="204">
        <f t="shared" si="9"/>
        <v>456000</v>
      </c>
      <c r="I136" s="311" t="s">
        <v>893</v>
      </c>
    </row>
    <row r="137" spans="1:9" s="181" customFormat="1" ht="15">
      <c r="A137" s="249"/>
      <c r="B137" s="257" t="s">
        <v>894</v>
      </c>
      <c r="C137" s="132" t="s">
        <v>895</v>
      </c>
      <c r="D137" s="105" t="s">
        <v>879</v>
      </c>
      <c r="E137" s="218">
        <v>130</v>
      </c>
      <c r="F137" s="205">
        <v>135.20000000000002</v>
      </c>
      <c r="G137" s="227">
        <v>1900</v>
      </c>
      <c r="H137" s="204">
        <f t="shared" si="9"/>
        <v>247000</v>
      </c>
      <c r="I137" s="311" t="s">
        <v>893</v>
      </c>
    </row>
    <row r="138" spans="1:9" s="181" customFormat="1" ht="15">
      <c r="A138" s="249"/>
      <c r="B138" s="257" t="s">
        <v>896</v>
      </c>
      <c r="C138" s="133" t="s">
        <v>897</v>
      </c>
      <c r="D138" s="134" t="s">
        <v>879</v>
      </c>
      <c r="E138" s="218">
        <v>185.9</v>
      </c>
      <c r="F138" s="216">
        <v>185.9</v>
      </c>
      <c r="G138" s="227">
        <v>250</v>
      </c>
      <c r="H138" s="204">
        <f t="shared" si="9"/>
        <v>46475</v>
      </c>
      <c r="I138" s="311" t="s">
        <v>893</v>
      </c>
    </row>
    <row r="139" spans="1:9" s="181" customFormat="1" ht="15">
      <c r="A139" s="249"/>
      <c r="B139" s="257" t="s">
        <v>898</v>
      </c>
      <c r="C139" s="133" t="s">
        <v>899</v>
      </c>
      <c r="D139" s="134" t="s">
        <v>879</v>
      </c>
      <c r="E139" s="218">
        <v>397.15</v>
      </c>
      <c r="F139" s="216">
        <v>397.15000000000003</v>
      </c>
      <c r="G139" s="227">
        <v>100</v>
      </c>
      <c r="H139" s="204">
        <f t="shared" si="9"/>
        <v>39715</v>
      </c>
      <c r="I139" s="311" t="s">
        <v>893</v>
      </c>
    </row>
    <row r="140" spans="1:9" s="181" customFormat="1" ht="15">
      <c r="A140" s="249"/>
      <c r="B140" s="257" t="s">
        <v>900</v>
      </c>
      <c r="C140" s="130" t="s">
        <v>901</v>
      </c>
      <c r="D140" s="99" t="s">
        <v>879</v>
      </c>
      <c r="E140" s="218">
        <v>709.8</v>
      </c>
      <c r="F140" s="201">
        <v>709.80000000000007</v>
      </c>
      <c r="G140" s="227">
        <v>15</v>
      </c>
      <c r="H140" s="204">
        <f t="shared" si="9"/>
        <v>10647</v>
      </c>
      <c r="I140" s="311" t="s">
        <v>893</v>
      </c>
    </row>
    <row r="141" spans="1:9" s="181" customFormat="1" ht="15">
      <c r="A141" s="249"/>
      <c r="B141" s="257" t="s">
        <v>902</v>
      </c>
      <c r="C141" s="131" t="s">
        <v>903</v>
      </c>
      <c r="D141" s="99" t="s">
        <v>691</v>
      </c>
      <c r="E141" s="218">
        <v>2.54</v>
      </c>
      <c r="F141" s="203">
        <v>2.54</v>
      </c>
      <c r="G141" s="227">
        <v>1</v>
      </c>
      <c r="H141" s="204">
        <f t="shared" si="9"/>
        <v>2.54</v>
      </c>
      <c r="I141" s="311" t="s">
        <v>893</v>
      </c>
    </row>
    <row r="142" spans="1:9" s="181" customFormat="1" ht="15">
      <c r="A142" s="249"/>
      <c r="B142" s="266" t="s">
        <v>904</v>
      </c>
      <c r="C142" s="70" t="s">
        <v>905</v>
      </c>
      <c r="D142" s="105" t="s">
        <v>868</v>
      </c>
      <c r="E142" s="218">
        <v>152.1</v>
      </c>
      <c r="F142" s="205">
        <v>152.1</v>
      </c>
      <c r="G142" s="227">
        <v>600</v>
      </c>
      <c r="H142" s="206">
        <f t="shared" si="9"/>
        <v>91260</v>
      </c>
      <c r="I142" s="309" t="s">
        <v>906</v>
      </c>
    </row>
    <row r="143" spans="1:9" s="195" customFormat="1" ht="76.5">
      <c r="A143" s="248"/>
      <c r="B143" s="257" t="s">
        <v>907</v>
      </c>
      <c r="C143" s="186" t="s">
        <v>908</v>
      </c>
      <c r="D143" s="127" t="s">
        <v>909</v>
      </c>
      <c r="E143" s="218">
        <v>130</v>
      </c>
      <c r="F143" s="203">
        <v>130</v>
      </c>
      <c r="G143" s="107">
        <v>2</v>
      </c>
      <c r="H143" s="206">
        <f t="shared" si="9"/>
        <v>260</v>
      </c>
      <c r="I143" s="311" t="s">
        <v>910</v>
      </c>
    </row>
    <row r="144" spans="1:9" s="195" customFormat="1" ht="102">
      <c r="A144" s="248"/>
      <c r="B144" s="257" t="s">
        <v>911</v>
      </c>
      <c r="C144" s="186" t="s">
        <v>912</v>
      </c>
      <c r="D144" s="127" t="s">
        <v>909</v>
      </c>
      <c r="E144" s="218">
        <v>150</v>
      </c>
      <c r="F144" s="203">
        <v>150</v>
      </c>
      <c r="G144" s="107">
        <v>5</v>
      </c>
      <c r="H144" s="206">
        <f t="shared" si="9"/>
        <v>750</v>
      </c>
      <c r="I144" s="311" t="s">
        <v>913</v>
      </c>
    </row>
    <row r="145" spans="1:9" s="181" customFormat="1">
      <c r="A145" s="249"/>
      <c r="B145" s="260">
        <v>2</v>
      </c>
      <c r="C145" s="96" t="s">
        <v>914</v>
      </c>
      <c r="D145" s="86"/>
      <c r="E145" s="86"/>
      <c r="F145" s="86"/>
      <c r="G145" s="240"/>
      <c r="H145" s="211"/>
      <c r="I145" s="323"/>
    </row>
    <row r="146" spans="1:9" s="181" customFormat="1" ht="25.5">
      <c r="A146" s="249"/>
      <c r="B146" s="257" t="s">
        <v>915</v>
      </c>
      <c r="C146" s="136" t="s">
        <v>916</v>
      </c>
      <c r="D146" s="137" t="s">
        <v>721</v>
      </c>
      <c r="E146" s="218">
        <v>50.7</v>
      </c>
      <c r="F146" s="203">
        <v>50.7</v>
      </c>
      <c r="G146" s="107">
        <v>1</v>
      </c>
      <c r="H146" s="204">
        <f>E146*G146</f>
        <v>50.7</v>
      </c>
      <c r="I146" s="311" t="s">
        <v>917</v>
      </c>
    </row>
    <row r="147" spans="1:9" s="181" customFormat="1" ht="15">
      <c r="A147" s="249"/>
      <c r="B147" s="257" t="s">
        <v>918</v>
      </c>
      <c r="C147" s="131" t="s">
        <v>919</v>
      </c>
      <c r="D147" s="101" t="s">
        <v>721</v>
      </c>
      <c r="E147" s="218">
        <v>54.08</v>
      </c>
      <c r="F147" s="203">
        <v>54.080000000000005</v>
      </c>
      <c r="G147" s="107">
        <v>1</v>
      </c>
      <c r="H147" s="204">
        <f>E147*G147</f>
        <v>54.08</v>
      </c>
      <c r="I147" s="311" t="s">
        <v>920</v>
      </c>
    </row>
    <row r="148" spans="1:9" s="181" customFormat="1" ht="29.1" customHeight="1">
      <c r="A148" s="249"/>
      <c r="B148" s="257" t="s">
        <v>921</v>
      </c>
      <c r="C148" s="131" t="s">
        <v>922</v>
      </c>
      <c r="D148" s="101" t="s">
        <v>879</v>
      </c>
      <c r="E148" s="218">
        <v>169</v>
      </c>
      <c r="F148" s="203">
        <v>169</v>
      </c>
      <c r="G148" s="107">
        <v>10</v>
      </c>
      <c r="H148" s="204">
        <f>E148*G148</f>
        <v>1690</v>
      </c>
      <c r="I148" s="311" t="s">
        <v>923</v>
      </c>
    </row>
    <row r="149" spans="1:9" s="181" customFormat="1" ht="32.1" customHeight="1">
      <c r="A149" s="249"/>
      <c r="B149" s="257" t="s">
        <v>924</v>
      </c>
      <c r="C149" s="131" t="s">
        <v>925</v>
      </c>
      <c r="D149" s="101" t="s">
        <v>879</v>
      </c>
      <c r="E149" s="218">
        <v>84.5</v>
      </c>
      <c r="F149" s="203">
        <v>84.5</v>
      </c>
      <c r="G149" s="107">
        <v>60</v>
      </c>
      <c r="H149" s="204">
        <f>E149*G149</f>
        <v>5070</v>
      </c>
      <c r="I149" s="311" t="s">
        <v>926</v>
      </c>
    </row>
    <row r="150" spans="1:9" s="181" customFormat="1" ht="38.25">
      <c r="A150" s="249"/>
      <c r="B150" s="257" t="s">
        <v>927</v>
      </c>
      <c r="C150" s="132" t="s">
        <v>928</v>
      </c>
      <c r="D150" s="103" t="s">
        <v>879</v>
      </c>
      <c r="E150" s="218">
        <v>338</v>
      </c>
      <c r="F150" s="205">
        <v>338</v>
      </c>
      <c r="G150" s="107">
        <v>10</v>
      </c>
      <c r="H150" s="204">
        <f>E150*G150</f>
        <v>3380</v>
      </c>
      <c r="I150" s="312" t="s">
        <v>929</v>
      </c>
    </row>
    <row r="151" spans="1:9" s="181" customFormat="1" ht="25.5">
      <c r="A151" s="249"/>
      <c r="B151" s="234">
        <v>3</v>
      </c>
      <c r="C151" s="135" t="s">
        <v>930</v>
      </c>
      <c r="D151" s="86"/>
      <c r="E151" s="86"/>
      <c r="F151" s="86"/>
      <c r="G151" s="237"/>
      <c r="H151" s="211"/>
      <c r="I151" s="310"/>
    </row>
    <row r="152" spans="1:9" s="181" customFormat="1" ht="38.25">
      <c r="A152" s="249"/>
      <c r="B152" s="267" t="s">
        <v>931</v>
      </c>
      <c r="C152" s="67" t="s">
        <v>932</v>
      </c>
      <c r="D152" s="52" t="s">
        <v>879</v>
      </c>
      <c r="E152" s="218">
        <v>3042</v>
      </c>
      <c r="F152" s="201">
        <v>3042</v>
      </c>
      <c r="G152" s="222">
        <v>1</v>
      </c>
      <c r="H152" s="202">
        <f>E152*G152</f>
        <v>3042</v>
      </c>
      <c r="I152" s="300" t="s">
        <v>933</v>
      </c>
    </row>
    <row r="153" spans="1:9" s="181" customFormat="1" ht="38.25">
      <c r="A153" s="249"/>
      <c r="B153" s="267" t="s">
        <v>934</v>
      </c>
      <c r="C153" s="68" t="s">
        <v>935</v>
      </c>
      <c r="D153" s="51" t="s">
        <v>879</v>
      </c>
      <c r="E153" s="218">
        <v>5070</v>
      </c>
      <c r="F153" s="203">
        <v>5070</v>
      </c>
      <c r="G153" s="225">
        <v>5</v>
      </c>
      <c r="H153" s="204">
        <f>E153*G153</f>
        <v>25350</v>
      </c>
      <c r="I153" s="304" t="s">
        <v>936</v>
      </c>
    </row>
    <row r="154" spans="1:9" s="181" customFormat="1" ht="38.25">
      <c r="A154" s="249"/>
      <c r="B154" s="267" t="s">
        <v>937</v>
      </c>
      <c r="C154" s="68" t="s">
        <v>938</v>
      </c>
      <c r="D154" s="138" t="s">
        <v>879</v>
      </c>
      <c r="E154" s="218">
        <v>253.5</v>
      </c>
      <c r="F154" s="205">
        <v>253.5</v>
      </c>
      <c r="G154" s="228">
        <v>1</v>
      </c>
      <c r="H154" s="206">
        <f>E154*G154</f>
        <v>253.5</v>
      </c>
      <c r="I154" s="324" t="s">
        <v>939</v>
      </c>
    </row>
    <row r="155" spans="1:9" s="181" customFormat="1" ht="25.5">
      <c r="A155" s="249"/>
      <c r="B155" s="234">
        <v>4</v>
      </c>
      <c r="C155" s="76" t="s">
        <v>940</v>
      </c>
      <c r="D155" s="86"/>
      <c r="E155" s="86"/>
      <c r="F155" s="86"/>
      <c r="G155" s="237"/>
      <c r="H155" s="211"/>
      <c r="I155" s="310"/>
    </row>
    <row r="156" spans="1:9" s="181" customFormat="1" ht="66" customHeight="1">
      <c r="A156" s="249"/>
      <c r="B156" s="267" t="s">
        <v>941</v>
      </c>
      <c r="C156" s="69" t="s">
        <v>942</v>
      </c>
      <c r="D156" s="52" t="s">
        <v>879</v>
      </c>
      <c r="E156" s="218">
        <v>3380</v>
      </c>
      <c r="F156" s="330">
        <v>3380</v>
      </c>
      <c r="G156" s="229" t="s">
        <v>943</v>
      </c>
      <c r="H156" s="202">
        <f>E156*G156</f>
        <v>33800</v>
      </c>
      <c r="I156" s="313" t="s">
        <v>944</v>
      </c>
    </row>
    <row r="157" spans="1:9" s="181" customFormat="1" ht="48.75" customHeight="1">
      <c r="A157" s="249"/>
      <c r="B157" s="267" t="s">
        <v>945</v>
      </c>
      <c r="C157" s="69" t="s">
        <v>946</v>
      </c>
      <c r="D157" s="51" t="s">
        <v>879</v>
      </c>
      <c r="E157" s="218">
        <v>2704</v>
      </c>
      <c r="F157" s="203">
        <v>2704</v>
      </c>
      <c r="G157" s="229" t="s">
        <v>947</v>
      </c>
      <c r="H157" s="204">
        <f>E157*G157</f>
        <v>13520</v>
      </c>
      <c r="I157" s="313" t="s">
        <v>948</v>
      </c>
    </row>
    <row r="158" spans="1:9" s="181" customFormat="1" ht="32.25" customHeight="1">
      <c r="A158" s="249"/>
      <c r="B158" s="257" t="s">
        <v>949</v>
      </c>
      <c r="C158" s="68" t="s">
        <v>950</v>
      </c>
      <c r="D158" s="73" t="s">
        <v>879</v>
      </c>
      <c r="E158" s="218">
        <v>676</v>
      </c>
      <c r="F158" s="205">
        <v>676</v>
      </c>
      <c r="G158" s="230" t="s">
        <v>943</v>
      </c>
      <c r="H158" s="206">
        <f>E158*G158</f>
        <v>6760</v>
      </c>
      <c r="I158" s="312" t="s">
        <v>951</v>
      </c>
    </row>
    <row r="159" spans="1:9" s="181" customFormat="1" ht="28.5" customHeight="1">
      <c r="A159" s="249"/>
      <c r="B159" s="234">
        <v>5</v>
      </c>
      <c r="C159" s="66" t="s">
        <v>952</v>
      </c>
      <c r="D159" s="86"/>
      <c r="E159" s="86"/>
      <c r="F159" s="86"/>
      <c r="G159" s="237"/>
      <c r="H159" s="211"/>
      <c r="I159" s="310"/>
    </row>
    <row r="160" spans="1:9" s="181" customFormat="1" ht="38.25" customHeight="1">
      <c r="A160" s="249"/>
      <c r="B160" s="254" t="s">
        <v>953</v>
      </c>
      <c r="C160" s="179" t="s">
        <v>954</v>
      </c>
      <c r="D160" s="180" t="s">
        <v>721</v>
      </c>
      <c r="E160" s="218">
        <v>2028</v>
      </c>
      <c r="F160" s="201">
        <v>2028</v>
      </c>
      <c r="G160" s="222">
        <v>5</v>
      </c>
      <c r="H160" s="202">
        <f>E160*G160</f>
        <v>10140</v>
      </c>
      <c r="I160" s="313" t="s">
        <v>955</v>
      </c>
    </row>
    <row r="161" spans="1:9" s="181" customFormat="1" ht="63.75">
      <c r="A161" s="249"/>
      <c r="B161" s="254" t="s">
        <v>956</v>
      </c>
      <c r="C161" s="354" t="s">
        <v>957</v>
      </c>
      <c r="D161" s="355" t="s">
        <v>721</v>
      </c>
      <c r="E161" s="353">
        <v>500</v>
      </c>
      <c r="F161" s="330">
        <v>500</v>
      </c>
      <c r="G161" s="225">
        <v>5</v>
      </c>
      <c r="H161" s="204">
        <f>E161*G161</f>
        <v>2500</v>
      </c>
      <c r="I161" s="313" t="s">
        <v>958</v>
      </c>
    </row>
    <row r="162" spans="1:9" s="181" customFormat="1" ht="63.75">
      <c r="A162" s="249"/>
      <c r="B162" s="254" t="s">
        <v>959</v>
      </c>
      <c r="C162" s="354" t="s">
        <v>960</v>
      </c>
      <c r="D162" s="355" t="s">
        <v>721</v>
      </c>
      <c r="E162" s="353">
        <v>650</v>
      </c>
      <c r="F162" s="330">
        <v>650</v>
      </c>
      <c r="G162" s="225">
        <v>1</v>
      </c>
      <c r="H162" s="204">
        <f>E162*G162</f>
        <v>650</v>
      </c>
      <c r="I162" s="313" t="s">
        <v>961</v>
      </c>
    </row>
    <row r="163" spans="1:9" s="181" customFormat="1" ht="51">
      <c r="A163" s="249"/>
      <c r="B163" s="254" t="s">
        <v>962</v>
      </c>
      <c r="C163" s="354" t="s">
        <v>963</v>
      </c>
      <c r="D163" s="356" t="s">
        <v>721</v>
      </c>
      <c r="E163" s="353">
        <v>98.29</v>
      </c>
      <c r="F163" s="357">
        <v>98.29</v>
      </c>
      <c r="G163" s="225">
        <v>1</v>
      </c>
      <c r="H163" s="206">
        <f>E163*G163</f>
        <v>98.29</v>
      </c>
      <c r="I163" s="313" t="s">
        <v>964</v>
      </c>
    </row>
    <row r="164" spans="1:9" s="181" customFormat="1" ht="15">
      <c r="A164" s="249"/>
      <c r="B164" s="347" t="s">
        <v>965</v>
      </c>
      <c r="C164" s="358" t="s">
        <v>966</v>
      </c>
      <c r="D164" s="359" t="s">
        <v>801</v>
      </c>
      <c r="E164" s="360">
        <v>29</v>
      </c>
      <c r="F164" s="361">
        <v>29</v>
      </c>
      <c r="G164" s="346">
        <v>0.1</v>
      </c>
      <c r="H164" s="206">
        <f>E164*G164</f>
        <v>2.9000000000000004</v>
      </c>
      <c r="I164" s="349" t="s">
        <v>967</v>
      </c>
    </row>
    <row r="165" spans="1:9" s="181" customFormat="1" ht="25.5">
      <c r="A165" s="249"/>
      <c r="B165" s="261">
        <v>6</v>
      </c>
      <c r="C165" s="348" t="s">
        <v>968</v>
      </c>
      <c r="D165" s="86"/>
      <c r="E165" s="86"/>
      <c r="F165" s="80"/>
      <c r="G165" s="237"/>
      <c r="H165" s="210"/>
      <c r="I165" s="325"/>
    </row>
    <row r="166" spans="1:9" s="181" customFormat="1" ht="15">
      <c r="A166" s="249"/>
      <c r="B166" s="254" t="s">
        <v>705</v>
      </c>
      <c r="C166" s="182" t="s">
        <v>969</v>
      </c>
      <c r="D166" s="183" t="s">
        <v>879</v>
      </c>
      <c r="E166" s="218">
        <v>540.79999999999995</v>
      </c>
      <c r="F166" s="203">
        <v>540.80000000000007</v>
      </c>
      <c r="G166" s="229" t="s">
        <v>970</v>
      </c>
      <c r="H166" s="204">
        <f>E166*G166</f>
        <v>540.79999999999995</v>
      </c>
      <c r="I166" s="313" t="s">
        <v>971</v>
      </c>
    </row>
    <row r="167" spans="1:9" s="181" customFormat="1" ht="15">
      <c r="A167" s="249"/>
      <c r="B167" s="261">
        <v>7</v>
      </c>
      <c r="C167" s="141" t="s">
        <v>612</v>
      </c>
      <c r="D167" s="164" t="s">
        <v>972</v>
      </c>
      <c r="E167" s="218">
        <v>81.12</v>
      </c>
      <c r="F167" s="208">
        <v>81.12</v>
      </c>
      <c r="G167" s="229" t="s">
        <v>506</v>
      </c>
      <c r="H167" s="204">
        <f>E167*G167</f>
        <v>648.96</v>
      </c>
      <c r="I167" s="314" t="s">
        <v>973</v>
      </c>
    </row>
    <row r="168" spans="1:9" s="181" customFormat="1" ht="25.5">
      <c r="A168" s="249"/>
      <c r="B168" s="261">
        <v>8</v>
      </c>
      <c r="C168" s="141" t="s">
        <v>614</v>
      </c>
      <c r="D168" s="164" t="s">
        <v>974</v>
      </c>
      <c r="E168" s="218">
        <v>42.25</v>
      </c>
      <c r="F168" s="208">
        <v>42.25</v>
      </c>
      <c r="G168" s="229" t="s">
        <v>975</v>
      </c>
      <c r="H168" s="204">
        <f>E168*G168</f>
        <v>2957.5</v>
      </c>
      <c r="I168" s="314" t="s">
        <v>976</v>
      </c>
    </row>
    <row r="169" spans="1:9" s="181" customFormat="1">
      <c r="A169" s="249"/>
      <c r="B169" s="261">
        <v>9</v>
      </c>
      <c r="C169" s="66" t="s">
        <v>977</v>
      </c>
      <c r="D169" s="86"/>
      <c r="E169" s="86"/>
      <c r="F169" s="86"/>
      <c r="G169" s="237"/>
      <c r="H169" s="211"/>
      <c r="I169" s="310"/>
    </row>
    <row r="170" spans="1:9" s="181" customFormat="1" ht="15">
      <c r="A170" s="249"/>
      <c r="B170" s="262" t="s">
        <v>978</v>
      </c>
      <c r="C170" s="140" t="s">
        <v>979</v>
      </c>
      <c r="D170" s="53" t="s">
        <v>974</v>
      </c>
      <c r="E170" s="218">
        <v>37.18</v>
      </c>
      <c r="F170" s="208">
        <v>37.18</v>
      </c>
      <c r="G170" s="229">
        <v>1</v>
      </c>
      <c r="H170" s="204">
        <f>E170*G170</f>
        <v>37.18</v>
      </c>
      <c r="I170" s="304" t="s">
        <v>980</v>
      </c>
    </row>
    <row r="171" spans="1:9" s="181" customFormat="1" ht="15">
      <c r="A171" s="249"/>
      <c r="B171" s="262" t="s">
        <v>981</v>
      </c>
      <c r="C171" s="140" t="s">
        <v>982</v>
      </c>
      <c r="D171" s="53" t="s">
        <v>974</v>
      </c>
      <c r="E171" s="218">
        <v>55.77</v>
      </c>
      <c r="F171" s="208">
        <v>55.77</v>
      </c>
      <c r="G171" s="229">
        <v>1</v>
      </c>
      <c r="H171" s="204">
        <f>E171*G171</f>
        <v>55.77</v>
      </c>
      <c r="I171" s="304" t="s">
        <v>983</v>
      </c>
    </row>
    <row r="172" spans="1:9" s="181" customFormat="1">
      <c r="A172" s="249"/>
      <c r="B172" s="261">
        <v>10</v>
      </c>
      <c r="C172" s="66" t="s">
        <v>665</v>
      </c>
      <c r="D172" s="86"/>
      <c r="E172" s="86"/>
      <c r="F172" s="86"/>
      <c r="G172" s="237"/>
      <c r="H172" s="211"/>
      <c r="I172" s="310"/>
    </row>
    <row r="173" spans="1:9" s="181" customFormat="1" ht="25.5">
      <c r="A173" s="249"/>
      <c r="B173" s="262" t="s">
        <v>984</v>
      </c>
      <c r="C173" s="139" t="s">
        <v>985</v>
      </c>
      <c r="D173" s="63" t="s">
        <v>986</v>
      </c>
      <c r="E173" s="218">
        <v>1470.3</v>
      </c>
      <c r="F173" s="208">
        <v>1470.3</v>
      </c>
      <c r="G173" s="231">
        <v>1</v>
      </c>
      <c r="H173" s="204">
        <f>E173*G173</f>
        <v>1470.3</v>
      </c>
      <c r="I173" s="326" t="s">
        <v>987</v>
      </c>
    </row>
    <row r="174" spans="1:9" s="181" customFormat="1" ht="25.5">
      <c r="A174" s="249"/>
      <c r="B174" s="262" t="s">
        <v>988</v>
      </c>
      <c r="C174" s="140" t="s">
        <v>989</v>
      </c>
      <c r="D174" s="53" t="s">
        <v>986</v>
      </c>
      <c r="E174" s="218">
        <v>1590.29</v>
      </c>
      <c r="F174" s="208">
        <v>1590.29</v>
      </c>
      <c r="G174" s="231">
        <v>1</v>
      </c>
      <c r="H174" s="204">
        <f>E174*G174</f>
        <v>1590.29</v>
      </c>
      <c r="I174" s="327" t="s">
        <v>990</v>
      </c>
    </row>
    <row r="175" spans="1:9" s="181" customFormat="1">
      <c r="A175" s="249"/>
      <c r="B175" s="256">
        <v>11</v>
      </c>
      <c r="C175" s="85" t="s">
        <v>991</v>
      </c>
      <c r="D175" s="89"/>
      <c r="E175" s="86"/>
      <c r="F175" s="89"/>
      <c r="G175" s="235"/>
      <c r="H175" s="211"/>
      <c r="I175" s="305"/>
    </row>
    <row r="176" spans="1:9" s="181" customFormat="1" ht="19.350000000000001" customHeight="1">
      <c r="A176" s="249"/>
      <c r="B176" s="258" t="s">
        <v>992</v>
      </c>
      <c r="C176" s="163" t="s">
        <v>993</v>
      </c>
      <c r="D176" s="242"/>
      <c r="E176" s="243"/>
      <c r="F176" s="242"/>
      <c r="G176" s="244"/>
      <c r="H176" s="211"/>
      <c r="I176" s="305"/>
    </row>
    <row r="177" spans="1:9" s="181" customFormat="1" ht="25.5">
      <c r="A177" s="249"/>
      <c r="B177" s="268" t="s">
        <v>994</v>
      </c>
      <c r="C177" s="157" t="s">
        <v>995</v>
      </c>
      <c r="D177" s="296" t="s">
        <v>996</v>
      </c>
      <c r="E177" s="218">
        <v>8</v>
      </c>
      <c r="F177" s="334">
        <v>15.6</v>
      </c>
      <c r="G177" s="333">
        <v>2600</v>
      </c>
      <c r="H177" s="204">
        <f t="shared" ref="H177:H188" si="10">E177*G177</f>
        <v>20800</v>
      </c>
      <c r="I177" s="288" t="s">
        <v>997</v>
      </c>
    </row>
    <row r="178" spans="1:9" s="181" customFormat="1" ht="28.5" customHeight="1">
      <c r="A178" s="249"/>
      <c r="B178" s="254" t="s">
        <v>998</v>
      </c>
      <c r="C178" s="342" t="s">
        <v>999</v>
      </c>
      <c r="D178" s="351" t="s">
        <v>974</v>
      </c>
      <c r="E178" s="352">
        <v>280</v>
      </c>
      <c r="F178" s="330">
        <v>555</v>
      </c>
      <c r="G178" s="233">
        <v>2000</v>
      </c>
      <c r="H178" s="204">
        <f t="shared" si="10"/>
        <v>560000</v>
      </c>
      <c r="I178" s="341" t="s">
        <v>1000</v>
      </c>
    </row>
    <row r="179" spans="1:9" s="181" customFormat="1" ht="28.5" customHeight="1">
      <c r="A179" s="249"/>
      <c r="B179" s="254" t="s">
        <v>1001</v>
      </c>
      <c r="C179" s="157" t="s">
        <v>1002</v>
      </c>
      <c r="D179" s="351" t="s">
        <v>974</v>
      </c>
      <c r="E179" s="353">
        <v>450</v>
      </c>
      <c r="F179" s="331">
        <v>691</v>
      </c>
      <c r="G179" s="231">
        <v>600</v>
      </c>
      <c r="H179" s="204">
        <f t="shared" si="10"/>
        <v>270000</v>
      </c>
      <c r="I179" s="341" t="s">
        <v>1000</v>
      </c>
    </row>
    <row r="180" spans="1:9" s="181" customFormat="1" ht="28.5" customHeight="1">
      <c r="A180" s="249"/>
      <c r="B180" s="254" t="s">
        <v>1003</v>
      </c>
      <c r="C180" s="158" t="s">
        <v>1004</v>
      </c>
      <c r="D180" s="159" t="s">
        <v>996</v>
      </c>
      <c r="E180" s="218">
        <v>168.32</v>
      </c>
      <c r="F180" s="331">
        <v>168.32</v>
      </c>
      <c r="G180" s="107">
        <v>300</v>
      </c>
      <c r="H180" s="204">
        <f t="shared" si="10"/>
        <v>50496</v>
      </c>
      <c r="I180" s="288" t="s">
        <v>1005</v>
      </c>
    </row>
    <row r="181" spans="1:9" s="181" customFormat="1" ht="28.5" customHeight="1">
      <c r="A181" s="249"/>
      <c r="B181" s="254" t="s">
        <v>1006</v>
      </c>
      <c r="C181" s="157" t="s">
        <v>1007</v>
      </c>
      <c r="D181" s="159" t="s">
        <v>996</v>
      </c>
      <c r="E181" s="218">
        <v>38.53</v>
      </c>
      <c r="F181" s="203">
        <v>38.53</v>
      </c>
      <c r="G181" s="107">
        <v>1900</v>
      </c>
      <c r="H181" s="204">
        <f t="shared" si="10"/>
        <v>73207</v>
      </c>
      <c r="I181" s="288" t="s">
        <v>1008</v>
      </c>
    </row>
    <row r="182" spans="1:9" s="181" customFormat="1" ht="28.5" customHeight="1">
      <c r="A182" s="249"/>
      <c r="B182" s="254" t="s">
        <v>1009</v>
      </c>
      <c r="C182" s="157" t="s">
        <v>1010</v>
      </c>
      <c r="D182" s="159" t="s">
        <v>996</v>
      </c>
      <c r="E182" s="218">
        <v>50</v>
      </c>
      <c r="F182" s="203">
        <v>56.78</v>
      </c>
      <c r="G182" s="107">
        <v>670</v>
      </c>
      <c r="H182" s="204">
        <f t="shared" si="10"/>
        <v>33500</v>
      </c>
      <c r="I182" s="288" t="s">
        <v>1005</v>
      </c>
    </row>
    <row r="183" spans="1:9" s="181" customFormat="1" ht="28.5" customHeight="1">
      <c r="A183" s="249"/>
      <c r="B183" s="254" t="s">
        <v>1011</v>
      </c>
      <c r="C183" s="157" t="s">
        <v>1012</v>
      </c>
      <c r="D183" s="159" t="s">
        <v>996</v>
      </c>
      <c r="E183" s="218">
        <v>60</v>
      </c>
      <c r="F183" s="203">
        <v>68.95</v>
      </c>
      <c r="G183" s="107">
        <v>870</v>
      </c>
      <c r="H183" s="204">
        <f t="shared" si="10"/>
        <v>52200</v>
      </c>
      <c r="I183" s="288" t="s">
        <v>1005</v>
      </c>
    </row>
    <row r="184" spans="1:9" s="181" customFormat="1" ht="28.5" customHeight="1">
      <c r="A184" s="249"/>
      <c r="B184" s="254" t="s">
        <v>1013</v>
      </c>
      <c r="C184" s="157" t="s">
        <v>1014</v>
      </c>
      <c r="D184" s="159" t="s">
        <v>996</v>
      </c>
      <c r="E184" s="218">
        <v>77.06</v>
      </c>
      <c r="F184" s="203">
        <v>77.06</v>
      </c>
      <c r="G184" s="107">
        <v>10</v>
      </c>
      <c r="H184" s="204">
        <f t="shared" si="10"/>
        <v>770.6</v>
      </c>
      <c r="I184" s="288" t="s">
        <v>1005</v>
      </c>
    </row>
    <row r="185" spans="1:9" s="181" customFormat="1" ht="35.25" customHeight="1">
      <c r="A185" s="249"/>
      <c r="B185" s="254" t="s">
        <v>1015</v>
      </c>
      <c r="C185" s="160" t="s">
        <v>1016</v>
      </c>
      <c r="D185" s="159" t="s">
        <v>996</v>
      </c>
      <c r="E185" s="218">
        <v>15</v>
      </c>
      <c r="F185" s="203">
        <v>24.37</v>
      </c>
      <c r="G185" s="107">
        <v>3000</v>
      </c>
      <c r="H185" s="204">
        <f t="shared" si="10"/>
        <v>45000</v>
      </c>
      <c r="I185" s="288" t="s">
        <v>1017</v>
      </c>
    </row>
    <row r="186" spans="1:9" s="181" customFormat="1" ht="28.5" customHeight="1">
      <c r="A186" s="249"/>
      <c r="B186" s="254" t="s">
        <v>1018</v>
      </c>
      <c r="C186" s="160" t="s">
        <v>1019</v>
      </c>
      <c r="D186" s="159" t="s">
        <v>996</v>
      </c>
      <c r="E186" s="218">
        <v>162.24</v>
      </c>
      <c r="F186" s="203">
        <v>162.24</v>
      </c>
      <c r="G186" s="107">
        <v>300</v>
      </c>
      <c r="H186" s="204">
        <f t="shared" si="10"/>
        <v>48672</v>
      </c>
      <c r="I186" s="288" t="s">
        <v>1005</v>
      </c>
    </row>
    <row r="187" spans="1:9" s="181" customFormat="1" ht="28.5" customHeight="1">
      <c r="A187" s="249"/>
      <c r="B187" s="254" t="s">
        <v>1020</v>
      </c>
      <c r="C187" s="158" t="s">
        <v>1021</v>
      </c>
      <c r="D187" s="159" t="s">
        <v>996</v>
      </c>
      <c r="E187" s="218">
        <v>68.95</v>
      </c>
      <c r="F187" s="203">
        <v>68.95</v>
      </c>
      <c r="G187" s="107">
        <v>140</v>
      </c>
      <c r="H187" s="204">
        <f t="shared" si="10"/>
        <v>9653</v>
      </c>
      <c r="I187" s="288" t="s">
        <v>1017</v>
      </c>
    </row>
    <row r="188" spans="1:9" s="181" customFormat="1" ht="28.5" customHeight="1">
      <c r="A188" s="249"/>
      <c r="B188" s="254" t="s">
        <v>1022</v>
      </c>
      <c r="C188" s="160" t="s">
        <v>1023</v>
      </c>
      <c r="D188" s="159" t="s">
        <v>996</v>
      </c>
      <c r="E188" s="218">
        <v>58.81</v>
      </c>
      <c r="F188" s="203">
        <v>58.81</v>
      </c>
      <c r="G188" s="107">
        <v>20</v>
      </c>
      <c r="H188" s="204">
        <f t="shared" si="10"/>
        <v>1176.2</v>
      </c>
      <c r="I188" s="288" t="s">
        <v>1005</v>
      </c>
    </row>
    <row r="189" spans="1:9" s="181" customFormat="1" ht="21.6" customHeight="1">
      <c r="A189" s="249"/>
      <c r="B189" s="258" t="s">
        <v>1024</v>
      </c>
      <c r="C189" s="95" t="s">
        <v>1025</v>
      </c>
      <c r="D189" s="86"/>
      <c r="E189" s="86"/>
      <c r="F189" s="86"/>
      <c r="G189" s="234"/>
      <c r="H189" s="211"/>
      <c r="I189" s="306"/>
    </row>
    <row r="190" spans="1:9" s="181" customFormat="1" ht="28.5" customHeight="1">
      <c r="A190" s="249"/>
      <c r="B190" s="257" t="s">
        <v>1026</v>
      </c>
      <c r="C190" s="90" t="s">
        <v>1027</v>
      </c>
      <c r="D190" s="91" t="s">
        <v>996</v>
      </c>
      <c r="E190" s="218">
        <v>50</v>
      </c>
      <c r="F190" s="201">
        <v>66</v>
      </c>
      <c r="G190" s="222">
        <v>3000</v>
      </c>
      <c r="H190" s="202">
        <f t="shared" ref="H190:H200" si="11">E190*G190</f>
        <v>150000</v>
      </c>
      <c r="I190" s="287" t="s">
        <v>1028</v>
      </c>
    </row>
    <row r="191" spans="1:9" s="181" customFormat="1" ht="28.5" customHeight="1">
      <c r="A191" s="249"/>
      <c r="B191" s="257" t="s">
        <v>1029</v>
      </c>
      <c r="C191" s="90" t="s">
        <v>1030</v>
      </c>
      <c r="D191" s="91" t="s">
        <v>996</v>
      </c>
      <c r="E191" s="218">
        <v>100</v>
      </c>
      <c r="F191" s="298">
        <v>108</v>
      </c>
      <c r="G191" s="222">
        <v>1000</v>
      </c>
      <c r="H191" s="202">
        <f t="shared" si="11"/>
        <v>100000</v>
      </c>
      <c r="I191" s="287" t="s">
        <v>1031</v>
      </c>
    </row>
    <row r="192" spans="1:9" s="181" customFormat="1" ht="28.5" customHeight="1">
      <c r="A192" s="249"/>
      <c r="B192" s="257" t="s">
        <v>1032</v>
      </c>
      <c r="C192" s="92" t="s">
        <v>1033</v>
      </c>
      <c r="D192" s="93" t="s">
        <v>996</v>
      </c>
      <c r="E192" s="218">
        <v>148.04</v>
      </c>
      <c r="F192" s="299">
        <v>148.04</v>
      </c>
      <c r="G192" s="225">
        <v>320</v>
      </c>
      <c r="H192" s="204">
        <f t="shared" si="11"/>
        <v>47372.799999999996</v>
      </c>
      <c r="I192" s="288" t="s">
        <v>1005</v>
      </c>
    </row>
    <row r="193" spans="1:9" s="181" customFormat="1" ht="28.5" customHeight="1">
      <c r="A193" s="249"/>
      <c r="B193" s="257" t="s">
        <v>1034</v>
      </c>
      <c r="C193" s="90" t="s">
        <v>1035</v>
      </c>
      <c r="D193" s="93" t="s">
        <v>996</v>
      </c>
      <c r="E193" s="218">
        <v>18</v>
      </c>
      <c r="F193" s="203">
        <v>35.489999999999995</v>
      </c>
      <c r="G193" s="225">
        <v>49000</v>
      </c>
      <c r="H193" s="204">
        <f t="shared" si="11"/>
        <v>882000</v>
      </c>
      <c r="I193" s="288" t="s">
        <v>1036</v>
      </c>
    </row>
    <row r="194" spans="1:9" s="181" customFormat="1" ht="28.5" customHeight="1">
      <c r="A194" s="249"/>
      <c r="B194" s="257" t="s">
        <v>1037</v>
      </c>
      <c r="C194" s="90" t="s">
        <v>1038</v>
      </c>
      <c r="D194" s="93" t="s">
        <v>996</v>
      </c>
      <c r="E194" s="218">
        <v>46.64</v>
      </c>
      <c r="F194" s="203">
        <v>46.64</v>
      </c>
      <c r="G194" s="225">
        <v>650</v>
      </c>
      <c r="H194" s="204">
        <f t="shared" si="11"/>
        <v>30316</v>
      </c>
      <c r="I194" s="288" t="s">
        <v>1005</v>
      </c>
    </row>
    <row r="195" spans="1:9" s="181" customFormat="1" ht="28.5" customHeight="1">
      <c r="A195" s="249"/>
      <c r="B195" s="257" t="s">
        <v>1039</v>
      </c>
      <c r="C195" s="90" t="s">
        <v>1040</v>
      </c>
      <c r="D195" s="93" t="s">
        <v>996</v>
      </c>
      <c r="E195" s="218">
        <v>60.84</v>
      </c>
      <c r="F195" s="203">
        <v>60.84</v>
      </c>
      <c r="G195" s="225">
        <v>1400</v>
      </c>
      <c r="H195" s="204">
        <f t="shared" si="11"/>
        <v>85176</v>
      </c>
      <c r="I195" s="288" t="s">
        <v>1005</v>
      </c>
    </row>
    <row r="196" spans="1:9" s="181" customFormat="1" ht="28.5" customHeight="1">
      <c r="A196" s="249"/>
      <c r="B196" s="257" t="s">
        <v>1041</v>
      </c>
      <c r="C196" s="90" t="s">
        <v>1042</v>
      </c>
      <c r="D196" s="93" t="s">
        <v>996</v>
      </c>
      <c r="E196" s="218">
        <v>70.98</v>
      </c>
      <c r="F196" s="203">
        <v>70.97999999999999</v>
      </c>
      <c r="G196" s="225">
        <v>20</v>
      </c>
      <c r="H196" s="204">
        <f t="shared" si="11"/>
        <v>1419.6000000000001</v>
      </c>
      <c r="I196" s="288" t="s">
        <v>1005</v>
      </c>
    </row>
    <row r="197" spans="1:9" s="181" customFormat="1" ht="42" customHeight="1">
      <c r="A197" s="249"/>
      <c r="B197" s="257" t="s">
        <v>1043</v>
      </c>
      <c r="C197" s="94" t="s">
        <v>1044</v>
      </c>
      <c r="D197" s="93" t="s">
        <v>996</v>
      </c>
      <c r="E197" s="218">
        <v>15</v>
      </c>
      <c r="F197" s="203">
        <v>22.31</v>
      </c>
      <c r="G197" s="225">
        <v>30000</v>
      </c>
      <c r="H197" s="204">
        <f t="shared" si="11"/>
        <v>450000</v>
      </c>
      <c r="I197" s="288" t="s">
        <v>1045</v>
      </c>
    </row>
    <row r="198" spans="1:9" s="181" customFormat="1" ht="28.5" customHeight="1">
      <c r="A198" s="249"/>
      <c r="B198" s="257" t="s">
        <v>1046</v>
      </c>
      <c r="C198" s="94" t="s">
        <v>1047</v>
      </c>
      <c r="D198" s="93" t="s">
        <v>996</v>
      </c>
      <c r="E198" s="218">
        <v>137.9</v>
      </c>
      <c r="F198" s="203">
        <v>137.9</v>
      </c>
      <c r="G198" s="225">
        <v>150</v>
      </c>
      <c r="H198" s="204">
        <f t="shared" si="11"/>
        <v>20685</v>
      </c>
      <c r="I198" s="288" t="s">
        <v>1005</v>
      </c>
    </row>
    <row r="199" spans="1:9" s="181" customFormat="1" ht="28.5" customHeight="1">
      <c r="A199" s="249"/>
      <c r="B199" s="257" t="s">
        <v>1048</v>
      </c>
      <c r="C199" s="92" t="s">
        <v>1049</v>
      </c>
      <c r="D199" s="93" t="s">
        <v>996</v>
      </c>
      <c r="E199" s="218">
        <v>45</v>
      </c>
      <c r="F199" s="203">
        <v>58.81</v>
      </c>
      <c r="G199" s="225">
        <v>1850</v>
      </c>
      <c r="H199" s="204">
        <f t="shared" si="11"/>
        <v>83250</v>
      </c>
      <c r="I199" s="288" t="s">
        <v>1005</v>
      </c>
    </row>
    <row r="200" spans="1:9" s="181" customFormat="1" ht="28.5" customHeight="1">
      <c r="A200" s="249"/>
      <c r="B200" s="257" t="s">
        <v>1050</v>
      </c>
      <c r="C200" s="94" t="s">
        <v>1051</v>
      </c>
      <c r="D200" s="93" t="s">
        <v>996</v>
      </c>
      <c r="E200" s="218">
        <v>50.7</v>
      </c>
      <c r="F200" s="203">
        <v>50.699999999999996</v>
      </c>
      <c r="G200" s="225">
        <v>25</v>
      </c>
      <c r="H200" s="204">
        <f t="shared" si="11"/>
        <v>1267.5</v>
      </c>
      <c r="I200" s="288" t="s">
        <v>1005</v>
      </c>
    </row>
    <row r="201" spans="1:9" s="181" customFormat="1" ht="25.5">
      <c r="A201" s="249"/>
      <c r="B201" s="260">
        <v>12</v>
      </c>
      <c r="C201" s="96" t="s">
        <v>1052</v>
      </c>
      <c r="D201" s="97"/>
      <c r="E201" s="86"/>
      <c r="F201" s="97"/>
      <c r="G201" s="236"/>
      <c r="H201" s="211"/>
      <c r="I201" s="307"/>
    </row>
    <row r="202" spans="1:9" s="181" customFormat="1" ht="57" customHeight="1">
      <c r="A202" s="249"/>
      <c r="B202" s="257" t="s">
        <v>159</v>
      </c>
      <c r="C202" s="98" t="s">
        <v>1053</v>
      </c>
      <c r="D202" s="99" t="s">
        <v>721</v>
      </c>
      <c r="E202" s="218">
        <v>143.65</v>
      </c>
      <c r="F202" s="201">
        <v>143.65</v>
      </c>
      <c r="G202" s="222">
        <v>280</v>
      </c>
      <c r="H202" s="202">
        <f>E202*G202</f>
        <v>40222</v>
      </c>
      <c r="I202" s="308" t="s">
        <v>1054</v>
      </c>
    </row>
    <row r="203" spans="1:9" s="181" customFormat="1" ht="70.5" customHeight="1">
      <c r="A203" s="249"/>
      <c r="B203" s="257" t="s">
        <v>161</v>
      </c>
      <c r="C203" s="100" t="s">
        <v>1055</v>
      </c>
      <c r="D203" s="101" t="s">
        <v>721</v>
      </c>
      <c r="E203" s="218">
        <v>260</v>
      </c>
      <c r="F203" s="203">
        <v>269</v>
      </c>
      <c r="G203" s="107">
        <v>5800</v>
      </c>
      <c r="H203" s="204">
        <f>E203*G203</f>
        <v>1508000</v>
      </c>
      <c r="I203" s="311" t="s">
        <v>1056</v>
      </c>
    </row>
    <row r="204" spans="1:9" s="181" customFormat="1" ht="70.5" customHeight="1">
      <c r="A204" s="249"/>
      <c r="B204" s="257" t="s">
        <v>43</v>
      </c>
      <c r="C204" s="100" t="s">
        <v>1057</v>
      </c>
      <c r="D204" s="101" t="s">
        <v>721</v>
      </c>
      <c r="E204" s="218">
        <v>302.8</v>
      </c>
      <c r="F204" s="203">
        <v>302.8</v>
      </c>
      <c r="G204" s="225">
        <v>320</v>
      </c>
      <c r="H204" s="204">
        <f>E204*G204</f>
        <v>96896</v>
      </c>
      <c r="I204" s="311" t="s">
        <v>1058</v>
      </c>
    </row>
    <row r="205" spans="1:9" s="181" customFormat="1" ht="70.5" customHeight="1">
      <c r="A205" s="249"/>
      <c r="B205" s="257" t="s">
        <v>163</v>
      </c>
      <c r="C205" s="100" t="s">
        <v>1059</v>
      </c>
      <c r="D205" s="101" t="s">
        <v>721</v>
      </c>
      <c r="E205" s="218">
        <v>302.8</v>
      </c>
      <c r="F205" s="203">
        <v>302.8</v>
      </c>
      <c r="G205" s="225">
        <v>100</v>
      </c>
      <c r="H205" s="204">
        <f>E205*G205</f>
        <v>30280</v>
      </c>
      <c r="I205" s="311" t="s">
        <v>1058</v>
      </c>
    </row>
    <row r="206" spans="1:9" s="181" customFormat="1" ht="126.6" customHeight="1">
      <c r="A206" s="249"/>
      <c r="B206" s="257" t="s">
        <v>45</v>
      </c>
      <c r="C206" s="102" t="s">
        <v>1060</v>
      </c>
      <c r="D206" s="103" t="s">
        <v>721</v>
      </c>
      <c r="E206" s="218">
        <v>338</v>
      </c>
      <c r="F206" s="203">
        <v>338</v>
      </c>
      <c r="G206" s="225">
        <v>630</v>
      </c>
      <c r="H206" s="204">
        <f>E206*G206</f>
        <v>212940</v>
      </c>
      <c r="I206" s="309" t="s">
        <v>1061</v>
      </c>
    </row>
    <row r="207" spans="1:9" s="181" customFormat="1" ht="25.5">
      <c r="A207" s="249"/>
      <c r="B207" s="234">
        <v>13</v>
      </c>
      <c r="C207" s="66" t="s">
        <v>1062</v>
      </c>
      <c r="D207" s="165"/>
      <c r="E207" s="86"/>
      <c r="F207" s="165"/>
      <c r="G207" s="237"/>
      <c r="H207" s="211"/>
      <c r="I207" s="310"/>
    </row>
    <row r="208" spans="1:9" s="181" customFormat="1" ht="63.75">
      <c r="A208" s="249"/>
      <c r="B208" s="257" t="s">
        <v>1063</v>
      </c>
      <c r="C208" s="67" t="s">
        <v>1064</v>
      </c>
      <c r="D208" s="52" t="s">
        <v>879</v>
      </c>
      <c r="E208" s="218">
        <v>1690</v>
      </c>
      <c r="F208" s="201">
        <v>1690</v>
      </c>
      <c r="G208" s="222">
        <v>1</v>
      </c>
      <c r="H208" s="202">
        <f>E208*G208</f>
        <v>1690</v>
      </c>
      <c r="I208" s="300" t="s">
        <v>1065</v>
      </c>
    </row>
    <row r="209" spans="1:9" s="181" customFormat="1" ht="63.75">
      <c r="A209" s="249"/>
      <c r="B209" s="257" t="s">
        <v>1066</v>
      </c>
      <c r="C209" s="68" t="s">
        <v>1067</v>
      </c>
      <c r="D209" s="51" t="s">
        <v>879</v>
      </c>
      <c r="E209" s="218">
        <v>2028</v>
      </c>
      <c r="F209" s="203">
        <v>2028</v>
      </c>
      <c r="G209" s="225">
        <v>5</v>
      </c>
      <c r="H209" s="204">
        <f>E209*G209</f>
        <v>10140</v>
      </c>
      <c r="I209" s="304" t="s">
        <v>1068</v>
      </c>
    </row>
    <row r="210" spans="1:9" s="181" customFormat="1" ht="63.75">
      <c r="A210" s="249"/>
      <c r="B210" s="257" t="s">
        <v>1069</v>
      </c>
      <c r="C210" s="68" t="s">
        <v>1070</v>
      </c>
      <c r="D210" s="73" t="s">
        <v>879</v>
      </c>
      <c r="E210" s="218">
        <v>3380</v>
      </c>
      <c r="F210" s="205">
        <v>3380</v>
      </c>
      <c r="G210" s="228">
        <v>1</v>
      </c>
      <c r="H210" s="204">
        <f>E210*G210</f>
        <v>3380</v>
      </c>
      <c r="I210" s="312" t="s">
        <v>1068</v>
      </c>
    </row>
    <row r="211" spans="1:9" s="181" customFormat="1" ht="38.25" customHeight="1">
      <c r="A211" s="249"/>
      <c r="B211" s="234">
        <v>14</v>
      </c>
      <c r="C211" s="135" t="s">
        <v>1071</v>
      </c>
      <c r="D211" s="177"/>
      <c r="E211" s="165"/>
      <c r="F211" s="177"/>
      <c r="G211" s="241"/>
      <c r="H211" s="178"/>
      <c r="I211" s="328"/>
    </row>
    <row r="212" spans="1:9" s="181" customFormat="1" ht="38.25" customHeight="1">
      <c r="A212" s="249"/>
      <c r="B212" s="269" t="s">
        <v>1072</v>
      </c>
      <c r="C212" s="170" t="s">
        <v>1073</v>
      </c>
      <c r="D212" s="171" t="s">
        <v>721</v>
      </c>
      <c r="E212" s="218">
        <v>33.799999999999997</v>
      </c>
      <c r="F212" s="217">
        <v>33.800000000000004</v>
      </c>
      <c r="G212" s="222">
        <v>10</v>
      </c>
      <c r="H212" s="204">
        <f>E212*G212</f>
        <v>338</v>
      </c>
      <c r="I212" s="329" t="s">
        <v>1074</v>
      </c>
    </row>
    <row r="213" spans="1:9" s="181" customFormat="1" ht="38.25" customHeight="1">
      <c r="A213" s="249"/>
      <c r="B213" s="269" t="s">
        <v>1075</v>
      </c>
      <c r="C213" s="162" t="s">
        <v>1076</v>
      </c>
      <c r="D213" s="161" t="s">
        <v>721</v>
      </c>
      <c r="E213" s="218">
        <v>70.98</v>
      </c>
      <c r="F213" s="208">
        <v>70.98</v>
      </c>
      <c r="G213" s="225">
        <v>2</v>
      </c>
      <c r="H213" s="204">
        <f>E213*G213</f>
        <v>141.96</v>
      </c>
      <c r="I213" s="314" t="s">
        <v>1074</v>
      </c>
    </row>
    <row r="214" spans="1:9" s="181" customFormat="1" ht="38.25" customHeight="1">
      <c r="A214" s="249"/>
      <c r="B214" s="269" t="s">
        <v>1077</v>
      </c>
      <c r="C214" s="162" t="s">
        <v>1078</v>
      </c>
      <c r="D214" s="161" t="s">
        <v>721</v>
      </c>
      <c r="E214" s="218">
        <v>197.73</v>
      </c>
      <c r="F214" s="208">
        <v>197.73</v>
      </c>
      <c r="G214" s="225">
        <v>1</v>
      </c>
      <c r="H214" s="204">
        <f>E214*G214</f>
        <v>197.73</v>
      </c>
      <c r="I214" s="314" t="s">
        <v>1074</v>
      </c>
    </row>
    <row r="215" spans="1:9" s="181" customFormat="1" ht="52.15" customHeight="1">
      <c r="A215" s="249"/>
      <c r="B215" s="261">
        <v>15</v>
      </c>
      <c r="C215" s="350" t="s">
        <v>1079</v>
      </c>
      <c r="D215" s="164" t="s">
        <v>974</v>
      </c>
      <c r="E215" s="218">
        <v>210</v>
      </c>
      <c r="F215" s="208">
        <v>210</v>
      </c>
      <c r="G215" s="229" t="s">
        <v>970</v>
      </c>
      <c r="H215" s="204">
        <f>E215*G215</f>
        <v>210</v>
      </c>
      <c r="I215" s="314" t="s">
        <v>1080</v>
      </c>
    </row>
    <row r="216" spans="1:9" s="181" customFormat="1" ht="15.75">
      <c r="A216" s="249"/>
      <c r="B216" s="252"/>
      <c r="C216" s="65" t="s">
        <v>1081</v>
      </c>
      <c r="D216" s="111"/>
      <c r="E216" s="219"/>
      <c r="F216" s="111"/>
      <c r="G216" s="238"/>
      <c r="H216" s="212"/>
      <c r="I216" s="173"/>
    </row>
    <row r="217" spans="1:9" s="181" customFormat="1" ht="21.75" customHeight="1">
      <c r="A217" s="249"/>
      <c r="B217" s="261">
        <v>1</v>
      </c>
      <c r="C217" s="142" t="s">
        <v>1082</v>
      </c>
      <c r="D217" s="143" t="s">
        <v>721</v>
      </c>
      <c r="E217" s="218">
        <v>540.79999999999995</v>
      </c>
      <c r="F217" s="208">
        <v>540.80000000000007</v>
      </c>
      <c r="G217" s="231">
        <v>1</v>
      </c>
      <c r="H217" s="204">
        <f>E217*G217</f>
        <v>540.79999999999995</v>
      </c>
      <c r="I217" s="188"/>
    </row>
    <row r="218" spans="1:9" s="181" customFormat="1" ht="25.5">
      <c r="A218" s="249"/>
      <c r="B218" s="256">
        <v>2</v>
      </c>
      <c r="C218" s="66" t="s">
        <v>1083</v>
      </c>
      <c r="D218" s="165"/>
      <c r="E218" s="86"/>
      <c r="F218" s="165"/>
      <c r="G218" s="237"/>
      <c r="H218" s="211"/>
      <c r="I218" s="187"/>
    </row>
    <row r="219" spans="1:9" s="181" customFormat="1" ht="25.5" customHeight="1">
      <c r="A219" s="249"/>
      <c r="B219" s="270" t="s">
        <v>915</v>
      </c>
      <c r="C219" s="276" t="s">
        <v>1084</v>
      </c>
      <c r="D219" s="125" t="s">
        <v>721</v>
      </c>
      <c r="E219" s="218">
        <v>552.63</v>
      </c>
      <c r="F219" s="208">
        <v>552.63</v>
      </c>
      <c r="G219" s="231">
        <v>90</v>
      </c>
      <c r="H219" s="204">
        <f t="shared" ref="H219:H227" si="12">E219*G219</f>
        <v>49736.7</v>
      </c>
      <c r="I219" s="169"/>
    </row>
    <row r="220" spans="1:9" s="181" customFormat="1" ht="15">
      <c r="A220" s="249"/>
      <c r="B220" s="270" t="s">
        <v>918</v>
      </c>
      <c r="C220" s="276" t="s">
        <v>1085</v>
      </c>
      <c r="D220" s="125" t="s">
        <v>721</v>
      </c>
      <c r="E220" s="218">
        <v>665.86</v>
      </c>
      <c r="F220" s="208">
        <v>665.86000000000013</v>
      </c>
      <c r="G220" s="225">
        <v>30</v>
      </c>
      <c r="H220" s="204">
        <f t="shared" si="12"/>
        <v>19975.8</v>
      </c>
      <c r="I220" s="169"/>
    </row>
    <row r="221" spans="1:9" s="181" customFormat="1" ht="15">
      <c r="A221" s="249"/>
      <c r="B221" s="270" t="s">
        <v>921</v>
      </c>
      <c r="C221" s="276" t="s">
        <v>1086</v>
      </c>
      <c r="D221" s="125" t="s">
        <v>721</v>
      </c>
      <c r="E221" s="218">
        <v>877.11</v>
      </c>
      <c r="F221" s="208">
        <v>877.11000000000013</v>
      </c>
      <c r="G221" s="225">
        <v>15</v>
      </c>
      <c r="H221" s="204">
        <f t="shared" si="12"/>
        <v>13156.65</v>
      </c>
      <c r="I221" s="169"/>
    </row>
    <row r="222" spans="1:9" s="181" customFormat="1" ht="25.5">
      <c r="A222" s="249"/>
      <c r="B222" s="270" t="s">
        <v>924</v>
      </c>
      <c r="C222" s="276" t="s">
        <v>1087</v>
      </c>
      <c r="D222" s="125" t="s">
        <v>721</v>
      </c>
      <c r="E222" s="218">
        <v>1054.56</v>
      </c>
      <c r="F222" s="208">
        <v>1054.5600000000002</v>
      </c>
      <c r="G222" s="225">
        <v>1</v>
      </c>
      <c r="H222" s="204">
        <f t="shared" si="12"/>
        <v>1054.56</v>
      </c>
      <c r="I222" s="169"/>
    </row>
    <row r="223" spans="1:9" s="181" customFormat="1" ht="15">
      <c r="A223" s="249"/>
      <c r="B223" s="270" t="s">
        <v>927</v>
      </c>
      <c r="C223" s="276" t="s">
        <v>1088</v>
      </c>
      <c r="D223" s="125" t="s">
        <v>721</v>
      </c>
      <c r="E223" s="218">
        <v>1230.32</v>
      </c>
      <c r="F223" s="208">
        <v>1230.32</v>
      </c>
      <c r="G223" s="225">
        <v>10</v>
      </c>
      <c r="H223" s="204">
        <f t="shared" si="12"/>
        <v>12303.199999999999</v>
      </c>
      <c r="I223" s="169"/>
    </row>
    <row r="224" spans="1:9" s="181" customFormat="1" ht="15">
      <c r="A224" s="249"/>
      <c r="B224" s="270" t="s">
        <v>1089</v>
      </c>
      <c r="C224" s="276" t="s">
        <v>1090</v>
      </c>
      <c r="D224" s="125" t="s">
        <v>721</v>
      </c>
      <c r="E224" s="218">
        <v>1669.72</v>
      </c>
      <c r="F224" s="208">
        <v>1669.7200000000003</v>
      </c>
      <c r="G224" s="225">
        <v>1</v>
      </c>
      <c r="H224" s="204">
        <f t="shared" si="12"/>
        <v>1669.72</v>
      </c>
      <c r="I224" s="169"/>
    </row>
    <row r="225" spans="1:9" s="181" customFormat="1" ht="15">
      <c r="A225" s="249"/>
      <c r="B225" s="270" t="s">
        <v>1091</v>
      </c>
      <c r="C225" s="276" t="s">
        <v>1092</v>
      </c>
      <c r="D225" s="125" t="s">
        <v>721</v>
      </c>
      <c r="E225" s="218">
        <v>2665.13</v>
      </c>
      <c r="F225" s="208">
        <v>2665.13</v>
      </c>
      <c r="G225" s="225">
        <v>1</v>
      </c>
      <c r="H225" s="204">
        <f t="shared" si="12"/>
        <v>2665.13</v>
      </c>
      <c r="I225" s="169"/>
    </row>
    <row r="226" spans="1:9" s="181" customFormat="1" ht="15">
      <c r="A226" s="249"/>
      <c r="B226" s="270" t="s">
        <v>1093</v>
      </c>
      <c r="C226" s="273" t="s">
        <v>1094</v>
      </c>
      <c r="D226" s="145" t="s">
        <v>721</v>
      </c>
      <c r="E226" s="218">
        <v>3151.85</v>
      </c>
      <c r="F226" s="208">
        <v>3151.85</v>
      </c>
      <c r="G226" s="225">
        <v>1</v>
      </c>
      <c r="H226" s="204">
        <f t="shared" si="12"/>
        <v>3151.85</v>
      </c>
      <c r="I226" s="174"/>
    </row>
    <row r="227" spans="1:9" s="181" customFormat="1" ht="25.5">
      <c r="A227" s="249"/>
      <c r="B227" s="270" t="s">
        <v>1095</v>
      </c>
      <c r="C227" s="146" t="s">
        <v>1096</v>
      </c>
      <c r="D227" s="147" t="s">
        <v>721</v>
      </c>
      <c r="E227" s="218">
        <v>3603.08</v>
      </c>
      <c r="F227" s="208">
        <v>3603.08</v>
      </c>
      <c r="G227" s="225">
        <v>1</v>
      </c>
      <c r="H227" s="204">
        <f t="shared" si="12"/>
        <v>3603.08</v>
      </c>
      <c r="I227" s="175"/>
    </row>
    <row r="228" spans="1:9" s="181" customFormat="1" ht="25.5">
      <c r="A228" s="249"/>
      <c r="B228" s="256">
        <v>3</v>
      </c>
      <c r="C228" s="66" t="s">
        <v>1097</v>
      </c>
      <c r="D228" s="165"/>
      <c r="E228" s="86"/>
      <c r="F228" s="165"/>
      <c r="G228" s="237"/>
      <c r="H228" s="211"/>
      <c r="I228" s="187"/>
    </row>
    <row r="229" spans="1:9" s="181" customFormat="1" ht="15">
      <c r="A229" s="249"/>
      <c r="B229" s="271" t="s">
        <v>931</v>
      </c>
      <c r="C229" s="207" t="s">
        <v>1098</v>
      </c>
      <c r="D229" s="145" t="s">
        <v>721</v>
      </c>
      <c r="E229" s="218">
        <v>422.5</v>
      </c>
      <c r="F229" s="208">
        <v>422.5</v>
      </c>
      <c r="G229" s="231">
        <v>40</v>
      </c>
      <c r="H229" s="204">
        <f>E229*G229</f>
        <v>16900</v>
      </c>
      <c r="I229" s="194"/>
    </row>
    <row r="230" spans="1:9" s="181" customFormat="1" ht="15">
      <c r="A230" s="249"/>
      <c r="B230" s="270" t="s">
        <v>934</v>
      </c>
      <c r="C230" s="144" t="s">
        <v>1099</v>
      </c>
      <c r="D230" s="145" t="s">
        <v>721</v>
      </c>
      <c r="E230" s="218">
        <v>535.73</v>
      </c>
      <c r="F230" s="208">
        <v>535.73</v>
      </c>
      <c r="G230" s="231">
        <v>1</v>
      </c>
      <c r="H230" s="204">
        <f>E230*G230</f>
        <v>535.73</v>
      </c>
      <c r="I230" s="174"/>
    </row>
    <row r="231" spans="1:9" s="181" customFormat="1" ht="15">
      <c r="A231" s="249"/>
      <c r="B231" s="271" t="s">
        <v>937</v>
      </c>
      <c r="C231" s="148" t="s">
        <v>1100</v>
      </c>
      <c r="D231" s="149" t="s">
        <v>721</v>
      </c>
      <c r="E231" s="218">
        <v>669.24</v>
      </c>
      <c r="F231" s="208">
        <v>669.24000000000012</v>
      </c>
      <c r="G231" s="231">
        <v>10</v>
      </c>
      <c r="H231" s="204">
        <f>E231*G231</f>
        <v>6692.4</v>
      </c>
      <c r="I231" s="176"/>
    </row>
    <row r="232" spans="1:9" s="181" customFormat="1" ht="15">
      <c r="A232" s="249"/>
      <c r="B232" s="270" t="s">
        <v>1101</v>
      </c>
      <c r="C232" s="148" t="s">
        <v>1102</v>
      </c>
      <c r="D232" s="149" t="s">
        <v>721</v>
      </c>
      <c r="E232" s="218">
        <v>1090.05</v>
      </c>
      <c r="F232" s="208">
        <v>1090.05</v>
      </c>
      <c r="G232" s="231">
        <v>1</v>
      </c>
      <c r="H232" s="204">
        <f>E232*G232</f>
        <v>1090.05</v>
      </c>
      <c r="I232" s="176"/>
    </row>
    <row r="233" spans="1:9" s="181" customFormat="1" ht="15">
      <c r="A233" s="249"/>
      <c r="B233" s="271" t="s">
        <v>1103</v>
      </c>
      <c r="C233" s="146" t="s">
        <v>1104</v>
      </c>
      <c r="D233" s="147" t="s">
        <v>721</v>
      </c>
      <c r="E233" s="218">
        <v>1764.36</v>
      </c>
      <c r="F233" s="208">
        <v>1764.3600000000001</v>
      </c>
      <c r="G233" s="231">
        <v>1</v>
      </c>
      <c r="H233" s="204">
        <f>E233*G233</f>
        <v>1764.36</v>
      </c>
      <c r="I233" s="175"/>
    </row>
    <row r="234" spans="1:9" s="181" customFormat="1">
      <c r="A234" s="249"/>
      <c r="B234" s="256">
        <v>4</v>
      </c>
      <c r="C234" s="66" t="s">
        <v>1105</v>
      </c>
      <c r="D234" s="165"/>
      <c r="E234" s="86"/>
      <c r="F234" s="165"/>
      <c r="G234" s="237"/>
      <c r="H234" s="211"/>
      <c r="I234" s="187"/>
    </row>
    <row r="235" spans="1:9" s="181" customFormat="1" ht="15">
      <c r="A235" s="249"/>
      <c r="B235" s="270" t="s">
        <v>941</v>
      </c>
      <c r="C235" s="273" t="s">
        <v>1084</v>
      </c>
      <c r="D235" s="145" t="s">
        <v>721</v>
      </c>
      <c r="E235" s="218">
        <v>329.55</v>
      </c>
      <c r="F235" s="208">
        <v>329.55</v>
      </c>
      <c r="G235" s="231">
        <v>1</v>
      </c>
      <c r="H235" s="204">
        <f>E235*G235</f>
        <v>329.55</v>
      </c>
      <c r="I235" s="174"/>
    </row>
    <row r="236" spans="1:9" s="181" customFormat="1" ht="15">
      <c r="A236" s="249"/>
      <c r="B236" s="270" t="s">
        <v>945</v>
      </c>
      <c r="C236" s="274" t="s">
        <v>1085</v>
      </c>
      <c r="D236" s="149" t="s">
        <v>721</v>
      </c>
      <c r="E236" s="218">
        <v>398.84</v>
      </c>
      <c r="F236" s="208">
        <v>398.84000000000003</v>
      </c>
      <c r="G236" s="231">
        <v>1</v>
      </c>
      <c r="H236" s="204">
        <f>E236*G236</f>
        <v>398.84</v>
      </c>
      <c r="I236" s="176"/>
    </row>
    <row r="237" spans="1:9" s="181" customFormat="1" ht="15">
      <c r="A237" s="249"/>
      <c r="B237" s="270" t="s">
        <v>949</v>
      </c>
      <c r="C237" s="274" t="s">
        <v>1086</v>
      </c>
      <c r="D237" s="149" t="s">
        <v>721</v>
      </c>
      <c r="E237" s="218">
        <v>525.59</v>
      </c>
      <c r="F237" s="208">
        <v>525.59</v>
      </c>
      <c r="G237" s="231">
        <v>1</v>
      </c>
      <c r="H237" s="204">
        <f>E237*G237</f>
        <v>525.59</v>
      </c>
      <c r="I237" s="176"/>
    </row>
    <row r="238" spans="1:9" s="181" customFormat="1" ht="15">
      <c r="A238" s="249"/>
      <c r="B238" s="270" t="s">
        <v>1106</v>
      </c>
      <c r="C238" s="274" t="s">
        <v>1088</v>
      </c>
      <c r="D238" s="149" t="s">
        <v>721</v>
      </c>
      <c r="E238" s="218">
        <v>752.05</v>
      </c>
      <c r="F238" s="208">
        <v>752.05000000000007</v>
      </c>
      <c r="G238" s="231">
        <v>10</v>
      </c>
      <c r="H238" s="204">
        <f>E238*G238</f>
        <v>7520.5</v>
      </c>
      <c r="I238" s="176"/>
    </row>
    <row r="239" spans="1:9" s="181" customFormat="1" ht="15">
      <c r="A239" s="249"/>
      <c r="B239" s="270" t="s">
        <v>1107</v>
      </c>
      <c r="C239" s="275" t="s">
        <v>1090</v>
      </c>
      <c r="D239" s="147" t="s">
        <v>721</v>
      </c>
      <c r="E239" s="218">
        <v>1030.9000000000001</v>
      </c>
      <c r="F239" s="208">
        <v>1030.9000000000001</v>
      </c>
      <c r="G239" s="231">
        <v>1</v>
      </c>
      <c r="H239" s="204">
        <f>E239*G239</f>
        <v>1030.9000000000001</v>
      </c>
      <c r="I239" s="175"/>
    </row>
    <row r="240" spans="1:9" s="181" customFormat="1" ht="25.5">
      <c r="A240" s="249"/>
      <c r="B240" s="256">
        <v>5</v>
      </c>
      <c r="C240" s="66" t="s">
        <v>1108</v>
      </c>
      <c r="D240" s="165"/>
      <c r="E240" s="86"/>
      <c r="F240" s="165"/>
      <c r="G240" s="237"/>
      <c r="H240" s="211"/>
      <c r="I240" s="187"/>
    </row>
    <row r="241" spans="1:9" s="181" customFormat="1" ht="15">
      <c r="A241" s="249"/>
      <c r="B241" s="270" t="s">
        <v>953</v>
      </c>
      <c r="C241" s="144" t="s">
        <v>1109</v>
      </c>
      <c r="D241" s="190" t="s">
        <v>721</v>
      </c>
      <c r="E241" s="218">
        <v>130.13</v>
      </c>
      <c r="F241" s="208">
        <v>130.13000000000002</v>
      </c>
      <c r="G241" s="231">
        <v>1</v>
      </c>
      <c r="H241" s="204">
        <f t="shared" ref="H241:H246" si="13">E241*G241</f>
        <v>130.13</v>
      </c>
      <c r="I241" s="174"/>
    </row>
    <row r="242" spans="1:9" s="181" customFormat="1" ht="15">
      <c r="A242" s="249"/>
      <c r="B242" s="270" t="s">
        <v>956</v>
      </c>
      <c r="C242" s="148" t="s">
        <v>1110</v>
      </c>
      <c r="D242" s="150" t="s">
        <v>721</v>
      </c>
      <c r="E242" s="218">
        <v>170.69</v>
      </c>
      <c r="F242" s="208">
        <v>170.69000000000003</v>
      </c>
      <c r="G242" s="231">
        <v>1</v>
      </c>
      <c r="H242" s="204">
        <f t="shared" si="13"/>
        <v>170.69</v>
      </c>
      <c r="I242" s="176"/>
    </row>
    <row r="243" spans="1:9" s="181" customFormat="1" ht="15">
      <c r="A243" s="249"/>
      <c r="B243" s="270" t="s">
        <v>959</v>
      </c>
      <c r="C243" s="148" t="s">
        <v>1111</v>
      </c>
      <c r="D243" s="150" t="s">
        <v>721</v>
      </c>
      <c r="E243" s="218">
        <v>202.8</v>
      </c>
      <c r="F243" s="208">
        <v>202.8</v>
      </c>
      <c r="G243" s="231">
        <v>1</v>
      </c>
      <c r="H243" s="204">
        <f t="shared" si="13"/>
        <v>202.8</v>
      </c>
      <c r="I243" s="176"/>
    </row>
    <row r="244" spans="1:9" s="181" customFormat="1" ht="15">
      <c r="A244" s="249"/>
      <c r="B244" s="270" t="s">
        <v>962</v>
      </c>
      <c r="C244" s="148" t="s">
        <v>1112</v>
      </c>
      <c r="D244" s="150" t="s">
        <v>721</v>
      </c>
      <c r="E244" s="218">
        <v>361.66</v>
      </c>
      <c r="F244" s="208">
        <v>361.66</v>
      </c>
      <c r="G244" s="231">
        <v>1</v>
      </c>
      <c r="H244" s="204">
        <f t="shared" si="13"/>
        <v>361.66</v>
      </c>
      <c r="I244" s="176"/>
    </row>
    <row r="245" spans="1:9" s="181" customFormat="1" ht="15">
      <c r="A245" s="249"/>
      <c r="B245" s="270" t="s">
        <v>1113</v>
      </c>
      <c r="C245" s="148" t="s">
        <v>1114</v>
      </c>
      <c r="D245" s="150" t="s">
        <v>721</v>
      </c>
      <c r="E245" s="218">
        <v>500.24</v>
      </c>
      <c r="F245" s="208">
        <v>500.24</v>
      </c>
      <c r="G245" s="231">
        <v>5</v>
      </c>
      <c r="H245" s="204">
        <f t="shared" si="13"/>
        <v>2501.1999999999998</v>
      </c>
      <c r="I245" s="176"/>
    </row>
    <row r="246" spans="1:9" s="181" customFormat="1" ht="15">
      <c r="A246" s="249"/>
      <c r="B246" s="270" t="s">
        <v>1115</v>
      </c>
      <c r="C246" s="146" t="s">
        <v>1116</v>
      </c>
      <c r="D246" s="191" t="s">
        <v>721</v>
      </c>
      <c r="E246" s="218">
        <v>900.77</v>
      </c>
      <c r="F246" s="208">
        <v>900.77</v>
      </c>
      <c r="G246" s="232">
        <v>1</v>
      </c>
      <c r="H246" s="206">
        <f t="shared" si="13"/>
        <v>900.77</v>
      </c>
      <c r="I246" s="175"/>
    </row>
    <row r="247" spans="1:9" s="181" customFormat="1" ht="29.25" customHeight="1">
      <c r="A247" s="249"/>
      <c r="B247" s="256">
        <v>6</v>
      </c>
      <c r="C247" s="66" t="s">
        <v>1117</v>
      </c>
      <c r="D247" s="165"/>
      <c r="E247" s="86"/>
      <c r="F247" s="165"/>
      <c r="G247" s="237"/>
      <c r="H247" s="211"/>
      <c r="I247" s="187"/>
    </row>
    <row r="248" spans="1:9" s="181" customFormat="1" ht="15">
      <c r="A248" s="249"/>
      <c r="B248" s="270" t="s">
        <v>705</v>
      </c>
      <c r="C248" s="144" t="s">
        <v>1118</v>
      </c>
      <c r="D248" s="190" t="s">
        <v>721</v>
      </c>
      <c r="E248" s="218">
        <v>106.47</v>
      </c>
      <c r="F248" s="208">
        <v>106.47000000000001</v>
      </c>
      <c r="G248" s="233">
        <v>40</v>
      </c>
      <c r="H248" s="202">
        <f>E248*G248</f>
        <v>4258.8</v>
      </c>
      <c r="I248" s="174"/>
    </row>
    <row r="249" spans="1:9" s="181" customFormat="1" ht="15">
      <c r="A249" s="249"/>
      <c r="B249" s="270" t="s">
        <v>708</v>
      </c>
      <c r="C249" s="148" t="s">
        <v>1119</v>
      </c>
      <c r="D249" s="150" t="s">
        <v>721</v>
      </c>
      <c r="E249" s="218">
        <v>118.3</v>
      </c>
      <c r="F249" s="208">
        <v>118.3</v>
      </c>
      <c r="G249" s="231">
        <v>1</v>
      </c>
      <c r="H249" s="204">
        <f>E249*G249</f>
        <v>118.3</v>
      </c>
      <c r="I249" s="176"/>
    </row>
    <row r="250" spans="1:9" s="181" customFormat="1" ht="15">
      <c r="A250" s="249"/>
      <c r="B250" s="151"/>
      <c r="C250" s="152"/>
      <c r="D250" s="153"/>
      <c r="E250" s="77"/>
      <c r="F250" s="154"/>
      <c r="G250" s="192" t="s">
        <v>1120</v>
      </c>
      <c r="H250" s="189">
        <f>SUM(H10:H249)</f>
        <v>28166725.919999998</v>
      </c>
      <c r="I250" s="172"/>
    </row>
    <row r="251" spans="1:9" s="181" customFormat="1" ht="14.25">
      <c r="A251" s="249"/>
      <c r="B251" s="151"/>
      <c r="C251" s="152"/>
      <c r="D251" s="153"/>
      <c r="E251" s="220"/>
      <c r="F251" s="154"/>
      <c r="G251" s="78"/>
      <c r="H251" s="78"/>
      <c r="I251" s="172"/>
    </row>
    <row r="252" spans="1:9" s="181" customFormat="1" ht="15">
      <c r="A252" s="249"/>
      <c r="B252" s="151"/>
      <c r="C252" s="193" t="s">
        <v>1121</v>
      </c>
      <c r="D252" s="153"/>
      <c r="E252" s="220" t="str">
        <f>IF(ISNUMBER(LOOKUP(2,1/(#REF!&lt;&gt;""),#REF!)),"Eilutė "&amp;LOOKUP(2,1/(#REF!&lt;&gt;""),#REF!)&amp;" Įvesta daugiau nei 2 skaičiai po kablelio","")</f>
        <v/>
      </c>
      <c r="F252" s="154"/>
      <c r="G252" s="78"/>
      <c r="H252" s="78"/>
      <c r="I252" s="172"/>
    </row>
    <row r="253" spans="1:9" s="181" customFormat="1">
      <c r="A253" s="249"/>
      <c r="B253" s="151"/>
      <c r="C253" s="152"/>
      <c r="D253" s="153"/>
      <c r="E253" s="77"/>
      <c r="F253" s="154"/>
      <c r="G253" s="78"/>
      <c r="H253" s="78"/>
      <c r="I253" s="172"/>
    </row>
    <row r="254" spans="1:9" s="181" customFormat="1" ht="15">
      <c r="A254" s="249"/>
      <c r="B254" s="151"/>
      <c r="C254" s="199" t="s">
        <v>1122</v>
      </c>
      <c r="D254" s="153"/>
      <c r="E254" s="77"/>
      <c r="F254" s="154"/>
      <c r="G254" s="78"/>
      <c r="H254" s="78"/>
      <c r="I254" s="172"/>
    </row>
    <row r="255" spans="1:9" s="181" customFormat="1" ht="15">
      <c r="A255" s="249"/>
      <c r="B255" s="151"/>
      <c r="C255" s="200" t="s">
        <v>1123</v>
      </c>
      <c r="D255" s="153"/>
      <c r="E255" s="77"/>
      <c r="F255" s="154"/>
      <c r="G255" s="78"/>
      <c r="H255" s="78"/>
      <c r="I255" s="172"/>
    </row>
    <row r="256" spans="1:9" s="181" customFormat="1" ht="15">
      <c r="A256" s="249"/>
      <c r="B256" s="151"/>
      <c r="C256" s="200" t="s">
        <v>1124</v>
      </c>
      <c r="D256" s="153"/>
      <c r="E256" s="77"/>
      <c r="F256" s="154"/>
      <c r="G256" s="78"/>
      <c r="H256" s="78"/>
      <c r="I256" s="172"/>
    </row>
    <row r="257" spans="1:9" s="181" customFormat="1" ht="15">
      <c r="A257" s="249"/>
      <c r="B257" s="151"/>
      <c r="C257" s="200" t="s">
        <v>1125</v>
      </c>
      <c r="D257" s="153"/>
      <c r="E257" s="77"/>
      <c r="F257" s="154"/>
      <c r="G257" s="78"/>
      <c r="H257" s="78"/>
      <c r="I257" s="172"/>
    </row>
    <row r="258" spans="1:9" s="181" customFormat="1">
      <c r="A258" s="249"/>
      <c r="B258" s="151"/>
      <c r="C258" s="152"/>
      <c r="D258" s="153"/>
      <c r="E258" s="77"/>
      <c r="F258" s="154"/>
      <c r="G258" s="78"/>
      <c r="H258" s="78"/>
      <c r="I258" s="172"/>
    </row>
    <row r="259" spans="1:9" s="181" customFormat="1">
      <c r="A259" s="249"/>
      <c r="B259" s="151"/>
      <c r="C259" s="152"/>
      <c r="D259" s="153"/>
      <c r="E259" s="77"/>
      <c r="F259" s="154"/>
      <c r="G259" s="78"/>
      <c r="H259" s="78"/>
      <c r="I259" s="172"/>
    </row>
    <row r="260" spans="1:9" s="181" customFormat="1">
      <c r="A260" s="249"/>
      <c r="B260" s="151"/>
      <c r="C260" s="152"/>
      <c r="D260" s="153"/>
      <c r="E260" s="77"/>
      <c r="F260" s="154"/>
      <c r="G260" s="78"/>
      <c r="H260" s="78"/>
      <c r="I260" s="172"/>
    </row>
    <row r="261" spans="1:9" s="181" customFormat="1">
      <c r="A261" s="249"/>
      <c r="B261" s="151"/>
      <c r="C261" s="152"/>
      <c r="D261" s="153"/>
      <c r="E261" s="77"/>
      <c r="F261" s="154"/>
      <c r="G261" s="78"/>
      <c r="H261" s="78"/>
      <c r="I261" s="172"/>
    </row>
    <row r="262" spans="1:9" s="181" customFormat="1">
      <c r="A262" s="249"/>
      <c r="B262" s="151"/>
      <c r="C262" s="152"/>
      <c r="D262" s="153"/>
      <c r="E262" s="77"/>
      <c r="F262" s="154"/>
      <c r="G262" s="78"/>
      <c r="H262" s="78"/>
      <c r="I262" s="172"/>
    </row>
    <row r="263" spans="1:9" s="181" customFormat="1">
      <c r="A263" s="249"/>
      <c r="B263" s="151"/>
      <c r="C263" s="152"/>
      <c r="D263" s="153"/>
      <c r="E263" s="77"/>
      <c r="F263" s="154"/>
      <c r="G263" s="78"/>
      <c r="H263" s="78"/>
      <c r="I263" s="172"/>
    </row>
    <row r="264" spans="1:9" s="181" customFormat="1">
      <c r="A264" s="249"/>
      <c r="B264" s="151"/>
      <c r="C264" s="152"/>
      <c r="D264" s="153"/>
      <c r="E264" s="77"/>
      <c r="F264" s="154"/>
      <c r="G264" s="78"/>
      <c r="H264" s="78"/>
      <c r="I264" s="172"/>
    </row>
    <row r="265" spans="1:9" s="181" customFormat="1">
      <c r="A265" s="249"/>
      <c r="B265" s="151"/>
      <c r="C265" s="152"/>
      <c r="D265" s="153"/>
      <c r="E265" s="77"/>
      <c r="F265" s="154"/>
      <c r="G265" s="78"/>
      <c r="H265" s="78"/>
      <c r="I265" s="172"/>
    </row>
    <row r="266" spans="1:9" s="181" customFormat="1">
      <c r="A266" s="249"/>
      <c r="B266" s="151"/>
      <c r="C266" s="152"/>
      <c r="D266" s="153"/>
      <c r="E266" s="77"/>
      <c r="F266" s="154"/>
      <c r="G266" s="78"/>
      <c r="H266" s="78"/>
      <c r="I266" s="172"/>
    </row>
    <row r="267" spans="1:9" s="181" customFormat="1">
      <c r="A267" s="249"/>
      <c r="B267" s="151"/>
      <c r="C267" s="152"/>
      <c r="D267" s="153"/>
      <c r="E267" s="77"/>
      <c r="F267" s="154"/>
      <c r="G267" s="78"/>
      <c r="H267" s="78"/>
      <c r="I267" s="172"/>
    </row>
    <row r="268" spans="1:9" s="181" customFormat="1">
      <c r="A268" s="249"/>
      <c r="B268" s="151"/>
      <c r="C268" s="152"/>
      <c r="D268" s="153"/>
      <c r="E268" s="77"/>
      <c r="F268" s="154"/>
      <c r="G268" s="78"/>
      <c r="H268" s="78"/>
      <c r="I268" s="172"/>
    </row>
    <row r="269" spans="1:9" s="181" customFormat="1">
      <c r="A269" s="249"/>
      <c r="B269" s="151"/>
      <c r="C269" s="152"/>
      <c r="D269" s="153"/>
      <c r="E269" s="77"/>
      <c r="F269" s="154"/>
      <c r="G269" s="78"/>
      <c r="H269" s="78"/>
      <c r="I269" s="172"/>
    </row>
    <row r="270" spans="1:9" s="181" customFormat="1">
      <c r="A270" s="249"/>
      <c r="B270" s="151"/>
      <c r="C270" s="152"/>
      <c r="D270" s="153"/>
      <c r="E270" s="77"/>
      <c r="F270" s="154"/>
      <c r="G270" s="78"/>
      <c r="H270" s="78"/>
      <c r="I270" s="172"/>
    </row>
    <row r="271" spans="1:9" s="181" customFormat="1">
      <c r="A271" s="249"/>
      <c r="B271" s="151"/>
      <c r="C271" s="152"/>
      <c r="D271" s="153"/>
      <c r="E271" s="77"/>
      <c r="F271" s="154"/>
      <c r="G271" s="78"/>
      <c r="H271" s="78"/>
      <c r="I271" s="172"/>
    </row>
    <row r="272" spans="1:9" s="181" customFormat="1">
      <c r="A272" s="249"/>
      <c r="B272" s="151"/>
      <c r="C272" s="152"/>
      <c r="D272" s="153"/>
      <c r="E272" s="77"/>
      <c r="F272" s="154"/>
      <c r="G272" s="78"/>
      <c r="H272" s="78"/>
      <c r="I272" s="172"/>
    </row>
    <row r="273" spans="1:9" s="181" customFormat="1">
      <c r="A273" s="249"/>
      <c r="B273" s="151"/>
      <c r="C273" s="152"/>
      <c r="D273" s="153"/>
      <c r="E273" s="77"/>
      <c r="F273" s="154"/>
      <c r="G273" s="78"/>
      <c r="H273" s="78"/>
      <c r="I273" s="172"/>
    </row>
    <row r="274" spans="1:9" s="181" customFormat="1">
      <c r="A274" s="249"/>
      <c r="B274" s="151"/>
      <c r="C274" s="152"/>
      <c r="D274" s="153"/>
      <c r="E274" s="77"/>
      <c r="F274" s="154"/>
      <c r="G274" s="78"/>
      <c r="H274" s="78"/>
      <c r="I274" s="172"/>
    </row>
    <row r="275" spans="1:9" s="181" customFormat="1">
      <c r="A275" s="249"/>
      <c r="B275" s="151"/>
      <c r="C275" s="152"/>
      <c r="D275" s="153"/>
      <c r="E275" s="77"/>
      <c r="F275" s="154"/>
      <c r="G275" s="78"/>
      <c r="H275" s="78"/>
      <c r="I275" s="172"/>
    </row>
    <row r="276" spans="1:9" s="181" customFormat="1">
      <c r="A276" s="249"/>
      <c r="B276" s="151"/>
      <c r="C276" s="152"/>
      <c r="D276" s="153"/>
      <c r="E276" s="77"/>
      <c r="F276" s="154"/>
      <c r="G276" s="78"/>
      <c r="H276" s="78"/>
      <c r="I276" s="172"/>
    </row>
    <row r="277" spans="1:9" s="181" customFormat="1">
      <c r="A277" s="249"/>
      <c r="B277" s="151"/>
      <c r="C277" s="152"/>
      <c r="D277" s="153"/>
      <c r="E277" s="77"/>
      <c r="F277" s="154"/>
      <c r="G277" s="78"/>
      <c r="H277" s="78"/>
      <c r="I277" s="172"/>
    </row>
    <row r="278" spans="1:9" s="181" customFormat="1">
      <c r="A278" s="249"/>
      <c r="B278" s="151"/>
      <c r="C278" s="152"/>
      <c r="D278" s="153"/>
      <c r="E278" s="77"/>
      <c r="F278" s="154"/>
      <c r="G278" s="78"/>
      <c r="H278" s="78"/>
      <c r="I278" s="172"/>
    </row>
    <row r="279" spans="1:9" s="181" customFormat="1">
      <c r="A279" s="249"/>
      <c r="B279" s="151"/>
      <c r="C279" s="152"/>
      <c r="D279" s="153"/>
      <c r="E279" s="77"/>
      <c r="F279" s="154"/>
      <c r="G279" s="78"/>
      <c r="H279" s="78"/>
      <c r="I279" s="172"/>
    </row>
    <row r="280" spans="1:9" s="181" customFormat="1">
      <c r="A280" s="249"/>
      <c r="B280" s="151"/>
      <c r="C280" s="152"/>
      <c r="D280" s="153"/>
      <c r="E280" s="77"/>
      <c r="F280" s="154"/>
      <c r="G280" s="78"/>
      <c r="H280" s="78"/>
      <c r="I280" s="172"/>
    </row>
    <row r="281" spans="1:9" s="181" customFormat="1">
      <c r="A281" s="249"/>
      <c r="B281" s="151"/>
      <c r="C281" s="152"/>
      <c r="D281" s="153"/>
      <c r="E281" s="77"/>
      <c r="F281" s="154"/>
      <c r="G281" s="78"/>
      <c r="H281" s="78"/>
      <c r="I281" s="172"/>
    </row>
    <row r="282" spans="1:9" s="181" customFormat="1">
      <c r="A282" s="249"/>
      <c r="B282" s="151"/>
      <c r="C282" s="152"/>
      <c r="D282" s="153"/>
      <c r="E282" s="77"/>
      <c r="F282" s="154"/>
      <c r="G282" s="78"/>
      <c r="H282" s="78"/>
      <c r="I282" s="172"/>
    </row>
    <row r="283" spans="1:9" s="181" customFormat="1">
      <c r="A283" s="249"/>
      <c r="B283" s="151"/>
      <c r="C283" s="152"/>
      <c r="D283" s="153"/>
      <c r="E283" s="77"/>
      <c r="F283" s="154"/>
      <c r="G283" s="78"/>
      <c r="H283" s="78"/>
      <c r="I283" s="172"/>
    </row>
    <row r="284" spans="1:9" s="181" customFormat="1">
      <c r="A284" s="249"/>
      <c r="B284" s="151"/>
      <c r="C284" s="152"/>
      <c r="D284" s="153"/>
      <c r="E284" s="77"/>
      <c r="F284" s="154"/>
      <c r="G284" s="78"/>
      <c r="H284" s="78"/>
      <c r="I284" s="172"/>
    </row>
    <row r="285" spans="1:9" s="181" customFormat="1">
      <c r="A285" s="249"/>
      <c r="B285" s="151"/>
      <c r="C285" s="152"/>
      <c r="D285" s="153"/>
      <c r="E285" s="77"/>
      <c r="F285" s="154"/>
      <c r="G285" s="78"/>
      <c r="H285" s="78"/>
      <c r="I285" s="172"/>
    </row>
    <row r="286" spans="1:9" s="181" customFormat="1">
      <c r="A286" s="249"/>
      <c r="B286" s="151"/>
      <c r="C286" s="152"/>
      <c r="D286" s="153"/>
      <c r="E286" s="77"/>
      <c r="F286" s="154"/>
      <c r="G286" s="78"/>
      <c r="H286" s="78"/>
      <c r="I286" s="172"/>
    </row>
    <row r="287" spans="1:9" s="181" customFormat="1">
      <c r="A287" s="249"/>
      <c r="B287" s="151"/>
      <c r="C287" s="152"/>
      <c r="D287" s="153"/>
      <c r="E287" s="77"/>
      <c r="F287" s="154"/>
      <c r="G287" s="78"/>
      <c r="H287" s="78"/>
      <c r="I287" s="172"/>
    </row>
    <row r="288" spans="1:9" s="181" customFormat="1">
      <c r="A288" s="249"/>
      <c r="B288" s="151"/>
      <c r="C288" s="152"/>
      <c r="D288" s="153"/>
      <c r="E288" s="77"/>
      <c r="F288" s="154"/>
      <c r="G288" s="78"/>
      <c r="H288" s="78"/>
      <c r="I288" s="172"/>
    </row>
    <row r="289" spans="1:9" s="181" customFormat="1">
      <c r="A289" s="249"/>
      <c r="B289" s="151"/>
      <c r="C289" s="152"/>
      <c r="D289" s="153"/>
      <c r="E289" s="77"/>
      <c r="F289" s="154"/>
      <c r="G289" s="78"/>
      <c r="H289" s="78"/>
      <c r="I289" s="172"/>
    </row>
    <row r="290" spans="1:9" s="181" customFormat="1">
      <c r="A290" s="249"/>
      <c r="B290" s="151"/>
      <c r="C290" s="152"/>
      <c r="D290" s="153"/>
      <c r="E290" s="77"/>
      <c r="F290" s="154"/>
      <c r="G290" s="78"/>
      <c r="H290" s="78"/>
      <c r="I290" s="172"/>
    </row>
    <row r="291" spans="1:9" s="181" customFormat="1">
      <c r="A291" s="249"/>
      <c r="B291" s="151"/>
      <c r="C291" s="152"/>
      <c r="D291" s="153"/>
      <c r="E291" s="77"/>
      <c r="F291" s="154"/>
      <c r="G291" s="78"/>
      <c r="H291" s="78"/>
      <c r="I291" s="172"/>
    </row>
    <row r="292" spans="1:9" s="181" customFormat="1">
      <c r="A292" s="249"/>
      <c r="B292" s="151"/>
      <c r="C292" s="152"/>
      <c r="D292" s="153"/>
      <c r="E292" s="77"/>
      <c r="F292" s="154"/>
      <c r="G292" s="78"/>
      <c r="H292" s="78"/>
      <c r="I292" s="172"/>
    </row>
    <row r="293" spans="1:9" s="181" customFormat="1">
      <c r="A293" s="249"/>
      <c r="B293" s="151"/>
      <c r="C293" s="152"/>
      <c r="D293" s="153"/>
      <c r="E293" s="77"/>
      <c r="F293" s="154"/>
      <c r="G293" s="78"/>
      <c r="H293" s="78"/>
      <c r="I293" s="172"/>
    </row>
    <row r="294" spans="1:9" s="181" customFormat="1">
      <c r="A294" s="249"/>
      <c r="B294" s="151"/>
      <c r="C294" s="152"/>
      <c r="D294" s="153"/>
      <c r="E294" s="77"/>
      <c r="F294" s="154"/>
      <c r="G294" s="78"/>
      <c r="H294" s="78"/>
      <c r="I294" s="172"/>
    </row>
    <row r="295" spans="1:9" s="181" customFormat="1">
      <c r="A295" s="249"/>
      <c r="B295" s="151"/>
      <c r="C295" s="152"/>
      <c r="D295" s="153"/>
      <c r="E295" s="77"/>
      <c r="F295" s="154"/>
      <c r="G295" s="78"/>
      <c r="H295" s="78"/>
      <c r="I295" s="172"/>
    </row>
    <row r="296" spans="1:9" s="181" customFormat="1">
      <c r="A296" s="249"/>
      <c r="B296" s="151"/>
      <c r="C296" s="152"/>
      <c r="D296" s="153"/>
      <c r="E296" s="77"/>
      <c r="F296" s="154"/>
      <c r="G296" s="78"/>
      <c r="H296" s="78"/>
      <c r="I296" s="172"/>
    </row>
    <row r="297" spans="1:9" s="181" customFormat="1">
      <c r="A297" s="249"/>
      <c r="B297" s="151"/>
      <c r="C297" s="152"/>
      <c r="D297" s="153"/>
      <c r="E297" s="77"/>
      <c r="F297" s="154"/>
      <c r="G297" s="78"/>
      <c r="H297" s="78"/>
      <c r="I297" s="172"/>
    </row>
    <row r="298" spans="1:9" s="181" customFormat="1">
      <c r="A298" s="249"/>
      <c r="B298" s="151"/>
      <c r="C298" s="152"/>
      <c r="D298" s="153"/>
      <c r="E298" s="77"/>
      <c r="F298" s="154"/>
      <c r="G298" s="78"/>
      <c r="H298" s="78"/>
      <c r="I298" s="172"/>
    </row>
    <row r="299" spans="1:9" s="181" customFormat="1">
      <c r="A299" s="249"/>
      <c r="B299" s="151"/>
      <c r="C299" s="152"/>
      <c r="D299" s="153"/>
      <c r="E299" s="77"/>
      <c r="F299" s="154"/>
      <c r="G299" s="78"/>
      <c r="H299" s="78"/>
      <c r="I299" s="172"/>
    </row>
    <row r="300" spans="1:9" s="181" customFormat="1">
      <c r="A300" s="249"/>
      <c r="B300" s="151"/>
      <c r="C300" s="152"/>
      <c r="D300" s="153"/>
      <c r="E300" s="77"/>
      <c r="F300" s="154"/>
      <c r="G300" s="78"/>
      <c r="H300" s="78"/>
      <c r="I300" s="172"/>
    </row>
    <row r="301" spans="1:9" s="181" customFormat="1">
      <c r="A301" s="249"/>
      <c r="B301" s="151"/>
      <c r="C301" s="152"/>
      <c r="D301" s="153"/>
      <c r="E301" s="77"/>
      <c r="F301" s="154"/>
      <c r="G301" s="78"/>
      <c r="H301" s="78"/>
      <c r="I301" s="172"/>
    </row>
    <row r="302" spans="1:9" s="181" customFormat="1">
      <c r="A302" s="249"/>
      <c r="B302" s="151"/>
      <c r="C302" s="152"/>
      <c r="D302" s="153"/>
      <c r="E302" s="77"/>
      <c r="F302" s="154"/>
      <c r="G302" s="78"/>
      <c r="H302" s="78"/>
      <c r="I302" s="172"/>
    </row>
    <row r="303" spans="1:9" s="181" customFormat="1">
      <c r="A303" s="249"/>
      <c r="B303" s="151"/>
      <c r="C303" s="152"/>
      <c r="D303" s="153"/>
      <c r="E303" s="77"/>
      <c r="F303" s="154"/>
      <c r="G303" s="78"/>
      <c r="H303" s="78"/>
      <c r="I303" s="172"/>
    </row>
    <row r="304" spans="1:9" s="181" customFormat="1">
      <c r="A304" s="249"/>
      <c r="B304" s="151"/>
      <c r="C304" s="152"/>
      <c r="D304" s="153"/>
      <c r="E304" s="77"/>
      <c r="F304" s="154"/>
      <c r="G304" s="78"/>
      <c r="H304" s="78"/>
      <c r="I304" s="172"/>
    </row>
    <row r="305" spans="1:9" s="181" customFormat="1">
      <c r="A305" s="249"/>
      <c r="B305" s="151"/>
      <c r="C305" s="152"/>
      <c r="D305" s="153"/>
      <c r="E305" s="77"/>
      <c r="F305" s="154"/>
      <c r="G305" s="78"/>
      <c r="H305" s="78"/>
      <c r="I305" s="172"/>
    </row>
    <row r="306" spans="1:9" s="181" customFormat="1">
      <c r="A306" s="249"/>
      <c r="B306" s="151"/>
      <c r="C306" s="152"/>
      <c r="D306" s="153"/>
      <c r="E306" s="77"/>
      <c r="F306" s="154"/>
      <c r="G306" s="78"/>
      <c r="H306" s="78"/>
      <c r="I306" s="172"/>
    </row>
    <row r="307" spans="1:9" s="181" customFormat="1">
      <c r="A307" s="249"/>
      <c r="B307" s="151"/>
      <c r="C307" s="152"/>
      <c r="D307" s="153"/>
      <c r="E307" s="77"/>
      <c r="F307" s="154"/>
      <c r="G307" s="78"/>
      <c r="H307" s="78"/>
      <c r="I307" s="172"/>
    </row>
    <row r="308" spans="1:9" s="181" customFormat="1">
      <c r="A308" s="249"/>
      <c r="B308" s="151"/>
      <c r="C308" s="152"/>
      <c r="D308" s="153"/>
      <c r="E308" s="77"/>
      <c r="F308" s="154"/>
      <c r="G308" s="78"/>
      <c r="H308" s="78"/>
      <c r="I308" s="172"/>
    </row>
    <row r="309" spans="1:9" s="181" customFormat="1">
      <c r="A309" s="249"/>
      <c r="B309" s="151"/>
      <c r="C309" s="152"/>
      <c r="D309" s="153"/>
      <c r="E309" s="77"/>
      <c r="F309" s="154"/>
      <c r="G309" s="78"/>
      <c r="H309" s="78"/>
      <c r="I309" s="172"/>
    </row>
    <row r="310" spans="1:9" s="181" customFormat="1">
      <c r="A310" s="249"/>
      <c r="B310" s="151"/>
      <c r="C310" s="152"/>
      <c r="D310" s="153"/>
      <c r="E310" s="77"/>
      <c r="F310" s="154"/>
      <c r="G310" s="78"/>
      <c r="H310" s="78"/>
      <c r="I310" s="172"/>
    </row>
    <row r="311" spans="1:9" s="181" customFormat="1">
      <c r="A311" s="249"/>
      <c r="B311" s="151"/>
      <c r="C311" s="152"/>
      <c r="D311" s="153"/>
      <c r="E311" s="77"/>
      <c r="F311" s="154"/>
      <c r="G311" s="78"/>
      <c r="H311" s="78"/>
      <c r="I311" s="172"/>
    </row>
    <row r="312" spans="1:9" s="181" customFormat="1">
      <c r="A312" s="249"/>
      <c r="B312" s="151"/>
      <c r="C312" s="152"/>
      <c r="D312" s="153"/>
      <c r="E312" s="77"/>
      <c r="F312" s="154"/>
      <c r="G312" s="78"/>
      <c r="H312" s="78"/>
      <c r="I312" s="172"/>
    </row>
    <row r="319" spans="1:9" ht="15">
      <c r="G319" s="166"/>
      <c r="H319" s="79"/>
    </row>
  </sheetData>
  <sheetProtection algorithmName="SHA-512" hashValue="SEEHPR4vIgiNeCagKQwNdj9oYs5s94JG/ul2MsChqqzQnI/lSWwpL81R5N8B51hFhoYc6DaEw8qIozatRmaYcQ==" saltValue="a3qdjoomfm5QybFZeNePjg==" spinCount="100000" sheet="1" objects="1" scenarios="1"/>
  <autoFilter ref="B1:I250" xr:uid="{A2971CA7-16F4-42CA-8728-4767F889E45C}">
    <filterColumn colId="0" showButton="0"/>
    <filterColumn colId="1" showButton="0"/>
  </autoFilter>
  <mergeCells count="13">
    <mergeCell ref="B1:D1"/>
    <mergeCell ref="B2:D2"/>
    <mergeCell ref="B3:D3"/>
    <mergeCell ref="B4:D4"/>
    <mergeCell ref="B5:D5"/>
    <mergeCell ref="G6:G7"/>
    <mergeCell ref="H6:H7"/>
    <mergeCell ref="I6:I7"/>
    <mergeCell ref="B6:B7"/>
    <mergeCell ref="C6:C7"/>
    <mergeCell ref="D6:D7"/>
    <mergeCell ref="E6:E7"/>
    <mergeCell ref="F6:F7"/>
  </mergeCells>
  <conditionalFormatting sqref="E10:E15 E17:E20 E25:E36 E38:E46 E49:E54 E64:E74 E87:E92 E102:E112 E170:E171 E173:E174 E190:E200">
    <cfRule type="cellIs" dxfId="130" priority="542" operator="lessThanOrEqual">
      <formula>F10</formula>
    </cfRule>
    <cfRule type="cellIs" dxfId="129" priority="541" operator="greaterThan">
      <formula>F10</formula>
    </cfRule>
    <cfRule type="expression" dxfId="128" priority="543">
      <formula>E10</formula>
    </cfRule>
  </conditionalFormatting>
  <conditionalFormatting sqref="E10:E15 E25:E36 E49:E54 E64:E74 E87:E92 E102:E112 E17:E20 E38:E46 E170:E171 E173:E174 E190:E200">
    <cfRule type="cellIs" dxfId="127" priority="540" operator="lessThan">
      <formula>F10/2</formula>
    </cfRule>
  </conditionalFormatting>
  <conditionalFormatting sqref="E10:E15 E87:E92 E49:E54 E25:E36 E64:E74 E102:E112">
    <cfRule type="containsBlanks" dxfId="126" priority="538">
      <formula>LEN(TRIM(E10))=0</formula>
    </cfRule>
  </conditionalFormatting>
  <conditionalFormatting sqref="E11">
    <cfRule type="notContainsBlanks" dxfId="125" priority="9">
      <formula>LEN(TRIM(E11))&gt;0</formula>
    </cfRule>
    <cfRule type="expression" dxfId="124" priority="14">
      <formula>$E$10*2</formula>
    </cfRule>
  </conditionalFormatting>
  <conditionalFormatting sqref="E17:E20">
    <cfRule type="containsBlanks" dxfId="123" priority="531">
      <formula>LEN(TRIM(E17))=0</formula>
    </cfRule>
  </conditionalFormatting>
  <conditionalFormatting sqref="E22:E23">
    <cfRule type="containsBlanks" dxfId="122" priority="495">
      <formula>LEN(TRIM(E22))=0</formula>
    </cfRule>
    <cfRule type="cellIs" dxfId="121" priority="504" operator="greaterThan">
      <formula>F22</formula>
    </cfRule>
    <cfRule type="cellIs" dxfId="120" priority="505" operator="lessThanOrEqual">
      <formula>F22</formula>
    </cfRule>
    <cfRule type="cellIs" dxfId="119" priority="503" operator="lessThan">
      <formula>F22/2</formula>
    </cfRule>
    <cfRule type="expression" dxfId="118" priority="506">
      <formula>E22</formula>
    </cfRule>
  </conditionalFormatting>
  <conditionalFormatting sqref="E38:E46">
    <cfRule type="containsBlanks" dxfId="117" priority="459">
      <formula>LEN(TRIM(E38))=0</formula>
    </cfRule>
  </conditionalFormatting>
  <conditionalFormatting sqref="E50">
    <cfRule type="notContainsBlanks" dxfId="116" priority="7">
      <formula>LEN(TRIM(E50))&gt;0</formula>
    </cfRule>
    <cfRule type="containsBlanks" dxfId="115" priority="545">
      <formula>LEN(TRIM(E50))=0</formula>
    </cfRule>
    <cfRule type="expression" dxfId="114" priority="8">
      <formula>$E$49*2</formula>
    </cfRule>
  </conditionalFormatting>
  <conditionalFormatting sqref="E56:E59">
    <cfRule type="expression" dxfId="113" priority="458">
      <formula>E56</formula>
    </cfRule>
    <cfRule type="cellIs" dxfId="112" priority="457" operator="lessThanOrEqual">
      <formula>F56</formula>
    </cfRule>
    <cfRule type="cellIs" dxfId="111" priority="456" operator="greaterThan">
      <formula>F56</formula>
    </cfRule>
    <cfRule type="containsBlanks" dxfId="110" priority="447">
      <formula>LEN(TRIM(E56))=0</formula>
    </cfRule>
    <cfRule type="cellIs" dxfId="109" priority="455" operator="lessThan">
      <formula>F56/2</formula>
    </cfRule>
  </conditionalFormatting>
  <conditionalFormatting sqref="E61:E62">
    <cfRule type="cellIs" dxfId="108" priority="443" operator="lessThan">
      <formula>F61/2</formula>
    </cfRule>
    <cfRule type="containsBlanks" dxfId="107" priority="435">
      <formula>LEN(TRIM(E61))=0</formula>
    </cfRule>
    <cfRule type="cellIs" dxfId="106" priority="444" operator="greaterThan">
      <formula>F61</formula>
    </cfRule>
    <cfRule type="cellIs" dxfId="105" priority="445" operator="lessThanOrEqual">
      <formula>F61</formula>
    </cfRule>
    <cfRule type="expression" dxfId="104" priority="446">
      <formula>E61</formula>
    </cfRule>
  </conditionalFormatting>
  <conditionalFormatting sqref="E76:E84">
    <cfRule type="containsBlanks" dxfId="103" priority="27">
      <formula>LEN(TRIM(E76))=0</formula>
    </cfRule>
    <cfRule type="expression" dxfId="102" priority="38">
      <formula>E76</formula>
    </cfRule>
    <cfRule type="cellIs" dxfId="101" priority="37" operator="lessThanOrEqual">
      <formula>F76</formula>
    </cfRule>
    <cfRule type="cellIs" dxfId="100" priority="36" operator="greaterThan">
      <formula>F76</formula>
    </cfRule>
    <cfRule type="cellIs" dxfId="99" priority="35" operator="lessThan">
      <formula>F76/2</formula>
    </cfRule>
  </conditionalFormatting>
  <conditionalFormatting sqref="E88">
    <cfRule type="expression" dxfId="98" priority="11">
      <formula>$F$87*2</formula>
    </cfRule>
  </conditionalFormatting>
  <conditionalFormatting sqref="E94:E97">
    <cfRule type="expression" dxfId="97" priority="410">
      <formula>E94</formula>
    </cfRule>
    <cfRule type="cellIs" dxfId="96" priority="409" operator="lessThanOrEqual">
      <formula>F94</formula>
    </cfRule>
    <cfRule type="cellIs" dxfId="95" priority="407" operator="lessThan">
      <formula>F94/2</formula>
    </cfRule>
    <cfRule type="containsBlanks" dxfId="94" priority="399">
      <formula>LEN(TRIM(E94))=0</formula>
    </cfRule>
    <cfRule type="cellIs" dxfId="93" priority="408" operator="greaterThan">
      <formula>F94</formula>
    </cfRule>
  </conditionalFormatting>
  <conditionalFormatting sqref="E99:E100">
    <cfRule type="expression" dxfId="92" priority="398">
      <formula>E99</formula>
    </cfRule>
    <cfRule type="cellIs" dxfId="91" priority="397" operator="lessThanOrEqual">
      <formula>F99</formula>
    </cfRule>
    <cfRule type="cellIs" dxfId="90" priority="396" operator="greaterThan">
      <formula>F99</formula>
    </cfRule>
    <cfRule type="cellIs" dxfId="89" priority="395" operator="lessThan">
      <formula>F99/2</formula>
    </cfRule>
    <cfRule type="containsBlanks" dxfId="88" priority="387">
      <formula>LEN(TRIM(E99))=0</formula>
    </cfRule>
  </conditionalFormatting>
  <conditionalFormatting sqref="E114:E122">
    <cfRule type="cellIs" dxfId="87" priority="23" operator="lessThan">
      <formula>F114/2</formula>
    </cfRule>
    <cfRule type="cellIs" dxfId="86" priority="24" operator="greaterThan">
      <formula>F114</formula>
    </cfRule>
    <cfRule type="cellIs" dxfId="85" priority="25" operator="lessThanOrEqual">
      <formula>F114</formula>
    </cfRule>
    <cfRule type="expression" dxfId="84" priority="26">
      <formula>E114</formula>
    </cfRule>
    <cfRule type="containsBlanks" dxfId="83" priority="15">
      <formula>LEN(TRIM(E114))=0</formula>
    </cfRule>
  </conditionalFormatting>
  <conditionalFormatting sqref="E125:E144">
    <cfRule type="containsBlanks" dxfId="82" priority="327">
      <formula>LEN(TRIM(E125))=0</formula>
    </cfRule>
    <cfRule type="expression" dxfId="81" priority="338">
      <formula>E125</formula>
    </cfRule>
    <cfRule type="cellIs" dxfId="80" priority="337" operator="lessThanOrEqual">
      <formula>F125</formula>
    </cfRule>
    <cfRule type="cellIs" dxfId="79" priority="336" operator="greaterThan">
      <formula>F125</formula>
    </cfRule>
    <cfRule type="cellIs" dxfId="78" priority="335" operator="lessThan">
      <formula>F125/2</formula>
    </cfRule>
  </conditionalFormatting>
  <conditionalFormatting sqref="E146:E150">
    <cfRule type="cellIs" dxfId="77" priority="325" operator="lessThanOrEqual">
      <formula>F146</formula>
    </cfRule>
    <cfRule type="expression" dxfId="76" priority="326">
      <formula>E146</formula>
    </cfRule>
    <cfRule type="cellIs" dxfId="75" priority="323" operator="lessThan">
      <formula>F146/2</formula>
    </cfRule>
    <cfRule type="cellIs" dxfId="74" priority="324" operator="greaterThan">
      <formula>F146</formula>
    </cfRule>
    <cfRule type="containsBlanks" dxfId="73" priority="315">
      <formula>LEN(TRIM(E146))=0</formula>
    </cfRule>
  </conditionalFormatting>
  <conditionalFormatting sqref="E152:E154">
    <cfRule type="cellIs" dxfId="72" priority="311" operator="lessThan">
      <formula>F152/2</formula>
    </cfRule>
    <cfRule type="cellIs" dxfId="71" priority="312" operator="greaterThan">
      <formula>F152</formula>
    </cfRule>
    <cfRule type="cellIs" dxfId="70" priority="313" operator="lessThanOrEqual">
      <formula>F152</formula>
    </cfRule>
    <cfRule type="expression" dxfId="69" priority="314">
      <formula>E152</formula>
    </cfRule>
    <cfRule type="containsBlanks" dxfId="68" priority="303">
      <formula>LEN(TRIM(E152))=0</formula>
    </cfRule>
  </conditionalFormatting>
  <conditionalFormatting sqref="E156:E158">
    <cfRule type="cellIs" dxfId="67" priority="300" operator="greaterThan">
      <formula>F156</formula>
    </cfRule>
    <cfRule type="cellIs" dxfId="66" priority="299" operator="lessThan">
      <formula>F156/2</formula>
    </cfRule>
    <cfRule type="containsBlanks" dxfId="65" priority="291">
      <formula>LEN(TRIM(E156))=0</formula>
    </cfRule>
    <cfRule type="expression" dxfId="64" priority="302">
      <formula>E156</formula>
    </cfRule>
    <cfRule type="cellIs" dxfId="63" priority="301" operator="lessThanOrEqual">
      <formula>F156</formula>
    </cfRule>
  </conditionalFormatting>
  <conditionalFormatting sqref="E160:E164">
    <cfRule type="containsBlanks" dxfId="62" priority="279">
      <formula>LEN(TRIM(E160))=0</formula>
    </cfRule>
    <cfRule type="cellIs" dxfId="61" priority="287" operator="lessThan">
      <formula>F160/2</formula>
    </cfRule>
    <cfRule type="cellIs" dxfId="60" priority="288" operator="greaterThan">
      <formula>F160</formula>
    </cfRule>
    <cfRule type="cellIs" dxfId="59" priority="289" operator="lessThanOrEqual">
      <formula>F160</formula>
    </cfRule>
    <cfRule type="expression" dxfId="58" priority="290">
      <formula>E160</formula>
    </cfRule>
  </conditionalFormatting>
  <conditionalFormatting sqref="E166:E168">
    <cfRule type="containsBlanks" dxfId="57" priority="267">
      <formula>LEN(TRIM(E166))=0</formula>
    </cfRule>
    <cfRule type="cellIs" dxfId="56" priority="275" operator="lessThan">
      <formula>F166/2</formula>
    </cfRule>
    <cfRule type="cellIs" dxfId="55" priority="276" operator="greaterThan">
      <formula>F166</formula>
    </cfRule>
    <cfRule type="cellIs" dxfId="54" priority="277" operator="lessThanOrEqual">
      <formula>F166</formula>
    </cfRule>
    <cfRule type="expression" dxfId="53" priority="278">
      <formula>E166</formula>
    </cfRule>
  </conditionalFormatting>
  <conditionalFormatting sqref="E170:E171">
    <cfRule type="containsBlanks" dxfId="52" priority="243">
      <formula>LEN(TRIM(E170))=0</formula>
    </cfRule>
  </conditionalFormatting>
  <conditionalFormatting sqref="E173:E174">
    <cfRule type="containsBlanks" dxfId="51" priority="207">
      <formula>LEN(TRIM(E173))=0</formula>
    </cfRule>
  </conditionalFormatting>
  <conditionalFormatting sqref="E177:E188">
    <cfRule type="expression" dxfId="50" priority="74">
      <formula>E177</formula>
    </cfRule>
    <cfRule type="cellIs" dxfId="49" priority="73" operator="lessThanOrEqual">
      <formula>F177</formula>
    </cfRule>
    <cfRule type="cellIs" dxfId="48" priority="72" operator="greaterThan">
      <formula>F177</formula>
    </cfRule>
    <cfRule type="cellIs" dxfId="47" priority="71" operator="lessThan">
      <formula>F177/2</formula>
    </cfRule>
    <cfRule type="containsBlanks" dxfId="46" priority="63">
      <formula>LEN(TRIM(E177))=0</formula>
    </cfRule>
  </conditionalFormatting>
  <conditionalFormatting sqref="E190:E200">
    <cfRule type="containsBlanks" dxfId="45" priority="183">
      <formula>LEN(TRIM(E190))=0</formula>
    </cfRule>
  </conditionalFormatting>
  <conditionalFormatting sqref="E202:E206">
    <cfRule type="cellIs" dxfId="44" priority="180" operator="greaterThan">
      <formula>F202</formula>
    </cfRule>
    <cfRule type="cellIs" dxfId="43" priority="181" operator="lessThanOrEqual">
      <formula>F202</formula>
    </cfRule>
    <cfRule type="cellIs" dxfId="42" priority="179" operator="lessThan">
      <formula>F202/2</formula>
    </cfRule>
    <cfRule type="expression" dxfId="41" priority="182">
      <formula>E202</formula>
    </cfRule>
    <cfRule type="containsBlanks" dxfId="40" priority="171">
      <formula>LEN(TRIM(E202))=0</formula>
    </cfRule>
  </conditionalFormatting>
  <conditionalFormatting sqref="E208:E210">
    <cfRule type="containsBlanks" dxfId="39" priority="159">
      <formula>LEN(TRIM(E208))=0</formula>
    </cfRule>
    <cfRule type="cellIs" dxfId="38" priority="167" operator="lessThan">
      <formula>F208/2</formula>
    </cfRule>
    <cfRule type="cellIs" dxfId="37" priority="168" operator="greaterThan">
      <formula>F208</formula>
    </cfRule>
    <cfRule type="cellIs" dxfId="36" priority="169" operator="lessThanOrEqual">
      <formula>F208</formula>
    </cfRule>
    <cfRule type="expression" dxfId="35" priority="170">
      <formula>E208</formula>
    </cfRule>
  </conditionalFormatting>
  <conditionalFormatting sqref="E212:E215">
    <cfRule type="cellIs" dxfId="34" priority="3" operator="lessThan">
      <formula>F212/2</formula>
    </cfRule>
    <cfRule type="cellIs" dxfId="33" priority="4" operator="greaterThan">
      <formula>F212</formula>
    </cfRule>
    <cfRule type="expression" dxfId="32" priority="6">
      <formula>E212</formula>
    </cfRule>
    <cfRule type="cellIs" dxfId="31" priority="5" operator="lessThanOrEqual">
      <formula>F212</formula>
    </cfRule>
    <cfRule type="containsBlanks" dxfId="30" priority="1">
      <formula>LEN(TRIM(E212))=0</formula>
    </cfRule>
  </conditionalFormatting>
  <conditionalFormatting sqref="E217">
    <cfRule type="cellIs" dxfId="29" priority="144" operator="greaterThan">
      <formula>F217</formula>
    </cfRule>
    <cfRule type="cellIs" dxfId="28" priority="143" operator="lessThan">
      <formula>F217/2</formula>
    </cfRule>
    <cfRule type="containsBlanks" dxfId="27" priority="135">
      <formula>LEN(TRIM(E217))=0</formula>
    </cfRule>
    <cfRule type="expression" dxfId="26" priority="146">
      <formula>E217</formula>
    </cfRule>
    <cfRule type="cellIs" dxfId="25" priority="145" operator="lessThanOrEqual">
      <formula>F217</formula>
    </cfRule>
  </conditionalFormatting>
  <conditionalFormatting sqref="E219:E227">
    <cfRule type="expression" dxfId="24" priority="134">
      <formula>E219</formula>
    </cfRule>
    <cfRule type="cellIs" dxfId="23" priority="133" operator="lessThanOrEqual">
      <formula>F219</formula>
    </cfRule>
    <cfRule type="cellIs" dxfId="22" priority="132" operator="greaterThan">
      <formula>F219</formula>
    </cfRule>
    <cfRule type="cellIs" dxfId="21" priority="131" operator="lessThan">
      <formula>F219/2</formula>
    </cfRule>
    <cfRule type="containsBlanks" dxfId="20" priority="123">
      <formula>LEN(TRIM(E219))=0</formula>
    </cfRule>
  </conditionalFormatting>
  <conditionalFormatting sqref="E229:E233">
    <cfRule type="expression" dxfId="19" priority="122">
      <formula>E229</formula>
    </cfRule>
    <cfRule type="cellIs" dxfId="18" priority="121" operator="lessThanOrEqual">
      <formula>F229</formula>
    </cfRule>
    <cfRule type="cellIs" dxfId="17" priority="120" operator="greaterThan">
      <formula>F229</formula>
    </cfRule>
    <cfRule type="cellIs" dxfId="16" priority="119" operator="lessThan">
      <formula>F229/2</formula>
    </cfRule>
    <cfRule type="containsBlanks" dxfId="15" priority="111">
      <formula>LEN(TRIM(E229))=0</formula>
    </cfRule>
  </conditionalFormatting>
  <conditionalFormatting sqref="E235:E239">
    <cfRule type="cellIs" dxfId="14" priority="109" operator="lessThanOrEqual">
      <formula>F235</formula>
    </cfRule>
    <cfRule type="cellIs" dxfId="13" priority="108" operator="greaterThan">
      <formula>F235</formula>
    </cfRule>
    <cfRule type="containsBlanks" dxfId="12" priority="99">
      <formula>LEN(TRIM(E235))=0</formula>
    </cfRule>
    <cfRule type="cellIs" dxfId="11" priority="107" operator="lessThan">
      <formula>F235/2</formula>
    </cfRule>
    <cfRule type="expression" dxfId="10" priority="110">
      <formula>E235</formula>
    </cfRule>
  </conditionalFormatting>
  <conditionalFormatting sqref="E241:E246">
    <cfRule type="containsBlanks" dxfId="9" priority="87">
      <formula>LEN(TRIM(E241))=0</formula>
    </cfRule>
    <cfRule type="cellIs" dxfId="8" priority="95" operator="lessThan">
      <formula>F241/2</formula>
    </cfRule>
    <cfRule type="cellIs" dxfId="7" priority="96" operator="greaterThan">
      <formula>F241</formula>
    </cfRule>
    <cfRule type="cellIs" dxfId="6" priority="97" operator="lessThanOrEqual">
      <formula>F241</formula>
    </cfRule>
    <cfRule type="expression" dxfId="5" priority="98">
      <formula>E241</formula>
    </cfRule>
  </conditionalFormatting>
  <conditionalFormatting sqref="E248:E249">
    <cfRule type="cellIs" dxfId="4" priority="84" operator="greaterThan">
      <formula>F248</formula>
    </cfRule>
    <cfRule type="containsBlanks" dxfId="3" priority="75">
      <formula>LEN(TRIM(E248))=0</formula>
    </cfRule>
    <cfRule type="cellIs" dxfId="2" priority="83" operator="lessThan">
      <formula>F248/2</formula>
    </cfRule>
    <cfRule type="cellIs" dxfId="1" priority="85" operator="lessThanOrEqual">
      <formula>F248</formula>
    </cfRule>
    <cfRule type="expression" dxfId="0" priority="86">
      <formula>E248</formula>
    </cfRule>
  </conditionalFormatting>
  <dataValidations count="1">
    <dataValidation type="custom" allowBlank="1" showInputMessage="1" showErrorMessage="1" error="Užpildyta ne pagal reikalavimus (daugiau nei 2 skaičiai po kablelio)_x000a_(užpildžius visas pozicijas teisingai - neužsidega)" sqref="E17:E20 E22:E23 E38:E46 E56:E59 E61:E62 E170:E171 E94:E97 E99:E100 E76:E84 E125:E144 E146:E150 E152:E154 E156:E158 E160:E164 E173:E174 E177:E188 E190:E200 E202:E206 E208:E210 E114:E122 E217 E219:E227 E229:E233 E235:E239 E241:E246 E248:E249 E10:E15 E49:E54 E87:E92 E25:E36 E64:E74 E102:E112 E166:E168 E212:E215" xr:uid="{A4C105B6-CD05-4DEE-A84B-40D0E119D719}">
      <formula1>AND(ROUND(E10,2)=E10)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874B4DFB59D724C8D4FD9124B6419E7" ma:contentTypeVersion="10" ma:contentTypeDescription="Kurkite naują dokumentą." ma:contentTypeScope="" ma:versionID="b34db41b40f5d621a445a2a6765e0109">
  <xsd:schema xmlns:xsd="http://www.w3.org/2001/XMLSchema" xmlns:xs="http://www.w3.org/2001/XMLSchema" xmlns:p="http://schemas.microsoft.com/office/2006/metadata/properties" xmlns:ns1="http://schemas.microsoft.com/sharepoint/v3" xmlns:ns2="f47ae220-d980-425f-b352-0955f1a347d1" xmlns:ns3="c181f0f4-fbe3-43f5-895c-69095b78a325" targetNamespace="http://schemas.microsoft.com/office/2006/metadata/properties" ma:root="true" ma:fieldsID="23b31d40185778e792b5b5cb9dfc1d00" ns1:_="" ns2:_="" ns3:_="">
    <xsd:import namespace="http://schemas.microsoft.com/sharepoint/v3"/>
    <xsd:import namespace="f47ae220-d980-425f-b352-0955f1a347d1"/>
    <xsd:import namespace="c181f0f4-fbe3-43f5-895c-69095b78a3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Bendrosios atitikties strategijos ypatybės" ma:hidden="true" ma:internalName="_ip_UnifiedCompliancePolicyProperties">
      <xsd:simpleType>
        <xsd:restriction base="dms:Note"/>
      </xsd:simpleType>
    </xsd:element>
    <xsd:element name="_ip_UnifiedCompliancePolicyUIAction" ma:index="13"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7ae220-d980-425f-b352-0955f1a34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1f0f4-fbe3-43f5-895c-69095b78a325"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53825-AE94-4E86-8838-B15962FE5844}">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6E16CC9-5DC3-4DA8-90F7-9976D73290D4}">
  <ds:schemaRefs>
    <ds:schemaRef ds:uri="http://schemas.microsoft.com/sharepoint/v3/contenttype/forms"/>
  </ds:schemaRefs>
</ds:datastoreItem>
</file>

<file path=customXml/itemProps3.xml><?xml version="1.0" encoding="utf-8"?>
<ds:datastoreItem xmlns:ds="http://schemas.openxmlformats.org/officeDocument/2006/customXml" ds:itemID="{E94BA5D6-7CAE-4240-BF01-6E493FB2A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7ae220-d980-425f-b352-0955f1a347d1"/>
    <ds:schemaRef ds:uri="c181f0f4-fbe3-43f5-895c-69095b78a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KOPIJA</vt:lpstr>
      <vt:lpstr>TVT-Pateiktų įkainių lentelė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Vilius Rakštys</dc:creator>
  <cp:keywords/>
  <dc:description/>
  <cp:lastModifiedBy>Roberta Pauliukevičienė</cp:lastModifiedBy>
  <cp:revision/>
  <dcterms:created xsi:type="dcterms:W3CDTF">2019-11-04T14:48:33Z</dcterms:created>
  <dcterms:modified xsi:type="dcterms:W3CDTF">2025-01-28T07:32:09Z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0x0101005874B4DFB59D724C8D4FD9124B6419E7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Kestutis.Smulkys@ignitis.lt</vt:lpwstr>
  </property>
  <property fmtid="{D5CDD505-2E9C-101B-9397-08002B2CF9AE}" pid="6" name="MSIP_Label_320c693d-44b7-4e16-b3dd-4fcd87401cf5_SetDate">
    <vt:lpwstr>2020-06-09T09:13:01.9699823Z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5c47e120-462f-4d0a-b3ff-67a4de1e633c</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etDate">
    <vt:lpwstr>2022-07-27T15:16:20Z</vt:lpwstr>
  </property>
  <property fmtid="{D5CDD505-2E9C-101B-9397-08002B2CF9AE}" pid="13" name="MSIP_Label_190751af-2442-49a7-b7b9-9f0bcce858c9_Method">
    <vt:lpwstr>Privileged</vt:lpwstr>
  </property>
  <property fmtid="{D5CDD505-2E9C-101B-9397-08002B2CF9AE}" pid="14" name="MSIP_Label_190751af-2442-49a7-b7b9-9f0bcce858c9_Name">
    <vt:lpwstr>Vidaus dokumentai</vt:lpwstr>
  </property>
  <property fmtid="{D5CDD505-2E9C-101B-9397-08002B2CF9AE}" pid="15" name="MSIP_Label_190751af-2442-49a7-b7b9-9f0bcce858c9_SiteId">
    <vt:lpwstr>ea88e983-d65a-47b3-adb4-3e1c6d2110d2</vt:lpwstr>
  </property>
  <property fmtid="{D5CDD505-2E9C-101B-9397-08002B2CF9AE}" pid="16" name="MSIP_Label_190751af-2442-49a7-b7b9-9f0bcce858c9_ActionId">
    <vt:lpwstr>75d50d23-6237-4a1b-bd52-25d5fdc33262</vt:lpwstr>
  </property>
  <property fmtid="{D5CDD505-2E9C-101B-9397-08002B2CF9AE}" pid="17" name="MSIP_Label_190751af-2442-49a7-b7b9-9f0bcce858c9_ContentBits">
    <vt:lpwstr>0</vt:lpwstr>
  </property>
</Properties>
</file>