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.1\pasiulymai\2024\2024  LITGRID\2024 08 21  LITGRID Astuoniu TP TSPI keitimas\1. Pasiulymas\"/>
    </mc:Choice>
  </mc:AlternateContent>
  <xr:revisionPtr revIDLastSave="0" documentId="13_ncr:1_{7EC80072-47AF-43F6-8591-236B6442EC4F}" xr6:coauthVersionLast="47" xr6:coauthVersionMax="47" xr10:uidLastSave="{00000000-0000-0000-0000-000000000000}"/>
  <bookViews>
    <workbookView xWindow="28680" yWindow="-120" windowWidth="29040" windowHeight="15990" tabRatio="787" xr2:uid="{00000000-000D-0000-FFFF-FFFF00000000}"/>
  </bookViews>
  <sheets>
    <sheet name="Bendra lentelė" sheetId="1" r:id="rId1"/>
    <sheet name="1. Miglos TP DKŽ" sheetId="6" r:id="rId2"/>
    <sheet name="2. Benaičių VE TP DKŽ" sheetId="7" r:id="rId3"/>
    <sheet name="3. Pabradės TP DKŽ" sheetId="8" r:id="rId4"/>
    <sheet name="4. Žiežmarių TP DKŽ" sheetId="9" r:id="rId5"/>
    <sheet name="5. Gargždų TP DKŽ" sheetId="10" r:id="rId6"/>
    <sheet name="6. Šakių TP DKŽ" sheetId="11" r:id="rId7"/>
    <sheet name="7. Rokiškio TP DKŽ" sheetId="12" r:id="rId8"/>
    <sheet name="8. Sūdėnų VE TP DKŽ" sheetId="13" r:id="rId9"/>
  </sheets>
  <definedNames>
    <definedName name="_xlnm._FilterDatabase" localSheetId="1" hidden="1">'1. Miglos TP DKŽ'!$B$6:$E$26</definedName>
    <definedName name="_xlnm._FilterDatabase" localSheetId="2" hidden="1">'2. Benaičių VE TP DKŽ'!$B$7:$E$30</definedName>
    <definedName name="_xlnm._FilterDatabase" localSheetId="3" hidden="1">'3. Pabradės TP DKŽ'!$B$7:$E$30</definedName>
    <definedName name="_xlnm._FilterDatabase" localSheetId="4" hidden="1">'4. Žiežmarių TP DKŽ'!$B$7:$E$30</definedName>
    <definedName name="_xlnm._FilterDatabase" localSheetId="5" hidden="1">'5. Gargždų TP DKŽ'!$B$7:$E$30</definedName>
    <definedName name="_xlnm._FilterDatabase" localSheetId="6" hidden="1">'6. Šakių TP DKŽ'!$B$7:$E$30</definedName>
    <definedName name="_xlnm._FilterDatabase" localSheetId="7" hidden="1">'7. Rokiškio TP DKŽ'!$B$7:$E$30</definedName>
    <definedName name="_xlnm._FilterDatabase" localSheetId="8" hidden="1">'8. Sūdėnų VE TP DKŽ'!$B$7:$E$30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3" l="1"/>
  <c r="C14" i="13"/>
  <c r="C10" i="13" s="1"/>
  <c r="C9" i="13" s="1"/>
  <c r="C11" i="13"/>
  <c r="C19" i="11"/>
  <c r="C14" i="11"/>
  <c r="C10" i="11" s="1"/>
  <c r="C9" i="11" s="1"/>
  <c r="C11" i="11"/>
  <c r="C19" i="10"/>
  <c r="C14" i="10"/>
  <c r="C11" i="10"/>
  <c r="C19" i="8"/>
  <c r="C14" i="8"/>
  <c r="C11" i="8"/>
  <c r="C10" i="8" s="1"/>
  <c r="C9" i="8" s="1"/>
  <c r="C19" i="12"/>
  <c r="C14" i="12"/>
  <c r="C11" i="12"/>
  <c r="C10" i="12" s="1"/>
  <c r="C9" i="12" s="1"/>
  <c r="C19" i="9"/>
  <c r="C14" i="9"/>
  <c r="C10" i="9" s="1"/>
  <c r="C9" i="9" s="1"/>
  <c r="C11" i="9"/>
  <c r="C19" i="7"/>
  <c r="C14" i="7"/>
  <c r="C11" i="7"/>
  <c r="C10" i="7"/>
  <c r="C9" i="7" s="1"/>
  <c r="C10" i="10" l="1"/>
  <c r="C9" i="10" s="1"/>
  <c r="C23" i="10" s="1"/>
  <c r="C23" i="12"/>
  <c r="C23" i="11"/>
  <c r="C23" i="9"/>
  <c r="C23" i="8"/>
  <c r="C23" i="7"/>
  <c r="C19" i="6"/>
  <c r="C14" i="6"/>
  <c r="C11" i="6"/>
  <c r="C10" i="6" l="1"/>
  <c r="C9" i="6" s="1"/>
  <c r="C23" i="6" s="1"/>
  <c r="C23" i="13"/>
  <c r="G16" i="1" l="1"/>
  <c r="G18" i="1" s="1"/>
  <c r="G17" i="1" s="1"/>
</calcChain>
</file>

<file path=xl/sharedStrings.xml><?xml version="1.0" encoding="utf-8"?>
<sst xmlns="http://schemas.openxmlformats.org/spreadsheetml/2006/main" count="226" uniqueCount="61">
  <si>
    <t>Pasiūlymo kaina Eur be PVM:</t>
  </si>
  <si>
    <t>PVM:</t>
  </si>
  <si>
    <t>Pasiūlymo kaina Eur su PVM:</t>
  </si>
  <si>
    <t xml:space="preserve"> 110-10 KV MIGLOS, BENAIČIŲ VE, PABRADĖS, ŽIEŽMARIŲ, GARGŽDŲ, ŠAKIŲ, ROKIŠKIO, SŪDĖNŲ VE TSPĮ KEITIMAS</t>
  </si>
  <si>
    <t>kompl.</t>
  </si>
  <si>
    <t xml:space="preserve">Pakeista, įjungta, su RAA, EEA ir DVS suderinta ir ištestuota TSPĮ įranga Miglos TP, Pasirašytas atliktų darbų aktas </t>
  </si>
  <si>
    <t xml:space="preserve">Pakeista, įjungta, su RAA, EEA ir DVS suderinta ir ištestuota TSPĮ įranga Benaičių VE TP, Pasirašytas atliktų darbų aktas </t>
  </si>
  <si>
    <t xml:space="preserve">Pakeista, įjungta, su RAA, EEA ir DVS suderinta ir ištestuota TSPĮ įranga Pabradės TP, Pasirašytas atliktų darbų aktas </t>
  </si>
  <si>
    <t xml:space="preserve">Pakeista, įjungta, su RAA, EEA ir DVS suderinta ir ištestuota TSPĮ įranga Žiežmarių TP, Pasirašytas atliktų darbų aktas </t>
  </si>
  <si>
    <t xml:space="preserve">Pakeista, įjungta, su RAA, EEA ir DVS suderinta ir ištestuota TSPĮ įranga Gargždų TP, Pasirašytas atliktų darbų aktas </t>
  </si>
  <si>
    <t xml:space="preserve">Pakeista, įjungta, su RAA, EEA ir DVS suderinta ir ištestuota TSPĮ įranga Šakių TP, Pasirašytas atliktų darbų aktas </t>
  </si>
  <si>
    <t xml:space="preserve">Pakeista, įjungta, su RAA, EEA ir DVS suderinta ir ištestuota TSPĮ įranga Rokiškio TP, Pasirašytas atliktų darbų aktas </t>
  </si>
  <si>
    <t xml:space="preserve">Pakeista, įjungta, su RAA, EEA ir DVS suderinta ir ištestuota TSPĮ įranga Sūdėnų VE TP, Pasirašytas atliktų darbų aktas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</si>
  <si>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</si>
  <si>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</si>
  <si>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</si>
  <si>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</si>
  <si>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</si>
  <si>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</si>
  <si>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</si>
  <si>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</si>
  <si>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</si>
  <si>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Darbų pavadinimas</t>
  </si>
  <si>
    <t>Eil. Nr.</t>
  </si>
  <si>
    <t xml:space="preserve">Mato vnt. </t>
  </si>
  <si>
    <t>Projetkinis kiekis</t>
  </si>
  <si>
    <t>Mato vnt. įkainis, Eur be PVM</t>
  </si>
  <si>
    <t>Iš viso kaina Eur be PVM (projektiniam kiekiui)</t>
  </si>
  <si>
    <t>1 kompl./EUR</t>
  </si>
  <si>
    <t>Kompiuterinė technika, orgtechnika ir telekomunikacijų įranga</t>
  </si>
  <si>
    <t>PDT komutatorius</t>
  </si>
  <si>
    <t>Komutatoriaus įrengimo darbai</t>
  </si>
  <si>
    <t>Naujas PLSĮ su įrengimu</t>
  </si>
  <si>
    <t>Nauja TSPĮ su įrengimu</t>
  </si>
  <si>
    <t>Pilnas pastotės signalų testavimas, kompleksiniai bandymai bei suplanuoti pirminių įrenginių atjungimai</t>
  </si>
  <si>
    <t>Esamos TSPĮ ir telekomunikacijų įrangos išmontavimas, kompl.</t>
  </si>
  <si>
    <t>PROJEKTO „110-10 KV MIGLOS, BENAIČIŲ VE, PABRADĖS, ŽIEŽMARIŲ, GARGŽDŲ, ŠAKIŲ, ROKIŠKIO, SŪDĖNŲ VE TSPĮ ATNAUJINIMAS“ TECHNINIO DARBO PROJEKTO PARENGIMO, TSPĮ ĮRANGOS ĮSIGIJIMO IR JOS KEITIMO DARBŲ PIRKIMAS</t>
  </si>
  <si>
    <t>PASIŪLYMO FORMA</t>
  </si>
  <si>
    <t>MATERIALUSIS TURTAS</t>
  </si>
  <si>
    <t>Techninis darbo projektas</t>
  </si>
  <si>
    <t>Technologinio ir dispečerinio valdymo įrenginiai</t>
  </si>
  <si>
    <t>Darbų kiekių žiniaraštis Miglos TP</t>
  </si>
  <si>
    <t>**Tiekėjas, teikdamas pasiūlymą, turi įvertinti visus darbus ir medžiagas, numatytas projektavimo užduotyje.</t>
  </si>
  <si>
    <t>Darbų kiekių žiniaraštis Benaičių VE TP</t>
  </si>
  <si>
    <t>Darbų kiekių žiniaraštis Pabradės TP</t>
  </si>
  <si>
    <t>Darbų kiekių žiniaraštis Žiežmarių TP</t>
  </si>
  <si>
    <t>Darbų kiekių žiniaraštis Gargždų TP</t>
  </si>
  <si>
    <t>Darbų kiekių žiniaraštis Šakių TP</t>
  </si>
  <si>
    <t>Darbų kiekių žiniaraštis Rokiškio TP</t>
  </si>
  <si>
    <t>Darbų kiekių žiniaraštis Sūdėnų VE TP</t>
  </si>
  <si>
    <t>Iš viso**</t>
  </si>
  <si>
    <t>Įtampos keitikliai</t>
  </si>
  <si>
    <t>Maitinimo pertvarkymas</t>
  </si>
  <si>
    <t>Spintos</t>
  </si>
  <si>
    <t>Telekomunikacijų infrastruktūros įranga</t>
  </si>
  <si>
    <t>Duomenų perdavimo tinklų įranga</t>
  </si>
  <si>
    <t>Vertė</t>
  </si>
  <si>
    <t>IMT turto grupes pavadinimas ir standartinis turto vieneto, kuriam suteikiamas inventorinis numeris, pavadinimas</t>
  </si>
  <si>
    <t>*Pasiūlymo rengimo metu rangovas užpildo "C" stulpelyje geltonai pažymėtus langelius.</t>
  </si>
  <si>
    <t>Pasiūlymo rengimo metu rangovas užpildo Miglos, Benaičių VE, Pabradės, Žiežmarių, Gargždų, ŠAKIŲ, Rokiškio, Sūdėnų VE TP DKŽ</t>
  </si>
  <si>
    <t>Pastabos:
1. Pasiūlymo rengimo metu rangovas užpildo "G" stulpelyje geltonai pažymėtus langelius. "G7" langelyje įrašyti 1., 2., 3., 4., 5., 6., 7., 8. lapų "C8" langelių bendrą reikšmių sumą. "G8" langelyje - 1. lapo "C10" langelio reikšmę,  &lt;...&gt;, "G15" 8. lapo "C10" langelio reikšmę. 
2. Visi darbai (tame tarpe įranga ir medžiagos), nepaisant to, ar jie yra įtraukti į darbų kiekių žiniaraštį, ar ne, bet jie pagrįstai yra laikomi būtinais objekto pilnavertiškam funkcionavimui, privalo būti atlikti rangovo.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</si>
</sst>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0000"/>
    <numFmt numFmtId="168" formatCode="#,##0.00\ _€"/>
  </numFmts>
  <fonts count="1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Trebuchet MS"/>
      <family val="2"/>
      <charset val="186"/>
    </font>
    <font>
      <sz val="10"/>
      <color theme="1"/>
      <name val="Trebuchet MS"/>
      <family val="2"/>
      <charset val="186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  <font>
      <b/>
      <sz val="14"/>
      <color theme="1"/>
      <name val="Arial"/>
      <family val="2"/>
      <charset val="186"/>
    </font>
    <font>
      <sz val="14"/>
      <color theme="1"/>
      <name val="Aptos Narrow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0" fontId="0" fillId="2" borderId="0" xfId="0" applyFill="1"/>
    <xf numFmtId="166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6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6" fontId="2" fillId="0" borderId="0" xfId="0" applyNumberFormat="1" applyFont="1"/>
    <xf numFmtId="0" fontId="2" fillId="0" borderId="0" xfId="0" applyFont="1" applyAlignment="1">
      <alignment horizontal="center" vertical="top"/>
    </xf>
    <xf numFmtId="166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2" borderId="0" xfId="0" applyFont="1" applyFill="1"/>
    <xf numFmtId="164" fontId="7" fillId="2" borderId="1" xfId="1" applyFont="1" applyFill="1" applyBorder="1" applyAlignment="1">
      <alignment horizontal="left" vertical="center" wrapText="1"/>
    </xf>
    <xf numFmtId="167" fontId="8" fillId="3" borderId="3" xfId="0" applyNumberFormat="1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6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2" fontId="4" fillId="7" borderId="1" xfId="1" applyNumberFormat="1" applyFont="1" applyFill="1" applyBorder="1" applyAlignment="1">
      <alignment horizontal="center" vertical="center"/>
    </xf>
    <xf numFmtId="2" fontId="4" fillId="7" borderId="1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4" fontId="4" fillId="0" borderId="0" xfId="0" applyNumberFormat="1" applyFont="1"/>
    <xf numFmtId="22" fontId="4" fillId="0" borderId="0" xfId="0" applyNumberFormat="1" applyFont="1"/>
    <xf numFmtId="2" fontId="12" fillId="0" borderId="0" xfId="0" applyNumberFormat="1" applyFont="1" applyAlignment="1">
      <alignment horizontal="left"/>
    </xf>
    <xf numFmtId="0" fontId="6" fillId="8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10" borderId="1" xfId="0" applyFont="1" applyFill="1" applyBorder="1" applyAlignment="1">
      <alignment vertical="center" wrapText="1"/>
    </xf>
    <xf numFmtId="43" fontId="7" fillId="2" borderId="1" xfId="3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justify" vertical="center"/>
    </xf>
    <xf numFmtId="0" fontId="1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/>
    <xf numFmtId="0" fontId="5" fillId="0" borderId="0" xfId="0" applyFont="1"/>
    <xf numFmtId="0" fontId="14" fillId="0" borderId="0" xfId="0" applyFont="1"/>
    <xf numFmtId="0" fontId="5" fillId="3" borderId="0" xfId="0" applyFont="1" applyFill="1"/>
    <xf numFmtId="0" fontId="6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center" vertical="center"/>
    </xf>
    <xf numFmtId="22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2" fontId="5" fillId="3" borderId="7" xfId="0" applyNumberFormat="1" applyFont="1" applyFill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right"/>
    </xf>
    <xf numFmtId="167" fontId="6" fillId="8" borderId="6" xfId="0" applyNumberFormat="1" applyFont="1" applyFill="1" applyBorder="1" applyAlignment="1">
      <alignment horizontal="right" vertical="center" wrapText="1"/>
    </xf>
    <xf numFmtId="2" fontId="4" fillId="9" borderId="5" xfId="0" applyNumberFormat="1" applyFont="1" applyFill="1" applyBorder="1" applyAlignment="1">
      <alignment horizontal="right"/>
    </xf>
    <xf numFmtId="167" fontId="13" fillId="6" borderId="6" xfId="0" applyNumberFormat="1" applyFont="1" applyFill="1" applyBorder="1" applyAlignment="1">
      <alignment horizontal="center" vertical="center" wrapText="1"/>
    </xf>
    <xf numFmtId="2" fontId="6" fillId="6" borderId="5" xfId="0" applyNumberFormat="1" applyFont="1" applyFill="1" applyBorder="1" applyAlignment="1">
      <alignment horizontal="right" vertical="center"/>
    </xf>
    <xf numFmtId="167" fontId="7" fillId="8" borderId="6" xfId="0" applyNumberFormat="1" applyFont="1" applyFill="1" applyBorder="1" applyAlignment="1">
      <alignment vertical="center" wrapText="1"/>
    </xf>
    <xf numFmtId="0" fontId="4" fillId="3" borderId="11" xfId="0" applyFont="1" applyFill="1" applyBorder="1"/>
    <xf numFmtId="2" fontId="5" fillId="3" borderId="12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10" xfId="0" applyFont="1" applyBorder="1"/>
    <xf numFmtId="2" fontId="4" fillId="0" borderId="14" xfId="0" applyNumberFormat="1" applyFont="1" applyBorder="1" applyAlignment="1">
      <alignment horizontal="right"/>
    </xf>
    <xf numFmtId="2" fontId="4" fillId="7" borderId="5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left"/>
    </xf>
    <xf numFmtId="2" fontId="0" fillId="0" borderId="10" xfId="0" applyNumberFormat="1" applyBorder="1" applyAlignment="1">
      <alignment horizontal="left"/>
    </xf>
    <xf numFmtId="168" fontId="6" fillId="7" borderId="5" xfId="0" applyNumberFormat="1" applyFont="1" applyFill="1" applyBorder="1" applyAlignment="1">
      <alignment horizontal="right" vertical="center" wrapText="1"/>
    </xf>
    <xf numFmtId="2" fontId="11" fillId="0" borderId="0" xfId="0" applyNumberFormat="1" applyFont="1" applyAlignment="1">
      <alignment horizontal="center" vertical="center" wrapText="1"/>
    </xf>
    <xf numFmtId="2" fontId="10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2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wrapText="1"/>
    </xf>
    <xf numFmtId="167" fontId="8" fillId="3" borderId="2" xfId="0" applyNumberFormat="1" applyFont="1" applyFill="1" applyBorder="1" applyAlignment="1">
      <alignment horizontal="right" vertical="center" wrapText="1"/>
    </xf>
    <xf numFmtId="167" fontId="8" fillId="3" borderId="4" xfId="0" applyNumberFormat="1" applyFont="1" applyFill="1" applyBorder="1" applyAlignment="1">
      <alignment horizontal="right" vertical="center" wrapText="1"/>
    </xf>
    <xf numFmtId="167" fontId="8" fillId="3" borderId="3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5">
    <cellStyle name="Comma" xfId="1" builtinId="3"/>
    <cellStyle name="Comma 2" xfId="3" xr:uid="{BBE93920-B891-49E3-BC95-B98009CA7E44}"/>
    <cellStyle name="Comma 2 2" xfId="4" xr:uid="{083EAF18-F3D6-4666-808B-68E82CC3F94F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25"/>
  <sheetViews>
    <sheetView tabSelected="1" zoomScale="80" zoomScaleNormal="80" workbookViewId="0">
      <selection activeCell="C8" sqref="C8"/>
    </sheetView>
  </sheetViews>
  <sheetFormatPr defaultColWidth="8.88671875" defaultRowHeight="14.4" x14ac:dyDescent="0.3"/>
  <cols>
    <col min="2" max="2" width="12.5546875" style="7" customWidth="1"/>
    <col min="3" max="3" width="67.88671875" style="8" customWidth="1"/>
    <col min="4" max="4" width="18" style="9" customWidth="1"/>
    <col min="5" max="5" width="19.109375" style="11" customWidth="1"/>
    <col min="6" max="6" width="17" style="11" customWidth="1"/>
    <col min="7" max="7" width="27" style="11" customWidth="1"/>
    <col min="8" max="8" width="13.6640625" bestFit="1" customWidth="1"/>
    <col min="9" max="10" width="17.44140625" customWidth="1"/>
    <col min="11" max="11" width="10.5546875" bestFit="1" customWidth="1"/>
    <col min="12" max="12" width="12.33203125" customWidth="1"/>
  </cols>
  <sheetData>
    <row r="1" spans="1:100" ht="46.5" customHeight="1" x14ac:dyDescent="0.3">
      <c r="B1" s="76" t="s">
        <v>36</v>
      </c>
      <c r="C1" s="77"/>
      <c r="D1" s="77"/>
      <c r="E1" s="77"/>
      <c r="F1" s="77"/>
      <c r="G1" s="77"/>
      <c r="H1" s="16"/>
    </row>
    <row r="2" spans="1:100" ht="46.5" customHeight="1" x14ac:dyDescent="0.35">
      <c r="B2" s="80" t="s">
        <v>37</v>
      </c>
      <c r="C2" s="81"/>
      <c r="D2" s="81"/>
      <c r="E2" s="81"/>
      <c r="F2" s="81"/>
      <c r="G2" s="81"/>
      <c r="H2" s="16"/>
    </row>
    <row r="3" spans="1:100" ht="23.4" customHeight="1" x14ac:dyDescent="0.3">
      <c r="B3" s="78" t="s">
        <v>59</v>
      </c>
      <c r="C3" s="79"/>
      <c r="D3" s="79"/>
      <c r="E3" s="79"/>
      <c r="F3" s="79"/>
      <c r="G3" s="79"/>
      <c r="H3" s="16"/>
    </row>
    <row r="4" spans="1:100" ht="14.4" customHeight="1" x14ac:dyDescent="0.25">
      <c r="B4" s="13"/>
      <c r="C4" s="14"/>
      <c r="D4" s="16"/>
      <c r="E4" s="15"/>
      <c r="F4" s="15"/>
      <c r="G4" s="15"/>
      <c r="H4" s="16"/>
    </row>
    <row r="5" spans="1:100" s="1" customFormat="1" ht="41.4" x14ac:dyDescent="0.3">
      <c r="B5" s="31" t="s">
        <v>23</v>
      </c>
      <c r="C5" s="31" t="s">
        <v>22</v>
      </c>
      <c r="D5" s="31" t="s">
        <v>24</v>
      </c>
      <c r="E5" s="31" t="s">
        <v>25</v>
      </c>
      <c r="F5" s="31" t="s">
        <v>26</v>
      </c>
      <c r="G5" s="31" t="s">
        <v>27</v>
      </c>
      <c r="H5" s="13"/>
      <c r="I5" s="2"/>
    </row>
    <row r="6" spans="1:100" s="1" customFormat="1" ht="36" customHeight="1" x14ac:dyDescent="0.3">
      <c r="B6" s="31"/>
      <c r="C6" s="89" t="s">
        <v>3</v>
      </c>
      <c r="D6" s="90"/>
      <c r="E6" s="90"/>
      <c r="F6" s="90"/>
      <c r="G6" s="91"/>
      <c r="H6" s="13"/>
      <c r="I6" s="2"/>
    </row>
    <row r="7" spans="1:100" s="1" customFormat="1" ht="15" x14ac:dyDescent="0.25">
      <c r="B7" s="17" t="s">
        <v>13</v>
      </c>
      <c r="C7" s="18" t="s">
        <v>39</v>
      </c>
      <c r="D7" s="32" t="s">
        <v>4</v>
      </c>
      <c r="E7" s="29">
        <v>1</v>
      </c>
      <c r="F7" s="29" t="s">
        <v>28</v>
      </c>
      <c r="G7" s="35">
        <v>150000</v>
      </c>
      <c r="H7" s="13"/>
      <c r="I7" s="2"/>
    </row>
    <row r="8" spans="1:100" s="3" customFormat="1" ht="35.25" customHeight="1" x14ac:dyDescent="0.3">
      <c r="A8"/>
      <c r="B8" s="27" t="s">
        <v>14</v>
      </c>
      <c r="C8" s="30" t="s">
        <v>5</v>
      </c>
      <c r="D8" s="20" t="s">
        <v>4</v>
      </c>
      <c r="E8" s="29">
        <v>1</v>
      </c>
      <c r="F8" s="29" t="s">
        <v>28</v>
      </c>
      <c r="G8" s="36">
        <v>86000</v>
      </c>
      <c r="H8" s="16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s="3" customFormat="1" ht="38.25" customHeight="1" x14ac:dyDescent="0.3">
      <c r="A9"/>
      <c r="B9" s="27" t="s">
        <v>15</v>
      </c>
      <c r="C9" s="30" t="s">
        <v>6</v>
      </c>
      <c r="D9" s="20" t="s">
        <v>4</v>
      </c>
      <c r="E9" s="29">
        <v>1</v>
      </c>
      <c r="F9" s="29" t="s">
        <v>28</v>
      </c>
      <c r="G9" s="36">
        <v>86000</v>
      </c>
      <c r="H9" s="16"/>
      <c r="I9" s="4"/>
      <c r="J9" s="5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s="3" customFormat="1" ht="41.25" customHeight="1" x14ac:dyDescent="0.3">
      <c r="A10"/>
      <c r="B10" s="27" t="s">
        <v>16</v>
      </c>
      <c r="C10" s="30" t="s">
        <v>7</v>
      </c>
      <c r="D10" s="20" t="s">
        <v>4</v>
      </c>
      <c r="E10" s="29">
        <v>1</v>
      </c>
      <c r="F10" s="29" t="s">
        <v>28</v>
      </c>
      <c r="G10" s="36">
        <v>123500</v>
      </c>
      <c r="H10" s="16"/>
      <c r="I10" s="4"/>
      <c r="J10" s="5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s="3" customFormat="1" ht="36" customHeight="1" x14ac:dyDescent="0.3">
      <c r="A11"/>
      <c r="B11" s="27" t="s">
        <v>17</v>
      </c>
      <c r="C11" s="30" t="s">
        <v>8</v>
      </c>
      <c r="D11" s="20" t="s">
        <v>4</v>
      </c>
      <c r="E11" s="29">
        <v>1</v>
      </c>
      <c r="F11" s="29" t="s">
        <v>28</v>
      </c>
      <c r="G11" s="36">
        <v>86000</v>
      </c>
      <c r="H11" s="16"/>
      <c r="I11" s="4"/>
      <c r="J11" s="5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s="3" customFormat="1" ht="39" customHeight="1" x14ac:dyDescent="0.3">
      <c r="A12"/>
      <c r="B12" s="27" t="s">
        <v>18</v>
      </c>
      <c r="C12" s="30" t="s">
        <v>9</v>
      </c>
      <c r="D12" s="20" t="s">
        <v>4</v>
      </c>
      <c r="E12" s="29">
        <v>1</v>
      </c>
      <c r="F12" s="29" t="s">
        <v>28</v>
      </c>
      <c r="G12" s="36">
        <v>123500</v>
      </c>
      <c r="H12" s="16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 s="3" customFormat="1" ht="36" customHeight="1" x14ac:dyDescent="0.3">
      <c r="A13"/>
      <c r="B13" s="28" t="s">
        <v>19</v>
      </c>
      <c r="C13" s="30" t="s">
        <v>10</v>
      </c>
      <c r="D13" s="20" t="s">
        <v>4</v>
      </c>
      <c r="E13" s="29">
        <v>1</v>
      </c>
      <c r="F13" s="29" t="s">
        <v>28</v>
      </c>
      <c r="G13" s="36">
        <v>123500</v>
      </c>
      <c r="H13" s="16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s="3" customFormat="1" ht="36" customHeight="1" x14ac:dyDescent="0.3">
      <c r="A14"/>
      <c r="B14" s="28" t="s">
        <v>20</v>
      </c>
      <c r="C14" s="30" t="s">
        <v>11</v>
      </c>
      <c r="D14" s="20" t="s">
        <v>4</v>
      </c>
      <c r="E14" s="29">
        <v>1</v>
      </c>
      <c r="F14" s="29" t="s">
        <v>28</v>
      </c>
      <c r="G14" s="36">
        <v>86000</v>
      </c>
      <c r="H14" s="16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s="3" customFormat="1" ht="37.5" customHeight="1" x14ac:dyDescent="0.3">
      <c r="A15"/>
      <c r="B15" s="29" t="s">
        <v>21</v>
      </c>
      <c r="C15" s="30" t="s">
        <v>12</v>
      </c>
      <c r="D15" s="20" t="s">
        <v>4</v>
      </c>
      <c r="E15" s="29">
        <v>1</v>
      </c>
      <c r="F15" s="29" t="s">
        <v>28</v>
      </c>
      <c r="G15" s="36">
        <v>123500</v>
      </c>
      <c r="H15" s="16"/>
      <c r="I15" s="6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5" customHeight="1" x14ac:dyDescent="0.3">
      <c r="B16" s="83" t="s">
        <v>0</v>
      </c>
      <c r="C16" s="84"/>
      <c r="D16" s="85"/>
      <c r="E16" s="21"/>
      <c r="F16" s="21"/>
      <c r="G16" s="22">
        <f>SUM(G7:G15)</f>
        <v>988000</v>
      </c>
      <c r="H16" s="16"/>
    </row>
    <row r="17" spans="2:8" ht="15" x14ac:dyDescent="0.25">
      <c r="B17" s="86" t="s">
        <v>1</v>
      </c>
      <c r="C17" s="87"/>
      <c r="D17" s="88"/>
      <c r="E17" s="23"/>
      <c r="F17" s="23"/>
      <c r="G17" s="24">
        <f>G18-G16</f>
        <v>207480</v>
      </c>
      <c r="H17" s="16"/>
    </row>
    <row r="18" spans="2:8" x14ac:dyDescent="0.3">
      <c r="B18" s="86" t="s">
        <v>2</v>
      </c>
      <c r="C18" s="87"/>
      <c r="D18" s="88"/>
      <c r="E18" s="23"/>
      <c r="F18" s="23"/>
      <c r="G18" s="24">
        <f>G16*1.21</f>
        <v>1195480</v>
      </c>
      <c r="H18" s="16"/>
    </row>
    <row r="19" spans="2:8" ht="15" x14ac:dyDescent="0.25">
      <c r="B19" s="13"/>
      <c r="C19" s="14"/>
      <c r="D19" s="16"/>
      <c r="E19" s="15"/>
      <c r="F19" s="15"/>
      <c r="G19" s="15"/>
      <c r="H19" s="16"/>
    </row>
    <row r="20" spans="2:8" ht="79.5" customHeight="1" x14ac:dyDescent="0.3">
      <c r="B20" s="78" t="s">
        <v>60</v>
      </c>
      <c r="C20" s="82"/>
      <c r="D20" s="82"/>
      <c r="E20" s="82"/>
      <c r="F20" s="82"/>
      <c r="G20" s="82"/>
      <c r="H20" s="16"/>
    </row>
    <row r="21" spans="2:8" ht="16.5" x14ac:dyDescent="0.3">
      <c r="D21" s="10"/>
      <c r="E21" s="12"/>
      <c r="F21" s="12"/>
      <c r="G21" s="12"/>
    </row>
    <row r="22" spans="2:8" ht="16.5" x14ac:dyDescent="0.3">
      <c r="D22" s="10"/>
      <c r="E22" s="12"/>
      <c r="F22" s="12"/>
      <c r="G22" s="12"/>
    </row>
    <row r="23" spans="2:8" ht="16.5" x14ac:dyDescent="0.3">
      <c r="C23" s="26"/>
    </row>
    <row r="24" spans="2:8" x14ac:dyDescent="0.3">
      <c r="C24" s="26"/>
    </row>
    <row r="25" spans="2:8" x14ac:dyDescent="0.3">
      <c r="C25" s="26"/>
    </row>
  </sheetData>
  <mergeCells count="8">
    <mergeCell ref="B1:G1"/>
    <mergeCell ref="B3:G3"/>
    <mergeCell ref="B2:G2"/>
    <mergeCell ref="B20:G20"/>
    <mergeCell ref="B16:D16"/>
    <mergeCell ref="B17:D17"/>
    <mergeCell ref="B18:D18"/>
    <mergeCell ref="C6:G6"/>
  </mergeCells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BC43-E668-4EC0-BB53-B148AD21522B}">
  <sheetPr>
    <tabColor theme="0"/>
  </sheetPr>
  <dimension ref="A1:I472"/>
  <sheetViews>
    <sheetView zoomScale="85" zoomScaleNormal="85" workbookViewId="0">
      <selection activeCell="B29" sqref="B29:E29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41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86000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86000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0</v>
      </c>
    </row>
    <row r="12" spans="1:9" ht="15.75" customHeight="1" outlineLevel="1" x14ac:dyDescent="0.25">
      <c r="A12" s="66"/>
      <c r="B12" s="46" t="s">
        <v>30</v>
      </c>
      <c r="C12" s="75">
        <v>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2500</v>
      </c>
    </row>
    <row r="20" spans="1:9" outlineLevel="1" x14ac:dyDescent="0.25">
      <c r="A20" s="66"/>
      <c r="B20" s="43" t="s">
        <v>53</v>
      </c>
      <c r="C20" s="75">
        <v>1500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104750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F5CC-14F3-462B-B76A-E97C7EC1DEA9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43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86000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86000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0</v>
      </c>
    </row>
    <row r="12" spans="1:9" ht="15.75" customHeight="1" outlineLevel="1" x14ac:dyDescent="0.25">
      <c r="A12" s="66"/>
      <c r="B12" s="46" t="s">
        <v>30</v>
      </c>
      <c r="C12" s="75">
        <v>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2500</v>
      </c>
    </row>
    <row r="20" spans="1:9" outlineLevel="1" x14ac:dyDescent="0.25">
      <c r="A20" s="66"/>
      <c r="B20" s="43" t="s">
        <v>53</v>
      </c>
      <c r="C20" s="75">
        <v>1500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104750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830-2B57-48BC-9FAA-3009A3CA3F76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44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123500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123500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34000</v>
      </c>
    </row>
    <row r="12" spans="1:9" ht="15.75" customHeight="1" outlineLevel="1" x14ac:dyDescent="0.25">
      <c r="A12" s="66"/>
      <c r="B12" s="46" t="s">
        <v>30</v>
      </c>
      <c r="C12" s="75">
        <v>24000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10000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6000</v>
      </c>
    </row>
    <row r="20" spans="1:9" outlineLevel="1" x14ac:dyDescent="0.25">
      <c r="A20" s="66"/>
      <c r="B20" s="43" t="s">
        <v>53</v>
      </c>
      <c r="C20" s="75">
        <v>5000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142250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6FA6-AE0D-410E-A0B7-935B82139FCB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45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86000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86000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0</v>
      </c>
    </row>
    <row r="12" spans="1:9" ht="15.75" customHeight="1" outlineLevel="1" x14ac:dyDescent="0.25">
      <c r="A12" s="66"/>
      <c r="B12" s="46" t="s">
        <v>30</v>
      </c>
      <c r="C12" s="75">
        <v>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2500</v>
      </c>
    </row>
    <row r="20" spans="1:9" outlineLevel="1" x14ac:dyDescent="0.25">
      <c r="A20" s="66"/>
      <c r="B20" s="43" t="s">
        <v>53</v>
      </c>
      <c r="C20" s="75">
        <v>1500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104750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7B3B1-8584-4748-BC3F-3A2E5BA4B276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46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123500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123500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34000</v>
      </c>
    </row>
    <row r="12" spans="1:9" ht="15.75" customHeight="1" outlineLevel="1" x14ac:dyDescent="0.25">
      <c r="A12" s="66"/>
      <c r="B12" s="46" t="s">
        <v>30</v>
      </c>
      <c r="C12" s="75">
        <v>24000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10000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6000</v>
      </c>
    </row>
    <row r="20" spans="1:9" outlineLevel="1" x14ac:dyDescent="0.25">
      <c r="A20" s="66"/>
      <c r="B20" s="43" t="s">
        <v>53</v>
      </c>
      <c r="C20" s="75">
        <v>5000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142250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39AD-95E2-4349-956A-548E1B795898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47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123500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123500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34000</v>
      </c>
    </row>
    <row r="12" spans="1:9" ht="15.75" customHeight="1" outlineLevel="1" x14ac:dyDescent="0.25">
      <c r="A12" s="66"/>
      <c r="B12" s="46" t="s">
        <v>30</v>
      </c>
      <c r="C12" s="75">
        <v>24000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10000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6000</v>
      </c>
    </row>
    <row r="20" spans="1:9" outlineLevel="1" x14ac:dyDescent="0.25">
      <c r="A20" s="66"/>
      <c r="B20" s="43" t="s">
        <v>53</v>
      </c>
      <c r="C20" s="75">
        <v>5000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142250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EFFB4-9A99-4AF4-8F10-5755C5D1A46D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48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86000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86000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0</v>
      </c>
    </row>
    <row r="12" spans="1:9" ht="15.75" customHeight="1" outlineLevel="1" x14ac:dyDescent="0.25">
      <c r="A12" s="66"/>
      <c r="B12" s="46" t="s">
        <v>30</v>
      </c>
      <c r="C12" s="75">
        <v>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2500</v>
      </c>
    </row>
    <row r="20" spans="1:9" outlineLevel="1" x14ac:dyDescent="0.25">
      <c r="A20" s="66"/>
      <c r="B20" s="43" t="s">
        <v>53</v>
      </c>
      <c r="C20" s="75">
        <v>1500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104750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067CA-E140-4421-83A5-3A341BC18F5D}">
  <sheetPr>
    <tabColor theme="0"/>
  </sheetPr>
  <dimension ref="A1:I472"/>
  <sheetViews>
    <sheetView zoomScale="85" zoomScaleNormal="85" workbookViewId="0">
      <selection activeCell="C17" sqref="C17"/>
    </sheetView>
  </sheetViews>
  <sheetFormatPr defaultColWidth="9.33203125" defaultRowHeight="13.8" outlineLevelRow="1" outlineLevelCol="1" x14ac:dyDescent="0.25"/>
  <cols>
    <col min="1" max="1" width="16.6640625" style="16" customWidth="1"/>
    <col min="2" max="2" width="71.33203125" style="16" customWidth="1"/>
    <col min="3" max="3" width="18.44140625" style="37" customWidth="1"/>
    <col min="4" max="4" width="15.6640625" style="16" customWidth="1" outlineLevel="1"/>
    <col min="5" max="6" width="18.5546875" style="16" customWidth="1" outlineLevel="1"/>
    <col min="7" max="7" width="10.33203125" style="16" customWidth="1" outlineLevel="1"/>
    <col min="8" max="16384" width="9.33203125" style="16"/>
  </cols>
  <sheetData>
    <row r="1" spans="1:9" ht="45" customHeight="1" x14ac:dyDescent="0.3">
      <c r="A1" s="92" t="s">
        <v>36</v>
      </c>
      <c r="B1" s="92"/>
      <c r="C1" s="79"/>
    </row>
    <row r="2" spans="1:9" x14ac:dyDescent="0.25">
      <c r="B2" s="54"/>
      <c r="G2" s="53"/>
      <c r="H2" s="53"/>
    </row>
    <row r="3" spans="1:9" x14ac:dyDescent="0.25">
      <c r="G3" s="25"/>
      <c r="H3" s="25"/>
    </row>
    <row r="5" spans="1:9" ht="14.4" x14ac:dyDescent="0.3">
      <c r="A5" s="93" t="s">
        <v>49</v>
      </c>
      <c r="B5" s="94"/>
      <c r="C5" s="94"/>
      <c r="D5" s="73"/>
      <c r="E5" s="73"/>
      <c r="F5" s="73"/>
      <c r="G5" s="73"/>
    </row>
    <row r="6" spans="1:9" ht="15" thickBot="1" x14ac:dyDescent="0.35">
      <c r="A6" s="74"/>
      <c r="B6" s="74"/>
      <c r="C6" s="74"/>
      <c r="D6" s="73"/>
      <c r="E6" s="73"/>
      <c r="F6" s="73"/>
      <c r="G6" s="73"/>
      <c r="H6" s="19"/>
      <c r="I6" s="19"/>
    </row>
    <row r="7" spans="1:9" ht="47.7" customHeight="1" x14ac:dyDescent="0.25">
      <c r="A7" s="52"/>
      <c r="B7" s="51" t="s">
        <v>57</v>
      </c>
      <c r="C7" s="60" t="s">
        <v>56</v>
      </c>
      <c r="D7" s="58"/>
      <c r="E7" s="58"/>
      <c r="F7" s="58"/>
      <c r="G7" s="58"/>
      <c r="H7" s="58"/>
      <c r="I7" s="34"/>
    </row>
    <row r="8" spans="1:9" ht="15.75" customHeight="1" x14ac:dyDescent="0.25">
      <c r="A8" s="50"/>
      <c r="B8" s="49" t="s">
        <v>39</v>
      </c>
      <c r="C8" s="72">
        <v>18750</v>
      </c>
      <c r="D8" s="56"/>
      <c r="E8" s="56"/>
      <c r="F8" s="56"/>
      <c r="G8" s="56"/>
      <c r="H8" s="13"/>
      <c r="I8" s="38"/>
    </row>
    <row r="9" spans="1:9" ht="15.75" customHeight="1" outlineLevel="1" x14ac:dyDescent="0.25">
      <c r="A9" s="62"/>
      <c r="B9" s="48" t="s">
        <v>38</v>
      </c>
      <c r="C9" s="63">
        <f>SUM(C10)</f>
        <v>123500</v>
      </c>
    </row>
    <row r="10" spans="1:9" ht="15.75" customHeight="1" outlineLevel="1" x14ac:dyDescent="0.25">
      <c r="A10" s="64">
        <v>190000</v>
      </c>
      <c r="B10" s="47" t="s">
        <v>29</v>
      </c>
      <c r="C10" s="65">
        <f>SUM(C11,C14,C19)</f>
        <v>123500</v>
      </c>
    </row>
    <row r="11" spans="1:9" ht="15.75" customHeight="1" outlineLevel="1" x14ac:dyDescent="0.25">
      <c r="A11" s="66">
        <v>190040</v>
      </c>
      <c r="B11" s="44" t="s">
        <v>55</v>
      </c>
      <c r="C11" s="61">
        <f>SUM(C12:C13)</f>
        <v>34000</v>
      </c>
    </row>
    <row r="12" spans="1:9" ht="15.75" customHeight="1" outlineLevel="1" x14ac:dyDescent="0.25">
      <c r="A12" s="66"/>
      <c r="B12" s="46" t="s">
        <v>30</v>
      </c>
      <c r="C12" s="75">
        <v>24000</v>
      </c>
      <c r="D12" s="56"/>
      <c r="E12" s="56"/>
      <c r="F12" s="56"/>
      <c r="G12" s="56"/>
      <c r="H12" s="13"/>
      <c r="I12" s="38"/>
    </row>
    <row r="13" spans="1:9" ht="15.75" customHeight="1" outlineLevel="1" x14ac:dyDescent="0.25">
      <c r="A13" s="66"/>
      <c r="B13" s="46" t="s">
        <v>31</v>
      </c>
      <c r="C13" s="75">
        <v>10000</v>
      </c>
      <c r="D13" s="56"/>
      <c r="E13" s="56"/>
      <c r="F13" s="56"/>
      <c r="G13" s="56"/>
      <c r="H13" s="13"/>
      <c r="I13" s="38"/>
    </row>
    <row r="14" spans="1:9" ht="15.75" customHeight="1" x14ac:dyDescent="0.25">
      <c r="A14" s="66">
        <v>190050</v>
      </c>
      <c r="B14" s="44" t="s">
        <v>40</v>
      </c>
      <c r="C14" s="61">
        <f>SUM(C15:C18)</f>
        <v>83500</v>
      </c>
    </row>
    <row r="15" spans="1:9" ht="15.75" customHeight="1" x14ac:dyDescent="0.25">
      <c r="A15" s="66"/>
      <c r="B15" s="45" t="s">
        <v>32</v>
      </c>
      <c r="C15" s="75">
        <v>18250</v>
      </c>
      <c r="D15" s="56"/>
      <c r="E15" s="56"/>
      <c r="F15" s="56"/>
      <c r="G15" s="56"/>
      <c r="H15" s="13"/>
      <c r="I15" s="38"/>
    </row>
    <row r="16" spans="1:9" ht="15.75" customHeight="1" x14ac:dyDescent="0.25">
      <c r="A16" s="66"/>
      <c r="B16" s="45" t="s">
        <v>33</v>
      </c>
      <c r="C16" s="75">
        <v>28000</v>
      </c>
      <c r="D16" s="56"/>
      <c r="E16" s="56"/>
      <c r="F16" s="56"/>
      <c r="G16" s="56"/>
      <c r="H16" s="13"/>
      <c r="I16" s="38"/>
    </row>
    <row r="17" spans="1:9" ht="36" customHeight="1" x14ac:dyDescent="0.25">
      <c r="A17" s="66"/>
      <c r="B17" s="45" t="s">
        <v>34</v>
      </c>
      <c r="C17" s="75">
        <v>32250</v>
      </c>
      <c r="D17" s="56"/>
      <c r="E17" s="56"/>
      <c r="F17" s="56"/>
      <c r="G17" s="56"/>
      <c r="H17" s="13"/>
      <c r="I17" s="38"/>
    </row>
    <row r="18" spans="1:9" ht="22.5" customHeight="1" x14ac:dyDescent="0.25">
      <c r="A18" s="66"/>
      <c r="B18" s="45" t="s">
        <v>35</v>
      </c>
      <c r="C18" s="75">
        <v>5000</v>
      </c>
      <c r="D18" s="56"/>
      <c r="E18" s="56"/>
      <c r="F18" s="56"/>
      <c r="G18" s="56"/>
      <c r="H18" s="13"/>
      <c r="I18" s="38"/>
    </row>
    <row r="19" spans="1:9" outlineLevel="1" x14ac:dyDescent="0.25">
      <c r="A19" s="66">
        <v>190060</v>
      </c>
      <c r="B19" s="44" t="s">
        <v>54</v>
      </c>
      <c r="C19" s="61">
        <f>SUM(C20:C22)</f>
        <v>6000</v>
      </c>
    </row>
    <row r="20" spans="1:9" outlineLevel="1" x14ac:dyDescent="0.25">
      <c r="A20" s="66"/>
      <c r="B20" s="43" t="s">
        <v>53</v>
      </c>
      <c r="C20" s="75">
        <v>5000</v>
      </c>
      <c r="D20" s="56"/>
      <c r="E20" s="56"/>
      <c r="F20" s="56"/>
      <c r="G20" s="56"/>
      <c r="H20" s="13"/>
      <c r="I20" s="38"/>
    </row>
    <row r="21" spans="1:9" outlineLevel="1" x14ac:dyDescent="0.25">
      <c r="A21" s="66"/>
      <c r="B21" s="42" t="s">
        <v>52</v>
      </c>
      <c r="C21" s="75">
        <v>1000</v>
      </c>
      <c r="D21" s="56"/>
      <c r="E21" s="56"/>
      <c r="F21" s="56"/>
      <c r="G21" s="56"/>
      <c r="H21" s="13"/>
      <c r="I21" s="38"/>
    </row>
    <row r="22" spans="1:9" outlineLevel="1" x14ac:dyDescent="0.25">
      <c r="A22" s="66"/>
      <c r="B22" s="16" t="s">
        <v>51</v>
      </c>
      <c r="C22" s="75">
        <v>0</v>
      </c>
      <c r="D22" s="56"/>
      <c r="E22" s="56"/>
      <c r="F22" s="56"/>
      <c r="G22" s="56"/>
      <c r="H22" s="13"/>
      <c r="I22" s="38"/>
    </row>
    <row r="23" spans="1:9" x14ac:dyDescent="0.25">
      <c r="A23" s="67"/>
      <c r="B23" s="55" t="s">
        <v>50</v>
      </c>
      <c r="C23" s="68">
        <f>SUM(C8:C8,C9)</f>
        <v>142250</v>
      </c>
      <c r="D23" s="53"/>
      <c r="E23" s="53"/>
      <c r="H23" s="57"/>
      <c r="I23" s="59"/>
    </row>
    <row r="24" spans="1:9" ht="14.4" thickBot="1" x14ac:dyDescent="0.3">
      <c r="A24" s="69"/>
      <c r="B24" s="70"/>
      <c r="C24" s="71"/>
      <c r="H24" s="57"/>
    </row>
    <row r="25" spans="1:9" x14ac:dyDescent="0.25">
      <c r="H25" s="57"/>
    </row>
    <row r="26" spans="1:9" x14ac:dyDescent="0.25">
      <c r="H26" s="57"/>
    </row>
    <row r="28" spans="1:9" ht="14.4" x14ac:dyDescent="0.3">
      <c r="B28" s="95" t="s">
        <v>58</v>
      </c>
      <c r="C28" s="82"/>
      <c r="D28" s="82"/>
      <c r="E28" s="33"/>
    </row>
    <row r="29" spans="1:9" ht="17.399999999999999" x14ac:dyDescent="0.3">
      <c r="B29" s="95" t="s">
        <v>42</v>
      </c>
      <c r="C29" s="82"/>
      <c r="D29" s="82"/>
      <c r="E29" s="82"/>
      <c r="F29" s="41"/>
      <c r="G29" s="41"/>
    </row>
    <row r="30" spans="1:9" x14ac:dyDescent="0.25">
      <c r="D30" s="40"/>
      <c r="E30" s="39"/>
    </row>
    <row r="31" spans="1:9" x14ac:dyDescent="0.25">
      <c r="D31" s="40"/>
      <c r="E31" s="39"/>
    </row>
    <row r="32" spans="1:9" x14ac:dyDescent="0.25">
      <c r="D32" s="40"/>
      <c r="E32" s="39"/>
    </row>
    <row r="470" spans="3:3" x14ac:dyDescent="0.25">
      <c r="C470" s="38"/>
    </row>
    <row r="471" spans="3:3" x14ac:dyDescent="0.25">
      <c r="C471" s="38"/>
    </row>
    <row r="472" spans="3:3" x14ac:dyDescent="0.25">
      <c r="C472" s="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5:C5"/>
    <mergeCell ref="B28:D28"/>
    <mergeCell ref="B29:E29"/>
  </mergeCells>
  <pageMargins left="0.7" right="0.7" top="0.75" bottom="0.75" header="0.3" footer="0.3"/>
  <pageSetup orientation="portrait" r:id="rId1"/>
  <headerFooter>
    <oddHeader>&amp;R&amp;"Calibri"&amp;10&amp;K000000KONFIDENCIALI INFORMACIJA&amp;1#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Bendra lentelė</vt:lpstr>
      <vt:lpstr>1. Miglos TP DKŽ</vt:lpstr>
      <vt:lpstr>2. Benaičių VE TP DKŽ</vt:lpstr>
      <vt:lpstr>3. Pabradės TP DKŽ</vt:lpstr>
      <vt:lpstr>4. Žiežmarių TP DKŽ</vt:lpstr>
      <vt:lpstr>5. Gargždų TP DKŽ</vt:lpstr>
      <vt:lpstr>6. Šakių TP DKŽ</vt:lpstr>
      <vt:lpstr>7. Rokiškio TP DKŽ</vt:lpstr>
      <vt:lpstr>8. Sūdėnų VE TP DKŽ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Cydzikas</dc:creator>
  <cp:lastModifiedBy>Denisas Skorulskis</cp:lastModifiedBy>
  <cp:lastPrinted>2024-07-18T10:45:17Z</cp:lastPrinted>
  <dcterms:created xsi:type="dcterms:W3CDTF">2024-03-18T12:50:14Z</dcterms:created>
  <dcterms:modified xsi:type="dcterms:W3CDTF">2024-08-14T10:17:27Z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2024-03-18T13:08:55Z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79003d77-fed1-4695-94b8-33d25663173a</vt:lpwstr>
  </property>
  <property fmtid="{D5CDD505-2E9C-101B-9397-08002B2CF9AE}" pid="8" name="MSIP_Label_32ae7b5d-0aac-474b-ae2b-02c331ef2874_ContentBits">
    <vt:lpwstr>0</vt:lpwstr>
  </property>
</Properties>
</file>