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uste\Desktop\susitarimas nr. 19 urbasta\"/>
    </mc:Choice>
  </mc:AlternateContent>
  <bookViews>
    <workbookView xWindow="-105" yWindow="-105" windowWidth="23250" windowHeight="12570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62913"/>
</workbook>
</file>

<file path=xl/calcChain.xml><?xml version="1.0" encoding="utf-8"?>
<calcChain xmlns="http://schemas.openxmlformats.org/spreadsheetml/2006/main">
  <c r="G59" i="1" l="1"/>
  <c r="G60" i="1"/>
  <c r="G57" i="1"/>
  <c r="G58" i="1"/>
  <c r="G56" i="1"/>
  <c r="G50" i="1"/>
  <c r="G51" i="1"/>
  <c r="G52" i="1"/>
  <c r="G53" i="1"/>
  <c r="G54" i="1"/>
  <c r="G55" i="1"/>
  <c r="G49" i="1"/>
  <c r="G61" i="1" s="1"/>
  <c r="G38" i="1" l="1"/>
  <c r="G39" i="1"/>
  <c r="G40" i="1"/>
  <c r="G41" i="1"/>
  <c r="G42" i="1"/>
  <c r="G43" i="1"/>
  <c r="G44" i="1"/>
  <c r="G45" i="1"/>
  <c r="G37" i="1"/>
  <c r="G29" i="1"/>
  <c r="G24" i="1"/>
  <c r="G25" i="1"/>
  <c r="G26" i="1"/>
  <c r="G27" i="1"/>
  <c r="G28" i="1"/>
  <c r="G30" i="1"/>
  <c r="G31" i="1"/>
  <c r="G32" i="1"/>
  <c r="G33" i="1"/>
  <c r="G23" i="1"/>
  <c r="G17" i="1"/>
  <c r="G18" i="1"/>
  <c r="G19" i="1"/>
  <c r="G16" i="1"/>
  <c r="G46" i="1" l="1"/>
  <c r="G34" i="1"/>
  <c r="G62" i="1" s="1"/>
  <c r="G20" i="1"/>
  <c r="G63" i="1" l="1"/>
  <c r="G64" i="1" s="1"/>
</calcChain>
</file>

<file path=xl/sharedStrings.xml><?xml version="1.0" encoding="utf-8"?>
<sst xmlns="http://schemas.openxmlformats.org/spreadsheetml/2006/main" count="177" uniqueCount="106">
  <si>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</si>
  <si>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</si>
  <si>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</si>
  <si>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</si>
  <si>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</si>
  <si>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</si>
  <si>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</si>
  <si>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</si>
  <si>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</si>
  <si>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</si>
  <si>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</si>
  <si>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</si>
  <si>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</si>
  <si>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1 Vilniaus Jonušo Radvilos rūmų pastatų komplekso (752) rytų paviljono (32316) ir pietų korpuso (32317) Vilniaus m. sav., Vilniaus m., Vilniaus g. 24, kapitalinis remontas</t>
  </si>
  <si>
    <t xml:space="preserve">Kaina  EUR       </t>
  </si>
  <si>
    <t xml:space="preserve">   1</t>
  </si>
  <si>
    <t>Vandens apskaitos mazgas</t>
  </si>
  <si>
    <t>Flanšinės uždaromosios armatūros montavimas ( nominalusis vidinis skersmuo 100 mm)  k8=1.04</t>
  </si>
  <si>
    <t>N16P-0504</t>
  </si>
  <si>
    <t>vnt.</t>
  </si>
  <si>
    <t xml:space="preserve">   2</t>
  </si>
  <si>
    <t>Kaliojo ketaus flanšiniai adapteriai PN16, DN 100 (išor. vamzdžių d 107.2-115.1)</t>
  </si>
  <si>
    <t>1005-154</t>
  </si>
  <si>
    <t xml:space="preserve">   3</t>
  </si>
  <si>
    <t xml:space="preserve">   4</t>
  </si>
  <si>
    <t xml:space="preserve">   5</t>
  </si>
  <si>
    <t>Kaliojo ketaus flanšiniai trišakiai DN 100x100</t>
  </si>
  <si>
    <t>1005-67</t>
  </si>
  <si>
    <t>kompl.</t>
  </si>
  <si>
    <t xml:space="preserve">                         Skyriuje      1</t>
  </si>
  <si>
    <t>V1 sistema</t>
  </si>
  <si>
    <t>m</t>
  </si>
  <si>
    <t>Fasoninės dalys</t>
  </si>
  <si>
    <t>Vandentiekio, šildymo ir suspausto oro vamzdynų iš plastikinių vamzdžių tiesimas kanaluose ( vamzdžio išorinis skersmuo iki 32 mm)</t>
  </si>
  <si>
    <t>N16P-0202</t>
  </si>
  <si>
    <t>Daugiasluoksniai vamzdžiai ritėse16x2.0mm</t>
  </si>
  <si>
    <t>1020-961</t>
  </si>
  <si>
    <t>Daugiasluoksniai vamzdžiai ritėse 20x2.25mm (Tigris Alupex)</t>
  </si>
  <si>
    <t>1020-97</t>
  </si>
  <si>
    <t>Daugiasluoksniai vamzdžiai ritėse 25x2.5mm (Tigris Alupex)</t>
  </si>
  <si>
    <t>1020-98</t>
  </si>
  <si>
    <t>88017008</t>
  </si>
  <si>
    <t>Movinės uždaromosios armatūros montavimas  (nominalusis vidinis skersmuo  iki 15 mm)</t>
  </si>
  <si>
    <t>N16P-0501</t>
  </si>
  <si>
    <t>Rutuliniai ventiliai ilga rankenėle diam. 1/2`, PP I/V sriegis</t>
  </si>
  <si>
    <t>2003-1311</t>
  </si>
  <si>
    <t>100m</t>
  </si>
  <si>
    <t>Įvairių rūšių ir tipų vandens maišytuvų montavimas* dušo galvutė ŽN</t>
  </si>
  <si>
    <t>N17-18</t>
  </si>
  <si>
    <t>Dušo galvutė ŽN</t>
  </si>
  <si>
    <t>88017009</t>
  </si>
  <si>
    <t>Vamzdynų praplovimas su dezinfekcija , kai vamzdžių skersmuo iki 65 mm  k9=1.15</t>
  </si>
  <si>
    <t>N22P-0707</t>
  </si>
  <si>
    <t>Vandentiekio ir šildymo sistemų vamzdynų hidraulinis bandymas</t>
  </si>
  <si>
    <t>N16P-1406</t>
  </si>
  <si>
    <t xml:space="preserve">                         Skyriuje      2</t>
  </si>
  <si>
    <t>T3, T4 sistemos</t>
  </si>
  <si>
    <t>Tūrinių šildytuvų montavimas , kai šildytuvo talpa iki 200 l</t>
  </si>
  <si>
    <t>N16P-1206</t>
  </si>
  <si>
    <t>Vandens šildytuvas 10 l, 2,0 kW</t>
  </si>
  <si>
    <t>88017011</t>
  </si>
  <si>
    <t xml:space="preserve">                         Skyriuje      3</t>
  </si>
  <si>
    <t>Buitinė nuotekynė F1</t>
  </si>
  <si>
    <t>Vidaus nuotekų plastikinių skirstomųjų vamzdynų ir stovų vamzdžių montavimas , kai nominalusis vidinis skersmuo iki 50 mm (m vamzdyno)</t>
  </si>
  <si>
    <t>N16P-1101</t>
  </si>
  <si>
    <t>Vidaus nuotekų plastikinių skirstomųjų vamzdynų ir stovų vamzdžių montavimas , kai nominalusis vidinis skersmuo iki 110 mm (m vamzdyno)</t>
  </si>
  <si>
    <t>PVC vamzdžiai su movomis 50x3.0x1000, su gum. tarpin.(vid.nuotek.Optima)</t>
  </si>
  <si>
    <t>1030-20</t>
  </si>
  <si>
    <t>PVC vamzdžiai su movomis 110x3.2x1000, su gum.tarpin.(vid. nuotek.Optima)</t>
  </si>
  <si>
    <t>1030-5061</t>
  </si>
  <si>
    <t>88417015</t>
  </si>
  <si>
    <t>Vidaus nuotekų plastikinių vamzdynų trapų montavimas , kai trapo skersmuo iki 50 mm</t>
  </si>
  <si>
    <t>N16P-1104</t>
  </si>
  <si>
    <t>Sistemų hidraulinis bandymas</t>
  </si>
  <si>
    <t>N16P-1407</t>
  </si>
  <si>
    <t xml:space="preserve">                         Skyriuje      5</t>
  </si>
  <si>
    <t xml:space="preserve">                         Žiniaraštyje    17</t>
  </si>
  <si>
    <t xml:space="preserve">                         Pridėtinės vertės mokestis  21.00%</t>
  </si>
  <si>
    <t xml:space="preserve">                         Iš viso žiniaraštyje  17</t>
  </si>
  <si>
    <t>Žiniaraštis            17-1  Vykdomi sutarties kainomis. Vidaus vandentiekis-nuotekos</t>
  </si>
  <si>
    <t>L O K A L I N Ė      S Ą M A T A  Nr. 17-1</t>
  </si>
  <si>
    <t>Daugiasluoksniai vamzdžiai ritėse 16x2.0mm</t>
  </si>
  <si>
    <t>3</t>
  </si>
  <si>
    <t>4</t>
  </si>
  <si>
    <t>1</t>
  </si>
  <si>
    <t>2</t>
  </si>
  <si>
    <t>5</t>
  </si>
  <si>
    <t>6</t>
  </si>
  <si>
    <t>7</t>
  </si>
  <si>
    <t>8</t>
  </si>
  <si>
    <t>9</t>
  </si>
  <si>
    <t>10</t>
  </si>
  <si>
    <t>11</t>
  </si>
  <si>
    <t>R1-19</t>
  </si>
  <si>
    <t>II grupės grunto kasimas pastate  k9=1.15</t>
  </si>
  <si>
    <t>m3</t>
  </si>
  <si>
    <t>Grunto transportavimas 6t autosavivarčiais 1km atstumu, pakraunant 0,25m3 kaušo talpos ekskavatoriumi , kai gruntas II grupės</t>
  </si>
  <si>
    <t>Grunto transportavimo sąnaudų pokytis už papildomą 1km atstumą, vežant 6 autosavivarčiais , kai gruntas I-II grupės  k4=9.000</t>
  </si>
  <si>
    <t>N1P-1301</t>
  </si>
  <si>
    <t>N1P-1314</t>
  </si>
  <si>
    <t>100m3</t>
  </si>
  <si>
    <t>F6-2-5</t>
  </si>
  <si>
    <t>320-10</t>
  </si>
  <si>
    <t>Betono mišiniai C30/37</t>
  </si>
  <si>
    <t>Monolitinės gelžbetonio sienos ir pertvaros*prieduobės  k8=1.04,k9=1.15/betonavimo darbai siurblinės įrengimui su klojiniais</t>
  </si>
  <si>
    <t>Suma žiniaraščiui        7988,55 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</si>
</sst>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  <numFmt numFmtId="171" formatCode="0.00_ ;\-0.00\ "/>
  </numFmts>
  <fonts count="14">
    <font>
      <sz val="10"/>
      <name val="Arial"/>
      <charset val="186"/>
    </font>
    <font>
      <sz val="8"/>
      <name val="Arial"/>
      <family val="2"/>
    </font>
    <font>
      <b/>
      <sz val="10"/>
      <name val="Arial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0" fontId="3" fillId="0" borderId="0" xfId="0" applyFont="1"/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5" fontId="1" fillId="0" borderId="2" xfId="0" applyNumberFormat="1" applyFont="1" applyBorder="1" applyAlignment="1">
      <alignment horizontal="center" vertical="top"/>
    </xf>
    <xf numFmtId="167" fontId="4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14" fontId="8" fillId="0" borderId="3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right" vertical="top"/>
    </xf>
    <xf numFmtId="164" fontId="12" fillId="0" borderId="0" xfId="0" applyNumberFormat="1" applyFont="1" applyBorder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49" fontId="8" fillId="0" borderId="7" xfId="0" applyNumberFormat="1" applyFont="1" applyBorder="1" applyAlignment="1">
      <alignment horizontal="right" vertical="top"/>
    </xf>
    <xf numFmtId="49" fontId="8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8" fontId="12" fillId="0" borderId="7" xfId="0" applyNumberFormat="1" applyFont="1" applyBorder="1" applyAlignment="1">
      <alignment horizontal="right" vertical="top"/>
    </xf>
    <xf numFmtId="169" fontId="12" fillId="0" borderId="7" xfId="0" applyNumberFormat="1" applyFont="1" applyBorder="1" applyAlignment="1">
      <alignment horizontal="right" vertical="top"/>
    </xf>
    <xf numFmtId="170" fontId="12" fillId="0" borderId="7" xfId="0" applyNumberFormat="1" applyFont="1" applyBorder="1" applyAlignment="1">
      <alignment horizontal="right" vertical="top"/>
    </xf>
    <xf numFmtId="49" fontId="1" fillId="0" borderId="7" xfId="0" applyNumberFormat="1" applyFont="1" applyBorder="1" applyAlignment="1">
      <alignment horizontal="right" vertical="top"/>
    </xf>
    <xf numFmtId="164" fontId="12" fillId="0" borderId="7" xfId="0" applyNumberFormat="1" applyFont="1" applyBorder="1" applyAlignment="1">
      <alignment horizontal="right" vertical="top"/>
    </xf>
    <xf numFmtId="49" fontId="11" fillId="0" borderId="7" xfId="0" applyNumberFormat="1" applyFont="1" applyBorder="1" applyAlignment="1">
      <alignment horizontal="right" vertical="top"/>
    </xf>
    <xf numFmtId="49" fontId="1" fillId="0" borderId="7" xfId="0" applyNumberFormat="1" applyFont="1" applyBorder="1" applyAlignment="1">
      <alignment horizontal="right" vertical="top" wrapText="1"/>
    </xf>
    <xf numFmtId="49" fontId="8" fillId="0" borderId="7" xfId="0" applyNumberFormat="1" applyFont="1" applyBorder="1" applyAlignment="1">
      <alignment horizontal="right" vertical="top" wrapText="1"/>
    </xf>
    <xf numFmtId="49" fontId="9" fillId="0" borderId="4" xfId="0" applyNumberFormat="1" applyFont="1" applyBorder="1" applyAlignment="1">
      <alignment horizontal="left" vertical="top" wrapText="1"/>
    </xf>
    <xf numFmtId="171" fontId="0" fillId="0" borderId="0" xfId="0" applyNumberFormat="1"/>
    <xf numFmtId="49" fontId="7" fillId="0" borderId="0" xfId="0" applyNumberFormat="1" applyFont="1" applyAlignment="1">
      <alignment horizontal="left" vertical="top"/>
    </xf>
    <xf numFmtId="0" fontId="13" fillId="0" borderId="0" xfId="0" applyFont="1" applyAlignment="1">
      <alignment vertical="top"/>
    </xf>
    <xf numFmtId="49" fontId="11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/>
    </xf>
    <xf numFmtId="0" fontId="13" fillId="0" borderId="7" xfId="0" applyFont="1" applyBorder="1" applyAlignment="1">
      <alignment vertical="top"/>
    </xf>
    <xf numFmtId="49" fontId="7" fillId="0" borderId="0" xfId="0" applyNumberFormat="1" applyFont="1" applyBorder="1" applyAlignment="1">
      <alignment horizontal="left" vertical="top"/>
    </xf>
    <xf numFmtId="49" fontId="8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1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4"/>
  <sheetViews>
    <sheetView tabSelected="1" topLeftCell="A44" workbookViewId="0">
      <selection activeCell="J52" sqref="J52"/>
    </sheetView>
  </sheetViews>
  <sheetFormatPr defaultRowHeight="12.75"/>
  <cols>
    <col min="1" max="1" width="4" style="14" customWidth="1"/>
    <col min="2" max="2" width="10.5703125" style="14" customWidth="1"/>
    <col min="3" max="3" width="36.42578125" style="8" customWidth="1"/>
    <col min="4" max="4" width="6.85546875" style="8" customWidth="1"/>
    <col min="5" max="5" width="14.140625" style="13" customWidth="1"/>
    <col min="6" max="6" width="12.7109375" style="11" customWidth="1"/>
    <col min="7" max="7" width="15.42578125" style="10" customWidth="1"/>
  </cols>
  <sheetData>
    <row r="1" spans="1:8">
      <c r="A1"/>
      <c r="B1"/>
      <c r="C1"/>
      <c r="D1"/>
      <c r="E1"/>
      <c r="F1"/>
      <c r="G1"/>
    </row>
    <row r="2" spans="1:8" ht="15.75">
      <c r="A2"/>
      <c r="B2"/>
      <c r="C2"/>
      <c r="D2" s="19" t="s">
        <v>80</v>
      </c>
      <c r="E2"/>
      <c r="F2"/>
      <c r="G2"/>
    </row>
    <row r="3" spans="1:8" ht="12.75" customHeight="1">
      <c r="A3"/>
      <c r="B3"/>
      <c r="C3"/>
      <c r="D3" s="20" t="s">
        <v>11</v>
      </c>
      <c r="E3"/>
      <c r="F3"/>
      <c r="G3"/>
    </row>
    <row r="4" spans="1:8" ht="12.75" customHeight="1">
      <c r="A4"/>
      <c r="B4"/>
      <c r="C4"/>
      <c r="D4" s="7"/>
      <c r="E4"/>
      <c r="F4"/>
      <c r="G4"/>
    </row>
    <row r="5" spans="1:8" ht="12.75" customHeight="1">
      <c r="A5" s="52" t="s">
        <v>12</v>
      </c>
      <c r="B5" s="53"/>
      <c r="C5" s="53"/>
      <c r="D5" s="53"/>
      <c r="E5" s="53"/>
      <c r="F5" s="53"/>
      <c r="G5" s="53"/>
    </row>
    <row r="6" spans="1:8" ht="12.75" customHeight="1">
      <c r="A6" s="53"/>
      <c r="B6" s="53"/>
      <c r="C6" s="53"/>
      <c r="D6" s="53"/>
      <c r="E6" s="53"/>
      <c r="F6" s="53"/>
      <c r="G6" s="53"/>
    </row>
    <row r="7" spans="1:8" ht="13.5" customHeight="1">
      <c r="A7" s="52" t="s">
        <v>13</v>
      </c>
      <c r="B7" s="53"/>
      <c r="C7" s="53"/>
      <c r="D7" s="53"/>
      <c r="E7" s="53"/>
      <c r="F7" s="53"/>
      <c r="G7" s="53"/>
    </row>
    <row r="8" spans="1:8" ht="13.5" customHeight="1">
      <c r="A8" s="53"/>
      <c r="B8" s="53"/>
      <c r="C8" s="53"/>
      <c r="D8" s="53"/>
      <c r="E8" s="53"/>
      <c r="F8" s="53"/>
      <c r="G8" s="53"/>
    </row>
    <row r="9" spans="1:8" ht="13.5" customHeight="1">
      <c r="A9" s="52" t="s">
        <v>79</v>
      </c>
      <c r="B9" s="53"/>
      <c r="C9" s="53"/>
      <c r="D9" s="53"/>
      <c r="E9" s="53"/>
      <c r="F9" s="53"/>
      <c r="G9" s="53"/>
    </row>
    <row r="10" spans="1:8" ht="13.5" customHeight="1">
      <c r="A10" s="53"/>
      <c r="B10" s="53"/>
      <c r="C10" s="53"/>
      <c r="D10" s="53"/>
      <c r="E10" s="53"/>
      <c r="F10" s="53"/>
      <c r="G10" s="53"/>
    </row>
    <row r="11" spans="1:8">
      <c r="A11" s="17"/>
      <c r="B11" s="22"/>
      <c r="C11" s="6"/>
      <c r="D11" s="6"/>
      <c r="E11" s="21" t="s">
        <v>105</v>
      </c>
      <c r="F11" s="9"/>
      <c r="G11" s="6"/>
    </row>
    <row r="12" spans="1:8" ht="12.75" customHeight="1">
      <c r="A12" s="2" t="s">
        <v>0</v>
      </c>
      <c r="B12" s="2" t="s">
        <v>7</v>
      </c>
      <c r="C12" s="2" t="s">
        <v>2</v>
      </c>
      <c r="D12" s="2" t="s">
        <v>5</v>
      </c>
      <c r="E12" s="48" t="s">
        <v>4</v>
      </c>
      <c r="F12" s="50" t="s">
        <v>14</v>
      </c>
      <c r="G12" s="51"/>
    </row>
    <row r="13" spans="1:8">
      <c r="A13" s="3" t="s">
        <v>1</v>
      </c>
      <c r="B13" s="3" t="s">
        <v>8</v>
      </c>
      <c r="C13" s="3" t="s">
        <v>3</v>
      </c>
      <c r="D13" s="3" t="s">
        <v>6</v>
      </c>
      <c r="E13" s="49"/>
      <c r="F13" s="12" t="s">
        <v>9</v>
      </c>
      <c r="G13" s="18" t="s">
        <v>10</v>
      </c>
      <c r="H13" s="1"/>
    </row>
    <row r="14" spans="1:8">
      <c r="A14" s="23"/>
      <c r="B14" s="23" t="s">
        <v>15</v>
      </c>
      <c r="C14" s="54" t="s">
        <v>16</v>
      </c>
      <c r="D14" s="55"/>
      <c r="E14" s="55"/>
      <c r="F14" s="55"/>
      <c r="G14" s="55"/>
      <c r="H14" s="4"/>
    </row>
    <row r="15" spans="1:8">
      <c r="A15" s="15"/>
      <c r="B15" s="15"/>
      <c r="C15" s="53"/>
      <c r="D15" s="53"/>
      <c r="E15" s="53"/>
      <c r="F15" s="53"/>
      <c r="G15" s="53"/>
      <c r="H15" s="4"/>
    </row>
    <row r="16" spans="1:8" ht="36">
      <c r="A16" s="26" t="s">
        <v>15</v>
      </c>
      <c r="B16" s="27" t="s">
        <v>18</v>
      </c>
      <c r="C16" s="28" t="s">
        <v>17</v>
      </c>
      <c r="D16" s="27" t="s">
        <v>19</v>
      </c>
      <c r="E16" s="29">
        <v>1</v>
      </c>
      <c r="F16" s="30">
        <v>57.516199999999998</v>
      </c>
      <c r="G16" s="31">
        <f>ROUND(E16*F16,2)</f>
        <v>57.52</v>
      </c>
      <c r="H16" s="4"/>
    </row>
    <row r="17" spans="1:8" ht="24">
      <c r="A17" s="26" t="s">
        <v>20</v>
      </c>
      <c r="B17" s="27" t="s">
        <v>22</v>
      </c>
      <c r="C17" s="28" t="s">
        <v>21</v>
      </c>
      <c r="D17" s="27" t="s">
        <v>6</v>
      </c>
      <c r="E17" s="29">
        <v>1</v>
      </c>
      <c r="F17" s="30">
        <v>85.677300000000002</v>
      </c>
      <c r="G17" s="31">
        <f t="shared" ref="G17:G19" si="0">ROUND(E17*F17,2)</f>
        <v>85.68</v>
      </c>
      <c r="H17" s="4"/>
    </row>
    <row r="18" spans="1:8" ht="24">
      <c r="A18" s="26" t="s">
        <v>82</v>
      </c>
      <c r="B18" s="27" t="s">
        <v>27</v>
      </c>
      <c r="C18" s="28" t="s">
        <v>26</v>
      </c>
      <c r="D18" s="27" t="s">
        <v>6</v>
      </c>
      <c r="E18" s="29">
        <v>1</v>
      </c>
      <c r="F18" s="30">
        <v>97.099400000000003</v>
      </c>
      <c r="G18" s="31">
        <f t="shared" si="0"/>
        <v>97.1</v>
      </c>
      <c r="H18" s="5"/>
    </row>
    <row r="19" spans="1:8" ht="36">
      <c r="A19" s="26" t="s">
        <v>83</v>
      </c>
      <c r="B19" s="27" t="s">
        <v>18</v>
      </c>
      <c r="C19" s="28" t="s">
        <v>17</v>
      </c>
      <c r="D19" s="27" t="s">
        <v>19</v>
      </c>
      <c r="E19" s="29">
        <v>4</v>
      </c>
      <c r="F19" s="30">
        <v>61.018300000000004</v>
      </c>
      <c r="G19" s="31">
        <f t="shared" si="0"/>
        <v>244.07</v>
      </c>
      <c r="H19" s="5"/>
    </row>
    <row r="20" spans="1:8">
      <c r="A20" s="32"/>
      <c r="B20" s="32"/>
      <c r="C20" s="43" t="s">
        <v>29</v>
      </c>
      <c r="D20" s="44"/>
      <c r="E20" s="44"/>
      <c r="F20" s="33"/>
      <c r="G20" s="31">
        <f>SUM(G16:G19)</f>
        <v>484.37</v>
      </c>
      <c r="H20" s="5"/>
    </row>
    <row r="21" spans="1:8">
      <c r="A21" s="34"/>
      <c r="B21" s="34" t="s">
        <v>20</v>
      </c>
      <c r="C21" s="41" t="s">
        <v>30</v>
      </c>
      <c r="D21" s="42"/>
      <c r="E21" s="42"/>
      <c r="F21" s="42"/>
      <c r="G21" s="42"/>
      <c r="H21" s="5"/>
    </row>
    <row r="22" spans="1:8">
      <c r="A22" s="32"/>
      <c r="B22" s="32"/>
      <c r="C22" s="42"/>
      <c r="D22" s="42"/>
      <c r="E22" s="42"/>
      <c r="F22" s="42"/>
      <c r="G22" s="42"/>
      <c r="H22" s="5"/>
    </row>
    <row r="23" spans="1:8" ht="48">
      <c r="A23" s="26" t="s">
        <v>84</v>
      </c>
      <c r="B23" s="27" t="s">
        <v>34</v>
      </c>
      <c r="C23" s="28" t="s">
        <v>33</v>
      </c>
      <c r="D23" s="27" t="s">
        <v>31</v>
      </c>
      <c r="E23" s="29">
        <v>33</v>
      </c>
      <c r="F23" s="30">
        <v>7.9530000000000003</v>
      </c>
      <c r="G23" s="31">
        <f>ROUND(E23*F23,2)</f>
        <v>262.45</v>
      </c>
      <c r="H23" s="5"/>
    </row>
    <row r="24" spans="1:8" ht="24">
      <c r="A24" s="26" t="s">
        <v>85</v>
      </c>
      <c r="B24" s="27" t="s">
        <v>36</v>
      </c>
      <c r="C24" s="28" t="s">
        <v>81</v>
      </c>
      <c r="D24" s="27" t="s">
        <v>31</v>
      </c>
      <c r="E24" s="29">
        <v>15</v>
      </c>
      <c r="F24" s="30">
        <v>1.2589999999999999</v>
      </c>
      <c r="G24" s="31">
        <f t="shared" ref="G24:G33" si="1">ROUND(E24*F24,2)</f>
        <v>18.89</v>
      </c>
      <c r="H24" s="5"/>
    </row>
    <row r="25" spans="1:8" ht="24">
      <c r="A25" s="26" t="s">
        <v>82</v>
      </c>
      <c r="B25" s="27" t="s">
        <v>38</v>
      </c>
      <c r="C25" s="28" t="s">
        <v>37</v>
      </c>
      <c r="D25" s="27" t="s">
        <v>31</v>
      </c>
      <c r="E25" s="29">
        <v>8</v>
      </c>
      <c r="F25" s="30">
        <v>2.2776000000000001</v>
      </c>
      <c r="G25" s="31">
        <f t="shared" si="1"/>
        <v>18.22</v>
      </c>
      <c r="H25" s="5"/>
    </row>
    <row r="26" spans="1:8" ht="24">
      <c r="A26" s="26" t="s">
        <v>83</v>
      </c>
      <c r="B26" s="27" t="s">
        <v>40</v>
      </c>
      <c r="C26" s="28" t="s">
        <v>39</v>
      </c>
      <c r="D26" s="27" t="s">
        <v>31</v>
      </c>
      <c r="E26" s="29">
        <v>10</v>
      </c>
      <c r="F26" s="30">
        <v>4.5666000000000002</v>
      </c>
      <c r="G26" s="31">
        <f t="shared" si="1"/>
        <v>45.67</v>
      </c>
      <c r="H26" s="5"/>
    </row>
    <row r="27" spans="1:8">
      <c r="A27" s="26" t="s">
        <v>86</v>
      </c>
      <c r="B27" s="27" t="s">
        <v>41</v>
      </c>
      <c r="C27" s="28" t="s">
        <v>32</v>
      </c>
      <c r="D27" s="27" t="s">
        <v>6</v>
      </c>
      <c r="E27" s="29">
        <v>0.14000000000000001</v>
      </c>
      <c r="F27" s="30">
        <v>366.2398</v>
      </c>
      <c r="G27" s="31">
        <f t="shared" si="1"/>
        <v>51.27</v>
      </c>
      <c r="H27" s="5"/>
    </row>
    <row r="28" spans="1:8" ht="36">
      <c r="A28" s="26" t="s">
        <v>87</v>
      </c>
      <c r="B28" s="27" t="s">
        <v>43</v>
      </c>
      <c r="C28" s="28" t="s">
        <v>42</v>
      </c>
      <c r="D28" s="27" t="s">
        <v>19</v>
      </c>
      <c r="E28" s="29">
        <v>2</v>
      </c>
      <c r="F28" s="30">
        <v>4.2817999999999996</v>
      </c>
      <c r="G28" s="31">
        <f t="shared" si="1"/>
        <v>8.56</v>
      </c>
      <c r="H28" s="5"/>
    </row>
    <row r="29" spans="1:8" ht="24">
      <c r="A29" s="26" t="s">
        <v>88</v>
      </c>
      <c r="B29" s="27" t="s">
        <v>45</v>
      </c>
      <c r="C29" s="28" t="s">
        <v>44</v>
      </c>
      <c r="D29" s="27" t="s">
        <v>6</v>
      </c>
      <c r="E29" s="29">
        <v>2</v>
      </c>
      <c r="F29" s="30">
        <v>4.7039</v>
      </c>
      <c r="G29" s="31">
        <f t="shared" si="1"/>
        <v>9.41</v>
      </c>
      <c r="H29" s="5"/>
    </row>
    <row r="30" spans="1:8" ht="24">
      <c r="A30" s="26" t="s">
        <v>89</v>
      </c>
      <c r="B30" s="27" t="s">
        <v>48</v>
      </c>
      <c r="C30" s="28" t="s">
        <v>47</v>
      </c>
      <c r="D30" s="27" t="s">
        <v>6</v>
      </c>
      <c r="E30" s="29">
        <v>1</v>
      </c>
      <c r="F30" s="30">
        <v>10.5677</v>
      </c>
      <c r="G30" s="31">
        <f t="shared" si="1"/>
        <v>10.57</v>
      </c>
      <c r="H30" s="5"/>
    </row>
    <row r="31" spans="1:8">
      <c r="A31" s="26" t="s">
        <v>90</v>
      </c>
      <c r="B31" s="27" t="s">
        <v>50</v>
      </c>
      <c r="C31" s="28" t="s">
        <v>49</v>
      </c>
      <c r="D31" s="27" t="s">
        <v>6</v>
      </c>
      <c r="E31" s="29">
        <v>1</v>
      </c>
      <c r="F31" s="30">
        <v>97.282499999999999</v>
      </c>
      <c r="G31" s="31">
        <f t="shared" si="1"/>
        <v>97.28</v>
      </c>
      <c r="H31" s="5"/>
    </row>
    <row r="32" spans="1:8" ht="24">
      <c r="A32" s="26" t="s">
        <v>91</v>
      </c>
      <c r="B32" s="27" t="s">
        <v>52</v>
      </c>
      <c r="C32" s="28" t="s">
        <v>51</v>
      </c>
      <c r="D32" s="27" t="s">
        <v>46</v>
      </c>
      <c r="E32" s="29">
        <v>0.33</v>
      </c>
      <c r="F32" s="30">
        <v>60.106299999999997</v>
      </c>
      <c r="G32" s="31">
        <f t="shared" si="1"/>
        <v>19.84</v>
      </c>
      <c r="H32" s="5"/>
    </row>
    <row r="33" spans="1:8" ht="24">
      <c r="A33" s="26" t="s">
        <v>92</v>
      </c>
      <c r="B33" s="27" t="s">
        <v>54</v>
      </c>
      <c r="C33" s="28" t="s">
        <v>53</v>
      </c>
      <c r="D33" s="27" t="s">
        <v>46</v>
      </c>
      <c r="E33" s="29">
        <v>0.33</v>
      </c>
      <c r="F33" s="30">
        <v>139.57660000000001</v>
      </c>
      <c r="G33" s="31">
        <f t="shared" si="1"/>
        <v>46.06</v>
      </c>
      <c r="H33" s="5"/>
    </row>
    <row r="34" spans="1:8">
      <c r="A34" s="32"/>
      <c r="B34" s="32"/>
      <c r="C34" s="43" t="s">
        <v>55</v>
      </c>
      <c r="D34" s="44"/>
      <c r="E34" s="44"/>
      <c r="F34" s="33"/>
      <c r="G34" s="31">
        <f>SUM(G23:G33)</f>
        <v>588.22</v>
      </c>
      <c r="H34" s="5"/>
    </row>
    <row r="35" spans="1:8">
      <c r="A35" s="34"/>
      <c r="B35" s="34" t="s">
        <v>23</v>
      </c>
      <c r="C35" s="41" t="s">
        <v>56</v>
      </c>
      <c r="D35" s="42"/>
      <c r="E35" s="42"/>
      <c r="F35" s="42"/>
      <c r="G35" s="42"/>
      <c r="H35" s="5"/>
    </row>
    <row r="36" spans="1:8">
      <c r="A36" s="32"/>
      <c r="B36" s="32"/>
      <c r="C36" s="42"/>
      <c r="D36" s="42"/>
      <c r="E36" s="42"/>
      <c r="F36" s="42"/>
      <c r="G36" s="42"/>
      <c r="H36" s="5"/>
    </row>
    <row r="37" spans="1:8" ht="48">
      <c r="A37" s="26" t="s">
        <v>84</v>
      </c>
      <c r="B37" s="27" t="s">
        <v>34</v>
      </c>
      <c r="C37" s="28" t="s">
        <v>33</v>
      </c>
      <c r="D37" s="27" t="s">
        <v>31</v>
      </c>
      <c r="E37" s="29">
        <v>15</v>
      </c>
      <c r="F37" s="30">
        <v>9.1669</v>
      </c>
      <c r="G37" s="31">
        <f>ROUND(E37*F37,2)</f>
        <v>137.5</v>
      </c>
      <c r="H37" s="5"/>
    </row>
    <row r="38" spans="1:8" ht="24">
      <c r="A38" s="26" t="s">
        <v>85</v>
      </c>
      <c r="B38" s="27" t="s">
        <v>36</v>
      </c>
      <c r="C38" s="28" t="s">
        <v>35</v>
      </c>
      <c r="D38" s="27" t="s">
        <v>31</v>
      </c>
      <c r="E38" s="29">
        <v>5</v>
      </c>
      <c r="F38" s="30">
        <v>1.2589999999999999</v>
      </c>
      <c r="G38" s="31">
        <f t="shared" ref="G38:G45" si="2">ROUND(E38*F38,2)</f>
        <v>6.3</v>
      </c>
      <c r="H38" s="5"/>
    </row>
    <row r="39" spans="1:8" ht="24">
      <c r="A39" s="26" t="s">
        <v>82</v>
      </c>
      <c r="B39" s="27" t="s">
        <v>38</v>
      </c>
      <c r="C39" s="28" t="s">
        <v>37</v>
      </c>
      <c r="D39" s="27" t="s">
        <v>31</v>
      </c>
      <c r="E39" s="29">
        <v>5</v>
      </c>
      <c r="F39" s="30">
        <v>2.2776000000000001</v>
      </c>
      <c r="G39" s="31">
        <f t="shared" si="2"/>
        <v>11.39</v>
      </c>
      <c r="H39" s="5"/>
    </row>
    <row r="40" spans="1:8" ht="24">
      <c r="A40" s="26" t="s">
        <v>83</v>
      </c>
      <c r="B40" s="27" t="s">
        <v>40</v>
      </c>
      <c r="C40" s="28" t="s">
        <v>39</v>
      </c>
      <c r="D40" s="27" t="s">
        <v>31</v>
      </c>
      <c r="E40" s="29">
        <v>5</v>
      </c>
      <c r="F40" s="30">
        <v>4.5666000000000002</v>
      </c>
      <c r="G40" s="31">
        <f t="shared" si="2"/>
        <v>22.83</v>
      </c>
      <c r="H40" s="5"/>
    </row>
    <row r="41" spans="1:8">
      <c r="A41" s="26" t="s">
        <v>86</v>
      </c>
      <c r="B41" s="27" t="s">
        <v>41</v>
      </c>
      <c r="C41" s="28" t="s">
        <v>32</v>
      </c>
      <c r="D41" s="27" t="s">
        <v>6</v>
      </c>
      <c r="E41" s="29">
        <v>0.153</v>
      </c>
      <c r="F41" s="30">
        <v>137.3399</v>
      </c>
      <c r="G41" s="31">
        <f t="shared" si="2"/>
        <v>21.01</v>
      </c>
      <c r="H41" s="5"/>
    </row>
    <row r="42" spans="1:8" ht="36">
      <c r="A42" s="26" t="s">
        <v>87</v>
      </c>
      <c r="B42" s="27" t="s">
        <v>43</v>
      </c>
      <c r="C42" s="28" t="s">
        <v>42</v>
      </c>
      <c r="D42" s="27" t="s">
        <v>19</v>
      </c>
      <c r="E42" s="29">
        <v>4</v>
      </c>
      <c r="F42" s="30">
        <v>4.2817999999999996</v>
      </c>
      <c r="G42" s="31">
        <f t="shared" si="2"/>
        <v>17.13</v>
      </c>
      <c r="H42" s="5"/>
    </row>
    <row r="43" spans="1:8" ht="24">
      <c r="A43" s="26" t="s">
        <v>88</v>
      </c>
      <c r="B43" s="27" t="s">
        <v>45</v>
      </c>
      <c r="C43" s="28" t="s">
        <v>44</v>
      </c>
      <c r="D43" s="27" t="s">
        <v>6</v>
      </c>
      <c r="E43" s="29">
        <v>3</v>
      </c>
      <c r="F43" s="30">
        <v>4.7039</v>
      </c>
      <c r="G43" s="31">
        <f t="shared" si="2"/>
        <v>14.11</v>
      </c>
      <c r="H43" s="5"/>
    </row>
    <row r="44" spans="1:8" ht="24">
      <c r="A44" s="26" t="s">
        <v>89</v>
      </c>
      <c r="B44" s="27" t="s">
        <v>58</v>
      </c>
      <c r="C44" s="28" t="s">
        <v>57</v>
      </c>
      <c r="D44" s="27" t="s">
        <v>19</v>
      </c>
      <c r="E44" s="29">
        <v>2</v>
      </c>
      <c r="F44" s="30">
        <v>67.458299999999994</v>
      </c>
      <c r="G44" s="31">
        <f t="shared" si="2"/>
        <v>134.91999999999999</v>
      </c>
      <c r="H44" s="1"/>
    </row>
    <row r="45" spans="1:8">
      <c r="A45" s="26" t="s">
        <v>90</v>
      </c>
      <c r="B45" s="27" t="s">
        <v>60</v>
      </c>
      <c r="C45" s="28" t="s">
        <v>59</v>
      </c>
      <c r="D45" s="27" t="s">
        <v>6</v>
      </c>
      <c r="E45" s="29">
        <v>3</v>
      </c>
      <c r="F45" s="30">
        <v>124.7504</v>
      </c>
      <c r="G45" s="31">
        <f t="shared" si="2"/>
        <v>374.25</v>
      </c>
      <c r="H45" s="1"/>
    </row>
    <row r="46" spans="1:8" ht="18.600000000000001" customHeight="1">
      <c r="A46" s="32"/>
      <c r="B46" s="32"/>
      <c r="C46" s="43" t="s">
        <v>61</v>
      </c>
      <c r="D46" s="44"/>
      <c r="E46" s="44"/>
      <c r="F46" s="33"/>
      <c r="G46" s="31">
        <f>SUM(G37:G45)</f>
        <v>739.43999999999994</v>
      </c>
      <c r="H46" s="1"/>
    </row>
    <row r="47" spans="1:8">
      <c r="A47" s="34"/>
      <c r="B47" s="34" t="s">
        <v>25</v>
      </c>
      <c r="C47" s="41" t="s">
        <v>62</v>
      </c>
      <c r="D47" s="42"/>
      <c r="E47" s="42"/>
      <c r="F47" s="42"/>
      <c r="G47" s="42"/>
      <c r="H47" s="1"/>
    </row>
    <row r="48" spans="1:8">
      <c r="A48" s="35"/>
      <c r="B48" s="35"/>
      <c r="C48" s="42"/>
      <c r="D48" s="42"/>
      <c r="E48" s="42"/>
      <c r="F48" s="42"/>
      <c r="G48" s="42"/>
      <c r="H48" s="1"/>
    </row>
    <row r="49" spans="1:9" ht="48">
      <c r="A49" s="36" t="s">
        <v>15</v>
      </c>
      <c r="B49" s="27" t="s">
        <v>64</v>
      </c>
      <c r="C49" s="28" t="s">
        <v>63</v>
      </c>
      <c r="D49" s="27" t="s">
        <v>31</v>
      </c>
      <c r="E49" s="29">
        <v>10</v>
      </c>
      <c r="F49" s="30">
        <v>9.4809000000000001</v>
      </c>
      <c r="G49" s="31">
        <f>ROUND(E49*F49,2)</f>
        <v>94.81</v>
      </c>
      <c r="H49" s="1"/>
    </row>
    <row r="50" spans="1:9" ht="40.15" customHeight="1">
      <c r="A50" s="36" t="s">
        <v>20</v>
      </c>
      <c r="B50" s="27" t="s">
        <v>64</v>
      </c>
      <c r="C50" s="28" t="s">
        <v>65</v>
      </c>
      <c r="D50" s="27" t="s">
        <v>31</v>
      </c>
      <c r="E50" s="29">
        <v>5</v>
      </c>
      <c r="F50" s="30">
        <v>7.9649999999999999</v>
      </c>
      <c r="G50" s="31">
        <f t="shared" ref="G50:G60" si="3">ROUND(E50*F50,2)</f>
        <v>39.83</v>
      </c>
      <c r="H50" s="1"/>
    </row>
    <row r="51" spans="1:9" ht="23.45" customHeight="1">
      <c r="A51" s="36" t="s">
        <v>23</v>
      </c>
      <c r="B51" s="27" t="s">
        <v>67</v>
      </c>
      <c r="C51" s="28" t="s">
        <v>66</v>
      </c>
      <c r="D51" s="27" t="s">
        <v>6</v>
      </c>
      <c r="E51" s="29">
        <v>10</v>
      </c>
      <c r="F51" s="30">
        <v>3.2046000000000001</v>
      </c>
      <c r="G51" s="31">
        <f t="shared" si="3"/>
        <v>32.049999999999997</v>
      </c>
      <c r="H51" s="1"/>
    </row>
    <row r="52" spans="1:9" ht="24">
      <c r="A52" s="36" t="s">
        <v>24</v>
      </c>
      <c r="B52" s="27" t="s">
        <v>69</v>
      </c>
      <c r="C52" s="28" t="s">
        <v>68</v>
      </c>
      <c r="D52" s="27" t="s">
        <v>6</v>
      </c>
      <c r="E52" s="29">
        <v>5</v>
      </c>
      <c r="F52" s="30">
        <v>5.4935999999999998</v>
      </c>
      <c r="G52" s="31">
        <f t="shared" si="3"/>
        <v>27.47</v>
      </c>
      <c r="H52" s="1"/>
    </row>
    <row r="53" spans="1:9">
      <c r="A53" s="36" t="s">
        <v>25</v>
      </c>
      <c r="B53" s="27" t="s">
        <v>70</v>
      </c>
      <c r="C53" s="28" t="s">
        <v>32</v>
      </c>
      <c r="D53" s="27" t="s">
        <v>28</v>
      </c>
      <c r="E53" s="29">
        <v>7.2999999999999995E-2</v>
      </c>
      <c r="F53" s="30">
        <v>480.68979999999999</v>
      </c>
      <c r="G53" s="31">
        <f t="shared" si="3"/>
        <v>35.090000000000003</v>
      </c>
      <c r="H53" s="1"/>
    </row>
    <row r="54" spans="1:9" ht="24">
      <c r="A54" s="36" t="s">
        <v>87</v>
      </c>
      <c r="B54" s="27" t="s">
        <v>72</v>
      </c>
      <c r="C54" s="28" t="s">
        <v>71</v>
      </c>
      <c r="D54" s="27" t="s">
        <v>19</v>
      </c>
      <c r="E54" s="29">
        <v>1</v>
      </c>
      <c r="F54" s="30">
        <v>55.089700000000001</v>
      </c>
      <c r="G54" s="31">
        <f t="shared" si="3"/>
        <v>55.09</v>
      </c>
      <c r="H54" s="1"/>
    </row>
    <row r="55" spans="1:9">
      <c r="A55" s="36" t="s">
        <v>88</v>
      </c>
      <c r="B55" s="27" t="s">
        <v>74</v>
      </c>
      <c r="C55" s="28" t="s">
        <v>73</v>
      </c>
      <c r="D55" s="27" t="s">
        <v>46</v>
      </c>
      <c r="E55" s="29">
        <v>0.35</v>
      </c>
      <c r="F55" s="30">
        <v>130.20410000000001</v>
      </c>
      <c r="G55" s="31">
        <f t="shared" si="3"/>
        <v>45.57</v>
      </c>
      <c r="H55" s="1"/>
    </row>
    <row r="56" spans="1:9">
      <c r="A56" s="36" t="s">
        <v>89</v>
      </c>
      <c r="B56" s="27" t="s">
        <v>93</v>
      </c>
      <c r="C56" s="28" t="s">
        <v>94</v>
      </c>
      <c r="D56" s="27" t="s">
        <v>95</v>
      </c>
      <c r="E56" s="29">
        <v>3.85</v>
      </c>
      <c r="F56" s="30">
        <v>140.3015</v>
      </c>
      <c r="G56" s="31">
        <f t="shared" si="3"/>
        <v>540.16</v>
      </c>
      <c r="H56" s="1"/>
    </row>
    <row r="57" spans="1:9" ht="37.9" customHeight="1">
      <c r="A57" s="36" t="s">
        <v>90</v>
      </c>
      <c r="B57" s="27" t="s">
        <v>98</v>
      </c>
      <c r="C57" s="37" t="s">
        <v>96</v>
      </c>
      <c r="D57" s="27" t="s">
        <v>100</v>
      </c>
      <c r="E57" s="29">
        <v>3.85E-2</v>
      </c>
      <c r="F57" s="30">
        <v>731.95770000000005</v>
      </c>
      <c r="G57" s="31">
        <f t="shared" si="3"/>
        <v>28.18</v>
      </c>
      <c r="H57" s="1"/>
    </row>
    <row r="58" spans="1:9" ht="33.6" customHeight="1">
      <c r="A58" s="36" t="s">
        <v>91</v>
      </c>
      <c r="B58" s="27" t="s">
        <v>99</v>
      </c>
      <c r="C58" s="28" t="s">
        <v>97</v>
      </c>
      <c r="D58" s="27" t="s">
        <v>100</v>
      </c>
      <c r="E58" s="29">
        <v>3.85E-2</v>
      </c>
      <c r="F58" s="30">
        <v>764.8338</v>
      </c>
      <c r="G58" s="31">
        <f t="shared" si="3"/>
        <v>29.45</v>
      </c>
      <c r="H58" s="1"/>
    </row>
    <row r="59" spans="1:9" ht="48">
      <c r="A59" s="26" t="s">
        <v>15</v>
      </c>
      <c r="B59" s="27" t="s">
        <v>101</v>
      </c>
      <c r="C59" s="28" t="s">
        <v>104</v>
      </c>
      <c r="D59" s="27" t="s">
        <v>95</v>
      </c>
      <c r="E59" s="29">
        <v>2.08</v>
      </c>
      <c r="F59" s="30">
        <v>402.45440000000002</v>
      </c>
      <c r="G59" s="31">
        <f t="shared" si="3"/>
        <v>837.11</v>
      </c>
      <c r="H59" s="1"/>
    </row>
    <row r="60" spans="1:9">
      <c r="A60" s="26" t="s">
        <v>20</v>
      </c>
      <c r="B60" s="27" t="s">
        <v>102</v>
      </c>
      <c r="C60" s="28" t="s">
        <v>103</v>
      </c>
      <c r="D60" s="27" t="s">
        <v>95</v>
      </c>
      <c r="E60" s="29">
        <v>2.08</v>
      </c>
      <c r="F60" s="30">
        <v>102.3753</v>
      </c>
      <c r="G60" s="31">
        <f t="shared" si="3"/>
        <v>212.94</v>
      </c>
      <c r="H60" s="1"/>
    </row>
    <row r="61" spans="1:9">
      <c r="A61" s="35"/>
      <c r="B61" s="35"/>
      <c r="C61" s="43" t="s">
        <v>75</v>
      </c>
      <c r="D61" s="44"/>
      <c r="E61" s="44"/>
      <c r="F61" s="33"/>
      <c r="G61" s="31">
        <f>SUM(G49:G60)</f>
        <v>1977.75</v>
      </c>
      <c r="H61" s="1"/>
    </row>
    <row r="62" spans="1:9">
      <c r="A62" s="16"/>
      <c r="B62" s="16"/>
      <c r="C62" s="45" t="s">
        <v>76</v>
      </c>
      <c r="D62" s="40"/>
      <c r="E62" s="40"/>
      <c r="F62" s="24"/>
      <c r="G62" s="31">
        <f>ROUND(G34+G46+G61,2)</f>
        <v>3305.41</v>
      </c>
      <c r="H62" s="1"/>
      <c r="I62" s="38"/>
    </row>
    <row r="63" spans="1:9">
      <c r="A63" s="16"/>
      <c r="B63" s="16"/>
      <c r="C63" s="46" t="s">
        <v>77</v>
      </c>
      <c r="D63" s="47"/>
      <c r="E63" s="47"/>
      <c r="F63" s="24"/>
      <c r="G63" s="31">
        <f>ROUND(G62*0.21,2)</f>
        <v>694.14</v>
      </c>
      <c r="H63" s="1"/>
    </row>
    <row r="64" spans="1:9">
      <c r="C64" s="39" t="s">
        <v>78</v>
      </c>
      <c r="D64" s="40"/>
      <c r="E64" s="40"/>
      <c r="F64" s="25"/>
      <c r="G64" s="31">
        <f>SUM(G62:G63)</f>
        <v>3999.5499999999997</v>
      </c>
    </row>
  </sheetData>
  <mergeCells count="16">
    <mergeCell ref="E12:E13"/>
    <mergeCell ref="F12:G12"/>
    <mergeCell ref="A5:G6"/>
    <mergeCell ref="A7:G8"/>
    <mergeCell ref="A9:G10"/>
    <mergeCell ref="C14:G15"/>
    <mergeCell ref="C20:E20"/>
    <mergeCell ref="C21:G22"/>
    <mergeCell ref="C34:E34"/>
    <mergeCell ref="C35:G36"/>
    <mergeCell ref="C46:E46"/>
    <mergeCell ref="C64:E64"/>
    <mergeCell ref="C47:G48"/>
    <mergeCell ref="C61:E61"/>
    <mergeCell ref="C62:E62"/>
    <mergeCell ref="C63:E63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horizontalDpi="4294967294" verticalDpi="4294967294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Arūnas Steponėnas</cp:lastModifiedBy>
  <cp:lastPrinted>2021-07-25T16:56:07Z</cp:lastPrinted>
  <dcterms:created xsi:type="dcterms:W3CDTF">2000-03-15T14:19:55Z</dcterms:created>
  <dcterms:modified xsi:type="dcterms:W3CDTF">2021-07-25T17:24:27Z</dcterms:modified>
</cp:coreProperties>
</file>